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.UADFD01\Documents\Rodonice\"/>
    </mc:Choice>
  </mc:AlternateContent>
  <bookViews>
    <workbookView xWindow="0" yWindow="0" windowWidth="0" windowHeight="0"/>
  </bookViews>
  <sheets>
    <sheet name="Rekapitulace stavby" sheetId="1" r:id="rId1"/>
    <sheet name="01.1 - Oprava PZS P706 Po..." sheetId="2" r:id="rId2"/>
    <sheet name="01.2 - Oprava PZS P816 Kdyně" sheetId="3" r:id="rId3"/>
    <sheet name="01.3 - Oprava PZS P631 Ra..." sheetId="4" r:id="rId4"/>
    <sheet name="01.4 - Zemní práce a opra..." sheetId="5" r:id="rId5"/>
    <sheet name="01.5 - Materiál zadavatel..." sheetId="6" r:id="rId6"/>
    <sheet name="02.1 - Vedlejší a ostatní..." sheetId="7" r:id="rId7"/>
    <sheet name="02.2 - Náklady na dopravu" sheetId="8" r:id="rId8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'01.1 - Oprava PZS P706 Po...'!$C$119:$K$364</definedName>
    <definedName name="_xlnm.Print_Area" localSheetId="1">'01.1 - Oprava PZS P706 Po...'!$C$105:$K$364</definedName>
    <definedName name="_xlnm.Print_Titles" localSheetId="1">'01.1 - Oprava PZS P706 Po...'!$119:$119</definedName>
    <definedName name="_xlnm._FilterDatabase" localSheetId="2" hidden="1">'01.2 - Oprava PZS P816 Kdyně'!$C$119:$K$285</definedName>
    <definedName name="_xlnm.Print_Area" localSheetId="2">'01.2 - Oprava PZS P816 Kdyně'!$C$105:$K$285</definedName>
    <definedName name="_xlnm.Print_Titles" localSheetId="2">'01.2 - Oprava PZS P816 Kdyně'!$119:$119</definedName>
    <definedName name="_xlnm._FilterDatabase" localSheetId="3" hidden="1">'01.3 - Oprava PZS P631 Ra...'!$C$119:$K$429</definedName>
    <definedName name="_xlnm.Print_Area" localSheetId="3">'01.3 - Oprava PZS P631 Ra...'!$C$105:$K$429</definedName>
    <definedName name="_xlnm.Print_Titles" localSheetId="3">'01.3 - Oprava PZS P631 Ra...'!$119:$119</definedName>
    <definedName name="_xlnm._FilterDatabase" localSheetId="4" hidden="1">'01.4 - Zemní práce a opra...'!$C$119:$K$225</definedName>
    <definedName name="_xlnm.Print_Area" localSheetId="4">'01.4 - Zemní práce a opra...'!$C$105:$K$225</definedName>
    <definedName name="_xlnm.Print_Titles" localSheetId="4">'01.4 - Zemní práce a opra...'!$119:$119</definedName>
    <definedName name="_xlnm._FilterDatabase" localSheetId="5" hidden="1">'01.5 - Materiál zadavatel...'!$C$119:$K$148</definedName>
    <definedName name="_xlnm.Print_Area" localSheetId="5">'01.5 - Materiál zadavatel...'!$C$105:$K$148</definedName>
    <definedName name="_xlnm.Print_Titles" localSheetId="5">'01.5 - Materiál zadavatel...'!$119:$119</definedName>
    <definedName name="_xlnm._FilterDatabase" localSheetId="6" hidden="1">'02.1 - Vedlejší a ostatní...'!$C$120:$K$134</definedName>
    <definedName name="_xlnm.Print_Area" localSheetId="6">'02.1 - Vedlejší a ostatní...'!$C$106:$K$134</definedName>
    <definedName name="_xlnm.Print_Titles" localSheetId="6">'02.1 - Vedlejší a ostatní...'!$120:$120</definedName>
    <definedName name="_xlnm._FilterDatabase" localSheetId="7" hidden="1">'02.2 - Náklady na dopravu'!$C$120:$K$134</definedName>
    <definedName name="_xlnm.Print_Area" localSheetId="7">'02.2 - Náklady na dopravu'!$C$106:$K$134</definedName>
    <definedName name="_xlnm.Print_Titles" localSheetId="7">'02.2 - Náklady na dopravu'!$120:$120</definedName>
  </definedNames>
  <calcPr/>
</workbook>
</file>

<file path=xl/calcChain.xml><?xml version="1.0" encoding="utf-8"?>
<calcChain xmlns="http://schemas.openxmlformats.org/spreadsheetml/2006/main">
  <c i="8" l="1" r="J39"/>
  <c r="J38"/>
  <c i="1" r="AY103"/>
  <c i="8" r="J37"/>
  <c i="1" r="AX103"/>
  <c i="8"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117"/>
  <c r="J22"/>
  <c r="J20"/>
  <c r="E20"/>
  <c r="F94"/>
  <c r="J19"/>
  <c r="J14"/>
  <c r="J115"/>
  <c r="E7"/>
  <c r="E85"/>
  <c i="7" r="J39"/>
  <c r="J38"/>
  <c i="1" r="AY102"/>
  <c i="7" r="J37"/>
  <c i="1" r="AX102"/>
  <c i="7"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F117"/>
  <c r="F115"/>
  <c r="E113"/>
  <c r="F93"/>
  <c r="F91"/>
  <c r="E89"/>
  <c r="J26"/>
  <c r="E26"/>
  <c r="J118"/>
  <c r="J25"/>
  <c r="J23"/>
  <c r="E23"/>
  <c r="J117"/>
  <c r="J22"/>
  <c r="J20"/>
  <c r="E20"/>
  <c r="F118"/>
  <c r="J19"/>
  <c r="J14"/>
  <c r="J115"/>
  <c r="E7"/>
  <c r="E85"/>
  <c i="6" r="J39"/>
  <c r="J38"/>
  <c i="1" r="AY100"/>
  <c i="6" r="J37"/>
  <c i="1" r="AX100"/>
  <c i="6"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117"/>
  <c r="J19"/>
  <c r="J14"/>
  <c r="J114"/>
  <c r="E7"/>
  <c r="E85"/>
  <c i="5" r="J39"/>
  <c r="J38"/>
  <c i="1" r="AY99"/>
  <c i="5" r="J37"/>
  <c i="1" r="AX99"/>
  <c i="5"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94"/>
  <c r="J25"/>
  <c r="J23"/>
  <c r="E23"/>
  <c r="J93"/>
  <c r="J22"/>
  <c r="J20"/>
  <c r="E20"/>
  <c r="F117"/>
  <c r="J19"/>
  <c r="J14"/>
  <c r="J114"/>
  <c r="E7"/>
  <c r="E85"/>
  <c i="4" r="J39"/>
  <c r="J38"/>
  <c i="1" r="AY98"/>
  <c i="4" r="J37"/>
  <c i="1" r="AX98"/>
  <c i="4"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93"/>
  <c r="J22"/>
  <c r="J20"/>
  <c r="E20"/>
  <c r="F117"/>
  <c r="J19"/>
  <c r="J14"/>
  <c r="J114"/>
  <c r="E7"/>
  <c r="E108"/>
  <c i="3" r="J39"/>
  <c r="J38"/>
  <c i="1" r="AY97"/>
  <c i="3" r="J37"/>
  <c i="1" r="AX97"/>
  <c i="3"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94"/>
  <c r="J19"/>
  <c r="J14"/>
  <c r="J114"/>
  <c r="E7"/>
  <c r="E85"/>
  <c i="2" r="J39"/>
  <c r="J38"/>
  <c i="1" r="AY96"/>
  <c i="2" r="J37"/>
  <c i="1" r="AX96"/>
  <c i="2"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6"/>
  <c r="F114"/>
  <c r="E112"/>
  <c r="F93"/>
  <c r="F91"/>
  <c r="E89"/>
  <c r="J26"/>
  <c r="E26"/>
  <c r="J117"/>
  <c r="J25"/>
  <c r="J23"/>
  <c r="E23"/>
  <c r="J116"/>
  <c r="J22"/>
  <c r="J20"/>
  <c r="E20"/>
  <c r="F94"/>
  <c r="J19"/>
  <c r="J14"/>
  <c r="J114"/>
  <c r="E7"/>
  <c r="E85"/>
  <c i="1" r="L90"/>
  <c r="AM90"/>
  <c r="AM89"/>
  <c r="L89"/>
  <c r="AM87"/>
  <c r="L87"/>
  <c r="L85"/>
  <c r="L84"/>
  <c i="8" r="J133"/>
  <c r="BK131"/>
  <c r="BK129"/>
  <c r="J123"/>
  <c i="7" r="BK132"/>
  <c r="BK129"/>
  <c r="J126"/>
  <c i="6" r="BK146"/>
  <c r="BK142"/>
  <c r="BK138"/>
  <c r="J129"/>
  <c r="J123"/>
  <c i="5" r="J220"/>
  <c r="BK217"/>
  <c r="J214"/>
  <c r="BK200"/>
  <c r="BK188"/>
  <c r="BK181"/>
  <c r="BK172"/>
  <c r="J170"/>
  <c r="BK168"/>
  <c r="J162"/>
  <c r="J158"/>
  <c r="J155"/>
  <c r="BK148"/>
  <c r="J144"/>
  <c r="BK142"/>
  <c r="J137"/>
  <c r="J135"/>
  <c r="BK133"/>
  <c r="J131"/>
  <c r="J125"/>
  <c r="J121"/>
  <c i="4" r="J414"/>
  <c r="BK404"/>
  <c r="J402"/>
  <c r="J400"/>
  <c r="BK398"/>
  <c r="BK390"/>
  <c r="J388"/>
  <c r="BK386"/>
  <c r="BK378"/>
  <c r="J376"/>
  <c r="J366"/>
  <c r="J364"/>
  <c r="BK358"/>
  <c r="J354"/>
  <c r="BK352"/>
  <c r="J344"/>
  <c r="BK342"/>
  <c r="BK338"/>
  <c r="J336"/>
  <c r="J334"/>
  <c r="J330"/>
  <c r="J328"/>
  <c r="J324"/>
  <c r="BK308"/>
  <c r="BK306"/>
  <c r="BK302"/>
  <c r="BK294"/>
  <c r="BK291"/>
  <c r="BK286"/>
  <c r="BK282"/>
  <c r="J280"/>
  <c r="J278"/>
  <c r="J276"/>
  <c r="BK272"/>
  <c r="BK242"/>
  <c r="BK240"/>
  <c r="J238"/>
  <c r="J236"/>
  <c r="BK234"/>
  <c r="J234"/>
  <c r="J232"/>
  <c r="J230"/>
  <c r="BK228"/>
  <c r="J228"/>
  <c r="BK226"/>
  <c r="BK224"/>
  <c r="J222"/>
  <c r="J220"/>
  <c r="BK218"/>
  <c r="J216"/>
  <c r="J214"/>
  <c r="J212"/>
  <c r="J210"/>
  <c r="BK208"/>
  <c r="J208"/>
  <c r="BK206"/>
  <c r="BK204"/>
  <c r="BK202"/>
  <c r="J200"/>
  <c r="J198"/>
  <c r="J196"/>
  <c r="BK194"/>
  <c r="J194"/>
  <c r="J192"/>
  <c r="J190"/>
  <c r="BK188"/>
  <c r="BK186"/>
  <c r="J186"/>
  <c r="BK184"/>
  <c r="BK180"/>
  <c r="BK178"/>
  <c r="J176"/>
  <c r="J174"/>
  <c r="BK171"/>
  <c r="BK169"/>
  <c r="J167"/>
  <c r="BK165"/>
  <c r="BK163"/>
  <c r="J159"/>
  <c r="BK157"/>
  <c r="J155"/>
  <c r="J153"/>
  <c r="J147"/>
  <c r="J145"/>
  <c r="BK143"/>
  <c r="BK141"/>
  <c r="J135"/>
  <c r="BK131"/>
  <c r="BK129"/>
  <c r="BK127"/>
  <c r="BK125"/>
  <c r="BK121"/>
  <c i="3" r="BK282"/>
  <c r="BK280"/>
  <c r="BK278"/>
  <c r="J270"/>
  <c r="J268"/>
  <c r="BK260"/>
  <c r="J258"/>
  <c r="BK256"/>
  <c r="J254"/>
  <c r="BK246"/>
  <c r="J244"/>
  <c r="BK242"/>
  <c r="BK238"/>
  <c r="J232"/>
  <c r="J228"/>
  <c r="J224"/>
  <c r="BK216"/>
  <c r="J213"/>
  <c r="J211"/>
  <c r="BK209"/>
  <c r="BK205"/>
  <c r="BK201"/>
  <c r="BK199"/>
  <c r="BK197"/>
  <c r="J195"/>
  <c r="BK193"/>
  <c r="J193"/>
  <c r="BK189"/>
  <c r="J187"/>
  <c r="J181"/>
  <c r="BK179"/>
  <c r="BK177"/>
  <c r="BK175"/>
  <c r="J173"/>
  <c r="J171"/>
  <c r="J169"/>
  <c r="BK167"/>
  <c r="J165"/>
  <c r="J159"/>
  <c r="BK153"/>
  <c r="BK151"/>
  <c r="J151"/>
  <c r="J147"/>
  <c r="BK143"/>
  <c r="BK141"/>
  <c r="BK139"/>
  <c r="BK137"/>
  <c r="BK133"/>
  <c r="J129"/>
  <c r="J127"/>
  <c r="J121"/>
  <c i="2" r="BK359"/>
  <c r="J357"/>
  <c r="J355"/>
  <c r="J353"/>
  <c r="BK351"/>
  <c r="BK341"/>
  <c r="J337"/>
  <c r="BK333"/>
  <c r="BK328"/>
  <c r="BK319"/>
  <c r="BK315"/>
  <c r="J311"/>
  <c r="J309"/>
  <c r="BK307"/>
  <c r="J305"/>
  <c r="J299"/>
  <c r="BK297"/>
  <c r="J295"/>
  <c r="J293"/>
  <c r="BK291"/>
  <c r="J289"/>
  <c r="J285"/>
  <c r="J282"/>
  <c r="J278"/>
  <c r="J276"/>
  <c r="BK274"/>
  <c r="BK270"/>
  <c r="BK262"/>
  <c r="BK258"/>
  <c r="BK256"/>
  <c r="BK254"/>
  <c r="BK248"/>
  <c r="J244"/>
  <c r="J240"/>
  <c r="BK235"/>
  <c r="BK233"/>
  <c r="BK231"/>
  <c r="J229"/>
  <c r="BK227"/>
  <c r="J225"/>
  <c r="J223"/>
  <c r="J215"/>
  <c r="J213"/>
  <c r="BK205"/>
  <c r="J203"/>
  <c r="BK199"/>
  <c r="J197"/>
  <c r="J189"/>
  <c r="J187"/>
  <c r="J185"/>
  <c r="J177"/>
  <c r="J173"/>
  <c r="J171"/>
  <c r="BK167"/>
  <c r="J161"/>
  <c r="J159"/>
  <c r="BK157"/>
  <c r="BK155"/>
  <c r="BK153"/>
  <c r="BK149"/>
  <c r="J139"/>
  <c r="J135"/>
  <c r="BK131"/>
  <c r="BK129"/>
  <c r="J127"/>
  <c r="J125"/>
  <c r="BK121"/>
  <c i="8" r="BK133"/>
  <c r="J131"/>
  <c r="BK126"/>
  <c i="7" r="BK123"/>
  <c i="6" r="BK144"/>
  <c r="BK135"/>
  <c r="J131"/>
  <c r="BK125"/>
  <c r="BK121"/>
  <c i="5" r="BK224"/>
  <c r="J224"/>
  <c r="BK214"/>
  <c r="J208"/>
  <c r="BK205"/>
  <c r="J200"/>
  <c r="BK198"/>
  <c r="BK194"/>
  <c r="J190"/>
  <c r="J186"/>
  <c r="J177"/>
  <c r="J174"/>
  <c r="BK170"/>
  <c r="J168"/>
  <c r="BK165"/>
  <c r="BK160"/>
  <c r="J152"/>
  <c r="J150"/>
  <c r="BK146"/>
  <c r="BK140"/>
  <c r="BK135"/>
  <c r="J129"/>
  <c r="J127"/>
  <c r="BK123"/>
  <c r="BK121"/>
  <c i="4" r="J422"/>
  <c r="J420"/>
  <c r="J418"/>
  <c r="J416"/>
  <c r="J412"/>
  <c r="BK410"/>
  <c r="J408"/>
  <c r="BK396"/>
  <c r="BK394"/>
  <c r="BK388"/>
  <c r="BK384"/>
  <c r="BK380"/>
  <c r="BK374"/>
  <c r="J372"/>
  <c r="J370"/>
  <c r="BK368"/>
  <c r="BK364"/>
  <c r="J362"/>
  <c r="BK348"/>
  <c r="J346"/>
  <c r="J342"/>
  <c r="BK336"/>
  <c r="BK324"/>
  <c r="J322"/>
  <c r="BK320"/>
  <c r="J318"/>
  <c r="BK316"/>
  <c r="BK314"/>
  <c r="J312"/>
  <c r="J308"/>
  <c r="J306"/>
  <c r="J304"/>
  <c r="J302"/>
  <c r="J300"/>
  <c r="J298"/>
  <c r="BK296"/>
  <c i="8" r="J129"/>
  <c r="J126"/>
  <c r="BK123"/>
  <c i="7" r="J132"/>
  <c r="J129"/>
  <c r="BK126"/>
  <c r="J123"/>
  <c i="6" r="J144"/>
  <c r="J140"/>
  <c r="J138"/>
  <c r="J135"/>
  <c r="J133"/>
  <c r="BK131"/>
  <c r="BK129"/>
  <c r="J127"/>
  <c r="J125"/>
  <c r="BK123"/>
  <c r="J121"/>
  <c i="5" r="J222"/>
  <c r="BK220"/>
  <c r="BK208"/>
  <c r="J205"/>
  <c r="J196"/>
  <c r="BK192"/>
  <c r="BK190"/>
  <c r="J188"/>
  <c r="BK184"/>
  <c r="J181"/>
  <c r="J179"/>
  <c r="BK174"/>
  <c r="J165"/>
  <c r="BK162"/>
  <c r="J160"/>
  <c r="BK155"/>
  <c r="BK152"/>
  <c r="BK150"/>
  <c r="J146"/>
  <c r="BK131"/>
  <c r="BK129"/>
  <c i="4" r="BK428"/>
  <c r="J428"/>
  <c r="BK426"/>
  <c r="J426"/>
  <c r="BK424"/>
  <c r="J424"/>
  <c r="BK422"/>
  <c r="BK418"/>
  <c r="BK412"/>
  <c r="J410"/>
  <c r="BK408"/>
  <c r="J406"/>
  <c r="J404"/>
  <c r="BK402"/>
  <c r="J398"/>
  <c r="J396"/>
  <c r="BK392"/>
  <c r="J386"/>
  <c r="J384"/>
  <c r="J382"/>
  <c r="J380"/>
  <c r="J378"/>
  <c r="J374"/>
  <c r="J368"/>
  <c r="BK362"/>
  <c r="BK360"/>
  <c r="BK356"/>
  <c r="BK350"/>
  <c r="BK344"/>
  <c r="J340"/>
  <c r="J338"/>
  <c r="BK334"/>
  <c r="BK332"/>
  <c r="BK330"/>
  <c r="J326"/>
  <c r="BK322"/>
  <c r="BK318"/>
  <c r="J310"/>
  <c r="BK300"/>
  <c r="BK298"/>
  <c r="J291"/>
  <c r="BK288"/>
  <c r="J288"/>
  <c r="J286"/>
  <c r="BK284"/>
  <c r="BK280"/>
  <c r="BK278"/>
  <c r="J274"/>
  <c r="BK270"/>
  <c r="J268"/>
  <c r="J266"/>
  <c r="BK264"/>
  <c r="BK262"/>
  <c r="BK260"/>
  <c r="BK256"/>
  <c r="BK254"/>
  <c r="BK250"/>
  <c r="BK248"/>
  <c r="BK246"/>
  <c r="BK244"/>
  <c r="J161"/>
  <c r="J157"/>
  <c r="BK155"/>
  <c r="J151"/>
  <c r="BK149"/>
  <c r="BK147"/>
  <c r="J143"/>
  <c r="J141"/>
  <c r="BK139"/>
  <c r="BK135"/>
  <c r="J133"/>
  <c r="J129"/>
  <c r="J127"/>
  <c r="J125"/>
  <c r="J123"/>
  <c i="3" r="J280"/>
  <c r="J276"/>
  <c r="J274"/>
  <c r="J272"/>
  <c r="BK270"/>
  <c r="J266"/>
  <c r="J264"/>
  <c r="BK262"/>
  <c r="J260"/>
  <c r="BK251"/>
  <c r="J251"/>
  <c r="BK248"/>
  <c r="BK244"/>
  <c r="BK240"/>
  <c r="J238"/>
  <c r="J236"/>
  <c r="J234"/>
  <c r="BK230"/>
  <c r="BK226"/>
  <c r="BK224"/>
  <c r="BK222"/>
  <c r="BK220"/>
  <c r="J218"/>
  <c r="J216"/>
  <c r="BK211"/>
  <c r="J207"/>
  <c r="BK203"/>
  <c r="BK191"/>
  <c r="J189"/>
  <c r="J185"/>
  <c r="BK183"/>
  <c r="BK181"/>
  <c r="J179"/>
  <c r="J175"/>
  <c r="BK171"/>
  <c r="J167"/>
  <c r="BK163"/>
  <c r="BK161"/>
  <c r="BK159"/>
  <c r="J157"/>
  <c r="J155"/>
  <c r="J153"/>
  <c r="BK149"/>
  <c r="BK147"/>
  <c r="BK145"/>
  <c r="J141"/>
  <c r="J137"/>
  <c r="BK135"/>
  <c r="J133"/>
  <c r="J131"/>
  <c r="BK129"/>
  <c r="BK127"/>
  <c r="J125"/>
  <c r="BK123"/>
  <c r="BK121"/>
  <c i="2" r="BK363"/>
  <c r="J363"/>
  <c r="BK361"/>
  <c r="J361"/>
  <c r="J359"/>
  <c r="BK357"/>
  <c r="BK353"/>
  <c r="J349"/>
  <c r="J347"/>
  <c r="J345"/>
  <c r="BK343"/>
  <c r="J341"/>
  <c r="BK337"/>
  <c r="BK335"/>
  <c r="J331"/>
  <c r="J328"/>
  <c r="J325"/>
  <c r="J323"/>
  <c r="BK321"/>
  <c r="J319"/>
  <c r="BK317"/>
  <c r="J315"/>
  <c r="J313"/>
  <c r="BK311"/>
  <c r="J307"/>
  <c r="J303"/>
  <c r="BK301"/>
  <c r="BK299"/>
  <c r="BK295"/>
  <c r="J291"/>
  <c r="BK287"/>
  <c r="J287"/>
  <c r="BK282"/>
  <c r="BK280"/>
  <c r="BK278"/>
  <c r="BK272"/>
  <c r="J270"/>
  <c r="J268"/>
  <c r="J266"/>
  <c r="J264"/>
  <c r="J260"/>
  <c r="J258"/>
  <c r="J256"/>
  <c r="J252"/>
  <c r="J250"/>
  <c r="J246"/>
  <c r="BK244"/>
  <c r="J242"/>
  <c r="J237"/>
  <c r="BK225"/>
  <c r="J221"/>
  <c r="BK219"/>
  <c r="BK217"/>
  <c r="BK215"/>
  <c r="BK211"/>
  <c r="J209"/>
  <c r="BK207"/>
  <c r="J205"/>
  <c r="BK203"/>
  <c r="J201"/>
  <c r="BK197"/>
  <c r="BK195"/>
  <c r="BK193"/>
  <c r="BK191"/>
  <c r="BK187"/>
  <c r="J183"/>
  <c r="J181"/>
  <c r="J179"/>
  <c r="BK175"/>
  <c r="BK173"/>
  <c r="BK169"/>
  <c r="J169"/>
  <c r="BK165"/>
  <c r="J163"/>
  <c r="BK161"/>
  <c r="BK159"/>
  <c r="J157"/>
  <c r="J151"/>
  <c r="BK139"/>
  <c r="BK137"/>
  <c r="J133"/>
  <c r="J129"/>
  <c r="BK125"/>
  <c r="BK123"/>
  <c r="J121"/>
  <c i="1" r="AS101"/>
  <c r="AS95"/>
  <c i="6" r="J146"/>
  <c r="J142"/>
  <c r="BK140"/>
  <c r="BK133"/>
  <c r="BK127"/>
  <c i="5" r="BK222"/>
  <c r="J217"/>
  <c r="J198"/>
  <c r="BK196"/>
  <c r="J194"/>
  <c r="J192"/>
  <c r="BK186"/>
  <c r="J184"/>
  <c r="BK179"/>
  <c r="BK177"/>
  <c r="J172"/>
  <c r="BK158"/>
  <c r="J148"/>
  <c r="BK144"/>
  <c r="J142"/>
  <c r="J140"/>
  <c r="BK137"/>
  <c r="J133"/>
  <c r="BK127"/>
  <c r="BK125"/>
  <c r="J123"/>
  <c i="4" r="BK420"/>
  <c r="BK416"/>
  <c r="BK414"/>
  <c r="BK406"/>
  <c r="BK400"/>
  <c r="J394"/>
  <c r="J392"/>
  <c r="J390"/>
  <c r="BK382"/>
  <c r="BK376"/>
  <c r="BK372"/>
  <c r="BK370"/>
  <c r="BK366"/>
  <c r="J360"/>
  <c r="J358"/>
  <c r="J356"/>
  <c r="BK354"/>
  <c r="J352"/>
  <c r="J350"/>
  <c r="J348"/>
  <c r="BK346"/>
  <c r="BK340"/>
  <c r="J332"/>
  <c r="BK328"/>
  <c r="BK326"/>
  <c r="J320"/>
  <c r="J316"/>
  <c r="J314"/>
  <c r="BK312"/>
  <c r="BK310"/>
  <c r="BK304"/>
  <c r="J296"/>
  <c r="J294"/>
  <c r="J284"/>
  <c r="J282"/>
  <c r="BK276"/>
  <c r="BK274"/>
  <c r="J272"/>
  <c r="J270"/>
  <c r="BK268"/>
  <c r="BK266"/>
  <c r="J264"/>
  <c r="J262"/>
  <c r="J260"/>
  <c r="BK258"/>
  <c r="J258"/>
  <c r="J256"/>
  <c r="J254"/>
  <c r="BK252"/>
  <c r="J252"/>
  <c r="J250"/>
  <c r="J248"/>
  <c r="J246"/>
  <c r="J244"/>
  <c r="J242"/>
  <c r="J240"/>
  <c r="BK238"/>
  <c r="BK236"/>
  <c r="BK232"/>
  <c r="BK230"/>
  <c r="J226"/>
  <c r="J224"/>
  <c r="BK222"/>
  <c r="BK220"/>
  <c r="J218"/>
  <c r="BK216"/>
  <c r="BK214"/>
  <c r="BK212"/>
  <c r="BK210"/>
  <c r="J206"/>
  <c r="J204"/>
  <c r="J202"/>
  <c r="BK200"/>
  <c r="BK198"/>
  <c r="BK196"/>
  <c r="BK192"/>
  <c r="BK190"/>
  <c r="J188"/>
  <c r="J184"/>
  <c r="BK182"/>
  <c r="J182"/>
  <c r="J180"/>
  <c r="J178"/>
  <c r="BK176"/>
  <c r="BK174"/>
  <c r="J171"/>
  <c r="J169"/>
  <c r="BK167"/>
  <c r="J165"/>
  <c r="J163"/>
  <c r="BK161"/>
  <c r="BK159"/>
  <c r="BK153"/>
  <c r="BK151"/>
  <c r="J149"/>
  <c r="BK145"/>
  <c r="J139"/>
  <c r="BK137"/>
  <c r="J137"/>
  <c r="BK133"/>
  <c r="J131"/>
  <c r="BK123"/>
  <c r="J121"/>
  <c i="3" r="BK284"/>
  <c r="J284"/>
  <c r="J282"/>
  <c r="J278"/>
  <c r="BK276"/>
  <c r="BK274"/>
  <c r="BK272"/>
  <c r="BK268"/>
  <c r="BK266"/>
  <c r="BK264"/>
  <c r="J262"/>
  <c r="BK258"/>
  <c r="J256"/>
  <c r="BK254"/>
  <c r="J248"/>
  <c r="J246"/>
  <c r="J242"/>
  <c r="J240"/>
  <c r="BK236"/>
  <c r="BK234"/>
  <c r="BK232"/>
  <c r="J230"/>
  <c r="BK228"/>
  <c r="J226"/>
  <c r="J222"/>
  <c r="J220"/>
  <c r="BK218"/>
  <c r="BK213"/>
  <c r="J209"/>
  <c r="BK207"/>
  <c r="J205"/>
  <c r="J203"/>
  <c r="J201"/>
  <c r="J199"/>
  <c r="J197"/>
  <c r="BK195"/>
  <c r="J191"/>
  <c r="BK187"/>
  <c r="BK185"/>
  <c r="J183"/>
  <c r="J177"/>
  <c r="BK173"/>
  <c r="BK169"/>
  <c r="BK165"/>
  <c r="J163"/>
  <c r="J161"/>
  <c r="BK157"/>
  <c r="BK155"/>
  <c r="J149"/>
  <c r="J145"/>
  <c r="J143"/>
  <c r="J139"/>
  <c r="J135"/>
  <c r="BK131"/>
  <c r="BK125"/>
  <c r="J123"/>
  <c i="2" r="BK355"/>
  <c r="J351"/>
  <c r="BK349"/>
  <c r="BK347"/>
  <c r="BK345"/>
  <c r="J343"/>
  <c r="BK339"/>
  <c r="J339"/>
  <c r="J335"/>
  <c r="J333"/>
  <c r="BK331"/>
  <c r="BK325"/>
  <c r="BK323"/>
  <c r="J321"/>
  <c r="J317"/>
  <c r="BK313"/>
  <c r="BK309"/>
  <c r="BK305"/>
  <c r="BK303"/>
  <c r="J301"/>
  <c r="J297"/>
  <c r="BK293"/>
  <c r="BK289"/>
  <c r="BK285"/>
  <c r="J280"/>
  <c r="BK276"/>
  <c r="J274"/>
  <c r="J272"/>
  <c r="BK268"/>
  <c r="BK266"/>
  <c r="BK264"/>
  <c r="J262"/>
  <c r="BK260"/>
  <c r="J254"/>
  <c r="BK252"/>
  <c r="BK250"/>
  <c r="J248"/>
  <c r="BK246"/>
  <c r="BK242"/>
  <c r="BK240"/>
  <c r="BK237"/>
  <c r="J235"/>
  <c r="J233"/>
  <c r="J231"/>
  <c r="BK229"/>
  <c r="J227"/>
  <c r="BK223"/>
  <c r="BK221"/>
  <c r="J219"/>
  <c r="J217"/>
  <c r="BK213"/>
  <c r="J211"/>
  <c r="BK209"/>
  <c r="J207"/>
  <c r="BK201"/>
  <c r="J199"/>
  <c r="J195"/>
  <c r="J193"/>
  <c r="J191"/>
  <c r="BK189"/>
  <c r="BK185"/>
  <c r="BK183"/>
  <c r="BK181"/>
  <c r="BK179"/>
  <c r="BK177"/>
  <c r="J175"/>
  <c r="BK171"/>
  <c r="J167"/>
  <c r="J165"/>
  <c r="BK163"/>
  <c r="J155"/>
  <c r="J153"/>
  <c r="BK151"/>
  <c r="J149"/>
  <c r="BK147"/>
  <c r="J147"/>
  <c r="BK145"/>
  <c r="J145"/>
  <c r="BK143"/>
  <c r="J143"/>
  <c r="BK141"/>
  <c r="J141"/>
  <c r="J137"/>
  <c r="BK135"/>
  <c r="BK133"/>
  <c r="J131"/>
  <c r="BK127"/>
  <c r="J123"/>
  <c l="1" r="T120"/>
  <c i="3" r="P120"/>
  <c i="1" r="AU97"/>
  <c i="4" r="P120"/>
  <c i="1" r="AU98"/>
  <c i="5" r="T120"/>
  <c i="2" r="R120"/>
  <c i="3" r="BK120"/>
  <c r="J120"/>
  <c r="J98"/>
  <c r="T120"/>
  <c i="4" r="R120"/>
  <c i="5" r="P120"/>
  <c i="1" r="AU99"/>
  <c i="6" r="T120"/>
  <c i="7" r="R122"/>
  <c r="R121"/>
  <c i="8" r="BK122"/>
  <c r="J122"/>
  <c r="J99"/>
  <c r="P122"/>
  <c r="P121"/>
  <c i="1" r="AU103"/>
  <c i="4" r="T120"/>
  <c i="5" r="BK120"/>
  <c r="J120"/>
  <c i="6" r="P120"/>
  <c i="1" r="AU100"/>
  <c i="7" r="BK122"/>
  <c r="J122"/>
  <c r="J99"/>
  <c r="P122"/>
  <c r="P121"/>
  <c i="1" r="AU102"/>
  <c i="8" r="R122"/>
  <c r="R121"/>
  <c i="2" r="BK120"/>
  <c r="J120"/>
  <c r="J98"/>
  <c r="P120"/>
  <c i="1" r="AU96"/>
  <c i="3" r="R120"/>
  <c i="4" r="BK120"/>
  <c r="J120"/>
  <c r="J98"/>
  <c i="5" r="R120"/>
  <c i="6" r="BK120"/>
  <c r="J120"/>
  <c r="R120"/>
  <c i="7" r="T122"/>
  <c r="T121"/>
  <c i="8" r="T122"/>
  <c r="T121"/>
  <c i="2" r="J91"/>
  <c r="J94"/>
  <c r="F117"/>
  <c r="BE121"/>
  <c r="BE129"/>
  <c r="BE131"/>
  <c r="BE135"/>
  <c r="BE137"/>
  <c r="BE139"/>
  <c r="BE141"/>
  <c r="BE143"/>
  <c r="BE145"/>
  <c r="BE151"/>
  <c r="BE163"/>
  <c r="BE169"/>
  <c r="BE175"/>
  <c r="BE179"/>
  <c r="BE181"/>
  <c r="BE187"/>
  <c r="BE193"/>
  <c r="BE199"/>
  <c r="BE201"/>
  <c r="BE205"/>
  <c r="BE215"/>
  <c r="BE227"/>
  <c r="BE229"/>
  <c r="BE235"/>
  <c r="BE242"/>
  <c r="BE244"/>
  <c r="BE258"/>
  <c r="BE262"/>
  <c r="BE266"/>
  <c r="BE268"/>
  <c r="BE272"/>
  <c r="BE274"/>
  <c r="BE280"/>
  <c r="BE282"/>
  <c r="BE295"/>
  <c r="BE301"/>
  <c r="BE313"/>
  <c r="BE319"/>
  <c r="BE328"/>
  <c r="BE331"/>
  <c r="BE349"/>
  <c r="BE351"/>
  <c r="BE353"/>
  <c r="BE357"/>
  <c i="3" r="J91"/>
  <c r="J94"/>
  <c r="BE123"/>
  <c r="BE133"/>
  <c r="BE135"/>
  <c r="BE141"/>
  <c r="BE143"/>
  <c r="BE147"/>
  <c r="BE149"/>
  <c r="BE153"/>
  <c r="BE169"/>
  <c r="BE173"/>
  <c r="BE187"/>
  <c r="BE193"/>
  <c r="BE195"/>
  <c r="BE199"/>
  <c r="BE203"/>
  <c r="BE205"/>
  <c r="BE213"/>
  <c r="BE226"/>
  <c r="BE238"/>
  <c r="BE244"/>
  <c r="BE248"/>
  <c r="BE272"/>
  <c r="BE274"/>
  <c r="BE276"/>
  <c r="BE280"/>
  <c r="BE282"/>
  <c r="BE284"/>
  <c i="4" r="E85"/>
  <c r="J91"/>
  <c r="J116"/>
  <c r="BE121"/>
  <c r="BE125"/>
  <c r="BE127"/>
  <c r="BE131"/>
  <c r="BE135"/>
  <c r="BE141"/>
  <c r="BE143"/>
  <c r="BE145"/>
  <c r="BE169"/>
  <c r="BE176"/>
  <c r="BE178"/>
  <c r="BE182"/>
  <c r="BE184"/>
  <c r="BE186"/>
  <c r="BE192"/>
  <c r="BE194"/>
  <c r="BE196"/>
  <c r="BE198"/>
  <c r="BE204"/>
  <c r="BE208"/>
  <c r="BE210"/>
  <c r="BE212"/>
  <c r="BE214"/>
  <c r="BE222"/>
  <c r="BE226"/>
  <c r="BE228"/>
  <c r="BE230"/>
  <c r="BE232"/>
  <c r="BE234"/>
  <c r="BE240"/>
  <c r="BE242"/>
  <c r="BE244"/>
  <c r="BE246"/>
  <c r="BE258"/>
  <c r="BE260"/>
  <c r="BE266"/>
  <c r="BE268"/>
  <c r="BE272"/>
  <c r="BE278"/>
  <c r="BE280"/>
  <c r="BE286"/>
  <c r="BE304"/>
  <c r="BE308"/>
  <c r="BE322"/>
  <c r="BE334"/>
  <c r="BE336"/>
  <c r="BE340"/>
  <c r="BE342"/>
  <c r="BE344"/>
  <c r="BE360"/>
  <c r="BE372"/>
  <c r="BE378"/>
  <c r="BE386"/>
  <c r="BE396"/>
  <c r="BE402"/>
  <c r="BE410"/>
  <c i="5" r="J91"/>
  <c r="F94"/>
  <c r="BE133"/>
  <c r="BE146"/>
  <c r="BE148"/>
  <c r="BE150"/>
  <c r="BE160"/>
  <c r="BE165"/>
  <c r="BE168"/>
  <c r="BE172"/>
  <c r="BE200"/>
  <c r="BE214"/>
  <c i="6" r="J91"/>
  <c r="J94"/>
  <c r="BE121"/>
  <c r="BE123"/>
  <c r="BE129"/>
  <c r="BE131"/>
  <c r="BE135"/>
  <c i="8" r="J94"/>
  <c i="2" r="J93"/>
  <c r="E108"/>
  <c r="BE123"/>
  <c r="BE125"/>
  <c r="BE127"/>
  <c r="BE149"/>
  <c r="BE153"/>
  <c r="BE155"/>
  <c r="BE157"/>
  <c r="BE161"/>
  <c r="BE167"/>
  <c r="BE171"/>
  <c r="BE173"/>
  <c r="BE177"/>
  <c r="BE185"/>
  <c r="BE191"/>
  <c r="BE195"/>
  <c r="BE203"/>
  <c r="BE207"/>
  <c r="BE209"/>
  <c r="BE211"/>
  <c r="BE223"/>
  <c r="BE225"/>
  <c r="BE233"/>
  <c r="BE240"/>
  <c r="BE246"/>
  <c r="BE252"/>
  <c r="BE254"/>
  <c r="BE256"/>
  <c r="BE260"/>
  <c r="BE264"/>
  <c r="BE291"/>
  <c r="BE297"/>
  <c r="BE299"/>
  <c r="BE303"/>
  <c r="BE307"/>
  <c r="BE311"/>
  <c r="BE317"/>
  <c r="BE321"/>
  <c r="BE323"/>
  <c r="BE325"/>
  <c r="BE333"/>
  <c r="BE335"/>
  <c r="BE339"/>
  <c r="BE341"/>
  <c r="BE347"/>
  <c r="BE359"/>
  <c r="BE361"/>
  <c r="BE363"/>
  <c i="3" r="J93"/>
  <c r="E108"/>
  <c r="F117"/>
  <c r="BE127"/>
  <c r="BE129"/>
  <c r="BE131"/>
  <c r="BE139"/>
  <c r="BE145"/>
  <c r="BE151"/>
  <c r="BE157"/>
  <c r="BE159"/>
  <c r="BE161"/>
  <c r="BE163"/>
  <c r="BE165"/>
  <c r="BE171"/>
  <c r="BE175"/>
  <c r="BE183"/>
  <c r="BE189"/>
  <c r="BE191"/>
  <c r="BE201"/>
  <c r="BE207"/>
  <c r="BE216"/>
  <c r="BE224"/>
  <c r="BE228"/>
  <c r="BE230"/>
  <c r="BE234"/>
  <c r="BE242"/>
  <c r="BE246"/>
  <c r="BE251"/>
  <c r="BE256"/>
  <c r="BE264"/>
  <c r="BE268"/>
  <c r="BE278"/>
  <c i="4" r="J94"/>
  <c r="BE133"/>
  <c r="BE147"/>
  <c r="BE155"/>
  <c r="BE159"/>
  <c r="BE163"/>
  <c r="BE165"/>
  <c r="BE248"/>
  <c r="BE250"/>
  <c r="BE252"/>
  <c r="BE254"/>
  <c r="BE256"/>
  <c r="BE262"/>
  <c r="BE264"/>
  <c r="BE270"/>
  <c r="BE274"/>
  <c r="BE276"/>
  <c r="BE282"/>
  <c r="BE294"/>
  <c r="BE296"/>
  <c r="BE306"/>
  <c r="BE314"/>
  <c r="BE316"/>
  <c r="BE328"/>
  <c r="BE338"/>
  <c r="BE352"/>
  <c r="BE368"/>
  <c r="BE370"/>
  <c r="BE380"/>
  <c r="BE382"/>
  <c r="BE404"/>
  <c r="BE406"/>
  <c r="BE414"/>
  <c r="BE418"/>
  <c r="BE422"/>
  <c r="BE424"/>
  <c r="BE426"/>
  <c r="BE428"/>
  <c i="5" r="E108"/>
  <c r="J116"/>
  <c r="J117"/>
  <c r="BE121"/>
  <c r="BE123"/>
  <c r="BE125"/>
  <c r="BE140"/>
  <c r="BE152"/>
  <c r="BE155"/>
  <c r="BE170"/>
  <c r="BE174"/>
  <c r="BE179"/>
  <c r="BE186"/>
  <c r="BE194"/>
  <c r="BE198"/>
  <c i="6" r="J93"/>
  <c r="E108"/>
  <c r="BE133"/>
  <c r="BE140"/>
  <c i="7" r="J93"/>
  <c r="E109"/>
  <c r="BE132"/>
  <c i="8" r="J93"/>
  <c r="E109"/>
  <c r="F118"/>
  <c i="4" r="BE288"/>
  <c r="BE291"/>
  <c r="BE310"/>
  <c r="BE326"/>
  <c r="BE330"/>
  <c r="BE332"/>
  <c r="BE356"/>
  <c r="BE362"/>
  <c r="BE364"/>
  <c r="BE388"/>
  <c r="BE390"/>
  <c r="BE398"/>
  <c r="BE400"/>
  <c r="BE412"/>
  <c r="BE420"/>
  <c i="5" r="BE131"/>
  <c r="BE142"/>
  <c r="BE162"/>
  <c r="BE181"/>
  <c r="BE184"/>
  <c r="BE188"/>
  <c r="BE190"/>
  <c r="BE208"/>
  <c r="BE217"/>
  <c r="BE220"/>
  <c r="BE222"/>
  <c r="BE224"/>
  <c i="6" r="BE127"/>
  <c r="BE138"/>
  <c r="BE146"/>
  <c i="7" r="J91"/>
  <c r="F94"/>
  <c r="BE129"/>
  <c i="8" r="J91"/>
  <c r="BE129"/>
  <c r="BE133"/>
  <c i="2" r="BE133"/>
  <c r="BE147"/>
  <c r="BE159"/>
  <c r="BE165"/>
  <c r="BE183"/>
  <c r="BE189"/>
  <c r="BE197"/>
  <c r="BE213"/>
  <c r="BE217"/>
  <c r="BE219"/>
  <c r="BE221"/>
  <c r="BE231"/>
  <c r="BE237"/>
  <c r="BE248"/>
  <c r="BE250"/>
  <c r="BE270"/>
  <c r="BE276"/>
  <c r="BE278"/>
  <c r="BE285"/>
  <c r="BE287"/>
  <c r="BE289"/>
  <c r="BE293"/>
  <c r="BE305"/>
  <c r="BE309"/>
  <c r="BE315"/>
  <c r="BE337"/>
  <c r="BE343"/>
  <c r="BE345"/>
  <c r="BE355"/>
  <c i="3" r="BE121"/>
  <c r="BE125"/>
  <c r="BE137"/>
  <c r="BE155"/>
  <c r="BE167"/>
  <c r="BE177"/>
  <c r="BE179"/>
  <c r="BE181"/>
  <c r="BE185"/>
  <c r="BE197"/>
  <c r="BE209"/>
  <c r="BE211"/>
  <c r="BE218"/>
  <c r="BE220"/>
  <c r="BE222"/>
  <c r="BE232"/>
  <c r="BE236"/>
  <c r="BE240"/>
  <c r="BE254"/>
  <c r="BE258"/>
  <c r="BE260"/>
  <c r="BE262"/>
  <c r="BE266"/>
  <c r="BE270"/>
  <c i="4" r="F94"/>
  <c r="BE123"/>
  <c r="BE129"/>
  <c r="BE137"/>
  <c r="BE139"/>
  <c r="BE149"/>
  <c r="BE151"/>
  <c r="BE153"/>
  <c r="BE157"/>
  <c r="BE161"/>
  <c r="BE167"/>
  <c r="BE171"/>
  <c r="BE174"/>
  <c r="BE180"/>
  <c r="BE188"/>
  <c r="BE190"/>
  <c r="BE200"/>
  <c r="BE202"/>
  <c r="BE206"/>
  <c r="BE216"/>
  <c r="BE218"/>
  <c r="BE220"/>
  <c r="BE224"/>
  <c r="BE236"/>
  <c r="BE238"/>
  <c r="BE284"/>
  <c r="BE298"/>
  <c r="BE300"/>
  <c r="BE302"/>
  <c r="BE312"/>
  <c r="BE318"/>
  <c r="BE320"/>
  <c r="BE324"/>
  <c r="BE346"/>
  <c r="BE348"/>
  <c r="BE350"/>
  <c r="BE354"/>
  <c r="BE358"/>
  <c r="BE366"/>
  <c r="BE374"/>
  <c r="BE376"/>
  <c r="BE384"/>
  <c r="BE392"/>
  <c r="BE394"/>
  <c r="BE408"/>
  <c r="BE416"/>
  <c i="5" r="BE127"/>
  <c r="BE129"/>
  <c r="BE135"/>
  <c r="BE137"/>
  <c r="BE144"/>
  <c r="BE158"/>
  <c r="BE177"/>
  <c r="BE192"/>
  <c r="BE196"/>
  <c r="BE205"/>
  <c i="6" r="F94"/>
  <c r="BE125"/>
  <c r="BE142"/>
  <c r="BE144"/>
  <c i="7" r="J94"/>
  <c r="BE123"/>
  <c r="BE126"/>
  <c i="8" r="BE123"/>
  <c r="BE126"/>
  <c r="BE131"/>
  <c i="2" r="F38"/>
  <c i="1" r="BC96"/>
  <c i="4" r="F39"/>
  <c i="1" r="BD98"/>
  <c i="3" r="F37"/>
  <c i="1" r="BB97"/>
  <c i="5" r="F36"/>
  <c i="1" r="BA99"/>
  <c i="8" r="F36"/>
  <c i="1" r="BA103"/>
  <c i="4" r="F38"/>
  <c i="1" r="BC98"/>
  <c i="3" r="F36"/>
  <c i="1" r="BA97"/>
  <c i="3" r="F39"/>
  <c i="1" r="BD97"/>
  <c i="4" r="F37"/>
  <c i="1" r="BB98"/>
  <c i="8" r="J36"/>
  <c i="1" r="AW103"/>
  <c r="AS94"/>
  <c i="2" r="F36"/>
  <c i="1" r="BA96"/>
  <c i="4" r="J36"/>
  <c i="1" r="AW98"/>
  <c i="8" r="F38"/>
  <c i="1" r="BC103"/>
  <c i="4" r="F36"/>
  <c i="1" r="BA98"/>
  <c i="5" r="J32"/>
  <c i="1" r="AG99"/>
  <c i="7" r="F39"/>
  <c i="1" r="BD102"/>
  <c i="6" r="F37"/>
  <c i="1" r="BB100"/>
  <c i="6" r="J32"/>
  <c i="1" r="AG100"/>
  <c i="7" r="F37"/>
  <c i="1" r="BB102"/>
  <c i="5" r="J36"/>
  <c i="1" r="AW99"/>
  <c i="7" r="F36"/>
  <c i="1" r="BA102"/>
  <c i="7" r="F38"/>
  <c i="1" r="BC102"/>
  <c i="8" r="F39"/>
  <c i="1" r="BD103"/>
  <c i="3" r="J36"/>
  <c i="1" r="AW97"/>
  <c i="3" r="F38"/>
  <c i="1" r="BC97"/>
  <c i="5" r="F37"/>
  <c i="1" r="BB99"/>
  <c i="6" r="J36"/>
  <c i="1" r="AW100"/>
  <c i="2" r="J36"/>
  <c i="1" r="AW96"/>
  <c i="2" r="F39"/>
  <c i="1" r="BD96"/>
  <c i="5" r="F39"/>
  <c i="1" r="BD99"/>
  <c i="6" r="F36"/>
  <c i="1" r="BA100"/>
  <c i="6" r="F39"/>
  <c i="1" r="BD100"/>
  <c i="5" r="F38"/>
  <c i="1" r="BC99"/>
  <c i="6" r="F38"/>
  <c i="1" r="BC100"/>
  <c i="7" r="J36"/>
  <c i="1" r="AW102"/>
  <c i="8" r="F37"/>
  <c i="1" r="BB103"/>
  <c i="2" r="F37"/>
  <c i="1" r="BB96"/>
  <c i="5" l="1" r="J98"/>
  <c i="7" r="BK121"/>
  <c r="J121"/>
  <c r="J98"/>
  <c i="6" r="J98"/>
  <c i="8" r="BK121"/>
  <c r="J121"/>
  <c i="2" r="J32"/>
  <c i="1" r="AG96"/>
  <c i="3" r="J32"/>
  <c i="1" r="AG97"/>
  <c r="BB95"/>
  <c i="4" r="F35"/>
  <c i="1" r="AZ98"/>
  <c i="5" r="J35"/>
  <c i="1" r="AV99"/>
  <c r="AT99"/>
  <c i="4" r="J32"/>
  <c i="1" r="AG98"/>
  <c r="AU95"/>
  <c i="5" r="F35"/>
  <c i="1" r="AZ99"/>
  <c i="3" r="J35"/>
  <c i="1" r="AV97"/>
  <c r="AT97"/>
  <c i="4" r="J35"/>
  <c i="1" r="AV98"/>
  <c r="AT98"/>
  <c i="8" r="J32"/>
  <c i="1" r="AG103"/>
  <c r="BB101"/>
  <c r="AX101"/>
  <c i="2" r="J35"/>
  <c i="1" r="AV96"/>
  <c r="AT96"/>
  <c r="BC95"/>
  <c r="BD101"/>
  <c i="3" r="F35"/>
  <c i="1" r="AZ97"/>
  <c i="6" r="F35"/>
  <c i="1" r="AZ100"/>
  <c r="BA95"/>
  <c r="BD95"/>
  <c r="BD94"/>
  <c r="W33"/>
  <c r="BA101"/>
  <c r="AW101"/>
  <c r="BC101"/>
  <c r="AY101"/>
  <c i="7" r="J35"/>
  <c i="1" r="AV102"/>
  <c r="AT102"/>
  <c i="6" r="J35"/>
  <c i="1" r="AV100"/>
  <c r="AT100"/>
  <c i="7" r="F35"/>
  <c i="1" r="AZ102"/>
  <c i="8" r="J35"/>
  <c i="1" r="AV103"/>
  <c r="AT103"/>
  <c r="AU101"/>
  <c i="2" r="F35"/>
  <c i="1" r="AZ96"/>
  <c i="8" r="F35"/>
  <c i="1" r="AZ103"/>
  <c i="3" l="1" r="J41"/>
  <c i="2" r="J41"/>
  <c i="8" r="J41"/>
  <c i="4" r="J41"/>
  <c i="5" r="J41"/>
  <c i="6" r="J41"/>
  <c i="8" r="J98"/>
  <c i="1" r="AN99"/>
  <c r="AN100"/>
  <c r="AN96"/>
  <c r="AN97"/>
  <c r="BB94"/>
  <c r="AX94"/>
  <c r="AN98"/>
  <c r="AU94"/>
  <c r="AN103"/>
  <c r="BC94"/>
  <c r="W32"/>
  <c r="BA94"/>
  <c r="W30"/>
  <c r="AG95"/>
  <c r="AZ95"/>
  <c r="AV95"/>
  <c r="AW95"/>
  <c r="AY95"/>
  <c r="AZ101"/>
  <c r="AV101"/>
  <c r="AT101"/>
  <c r="AX95"/>
  <c i="7" r="J32"/>
  <c i="1" r="AG102"/>
  <c r="AN102"/>
  <c i="7" l="1" r="J41"/>
  <c i="1" r="W31"/>
  <c r="AY94"/>
  <c r="AG101"/>
  <c r="AN101"/>
  <c r="AW94"/>
  <c r="AK30"/>
  <c r="AT95"/>
  <c r="AZ94"/>
  <c r="AV94"/>
  <c r="AK29"/>
  <c l="1" r="AN95"/>
  <c r="AG94"/>
  <c r="AT94"/>
  <c r="W29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<sst xmlns="http://schemas.openxmlformats.org/spreadsheetml/2006/main">
  <si>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</si>
  <si>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</si>
  <si>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</si>
  <si>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</si>
  <si>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</si>
  <si>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{9ceedd9c-70b6-4cdc-a513-553ee062e8b6}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</si>
  <si>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</si>
  <si>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</si>
  <si>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</si>
  <si>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</si>
  <si>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</si>
  <si>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</si>
  <si>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</si>
  <si>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</si>
  <si>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</si>
  <si>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</si>
  <si>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</si>
  <si>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PZS P706 na trati Domažlice - Planá u M.L., P816 na trati Janovice - Domažlice a P631 na trati Plzeň-Česká Kubice</t>
  </si>
  <si>
    <t>KSO:</t>
  </si>
  <si>
    <t>CC-CZ:</t>
  </si>
  <si>
    <t>Místo:</t>
  </si>
  <si>
    <t>obvod SSZT Plzeň</t>
  </si>
  <si>
    <t>Datum:</t>
  </si>
  <si>
    <t>26. 1. 2021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</si>
  <si>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</si>
  <si>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</si>
  <si>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</si>
  <si>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</si>
  <si>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</si>
  <si>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</si>
  <si>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</si>
  <si>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</si>
  <si>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</si>
  <si>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</si>
  <si>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</si>
  <si>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</si>
  <si>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</si>
  <si>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</si>
  <si>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</si>
  <si>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</si>
  <si>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</si>
  <si>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</si>
  <si>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</si>
  <si>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</si>
  <si>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</si>
  <si>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</si>
  <si>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</si>
  <si>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</si>
  <si>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</si>
  <si>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</si>
  <si>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</si>
  <si>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</si>
  <si>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</si>
  <si>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</si>
  <si>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</si>
  <si>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</si>
  <si>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</si>
  <si>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</si>
  <si>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</si>
  <si>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</si>
  <si>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</si>
  <si>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</si>
  <si>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</si>
  <si>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</si>
  <si>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</si>
  <si>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</si>
  <si>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</si>
  <si>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</si>
  <si>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</si>
  <si>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</si>
  <si>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</si>
  <si>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</si>
  <si>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</si>
  <si>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</si>
  <si>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</si>
  <si>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</si>
  <si>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</si>
  <si>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</si>
  <si>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</si>
  <si>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</si>
  <si>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Přejezdové zabezpečovací zařízení</t>
  </si>
  <si>
    <t>PRO</t>
  </si>
  <si>
    <t>1</t>
  </si>
  <si>
    <t>{adba06eb-3dda-4368-b2a1-ab6edb3f6acb}</t>
  </si>
  <si>
    <t>2</t>
  </si>
  <si>
    <t>/</t>
  </si>
  <si>
    <t>01.1</t>
  </si>
  <si>
    <t>Oprava PZS P706 Poběžovice</t>
  </si>
  <si>
    <t>Soupis</t>
  </si>
  <si>
    <t>{21cd9dcb-1a3c-4a93-a820-fa57e0cf041f}</t>
  </si>
  <si>
    <t>01.2</t>
  </si>
  <si>
    <t>Oprava PZS P816 Kdyně</t>
  </si>
  <si>
    <t>{5306beae-1a30-4660-89ae-15a7a6a5cda9}</t>
  </si>
  <si>
    <t>01.3</t>
  </si>
  <si>
    <t>Oprava PZS P631 Radonice</t>
  </si>
  <si>
    <t>{3c22343e-238b-48a2-adc1-0d4bb37b8771}</t>
  </si>
  <si>
    <t>01.4</t>
  </si>
  <si>
    <t>Zemní práce a oprava reléových domků</t>
  </si>
  <si>
    <t>{583f2f73-2ece-4e2d-995e-ac33df0152a9}</t>
  </si>
  <si>
    <t>01.5</t>
  </si>
  <si>
    <t>Materiál zadavatele - NEOCEŇOVAT!</t>
  </si>
  <si>
    <t>{1321ba9d-b61d-470b-a9fd-86b6f8136a09}</t>
  </si>
  <si>
    <t>02</t>
  </si>
  <si>
    <t xml:space="preserve">Vedlejší a ostatní náklady </t>
  </si>
  <si>
    <t>VON</t>
  </si>
  <si>
    <t>{c8563327-137e-425a-94d8-2ede977316ef}</t>
  </si>
  <si>
    <t>02.1</t>
  </si>
  <si>
    <t>Vedlejší a ostatní náklady</t>
  </si>
  <si>
    <t>{c45a970d-b42f-4bbb-ba9a-771d50027d05}</t>
  </si>
  <si>
    <t>02.2</t>
  </si>
  <si>
    <t>Náklady na dopravu</t>
  </si>
  <si>
    <t>{653a66cf-c611-4b9a-a76e-632109e39bf4}</t>
  </si>
  <si>
    <t>KRYCÍ LIST SOUPISU PRACÍ</t>
  </si>
  <si>
    <t>Objekt:</t>
  </si>
  <si>
    <t>01 - Přejezdové zabezpečovací zařízení</t>
  </si>
  <si>
    <t>Soupis:</t>
  </si>
  <si>
    <t>01.1 - Oprava PZS P706 Poběžovice</t>
  </si>
  <si>
    <t>Poběžovice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</si>
  <si>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</si>
  <si>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</si>
  <si>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</si>
  <si>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</si>
  <si>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</si>
  <si>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</si>
  <si>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</si>
  <si>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</si>
  <si>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</si>
  <si>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</si>
  <si>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</si>
  <si>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</si>
  <si>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</si>
  <si>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</si>
  <si>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</si>
  <si>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</si>
  <si>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</si>
  <si>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</si>
  <si>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</si>
  <si>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M</t>
  </si>
  <si>
    <t>7592810904</t>
  </si>
  <si>
    <t>Reléový stojan PZS vystrojený na jednokolejné trati s automatickými závorami 2 - 4 kusy výstražníků - kategorie dle ČSN 34 2650 ed.2: PZS 3(2) S,B(N),I(L)</t>
  </si>
  <si>
    <t>komplet</t>
  </si>
  <si>
    <t>Sborník UOŽI 01 2021</t>
  </si>
  <si>
    <t>ROZPOCET</t>
  </si>
  <si>
    <t>-2059440105</t>
  </si>
  <si>
    <t>PP</t>
  </si>
  <si>
    <t>7592910185</t>
  </si>
  <si>
    <t>Baterie Staniční akumulátory NiCd článek 1,2 V/250 Ah C5 s vláknitou elektrodou, cena včetně spojovacího materiálu a bateriového nosiče či stojanu</t>
  </si>
  <si>
    <t>kus</t>
  </si>
  <si>
    <t>-1533038265</t>
  </si>
  <si>
    <t>3</t>
  </si>
  <si>
    <t>7592910310</t>
  </si>
  <si>
    <t>Baterie Staniční akumulátory Rekombinační zátka AquaGen Premium Top H (použití do 300 Ah)</t>
  </si>
  <si>
    <t>-2118593663</t>
  </si>
  <si>
    <t>4</t>
  </si>
  <si>
    <t>K</t>
  </si>
  <si>
    <t>7592905012</t>
  </si>
  <si>
    <t>Montáž článku niklokadmiového kapacity přes 200 Ah</t>
  </si>
  <si>
    <t>-1149290462</t>
  </si>
  <si>
    <t>Montáž článku niklokadmiového kapacity přes 200 Ah - postavení článku, připojení vodičů, ochrana svorek vazelinou, změření napětí, kontrola elektrolytu s případným doplněním destilovanou vodou</t>
  </si>
  <si>
    <t>5</t>
  </si>
  <si>
    <t>7592905070</t>
  </si>
  <si>
    <t>Montáž rekombinační zátky do 300 Ah</t>
  </si>
  <si>
    <t>-1087337939</t>
  </si>
  <si>
    <t>6</t>
  </si>
  <si>
    <t>7592907010</t>
  </si>
  <si>
    <t>Demontáž článku niklokadmiového kapacity do 200 Ah</t>
  </si>
  <si>
    <t>442971827</t>
  </si>
  <si>
    <t>7</t>
  </si>
  <si>
    <t>7592907070</t>
  </si>
  <si>
    <t>Demontáž rekombinační zátky do 300 Ah</t>
  </si>
  <si>
    <t>-484985836</t>
  </si>
  <si>
    <t>8</t>
  </si>
  <si>
    <t>7593000020</t>
  </si>
  <si>
    <t>Dobíječe, usměrňovače, napáječe Usměrňovač E230 G24/25, na polici/na zeď/na DIN lištu, základní stavová indikace opticky i bezpotenciálově, teplotní kompenzace</t>
  </si>
  <si>
    <t>128</t>
  </si>
  <si>
    <t>-1786376417</t>
  </si>
  <si>
    <t>63</t>
  </si>
  <si>
    <t>7593310570</t>
  </si>
  <si>
    <t xml:space="preserve">Konstrukční díly Police  (CV724825002M)</t>
  </si>
  <si>
    <t>-133204382</t>
  </si>
  <si>
    <t>126</t>
  </si>
  <si>
    <t>7590190210</t>
  </si>
  <si>
    <t>Ostatní Skříňka na dokumenty</t>
  </si>
  <si>
    <t>135719362</t>
  </si>
  <si>
    <t>9</t>
  </si>
  <si>
    <t>7593005012</t>
  </si>
  <si>
    <t>Montáž dobíječe, usměrňovače, napáječe nástěnného</t>
  </si>
  <si>
    <t>210255830</t>
  </si>
  <si>
    <t>Montáž dobíječe, usměrňovače, napáječe nástěnného - včetně připojení vodičů elektrické sítě ss rozvodu a uzemnění, přezkoušení funkce</t>
  </si>
  <si>
    <t>10</t>
  </si>
  <si>
    <t>7593007010</t>
  </si>
  <si>
    <t>Demontáž dobíječe, usměrňovače, napáječe ze stojanové řady</t>
  </si>
  <si>
    <t>-1711266888</t>
  </si>
  <si>
    <t>11</t>
  </si>
  <si>
    <t>7593315100</t>
  </si>
  <si>
    <t>Montáž zabezpečovacího stojanu reléového</t>
  </si>
  <si>
    <t>-200682166</t>
  </si>
  <si>
    <t>Montáž zabezpečovacího stojanu reléového - upevnění stojanu do stojanové řady, připojení ochranného uzemnění a informativní kontrola zapojení</t>
  </si>
  <si>
    <t>121</t>
  </si>
  <si>
    <t>7593317120</t>
  </si>
  <si>
    <t>Demontáž stojanové řady pro 1-3 stojany</t>
  </si>
  <si>
    <t>-819727878</t>
  </si>
  <si>
    <t>12</t>
  </si>
  <si>
    <t>7593335040</t>
  </si>
  <si>
    <t>Montáž malorozměrného relé</t>
  </si>
  <si>
    <t>-1667993822</t>
  </si>
  <si>
    <t>13</t>
  </si>
  <si>
    <t>7593335080</t>
  </si>
  <si>
    <t>Montáž kmitače</t>
  </si>
  <si>
    <t>617190698</t>
  </si>
  <si>
    <t>Montáž kmitače - včetně zapojení a označení</t>
  </si>
  <si>
    <t>67</t>
  </si>
  <si>
    <t>7593337110</t>
  </si>
  <si>
    <t>Demontáž zdroje kmitavých signálů</t>
  </si>
  <si>
    <t>-176438357</t>
  </si>
  <si>
    <t>14</t>
  </si>
  <si>
    <t>7592505030</t>
  </si>
  <si>
    <t>Montáž vybavení diagnostického zařízení PZS</t>
  </si>
  <si>
    <t>hod</t>
  </si>
  <si>
    <t>1740038786</t>
  </si>
  <si>
    <t>7593315425</t>
  </si>
  <si>
    <t>Zhotovení jednoho zapojení při volné vazbě</t>
  </si>
  <si>
    <t>-503862700</t>
  </si>
  <si>
    <t>Zhotovení jednoho zapojení při volné vazbě - naměření vodiče, zatažení a připojení</t>
  </si>
  <si>
    <t>16</t>
  </si>
  <si>
    <t>7593317010</t>
  </si>
  <si>
    <t>Zrušení jednoho zapojení při volné vazbě {odpojení vodiče a jeho vytažení}</t>
  </si>
  <si>
    <t>4960205</t>
  </si>
  <si>
    <t>Zrušení jednoho zapojení při volné vazbě {odpojení vodiče a jeho vytažení} - odpojení vodiče a jeho vytažení</t>
  </si>
  <si>
    <t>64</t>
  </si>
  <si>
    <t>7593337040</t>
  </si>
  <si>
    <t>Demontáž malorozměrného relé</t>
  </si>
  <si>
    <t>-1922113352</t>
  </si>
  <si>
    <t>65</t>
  </si>
  <si>
    <t>7593337170</t>
  </si>
  <si>
    <t>Demontáž universální časovací jednotky</t>
  </si>
  <si>
    <t>-469836697</t>
  </si>
  <si>
    <t>66</t>
  </si>
  <si>
    <t>7593335170</t>
  </si>
  <si>
    <t>Montáž universální časovací jednotky</t>
  </si>
  <si>
    <t>341394561</t>
  </si>
  <si>
    <t>Montáž universální časovací jednotky - včetně zapojení a označení</t>
  </si>
  <si>
    <t>17</t>
  </si>
  <si>
    <t>7491200030</t>
  </si>
  <si>
    <t>Elektroinstalační materiál Elektroinstalační lišty a kabelové žlaby Lišta LV 24x22 vkládací bílá 3m</t>
  </si>
  <si>
    <t>70719231</t>
  </si>
  <si>
    <t>18</t>
  </si>
  <si>
    <t>7491200040</t>
  </si>
  <si>
    <t>Elektroinstalační materiál Elektroinstalační lišty a kabelové žlaby Lišta LV 40x15 vkládací bílá 3m</t>
  </si>
  <si>
    <t>1769794621</t>
  </si>
  <si>
    <t>19</t>
  </si>
  <si>
    <t>7492501740</t>
  </si>
  <si>
    <t>Kabely, vodiče, šňůry Cu - nn Kabel silový 2 a 3-žílový Cu, plastová izolace CYKY 3O1,5 (3Ax1,5)</t>
  </si>
  <si>
    <t>m</t>
  </si>
  <si>
    <t>-997954618</t>
  </si>
  <si>
    <t>20</t>
  </si>
  <si>
    <t>7492501750</t>
  </si>
  <si>
    <t>Kabely, vodiče, šňůry Cu - nn Kabel silový 2 a 3-žílový Cu, plastová izolace CYKY 3O2,5 (3Ax2,5)</t>
  </si>
  <si>
    <t>1102737839</t>
  </si>
  <si>
    <t>7491251010</t>
  </si>
  <si>
    <t>Montáž lišt elektroinstalačních, kabelových žlabů z PVC-U jednokomorových zaklapávacích rozměru 40/40 mm</t>
  </si>
  <si>
    <t>-1873948395</t>
  </si>
  <si>
    <t>Montáž lišt elektroinstalačních, kabelových žlabů z PVC-U jednokomorových zaklapávacích rozměru 40/40 mm - na konstrukci, omítku apod. včetně spojek, ohybů, rohů, bez krabic</t>
  </si>
  <si>
    <t>23</t>
  </si>
  <si>
    <t>7494000016</t>
  </si>
  <si>
    <t>Rozvodnicové a rozváděčové skříně Distri Rozvodnicové skříně DistriTon Plastové Nástěnné (IP40) pro nástěnnou montáž, průhledné dveře, počet řad 2, počet modulů v řadě 14, krytí IP40, PE+N, barva bílá, materiál: plast</t>
  </si>
  <si>
    <t>1594550719</t>
  </si>
  <si>
    <t>24</t>
  </si>
  <si>
    <t>7494003040</t>
  </si>
  <si>
    <t>Modulární přístroje Jističe do 63 A; 6 kA 2-pólové In 25 A, Ue AC 230/400 V / DC 144 V, charakteristika B, 2pól, Icn 6 kA</t>
  </si>
  <si>
    <t>1270630689</t>
  </si>
  <si>
    <t>25</t>
  </si>
  <si>
    <t>7494003036</t>
  </si>
  <si>
    <t>Modulární přístroje Jističe do 63 A; 6 kA 2-pólové In 16 A, Ue AC 230/400 V / DC 144 V, charakteristika B, 2pól, Icn 6 kA</t>
  </si>
  <si>
    <t>1807077779</t>
  </si>
  <si>
    <t>26</t>
  </si>
  <si>
    <t>7494003032</t>
  </si>
  <si>
    <t>Modulární přístroje Jističe do 63 A; 6 kA 2-pólové In 10 A, Ue AC 230/400 V / DC 144 V, charakteristika B, 2pól, Icn 6 kA</t>
  </si>
  <si>
    <t>1644078848</t>
  </si>
  <si>
    <t>27</t>
  </si>
  <si>
    <t>7494003030</t>
  </si>
  <si>
    <t>Modulární přístroje Jističe do 63 A; 6 kA 2-pólové In 6 A, Ue AC 230/400 V / DC 144 V, charakteristika B, 2pól, Icn 6 kA</t>
  </si>
  <si>
    <t>-1038327192</t>
  </si>
  <si>
    <t>28</t>
  </si>
  <si>
    <t>7494003052</t>
  </si>
  <si>
    <t>Modulární přístroje Jističe do 63 A; 6 kA 2-pólové In 4 A, Ue AC 230/400 V / DC 144 V, charakteristika C, 2pól, Icn 6 kA</t>
  </si>
  <si>
    <t>-811019054</t>
  </si>
  <si>
    <t>29</t>
  </si>
  <si>
    <t>7494003050</t>
  </si>
  <si>
    <t>Modulární přístroje Jističe do 63 A; 6 kA 2-pólové In 2 A, Ue AC 230/400 V / DC 144 V, charakteristika C, 2pól, Icn 6 kA</t>
  </si>
  <si>
    <t>-193339902</t>
  </si>
  <si>
    <t>30</t>
  </si>
  <si>
    <t>7494351020</t>
  </si>
  <si>
    <t>Montáž jističů (do 10 kA) dvoupólových nebo 1+N pólových do 20 A</t>
  </si>
  <si>
    <t>-2116309104</t>
  </si>
  <si>
    <t>31</t>
  </si>
  <si>
    <t>7499151010</t>
  </si>
  <si>
    <t>Dokončovací práce na elektrickém zařízení</t>
  </si>
  <si>
    <t>-1840324163</t>
  </si>
  <si>
    <t>Dokončovací práce na elektrickém zařízení - uvádění zařízení do provozu, drobné montážní práce v rozvaděčích, koordinaci se zhotoviteli souvisejících zařízení apod.</t>
  </si>
  <si>
    <t>32</t>
  </si>
  <si>
    <t>7491204090</t>
  </si>
  <si>
    <t>Elektroinstalační materiál Zásuvky instalační Dvojzásuvka TANGO 5512A-2349 D</t>
  </si>
  <si>
    <t>2014843759</t>
  </si>
  <si>
    <t>33</t>
  </si>
  <si>
    <t>7494004150</t>
  </si>
  <si>
    <t>Modulární přístroje Přepěťové ochrany Svodiče přepětí typ 2, náhradní díl, Imax 20 kA, Uc AC 230 V, pouze výměnný modul, varistor, např. pro SVM-275-Z, SVM-275-ZS</t>
  </si>
  <si>
    <t>-1775971629</t>
  </si>
  <si>
    <t>34</t>
  </si>
  <si>
    <t>7494004164</t>
  </si>
  <si>
    <t>Modulární přístroje Přepěťové ochrany Svodiče přepětí oddělovací tlumivka mezi svodiče typu 2 a 3</t>
  </si>
  <si>
    <t>587395769</t>
  </si>
  <si>
    <t>35</t>
  </si>
  <si>
    <t>7491254010</t>
  </si>
  <si>
    <t>Montáž zásuvek instalačních domovních 10/16 A, 250 V, IP20 bez přepěťové ochrany nebo se zabudovanou přepěťovou ochranou jednoduchých nebo dvojitých</t>
  </si>
  <si>
    <t>-601772313</t>
  </si>
  <si>
    <t>Montáž zásuvek instalačních domovních 10/16 A, 250 V, IP20 bez přepěťové ochrany nebo se zabudovanou přepěťovou ochranou jednoduchých nebo dvojitých - včetně zapojení a osazení</t>
  </si>
  <si>
    <t>36</t>
  </si>
  <si>
    <t>7494751012</t>
  </si>
  <si>
    <t>Montáž svodičů přepětí pro sítě nn - typ 1 (třída B) pro jednofázové sítě</t>
  </si>
  <si>
    <t>2059375804</t>
  </si>
  <si>
    <t>Montáž svodičů přepětí pro sítě nn - typ 1 (třída B) pro jednofázové sítě - do rozvaděče nebo skříně</t>
  </si>
  <si>
    <t>37</t>
  </si>
  <si>
    <t>7590525763</t>
  </si>
  <si>
    <t>Odpojení vodičů pro měření jednostranné</t>
  </si>
  <si>
    <t>pár</t>
  </si>
  <si>
    <t>796569227</t>
  </si>
  <si>
    <t>Odpojení vodičů pro měření jednostranné - jednostranné odpojení 2-drátového převodu, účastnického přívodu nebo kabelové formy za účelem měření elektrických hodnot kabelu</t>
  </si>
  <si>
    <t>38</t>
  </si>
  <si>
    <t>7590555192</t>
  </si>
  <si>
    <t>Montáž forma pro kabely TCEKPFLE, TCEKPFLEY, TCEKPFLEZE, TCEKPFLEZY svorkovice WAGO do 3 P 1,0</t>
  </si>
  <si>
    <t>-72245889</t>
  </si>
  <si>
    <t>Montáž forma pro kabely TCEKPFLE, TCEKPFLEY, TCEKPFLEZE, TCEKPFLEZY svorkovice WAGO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</si>
  <si>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39</t>
  </si>
  <si>
    <t>7590555202</t>
  </si>
  <si>
    <t>Montáž forma pro kabely TCEKPFLE, TCEKPFLEY, TCEKPFLEZE, TCEKPFLEZY svorkovice WAGO do 24 P 1,0</t>
  </si>
  <si>
    <t>-1720556651</t>
  </si>
  <si>
    <t>Montáž forma pro kabely TCEKPFLE, TCEKPFLEY, TCEKPFLEZE, TCEKPFLEZY svorkovice WAGO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</si>
  <si>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44</t>
  </si>
  <si>
    <t>7590555196</t>
  </si>
  <si>
    <t>Montáž forma pro kabely TCEKPFLE, TCEKPFLEY, TCEKPFLEZE, TCEKPFLEZY svorkovice WAGO do 7 P 1,0</t>
  </si>
  <si>
    <t>-1165619645</t>
  </si>
  <si>
    <t>Montáž forma pro kabely TCEKPFLE, TCEKPFLEY, TCEKPFLEZE, TCEKPFLEZY svorkovice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</si>
  <si>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40</t>
  </si>
  <si>
    <t>7590555200</t>
  </si>
  <si>
    <t>Montáž forma pro kabely TCEKPFLE, TCEKPFLEY, TCEKPFLEZE, TCEKPFLEZY svorkovice WAGO do 16 P 1,0</t>
  </si>
  <si>
    <t>-1952888145</t>
  </si>
  <si>
    <t>Montáž forma pro kabely TCEKPFLE, TCEKPFLEY, TCEKPFLEZE, TCEKPFLEZY svorkovice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</si>
  <si>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41</t>
  </si>
  <si>
    <t>7590555012</t>
  </si>
  <si>
    <t>Zhotovení formy kabelové na kabel do 10x2</t>
  </si>
  <si>
    <t>-696474222</t>
  </si>
  <si>
    <t>42</t>
  </si>
  <si>
    <t>7590545050</t>
  </si>
  <si>
    <t>Uložení kabelu CYKY do žlabového rozvodu zabezpečovací ústředny do 4 x 10 mm</t>
  </si>
  <si>
    <t>-106436198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</si>
  <si>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</si>
  <si>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43</t>
  </si>
  <si>
    <t>7590545190</t>
  </si>
  <si>
    <t>Příprava kabelu pro uložení na kabelový rošt do 100 žil</t>
  </si>
  <si>
    <t>-751139129</t>
  </si>
  <si>
    <t>49</t>
  </si>
  <si>
    <t>7590521514</t>
  </si>
  <si>
    <t>Venkovní vedení kabelová - metalické sítě Plněné, párované s ochr. vodičem TCEKPFLEY 3 P 1,0 D</t>
  </si>
  <si>
    <t>1446520312</t>
  </si>
  <si>
    <t>50</t>
  </si>
  <si>
    <t>7590521539</t>
  </si>
  <si>
    <t>Venkovní vedení kabelová - metalické sítě Plněné, párované s ochr. vodičem TCEKPFLEY 16 P 1,0 D</t>
  </si>
  <si>
    <t>-2096225569</t>
  </si>
  <si>
    <t>51</t>
  </si>
  <si>
    <t>7590521529</t>
  </si>
  <si>
    <t>Venkovní vedení kabelová - metalické sítě Plněné, párované s ochr. vodičem TCEKPFLEY 7 P 1,0 D</t>
  </si>
  <si>
    <t>1426227579</t>
  </si>
  <si>
    <t>52</t>
  </si>
  <si>
    <t>7492501920</t>
  </si>
  <si>
    <t>Kabely, vodiče, šňůry Cu - nn Kabel silový 4 a 5-žílový Cu, plastová izolace CYKY 4J4 (4Bx4)</t>
  </si>
  <si>
    <t>268658462</t>
  </si>
  <si>
    <t>53</t>
  </si>
  <si>
    <t>7590525230</t>
  </si>
  <si>
    <t>Montáž kabelu návěstního volně uloženého s jádrem 1 mm Cu TCEKEZE, TCEKFE, TCEKPFLEY, TCEKPFLEZE do 7 P</t>
  </si>
  <si>
    <t>1768567880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</si>
  <si>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</si>
  <si>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54</t>
  </si>
  <si>
    <t>7590525231</t>
  </si>
  <si>
    <t>Montáž kabelu návěstního volně uloženého s jádrem 1 mm Cu TCEKEZE, TCEKFE, TCEKPFLEY, TCEKPFLEZE do 16 P</t>
  </si>
  <si>
    <t>595438630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</si>
  <si>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</si>
  <si>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123</t>
  </si>
  <si>
    <t>7593500430</t>
  </si>
  <si>
    <t>Trasy kabelového vedení Kotva samonosného kabelu Kabelová příchytka k patě kolejnice</t>
  </si>
  <si>
    <t>-404380637</t>
  </si>
  <si>
    <t>124</t>
  </si>
  <si>
    <t>7593505460</t>
  </si>
  <si>
    <t>Montáž kabelové příchytky metalického kabelu k patě kolejnice</t>
  </si>
  <si>
    <t>1888640669</t>
  </si>
  <si>
    <t>125</t>
  </si>
  <si>
    <t>7591405014</t>
  </si>
  <si>
    <t>Montáž smyčky pro dodatečné kódování podél kolejnic délky kabelu 50 m</t>
  </si>
  <si>
    <t>-1521293398</t>
  </si>
  <si>
    <t>Montáž smyčky pro dodatečné kódování podél kolejnic délky kabelu 50 m - uložení smyčky podél kolejnic, upevnění k patě příchytkami, přichycení na dřevěné pražce nebo montážní trámky mezi kolejnicemi, napojení na kolejovou skříň (TJA apod.) nebo na další typovou délku, úprava štěrkového lože</t>
  </si>
  <si>
    <t>P</t>
  </si>
  <si>
    <t>Poznámka k položce:_x000d_
montáž kabelu k patě kolejnice</t>
  </si>
  <si>
    <t>55</t>
  </si>
  <si>
    <t>7590525055</t>
  </si>
  <si>
    <t>Příprava kabelového bubnu a uzavření konců kabelu do 100 žil</t>
  </si>
  <si>
    <t>-444069675</t>
  </si>
  <si>
    <t>Příprava kabelového bubnu a uzavření konců kabelu do 100 žil - příprava a přistavení kabelového bubnu na místo tažení nebo na místo odvíjení kabelu, naměření délky, odříznutí, odpancéřování, úprava a uzavření dvou konců kabelu. Položku je možné použít pouze pro akce, které nejsou souvislým pokračováním prací spojených s ukládáním nebo zatahováním kabelu a pro přetáčení kabelu z bubnu na buben. V položkách pro kladení a zatahování kabelů jsou již obsaženy v přiměřené výši náklady na manipulaci s kabelovým bubnem a na uzavírání kabelových konců</t>
  </si>
  <si>
    <t>56</t>
  </si>
  <si>
    <t>7590525128</t>
  </si>
  <si>
    <t>Montáž kabelu metalického zatažení do chráničky přes 6 do 9 kg/m</t>
  </si>
  <si>
    <t>-1081601212</t>
  </si>
  <si>
    <t>57</t>
  </si>
  <si>
    <t>7492554010</t>
  </si>
  <si>
    <t>Montáž kabelů 4- a 5-žílových Cu do 16 mm2</t>
  </si>
  <si>
    <t>165312767</t>
  </si>
  <si>
    <t>Montáž kabelů 4- a 5-žílových Cu do 16 mm2 - uložení do země, chráničky, na rošty, pod omítku apod.</t>
  </si>
  <si>
    <t>58</t>
  </si>
  <si>
    <t>7590541409</t>
  </si>
  <si>
    <t>Slaboproudé rozvody, kabely pro přívod a vnitřní instalaci Spojky metalických kabelů a příslušenství Teplem smrštitelná zesílená spojka pro netlakované kabely XAGA 500-100/25-500/EY</t>
  </si>
  <si>
    <t>-578938966</t>
  </si>
  <si>
    <t>59</t>
  </si>
  <si>
    <t>7590525560</t>
  </si>
  <si>
    <t>Montáž smršťovací spojky Raychem bez pancíře na dvouplášťovém celoplastovém kabelu do 32 žil</t>
  </si>
  <si>
    <t>530482703</t>
  </si>
  <si>
    <t>Montáž smršťovací spojky Raychem bez pancíře na dvouplášťovém celoplastovém kabelu do 32 žil - nasazení manžety, spojení žil, převlečení manžety, nahřátí pro její tepelné smrštění, uložení spojky v jámě</t>
  </si>
  <si>
    <t>60</t>
  </si>
  <si>
    <t>7598015185</t>
  </si>
  <si>
    <t>Jednosměrné měření kabelu místního</t>
  </si>
  <si>
    <t>-906788514</t>
  </si>
  <si>
    <t>61</t>
  </si>
  <si>
    <t>7593500595</t>
  </si>
  <si>
    <t>Trasy kabelového vedení Kabelové krycí desky a pásy Fólie výstražná modrá š. 20cm (HM0673909991020)</t>
  </si>
  <si>
    <t>1441996123</t>
  </si>
  <si>
    <t>62</t>
  </si>
  <si>
    <t>7593505150</t>
  </si>
  <si>
    <t>Pokládka výstražné fólie do výkopu</t>
  </si>
  <si>
    <t>19158976</t>
  </si>
  <si>
    <t>68</t>
  </si>
  <si>
    <t>7592007050</t>
  </si>
  <si>
    <t>Demontáž počítacího bodu (senzoru) RSR 180</t>
  </si>
  <si>
    <t>1511350387</t>
  </si>
  <si>
    <t>69</t>
  </si>
  <si>
    <t>7594307015</t>
  </si>
  <si>
    <t>Demontáž součástí počítače náprav neoprénové ochranné hadice se soupravou pro upevnění k pražci</t>
  </si>
  <si>
    <t>-593200157</t>
  </si>
  <si>
    <t>70</t>
  </si>
  <si>
    <t>7594307030</t>
  </si>
  <si>
    <t>Demontáž součástí počítače náprav kabelového závěru KSL-F pro RSR</t>
  </si>
  <si>
    <t>221230134</t>
  </si>
  <si>
    <t>71</t>
  </si>
  <si>
    <t>7594307040</t>
  </si>
  <si>
    <t>Demontáž součástí počítače náprav upevňovací kolejnicové čelisti SK 140</t>
  </si>
  <si>
    <t>618946308</t>
  </si>
  <si>
    <t>72</t>
  </si>
  <si>
    <t>7594307065</t>
  </si>
  <si>
    <t>Demontáž součástí počítače náprav skříně pro bloky šíře 42TE BGT 02</t>
  </si>
  <si>
    <t>919281681</t>
  </si>
  <si>
    <t>73</t>
  </si>
  <si>
    <t>7594307085</t>
  </si>
  <si>
    <t>Demontáž součástí počítače náprav drátové formy pro skříň 42TE</t>
  </si>
  <si>
    <t>-522042934</t>
  </si>
  <si>
    <t>74</t>
  </si>
  <si>
    <t>7592005050</t>
  </si>
  <si>
    <t>Montáž počítacího bodu (senzoru) RSR 180</t>
  </si>
  <si>
    <t>-1830232120</t>
  </si>
  <si>
    <t>Montáž počítacího bodu (senzoru) RSR 180 - uložení a připevnění na určené místo, seřízení polohy, přezkoušení</t>
  </si>
  <si>
    <t>75</t>
  </si>
  <si>
    <t>7594305015</t>
  </si>
  <si>
    <t>Montáž součástí počítače náprav neoprénové ochranné hadice se soupravou pro upevnění k pražci</t>
  </si>
  <si>
    <t>-1907734070</t>
  </si>
  <si>
    <t>76</t>
  </si>
  <si>
    <t>7594305030</t>
  </si>
  <si>
    <t>Montáž součástí počítače náprav kabelového závěru KSL-F pro RSR</t>
  </si>
  <si>
    <t>195359915</t>
  </si>
  <si>
    <t>77</t>
  </si>
  <si>
    <t>7594305040</t>
  </si>
  <si>
    <t>Montáž součástí počítače náprav upevňovací kolejnicové čelisti SK 140</t>
  </si>
  <si>
    <t>1637674680</t>
  </si>
  <si>
    <t>78</t>
  </si>
  <si>
    <t>7594305045</t>
  </si>
  <si>
    <t>Montáž součástí počítače náprav AZF upevňovacího šroubu BBK</t>
  </si>
  <si>
    <t>495963218</t>
  </si>
  <si>
    <t>79</t>
  </si>
  <si>
    <t>7594305065</t>
  </si>
  <si>
    <t>Montáž součástí počítače náprav skříně pro bloky šíře 42TE BGT 02</t>
  </si>
  <si>
    <t>-228562875</t>
  </si>
  <si>
    <t>80</t>
  </si>
  <si>
    <t>7594305085</t>
  </si>
  <si>
    <t>Montáž součástí počítače náprav drátové formy pro skříň 42TE</t>
  </si>
  <si>
    <t>-1050484561</t>
  </si>
  <si>
    <t>81</t>
  </si>
  <si>
    <t>7593333990</t>
  </si>
  <si>
    <t>Hodinová zúčtovací sazba pro opravu elektronických prvků a zařízení</t>
  </si>
  <si>
    <t>1854626709</t>
  </si>
  <si>
    <t>Poznámka k položce:_x000d_
Opětovné zprovoznění počítače náprav</t>
  </si>
  <si>
    <t>115</t>
  </si>
  <si>
    <t>7590155040</t>
  </si>
  <si>
    <t>Montáž pasivní ochrany pro omezení atmosférických vlivů u neelektrizovaných tratí jednoduché včetně uzemnění</t>
  </si>
  <si>
    <t>-831949968</t>
  </si>
  <si>
    <t>116</t>
  </si>
  <si>
    <t>7590155042</t>
  </si>
  <si>
    <t>Montáž pasivní ochrany pro omezení atmosférických vlivů u neelektrizovaných tratí pro návěstidla, výstražníky a přejezd</t>
  </si>
  <si>
    <t>-1902836891</t>
  </si>
  <si>
    <t>117</t>
  </si>
  <si>
    <t>7491600520</t>
  </si>
  <si>
    <t>Uzemnění Hromosvodné vedení Drát uzem. FeZn pozink. pr.10</t>
  </si>
  <si>
    <t>kg</t>
  </si>
  <si>
    <t>1533636436</t>
  </si>
  <si>
    <t>118</t>
  </si>
  <si>
    <t>7491600260</t>
  </si>
  <si>
    <t>Uzemnění Vnější Tyč ZT 1,5t T-profil zemnící</t>
  </si>
  <si>
    <t>1512124136</t>
  </si>
  <si>
    <t>119</t>
  </si>
  <si>
    <t>7491601650</t>
  </si>
  <si>
    <t>Uzemnění Hromosvodné vedení Svorka SU FeZn</t>
  </si>
  <si>
    <t>-1508850794</t>
  </si>
  <si>
    <t>120</t>
  </si>
  <si>
    <t>7499700170</t>
  </si>
  <si>
    <t xml:space="preserve">Konstrukční prvky trakčního vedení  Svorka se šroubem pro ukolejnění, např. F3/I/125</t>
  </si>
  <si>
    <t>-110475262</t>
  </si>
  <si>
    <t>82</t>
  </si>
  <si>
    <t>7592827015</t>
  </si>
  <si>
    <t>Demontáž součástí výstražníku skříně výstražníku</t>
  </si>
  <si>
    <t>-1308075487</t>
  </si>
  <si>
    <t>83</t>
  </si>
  <si>
    <t>7592817010</t>
  </si>
  <si>
    <t>Demontáž výstražníku</t>
  </si>
  <si>
    <t>75878567</t>
  </si>
  <si>
    <t>84</t>
  </si>
  <si>
    <t>7592827100</t>
  </si>
  <si>
    <t>Demontáž součástí výstražníku sluneční clony</t>
  </si>
  <si>
    <t>-915274090</t>
  </si>
  <si>
    <t>85</t>
  </si>
  <si>
    <t>7592830702</t>
  </si>
  <si>
    <t>Součásti stojanu se závorou Velká betonová patka (betonový základ) - závora od 6 m do 10 m</t>
  </si>
  <si>
    <t>495206483</t>
  </si>
  <si>
    <t>86</t>
  </si>
  <si>
    <t>7592835022</t>
  </si>
  <si>
    <t>Montáž součástí stojanu se závorou stojanu závory vysokého</t>
  </si>
  <si>
    <t>317803836</t>
  </si>
  <si>
    <t>87</t>
  </si>
  <si>
    <t>7592835036</t>
  </si>
  <si>
    <t>Montáž součástí stojanu se závorou břevna závorového nad 5,5 m s kontrolou celistvosti</t>
  </si>
  <si>
    <t>-1327930917</t>
  </si>
  <si>
    <t>88</t>
  </si>
  <si>
    <t>7592835040</t>
  </si>
  <si>
    <t>Montáž součástí stojanu se závorou soupravy křídel s protizávažím</t>
  </si>
  <si>
    <t>-1780716956</t>
  </si>
  <si>
    <t>89</t>
  </si>
  <si>
    <t>7592835045</t>
  </si>
  <si>
    <t>Montáž součástí stojanu se závorou protizávaží velkého</t>
  </si>
  <si>
    <t>2083272990</t>
  </si>
  <si>
    <t>90</t>
  </si>
  <si>
    <t>7592815040</t>
  </si>
  <si>
    <t>Montáž plastového výstražníku AŽD 97 s 1 skříní a se závorou AŽD - 99</t>
  </si>
  <si>
    <t>478817516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</si>
  <si>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</si>
  <si>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91</t>
  </si>
  <si>
    <t>7592825010</t>
  </si>
  <si>
    <t>Montáž součástí výstražníku nosiče výstražníku</t>
  </si>
  <si>
    <t>413444863</t>
  </si>
  <si>
    <t>92</t>
  </si>
  <si>
    <t>7592825015</t>
  </si>
  <si>
    <t>Montáž součástí výstražníku skříně výstražníku</t>
  </si>
  <si>
    <t>12153139</t>
  </si>
  <si>
    <t>93</t>
  </si>
  <si>
    <t>7592825095</t>
  </si>
  <si>
    <t>Montáž součástí výstražníku žárovky</t>
  </si>
  <si>
    <t>-76787879</t>
  </si>
  <si>
    <t>94</t>
  </si>
  <si>
    <t>7592825100</t>
  </si>
  <si>
    <t>Montáž součástí výstražníku sluneční clony</t>
  </si>
  <si>
    <t>-1999205453</t>
  </si>
  <si>
    <t>95</t>
  </si>
  <si>
    <t>7592825110</t>
  </si>
  <si>
    <t>Montáž výstražného kříže</t>
  </si>
  <si>
    <t>486605323</t>
  </si>
  <si>
    <t>97</t>
  </si>
  <si>
    <t>7497302180</t>
  </si>
  <si>
    <t xml:space="preserve">Vodiče trakčního vedení  Přístupová lávka na stožár TV nebo zeď vč. zábradlí</t>
  </si>
  <si>
    <t>942709066</t>
  </si>
  <si>
    <t>Poznámka k položce:_x000d_
Přístupová lávka k pohonu a světlům stojanu závor</t>
  </si>
  <si>
    <t>98</t>
  </si>
  <si>
    <t>7497351695</t>
  </si>
  <si>
    <t>Montáž přístupové lávky</t>
  </si>
  <si>
    <t>-174637559</t>
  </si>
  <si>
    <t>Poznámka k položce:_x000d_
Montáž lávky k pohonu závor</t>
  </si>
  <si>
    <t>99</t>
  </si>
  <si>
    <t>7590190150</t>
  </si>
  <si>
    <t>Ostatní Žebřík trojdílný univerzální 3x7 příček (HM0478850007607)</t>
  </si>
  <si>
    <t>-1947894531</t>
  </si>
  <si>
    <t>100</t>
  </si>
  <si>
    <t>7598095065</t>
  </si>
  <si>
    <t>Přezkoušení a regulace napájecího obvodu za 1 napájecí sběrnici</t>
  </si>
  <si>
    <t>-740622586</t>
  </si>
  <si>
    <t>Přezkoušení a regulace napájecího obvodu za 1 napájecí sběrnici - kontrola zapojení, regulace a přezkoušení sběrnice</t>
  </si>
  <si>
    <t>101</t>
  </si>
  <si>
    <t>7598095085</t>
  </si>
  <si>
    <t>Přezkoušení a regulace senzoru počítacího bodu</t>
  </si>
  <si>
    <t>2082350674</t>
  </si>
  <si>
    <t>Přezkoušení a regulace senzoru počítacího bodu - kontrola (nastavení) mechanických parametrů polohy, regulace napájení, kalibrace, kontrola funkce a započítávání, kontrola indikace</t>
  </si>
  <si>
    <t>102</t>
  </si>
  <si>
    <t>7598095090</t>
  </si>
  <si>
    <t>Přezkoušení a regulace počítače náprav včetně vyhotovení protokolu za 1 úsek</t>
  </si>
  <si>
    <t>1899843663</t>
  </si>
  <si>
    <t>Přezkoušení a regulace počítače náprav včetně vyhotovení protokolu za 1 úsek - provedení příslušných měření, nastavení zařízení, přezkoušení funkce a vyhotovení protokolu</t>
  </si>
  <si>
    <t>103</t>
  </si>
  <si>
    <t>7598095120</t>
  </si>
  <si>
    <t>Přezkoušení a regulace časové jednotky</t>
  </si>
  <si>
    <t>-1106594035</t>
  </si>
  <si>
    <t>Přezkoušení a regulace časové jednotky - kontrola zapojení včetně příslušného zkoušení hodnot zařízení</t>
  </si>
  <si>
    <t>104</t>
  </si>
  <si>
    <t>7598095125</t>
  </si>
  <si>
    <t>Přezkoušení a regulace diagnostiky</t>
  </si>
  <si>
    <t>-299086712</t>
  </si>
  <si>
    <t>Přezkoušení a regulace diagnostiky - kontrola zapojení včetně příslušného zkoušení hodnot zařízení</t>
  </si>
  <si>
    <t>105</t>
  </si>
  <si>
    <t>7598095140</t>
  </si>
  <si>
    <t>Regulace jednotky ASB včetně nastavení</t>
  </si>
  <si>
    <t>1535013124</t>
  </si>
  <si>
    <t>Regulace jednotky ASB včetně nastavení - kontrola zapojení, provedení příslušných měření, nastavení parametrů, přezkoušení funkce</t>
  </si>
  <si>
    <t>106</t>
  </si>
  <si>
    <t>7598095150</t>
  </si>
  <si>
    <t>Regulovaní a aktivování automatického přejezdového zařízení se závorami</t>
  </si>
  <si>
    <t>-2029932584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</si>
  <si>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</si>
  <si>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107</t>
  </si>
  <si>
    <t>7598095185</t>
  </si>
  <si>
    <t>Přezkoušení vlakových cest (vlakových i posunových) za 1 vlakovou cestu</t>
  </si>
  <si>
    <t>-325462040</t>
  </si>
  <si>
    <t>Přezkoušení vlakových cest (vlakových i posunových) za 1 vlakovou cestu - postavení vlakových cest a přezkoušení návěstních znaků návěstidel po přeložení řadiče, přezkoušení změny návěstního pojmu z povolovacího na zakazující po odpadnutí kotvy kolejového relé, přezkoušení nouzového vybavení vlakové cesty, přezkoušení návěstních znaků při zapojení automatického traťového zabezpečovacího zařízení, přezkoušení odjezdových vlakových cest s použitím výlukového klíče pri současné činnosti odjezdových návěstidel</t>
  </si>
  <si>
    <t>108</t>
  </si>
  <si>
    <t>7598095350</t>
  </si>
  <si>
    <t>Aktivace BDA bez vzdáleného přístupu</t>
  </si>
  <si>
    <t>704677727</t>
  </si>
  <si>
    <t>Aktivace BDA bez vzdáleného přístupu - aktivace a konfigurace systému podle příslušné dokumentace</t>
  </si>
  <si>
    <t>122</t>
  </si>
  <si>
    <t>7598095700</t>
  </si>
  <si>
    <t>Dozor pracovníků provozovatele při práci na živém zařízení</t>
  </si>
  <si>
    <t>-873837999</t>
  </si>
  <si>
    <t>109</t>
  </si>
  <si>
    <t>7598095435</t>
  </si>
  <si>
    <t>Příprava ke komplexním zkouškám automatických přejezdových zabezpečovacích zařízení se závorami jednokolejné</t>
  </si>
  <si>
    <t>-2016280447</t>
  </si>
  <si>
    <t>Příprava ke komplexním zkouškám automatických přejezdových zabezpečovacích zařízení se závorami jednokolejné - oživení, seřízení a nastavení zařízení s ohledem na postup jeho uvádění do provozu</t>
  </si>
  <si>
    <t>114</t>
  </si>
  <si>
    <t>7598095505</t>
  </si>
  <si>
    <t>Komplexní zkouška automatických přejezdových zabezpečovacích zařízení se závorami jednokolejné</t>
  </si>
  <si>
    <t>-93587682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</si>
  <si>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</si>
  <si>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110</t>
  </si>
  <si>
    <t>7598095560</t>
  </si>
  <si>
    <t>Vyhotovení protokolu UTZ pro PZZ se závorou jedna kolej</t>
  </si>
  <si>
    <t>-765885828</t>
  </si>
  <si>
    <t>Vyhotovení protokolu UTZ pro PZZ se závorou jedna kolej - vykonání prohlídky a zkoušky včetně vyhotovení protokolu podle vyhl. 100/1995 Sb.</t>
  </si>
  <si>
    <t>111</t>
  </si>
  <si>
    <t>7598095635</t>
  </si>
  <si>
    <t>Vyhotovení revizní zprávy PZZ</t>
  </si>
  <si>
    <t>2014104151</t>
  </si>
  <si>
    <t>Vyhotovení revizní zprávy PZZ - vykonání prohlídky a zkoušky pro napájení elektrického zařízení včetně vyhotovení revizní zprávy podle vyhl. 100/1995 Sb. a norem ČSN</t>
  </si>
  <si>
    <t>112</t>
  </si>
  <si>
    <t>7591505010</t>
  </si>
  <si>
    <t>Vypracování a projednání přechodné úpravy provozu na pozemní komunikaci při vypnutí přejezdového zabezpečovacího zařízení</t>
  </si>
  <si>
    <t>1085570348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</si>
  <si>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železničního přejezdu</t>
  </si>
  <si>
    <t>113</t>
  </si>
  <si>
    <t>7591505030</t>
  </si>
  <si>
    <t>Osazení přechodného dopravního značení při vypnutí přejezdového zabezpečovacího zařízení základní sestavy</t>
  </si>
  <si>
    <t>1680608724</t>
  </si>
  <si>
    <t>Osazení přechodného dopravního značení při vypnutí přejezdového zabezpečovacího zařízení základní sestavy - pro značení jednoduché komunikace (tj. bez křižovatky poblíž přejezdu), křížící žel. trať</t>
  </si>
  <si>
    <t>01.2 - Oprava PZS P816 Kdyně</t>
  </si>
  <si>
    <t>Kdyně</t>
  </si>
  <si>
    <t>397741670</t>
  </si>
  <si>
    <t>630434727</t>
  </si>
  <si>
    <t>-695047541</t>
  </si>
  <si>
    <t>850776458</t>
  </si>
  <si>
    <t>1921566810</t>
  </si>
  <si>
    <t>-696077239</t>
  </si>
  <si>
    <t>-1882737794</t>
  </si>
  <si>
    <t>1115220640</t>
  </si>
  <si>
    <t>-492039365</t>
  </si>
  <si>
    <t>-1740052510</t>
  </si>
  <si>
    <t>-6300191</t>
  </si>
  <si>
    <t>817505142</t>
  </si>
  <si>
    <t>254290886</t>
  </si>
  <si>
    <t>-387769138</t>
  </si>
  <si>
    <t>-1736794212</t>
  </si>
  <si>
    <t>481177583</t>
  </si>
  <si>
    <t>1380562999</t>
  </si>
  <si>
    <t>1645458405</t>
  </si>
  <si>
    <t>-965198430</t>
  </si>
  <si>
    <t>-690240086</t>
  </si>
  <si>
    <t>1808105132</t>
  </si>
  <si>
    <t>22</t>
  </si>
  <si>
    <t>-1806125238</t>
  </si>
  <si>
    <t>-787778159</t>
  </si>
  <si>
    <t>742620359</t>
  </si>
  <si>
    <t>57965280</t>
  </si>
  <si>
    <t>30078583</t>
  </si>
  <si>
    <t>-133504901</t>
  </si>
  <si>
    <t>256244893</t>
  </si>
  <si>
    <t>-273545475</t>
  </si>
  <si>
    <t>-565762644</t>
  </si>
  <si>
    <t>235002790</t>
  </si>
  <si>
    <t>1120324372</t>
  </si>
  <si>
    <t>514002569</t>
  </si>
  <si>
    <t>117821624</t>
  </si>
  <si>
    <t>-1748792989</t>
  </si>
  <si>
    <t>1547554670</t>
  </si>
  <si>
    <t>-1463886772</t>
  </si>
  <si>
    <t>920411062</t>
  </si>
  <si>
    <t>286275115</t>
  </si>
  <si>
    <t>1803156441</t>
  </si>
  <si>
    <t>-1267162442</t>
  </si>
  <si>
    <t>-121435244</t>
  </si>
  <si>
    <t>807746651</t>
  </si>
  <si>
    <t>1491081221</t>
  </si>
  <si>
    <t>45</t>
  </si>
  <si>
    <t>-381796267</t>
  </si>
  <si>
    <t>46</t>
  </si>
  <si>
    <t>1829289609</t>
  </si>
  <si>
    <t>47</t>
  </si>
  <si>
    <t>285141546</t>
  </si>
  <si>
    <t>48</t>
  </si>
  <si>
    <t>1860240219</t>
  </si>
  <si>
    <t>-1656146629</t>
  </si>
  <si>
    <t>-1682475987</t>
  </si>
  <si>
    <t>-574727497</t>
  </si>
  <si>
    <t>23833484</t>
  </si>
  <si>
    <t>876506192</t>
  </si>
  <si>
    <t>1784697878</t>
  </si>
  <si>
    <t>1969937742</t>
  </si>
  <si>
    <t>2133999036</t>
  </si>
  <si>
    <t>1854753304</t>
  </si>
  <si>
    <t>658638468</t>
  </si>
  <si>
    <t>-894270720</t>
  </si>
  <si>
    <t>-182238251</t>
  </si>
  <si>
    <t>287612845</t>
  </si>
  <si>
    <t>7592815044</t>
  </si>
  <si>
    <t>Montáž plastového výstražníku AŽD 97 s jednou skříní</t>
  </si>
  <si>
    <t>22368565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</si>
  <si>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</si>
  <si>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7592821100</t>
  </si>
  <si>
    <t>Součásti výstražníku Náhrada žárovky s výkonovými LED pro pozitivní signál PZS</t>
  </si>
  <si>
    <t>-1295863506</t>
  </si>
  <si>
    <t>1548503587</t>
  </si>
  <si>
    <t>-1065108124</t>
  </si>
  <si>
    <t>1574879737</t>
  </si>
  <si>
    <t>1376120241</t>
  </si>
  <si>
    <t>755802841</t>
  </si>
  <si>
    <t>-1066165224</t>
  </si>
  <si>
    <t>826646938</t>
  </si>
  <si>
    <t>1736221166</t>
  </si>
  <si>
    <t>675292676</t>
  </si>
  <si>
    <t>-1809854688</t>
  </si>
  <si>
    <t>-1241595685</t>
  </si>
  <si>
    <t>-1438274386</t>
  </si>
  <si>
    <t>296774608</t>
  </si>
  <si>
    <t>1370639775</t>
  </si>
  <si>
    <t>624106057</t>
  </si>
  <si>
    <t>-1164707671</t>
  </si>
  <si>
    <t>1175958479</t>
  </si>
  <si>
    <t>1188537562</t>
  </si>
  <si>
    <t>01.3 - Oprava PZS P631 Radonice</t>
  </si>
  <si>
    <t>Radonice</t>
  </si>
  <si>
    <t>815072400</t>
  </si>
  <si>
    <t>-719531781</t>
  </si>
  <si>
    <t>239385722</t>
  </si>
  <si>
    <t>-281844745</t>
  </si>
  <si>
    <t>176318258</t>
  </si>
  <si>
    <t>1051362247</t>
  </si>
  <si>
    <t>412080998</t>
  </si>
  <si>
    <t>688291150</t>
  </si>
  <si>
    <t>154</t>
  </si>
  <si>
    <t>-963480556</t>
  </si>
  <si>
    <t>172873742</t>
  </si>
  <si>
    <t>1544284660</t>
  </si>
  <si>
    <t>1378335243</t>
  </si>
  <si>
    <t>-2108938758</t>
  </si>
  <si>
    <t>1938830772</t>
  </si>
  <si>
    <t>-1941361719</t>
  </si>
  <si>
    <t>-1323423289</t>
  </si>
  <si>
    <t>1190750168</t>
  </si>
  <si>
    <t>-857742955</t>
  </si>
  <si>
    <t>-452565578</t>
  </si>
  <si>
    <t>-1372268354</t>
  </si>
  <si>
    <t>1938745089</t>
  </si>
  <si>
    <t>147</t>
  </si>
  <si>
    <t>7590610180</t>
  </si>
  <si>
    <t>Indikační a kolejové desky a ovládací pulty Tlačítko dvoupolohové vratné (CV720769001)</t>
  </si>
  <si>
    <t>983717392</t>
  </si>
  <si>
    <t>148</t>
  </si>
  <si>
    <t>7590615040</t>
  </si>
  <si>
    <t>Montáž tlačítka, světelné buňky, počitadla, zvonku, relé, R, C do kolejové desky nebo pultu za provozu</t>
  </si>
  <si>
    <t>1908860326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</si>
  <si>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</si>
  <si>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149</t>
  </si>
  <si>
    <t>7590615060</t>
  </si>
  <si>
    <t>Vygravírování 1 znaku v označovacím štítku</t>
  </si>
  <si>
    <t>1188272550</t>
  </si>
  <si>
    <t>Vygravírování 1 znaku v označovacím štítku - vygravírování 1 znaku v označovacím štítku</t>
  </si>
  <si>
    <t>150</t>
  </si>
  <si>
    <t>7590615070</t>
  </si>
  <si>
    <t>Montáž označovacího štítku do kolejové desky nebo pultu za provozu</t>
  </si>
  <si>
    <t>203826009</t>
  </si>
  <si>
    <t>Montáž označovacího štítku do kolejové desky nebo pultu za provozu - rozměření a vyznačení místa montáže, vyvrtání a začištění otvoru, montáž prvku, zapojení a vyzkoušení včetně vyvázání vodičů do formy</t>
  </si>
  <si>
    <t>151</t>
  </si>
  <si>
    <t>7590615110</t>
  </si>
  <si>
    <t>Úprava ovládacího stolu (kontrolní skříně)</t>
  </si>
  <si>
    <t>1159625746</t>
  </si>
  <si>
    <t>Úprava ovládacího stolu (kontrolní skříně) - max. 50 tlačítek a světelných buněk, včetně zapojení</t>
  </si>
  <si>
    <t xml:space="preserve">Poznámka k položce:_x000d_
Odstranění nepotřebných ovládacích prvků </t>
  </si>
  <si>
    <t>-658526003</t>
  </si>
  <si>
    <t>1388364683</t>
  </si>
  <si>
    <t>87786853</t>
  </si>
  <si>
    <t>-1054761921</t>
  </si>
  <si>
    <t>152</t>
  </si>
  <si>
    <t>7492500880</t>
  </si>
  <si>
    <t>Kabely, vodiče, šňůry Cu - nn Vodič jednožílový Cu, plastová izolace H07V-K 16 žz (CYA)</t>
  </si>
  <si>
    <t>1872741401</t>
  </si>
  <si>
    <t>-462058585</t>
  </si>
  <si>
    <t>1790429071</t>
  </si>
  <si>
    <t>165977586</t>
  </si>
  <si>
    <t>1664993673</t>
  </si>
  <si>
    <t>-1717400012</t>
  </si>
  <si>
    <t>-399658810</t>
  </si>
  <si>
    <t>741976953</t>
  </si>
  <si>
    <t>2061706224</t>
  </si>
  <si>
    <t>-587941310</t>
  </si>
  <si>
    <t>-414376396</t>
  </si>
  <si>
    <t>-265698878</t>
  </si>
  <si>
    <t>-1567853852</t>
  </si>
  <si>
    <t>-2017775648</t>
  </si>
  <si>
    <t>-1863956919</t>
  </si>
  <si>
    <t>1720561333</t>
  </si>
  <si>
    <t>-1752870255</t>
  </si>
  <si>
    <t>-1460485483</t>
  </si>
  <si>
    <t>1356694206</t>
  </si>
  <si>
    <t>-1981749156</t>
  </si>
  <si>
    <t>500912140</t>
  </si>
  <si>
    <t>1879478047</t>
  </si>
  <si>
    <t>404860126</t>
  </si>
  <si>
    <t>1471323372</t>
  </si>
  <si>
    <t>1414239960</t>
  </si>
  <si>
    <t>-227747460</t>
  </si>
  <si>
    <t>1845312345</t>
  </si>
  <si>
    <t>-780352257</t>
  </si>
  <si>
    <t>-1515836314</t>
  </si>
  <si>
    <t>1607106449</t>
  </si>
  <si>
    <t>-1214084081</t>
  </si>
  <si>
    <t>-215573119</t>
  </si>
  <si>
    <t>1170736325</t>
  </si>
  <si>
    <t>-1572507080</t>
  </si>
  <si>
    <t>-1668425598</t>
  </si>
  <si>
    <t>-750798464</t>
  </si>
  <si>
    <t>1803446484</t>
  </si>
  <si>
    <t>-1326677069</t>
  </si>
  <si>
    <t>1092009839</t>
  </si>
  <si>
    <t>-1989142845</t>
  </si>
  <si>
    <t>49298363</t>
  </si>
  <si>
    <t>750015124</t>
  </si>
  <si>
    <t>133670164</t>
  </si>
  <si>
    <t>-1655506230</t>
  </si>
  <si>
    <t>-580452218</t>
  </si>
  <si>
    <t>114531224</t>
  </si>
  <si>
    <t>-1693072224</t>
  </si>
  <si>
    <t>1431679175</t>
  </si>
  <si>
    <t>1486382897</t>
  </si>
  <si>
    <t>1916475787</t>
  </si>
  <si>
    <t>1976792256</t>
  </si>
  <si>
    <t>1198296389</t>
  </si>
  <si>
    <t>-1362772794</t>
  </si>
  <si>
    <t>1612292551</t>
  </si>
  <si>
    <t>1321444824</t>
  </si>
  <si>
    <t>803462926</t>
  </si>
  <si>
    <t>7593337160</t>
  </si>
  <si>
    <t>Demontáž souboru KAV, FID, ASE</t>
  </si>
  <si>
    <t>1709139072</t>
  </si>
  <si>
    <t>-195593939</t>
  </si>
  <si>
    <t>7592307030</t>
  </si>
  <si>
    <t>Demontáž transformátoru oddělovacího do 5 kVA</t>
  </si>
  <si>
    <t>1919495402</t>
  </si>
  <si>
    <t>7494271010</t>
  </si>
  <si>
    <t>Demontáž rozvaděčů rozvodnice nn</t>
  </si>
  <si>
    <t>-2111418058</t>
  </si>
  <si>
    <t>Demontáž rozvaděčů rozvodnice nn - včetně demontáže přívodních, vývodových kabelů, rámu apod., včetně nakládky rozvaděče na určený prostředek</t>
  </si>
  <si>
    <t>7592307010</t>
  </si>
  <si>
    <t>Demontáž transformátoru pro zabezpečovací zařízení</t>
  </si>
  <si>
    <t>1622062435</t>
  </si>
  <si>
    <t>7593327100</t>
  </si>
  <si>
    <t>Demontáž pojistky zástrčkové pro zabezpečovací zařízení</t>
  </si>
  <si>
    <t>368423647</t>
  </si>
  <si>
    <t>7593107012</t>
  </si>
  <si>
    <t>Demontáž měniče statického řady EZ1, EZ2 a BZS1-R96</t>
  </si>
  <si>
    <t>561134703</t>
  </si>
  <si>
    <t>7593107020</t>
  </si>
  <si>
    <t>Demontáž měniče rotačního z napájecího stojanu</t>
  </si>
  <si>
    <t>-1660286406</t>
  </si>
  <si>
    <t>7593330040</t>
  </si>
  <si>
    <t>Výměnné díly Relé NMŠ 1-2000 (HM0404221990407)</t>
  </si>
  <si>
    <t>781105644</t>
  </si>
  <si>
    <t>7593310450</t>
  </si>
  <si>
    <t xml:space="preserve">Konstrukční díly Panel volné vazby úplný  (CV725719003M)</t>
  </si>
  <si>
    <t>-1124083983</t>
  </si>
  <si>
    <t>7593315380</t>
  </si>
  <si>
    <t>Montáž panelu reléového</t>
  </si>
  <si>
    <t>1303650828</t>
  </si>
  <si>
    <t>7593317380</t>
  </si>
  <si>
    <t>Demontáž panelu reléového</t>
  </si>
  <si>
    <t>972144225</t>
  </si>
  <si>
    <t>145</t>
  </si>
  <si>
    <t>7596910020</t>
  </si>
  <si>
    <t>Venkovní telefonní objekty Objekt telef.venk.VTO 4 na stěnu (CV540329004)</t>
  </si>
  <si>
    <t>-788943187</t>
  </si>
  <si>
    <t>146</t>
  </si>
  <si>
    <t>7596915020</t>
  </si>
  <si>
    <t>Montáž telefonního objektu TO AŽD 68 na domek</t>
  </si>
  <si>
    <t>-267693926</t>
  </si>
  <si>
    <t>Montáž telefonního objektu TO AŽD 68 na domek - připevnění telefonního objektu na konstrukci, propojení kabelového závěru s přístrojem, dodání, osazení a zapojení suchého článku, nebo připojení na bateriový rozvod, oprava nátěru, vyzkoušení funkce. Bez provedení ochran proti vlivu trakce a před nebezpečným dotykovým napětím</t>
  </si>
  <si>
    <t>7592010102</t>
  </si>
  <si>
    <t>Kolové senzory a snímače počítačů náprav Snímač průjezdu kola RSR 180 (5 m kabel)</t>
  </si>
  <si>
    <t>-1313891112</t>
  </si>
  <si>
    <t>7592010142</t>
  </si>
  <si>
    <t>Kolové senzory a snímače počítačů náprav Neoprénová ochr. hadice 4,8 m</t>
  </si>
  <si>
    <t>1268735751</t>
  </si>
  <si>
    <t>7592010152</t>
  </si>
  <si>
    <t>Kolové senzory a snímače počítačů náprav Montážní sada neoprénové ochr.hadice</t>
  </si>
  <si>
    <t>-1210432797</t>
  </si>
  <si>
    <t>7592010154</t>
  </si>
  <si>
    <t>Kolové senzory a snímače počítačů náprav Víko montážní sady neoprénové ochr. hadice</t>
  </si>
  <si>
    <t>42628420</t>
  </si>
  <si>
    <t>96</t>
  </si>
  <si>
    <t>7592010166</t>
  </si>
  <si>
    <t>Kolové senzory a snímače počítačů náprav Upevňovací souprava SK140</t>
  </si>
  <si>
    <t>1449218235</t>
  </si>
  <si>
    <t>7592010172</t>
  </si>
  <si>
    <t>Kolové senzory a snímače počítačů náprav Připevňovací čep BBK pro upevňovací soupravu SK140</t>
  </si>
  <si>
    <t>735264256</t>
  </si>
  <si>
    <t>7592010222</t>
  </si>
  <si>
    <t>Kolové senzory a snímače počítačů náprav Kabelový závěr UPMS-11 pro RSR180, 1x EPO 180</t>
  </si>
  <si>
    <t>953926906</t>
  </si>
  <si>
    <t>7592010184</t>
  </si>
  <si>
    <t>Kolové senzory a snímače počítačů náprav Přepěťová ochrana napájení POKO94</t>
  </si>
  <si>
    <t>-488404034</t>
  </si>
  <si>
    <t>7592010242</t>
  </si>
  <si>
    <t>Kolové senzory a snímače počítačů náprav Přechod (trámec s drážkou)</t>
  </si>
  <si>
    <t>75493859</t>
  </si>
  <si>
    <t>7592010246</t>
  </si>
  <si>
    <t>Kolové senzory a snímače počítačů náprav Svorka (držák trámce)</t>
  </si>
  <si>
    <t>-1580134520</t>
  </si>
  <si>
    <t>7592010260</t>
  </si>
  <si>
    <t>Kolové senzory a snímače počítačů náprav Zkušební přípravek RSR SB</t>
  </si>
  <si>
    <t>245199294</t>
  </si>
  <si>
    <t>1837933783</t>
  </si>
  <si>
    <t>-907730462</t>
  </si>
  <si>
    <t>7594305025</t>
  </si>
  <si>
    <t>Montáž součástí počítače náprav přepěťové ochrany napájení</t>
  </si>
  <si>
    <t>320057301</t>
  </si>
  <si>
    <t>7590145046</t>
  </si>
  <si>
    <t>Montáž závěru kabelového zabezpečovacího na zemní podpěru UPMP</t>
  </si>
  <si>
    <t>-2066095004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</si>
  <si>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</si>
  <si>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-970921818</t>
  </si>
  <si>
    <t>-2128300961</t>
  </si>
  <si>
    <t>7594300098</t>
  </si>
  <si>
    <t>Počítače náprav Vnitřní prvky PN ACS 2000 Montážní skříňka BGT04 šíře 84TE</t>
  </si>
  <si>
    <t>-1884853743</t>
  </si>
  <si>
    <t>7594300254</t>
  </si>
  <si>
    <t>Počítače náprav Vnitřní prvky PN Frauscher Krycí plech 3HE 4TE</t>
  </si>
  <si>
    <t>-1445801102</t>
  </si>
  <si>
    <t>7594300018</t>
  </si>
  <si>
    <t>Počítače náprav Vnitřní prvky PN AZF Přepěťová ochrana vyhodnocovací jednotky BSI002 (BSI003, BSI004)</t>
  </si>
  <si>
    <t>469999088</t>
  </si>
  <si>
    <t>7594300136</t>
  </si>
  <si>
    <t>Počítače náprav Vnitřní prvky PN ACS 2000 Sběrnicová jednotka ABP002-2 21TE GS02</t>
  </si>
  <si>
    <t>-694054917</t>
  </si>
  <si>
    <t>7594300078</t>
  </si>
  <si>
    <t>Počítače náprav Vnitřní prvky PN ACS 2000 Čítačová jednotka ACB119 GS04</t>
  </si>
  <si>
    <t>1130574898</t>
  </si>
  <si>
    <t>7594300084</t>
  </si>
  <si>
    <t>Počítače náprav Vnitřní prvky PN ACS 2000 Vyhodnocovací jednotka IMC003 GS01</t>
  </si>
  <si>
    <t>-769201870</t>
  </si>
  <si>
    <t>7594300108</t>
  </si>
  <si>
    <t>Počítače náprav Vnitřní prvky PN ACS 2000 Jednotka jištění SIC006 GS01</t>
  </si>
  <si>
    <t>1962415253</t>
  </si>
  <si>
    <t>7590560569</t>
  </si>
  <si>
    <t>Optické kabely Spojky a příslušenství pro optické sítě Ostatní Optický patchcord do 5 m</t>
  </si>
  <si>
    <t>1696345258</t>
  </si>
  <si>
    <t>7594300296</t>
  </si>
  <si>
    <t>Počítače náprav Vnitřní prvky PN Frauscher RJ45 interface pro 1 směrový výstup</t>
  </si>
  <si>
    <t>-91304157</t>
  </si>
  <si>
    <t>7594300314</t>
  </si>
  <si>
    <t>Počítače náprav Vnitřní prvky PN Frauscher Panel pro uchycení skříně 84TE do stojanu</t>
  </si>
  <si>
    <t>-336054741</t>
  </si>
  <si>
    <t>7592003302</t>
  </si>
  <si>
    <t>Repase čítačové jednotky ACB119 GS04</t>
  </si>
  <si>
    <t>1820692050</t>
  </si>
  <si>
    <t>Repase čítačové jednotky ACB119 GS04 - očištění karty, výměna poškozených částí karty, doplnění chybějících částí karty, 72 hod.test karty, vystavení protokolu</t>
  </si>
  <si>
    <t>7592003322</t>
  </si>
  <si>
    <t>Repase vyhodnocovací jednotky IMC003 GS03</t>
  </si>
  <si>
    <t>381292536</t>
  </si>
  <si>
    <t>Repase vyhodnocovací jednotky IMC003 GS03 - očištění karty, výměna poškozených částí karty, doplnění chybějících částí karty, 72 hod.test karty, vystavení protokolu</t>
  </si>
  <si>
    <t>7594305055</t>
  </si>
  <si>
    <t>Montáž součástí počítače náprav bloku pro počítače náprav</t>
  </si>
  <si>
    <t>-1367513868</t>
  </si>
  <si>
    <t>7594305070</t>
  </si>
  <si>
    <t>Montáž součástí počítače náprav skříně pro bloky šíře 84TE BGT 01</t>
  </si>
  <si>
    <t>-1907115112</t>
  </si>
  <si>
    <t>7594305090</t>
  </si>
  <si>
    <t>Montáž součástí počítače náprav drátové formy pro skříň 84TE</t>
  </si>
  <si>
    <t>-60637623</t>
  </si>
  <si>
    <t>1113085843</t>
  </si>
  <si>
    <t>158415833</t>
  </si>
  <si>
    <t>127</t>
  </si>
  <si>
    <t>1419671470</t>
  </si>
  <si>
    <t>-1652273004</t>
  </si>
  <si>
    <t>129</t>
  </si>
  <si>
    <t>1357385376</t>
  </si>
  <si>
    <t>130</t>
  </si>
  <si>
    <t>-713996933</t>
  </si>
  <si>
    <t>131</t>
  </si>
  <si>
    <t>-972181030</t>
  </si>
  <si>
    <t>132</t>
  </si>
  <si>
    <t>7594110340</t>
  </si>
  <si>
    <t>Lanové propojení s kolíkovým ukončením LBI 1xFe14/125</t>
  </si>
  <si>
    <t>-13714527</t>
  </si>
  <si>
    <t>133</t>
  </si>
  <si>
    <t>7594105292</t>
  </si>
  <si>
    <t>Montáž lanového propojení výměnového na dřevěné pražce do 1,2 m</t>
  </si>
  <si>
    <t>1158986937</t>
  </si>
  <si>
    <t>Montáž lanového propojení výměnového na dřevěné pražce do 1,2 m - příčné nebo podélné propojení kolejnic přímých kolejí a na výhybkách; usazení pražců mezi souběžnými kolejemi nebo podél koleje; připevnění lanového propojení na pražce nebo montážní trámky</t>
  </si>
  <si>
    <t>134</t>
  </si>
  <si>
    <t>7594107040</t>
  </si>
  <si>
    <t>Demontáž lanového propojení tlumivek z dřevěných pražců</t>
  </si>
  <si>
    <t>-915724926</t>
  </si>
  <si>
    <t>135</t>
  </si>
  <si>
    <t>7594207010</t>
  </si>
  <si>
    <t>Demontáž stykového transformátoru DT olejového</t>
  </si>
  <si>
    <t>-1608980697</t>
  </si>
  <si>
    <t>136</t>
  </si>
  <si>
    <t>7594207050</t>
  </si>
  <si>
    <t>Demontáž stojánku kabelového KSL, KSLP</t>
  </si>
  <si>
    <t>-93783112</t>
  </si>
  <si>
    <t>153</t>
  </si>
  <si>
    <t>-272607486</t>
  </si>
  <si>
    <t>137</t>
  </si>
  <si>
    <t>-2050379640</t>
  </si>
  <si>
    <t>143</t>
  </si>
  <si>
    <t>7598095620</t>
  </si>
  <si>
    <t>Vyhotovení revizní zprávy SZZ reléové do 10 přestavníků</t>
  </si>
  <si>
    <t>1468677988</t>
  </si>
  <si>
    <t>Vyhotovení revizní zprávy SZZ reléové do 10 přestavníků - vykonání prohlídky a zkoušky pro napájení elektrického zařízení včetně vyhotovení revizní zprávy podle vyhl. 100/1995 Sb. a norem ČSN</t>
  </si>
  <si>
    <t>144</t>
  </si>
  <si>
    <t>925920362</t>
  </si>
  <si>
    <t>138</t>
  </si>
  <si>
    <t>-74072275</t>
  </si>
  <si>
    <t>139</t>
  </si>
  <si>
    <t>362667133</t>
  </si>
  <si>
    <t>140</t>
  </si>
  <si>
    <t>-581178673</t>
  </si>
  <si>
    <t>141</t>
  </si>
  <si>
    <t>7598095546</t>
  </si>
  <si>
    <t>Vyhotovení protokolu UTZ pro SZZ reléové a elektronické do 10 výhybkových jednotek</t>
  </si>
  <si>
    <t>1734471785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</si>
  <si>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</t>
  </si>
  <si>
    <t>142</t>
  </si>
  <si>
    <t>7598095460</t>
  </si>
  <si>
    <t>Komplexní zkouška za 1 jízdní cestu do 30 výhybek</t>
  </si>
  <si>
    <t>-1513098399</t>
  </si>
  <si>
    <t>Komplexní zkouška za 1 jízdní cestu do 30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</si>
  <si>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01.4 - Zemní práce a oprava reléových domků</t>
  </si>
  <si>
    <t>460010021</t>
  </si>
  <si>
    <t>Vytyčení trasy vedení podzemního v obvodu železniční stanice</t>
  </si>
  <si>
    <t>km</t>
  </si>
  <si>
    <t>CS ÚRS 2021 01</t>
  </si>
  <si>
    <t>67238059</t>
  </si>
  <si>
    <t>Vytyčení trasy vedení kabelového (podzemního) v obvodu železniční stanice</t>
  </si>
  <si>
    <t>460030011</t>
  </si>
  <si>
    <t>Sejmutí drnu při elektromontážích jakékoliv tloušťky</t>
  </si>
  <si>
    <t>m2</t>
  </si>
  <si>
    <t>-1747601704</t>
  </si>
  <si>
    <t>Přípravné terénní práce sejmutí drnu včetně nařezání a uložení na hromady na vzdálenost do 50 m nebo naložení na dopravní prostředek jakékoliv tloušťky</t>
  </si>
  <si>
    <t>132251103</t>
  </si>
  <si>
    <t xml:space="preserve">Hloubení rýh nezapažených  š do 800 mm v hornině třídy těžitelnosti I, skupiny 3 objem do 100 m3 strojně</t>
  </si>
  <si>
    <t>m3</t>
  </si>
  <si>
    <t>-131742015</t>
  </si>
  <si>
    <t>Hloubení nezapažených rýh šířky do 800 mm strojně s urovnáním dna do předepsaného profilu a spádu v hornině třídy těžitelnosti I skupiny 3 přes 50 do 100 m3</t>
  </si>
  <si>
    <t>131351100</t>
  </si>
  <si>
    <t>Hloubení jam nezapažených v hornině třídy těžitelnosti II, skupiny 4 objem do 20 m3 strojně</t>
  </si>
  <si>
    <t>570563600</t>
  </si>
  <si>
    <t>Hloubení nezapažených jam a zářezů strojně s urovnáním dna do předepsaného profilu a spádu v hornině třídy těžitelnosti II skupiny 4 do 20 m3</t>
  </si>
  <si>
    <t>132312112</t>
  </si>
  <si>
    <t>Hloubení rýh š do 800 mm v nesoudržných horninách třídy těžitelnosti II, skupiny 4 ručně</t>
  </si>
  <si>
    <t>-2028642179</t>
  </si>
  <si>
    <t>Hloubení rýh šířky do 800 mm ručně zapažených i nezapažených, s urovnáním dna do předepsaného profilu a spádu v hornině třídy těžitelnosti II skupiny 4 nesoudržných</t>
  </si>
  <si>
    <t>460431183</t>
  </si>
  <si>
    <t>Zásyp kabelových rýh ručně se zhutněním š 35 cm hl 80 cm z horniny tř II skupiny 4</t>
  </si>
  <si>
    <t>556490622</t>
  </si>
  <si>
    <t>Zásyp kabelových rýh ručně s přemístění sypaniny ze vzdálenosti do 10 m, s uložením výkopku ve vrstvách včetně zhutnění a úpravy povrchu šířky 35 cm hloubky 80 cm z horniny třídy těžitelnosti II skupiny 4</t>
  </si>
  <si>
    <t>460631214</t>
  </si>
  <si>
    <t>Řízené horizontální vrtání při elektromontážích v hornině tř I a II skupiny 1 až 4 vnějšího průměru do 180 mm</t>
  </si>
  <si>
    <t>1908519168</t>
  </si>
  <si>
    <t>Zemní protlaky řízené horizontální vrtání v hornině třídy těžitelnosti I a II skupiny 1 až 4 včetně protlačení trub v hloubce do 6 m vnějšího průměru vrtu přes 140 do 180 mm</t>
  </si>
  <si>
    <t>28610006</t>
  </si>
  <si>
    <t>trubka tlaková hrdlovaná vodovodní PVC dl 6m DN 200</t>
  </si>
  <si>
    <t>-1233721103</t>
  </si>
  <si>
    <t>HZS2131</t>
  </si>
  <si>
    <t>Hodinová zúčtovací sazba zámečník</t>
  </si>
  <si>
    <t>-979499872</t>
  </si>
  <si>
    <t xml:space="preserve">Hodinové zúčtovací sazby profesí PSV  provádění stavebních konstrukcí zámečník</t>
  </si>
  <si>
    <t xml:space="preserve">Poznámka k položce:_x000d_
Příprava k montáži  lávky u pohonu závor, oprava dveří rel domku</t>
  </si>
  <si>
    <t>112101101</t>
  </si>
  <si>
    <t>Odstranění stromů listnatých průměru kmene do 300 mm</t>
  </si>
  <si>
    <t>1173589210</t>
  </si>
  <si>
    <t>Odstranění stromů s odřezáním kmene a s odvětvením listnatých, průměru kmene přes 100 do 300 mm</t>
  </si>
  <si>
    <t>111211231</t>
  </si>
  <si>
    <t>Snesení listnatého klestu D do 30 cm ve svahu do 1:3</t>
  </si>
  <si>
    <t>784854169</t>
  </si>
  <si>
    <t>Snesení větví stromů na hromady nebo naložení na dopravní prostředek listnatých v rovině nebo ve svahu do 1:3, průměru kmene do 30 cm</t>
  </si>
  <si>
    <t>162201411</t>
  </si>
  <si>
    <t>Vodorovné přemístění kmenů stromů listnatých do 1 km D kmene do 300 mm</t>
  </si>
  <si>
    <t>968952296</t>
  </si>
  <si>
    <t>Vodorovné přemístění větví, kmenů nebo pařezů s naložením, složením a dopravou do 1000 m kmenů stromů listnatých, průměru přes 100 do 300 mm</t>
  </si>
  <si>
    <t>741371102</t>
  </si>
  <si>
    <t>Montáž svítidlo zářivkové průmyslové stropní přisazené 1 zdroj s krytem</t>
  </si>
  <si>
    <t>-1900798976</t>
  </si>
  <si>
    <t>Montáž svítidel zářivkových se zapojením vodičů průmyslových stropních přisazených 1 zdroj s krytem</t>
  </si>
  <si>
    <t>HZS2231</t>
  </si>
  <si>
    <t>Hodinová zúčtovací sazba elektrikář</t>
  </si>
  <si>
    <t>-1711998159</t>
  </si>
  <si>
    <t xml:space="preserve">Hodinové zúčtovací sazby profesí PSV  provádění stavebních instalací elektrikář</t>
  </si>
  <si>
    <t>34833110</t>
  </si>
  <si>
    <t>svítidlo zářivkové průmyslové prachotěsné IP66, čirí akrylát, elektronický předřadník, 2x35W, délka 1572mm</t>
  </si>
  <si>
    <t>1876574321</t>
  </si>
  <si>
    <t>24621533</t>
  </si>
  <si>
    <t>hmota nátěrová syntetická samozákladující na kovy</t>
  </si>
  <si>
    <t>1900879344</t>
  </si>
  <si>
    <t>Poznámka k položce:_x000d_
Vydatnost: 4,5 m2/1 litr</t>
  </si>
  <si>
    <t>783417103</t>
  </si>
  <si>
    <t>Krycí jednonásobný syntetický samozákladující nátěr klempířských konstrukcí</t>
  </si>
  <si>
    <t>-876780678</t>
  </si>
  <si>
    <t>Krycí nátěr (email) klempířských konstrukcí jednonásobný syntetický samozákladující</t>
  </si>
  <si>
    <t>Poznámka k položce:_x000d_
Provedení dvojnásobného nátěru.</t>
  </si>
  <si>
    <t>783401303</t>
  </si>
  <si>
    <t>Bezoplachové odrezivění klempířských konstrukcí před provedením nátěru</t>
  </si>
  <si>
    <t>-1059501722</t>
  </si>
  <si>
    <t>Příprava podkladu klempířských konstrukcí před provedením nátěru odrezivěním odrezovačem bezoplachovým</t>
  </si>
  <si>
    <t>HZS2311</t>
  </si>
  <si>
    <t>Hodinová zúčtovací sazba malíř, natěrač, lakýrník</t>
  </si>
  <si>
    <t>2088912516</t>
  </si>
  <si>
    <t xml:space="preserve">Hodinové zúčtovací sazby profesí PSV  úpravy povrchů a podlahy malíř, natěrač, lakýrník</t>
  </si>
  <si>
    <t>13838727</t>
  </si>
  <si>
    <t>plech vlnitý Pz tl 0,80mm tabule</t>
  </si>
  <si>
    <t>t</t>
  </si>
  <si>
    <t>1801837583</t>
  </si>
  <si>
    <t>Poznámka k položce:_x000d_
Hmotnost: 13 kg/kus</t>
  </si>
  <si>
    <t>13814211</t>
  </si>
  <si>
    <t>plech hladký Pz jakost EN 10143 tl 2mm tabule</t>
  </si>
  <si>
    <t>892991415</t>
  </si>
  <si>
    <t>Poznámka k položce:_x000d_
Hmotnost: 16 kg/m2</t>
  </si>
  <si>
    <t>HZS2151</t>
  </si>
  <si>
    <t>Hodinová zúčtovací sazba klempíř</t>
  </si>
  <si>
    <t>1413420758</t>
  </si>
  <si>
    <t xml:space="preserve">Hodinové zúčtovací sazby profesí PSV  provádění stavebních konstrukcí klempíř</t>
  </si>
  <si>
    <t>767640113</t>
  </si>
  <si>
    <t>Montáž dveří ocelových vchodových jednokřídlových s pevným bočním dílem</t>
  </si>
  <si>
    <t>-887814286</t>
  </si>
  <si>
    <t xml:space="preserve">Montáž dveří ocelových  vchodových jednokřídlových s pevným bočním dílem</t>
  </si>
  <si>
    <t>767641800</t>
  </si>
  <si>
    <t>Demontáž zárubní dveří odřezáním plochy do 2,5 m2</t>
  </si>
  <si>
    <t>-975273727</t>
  </si>
  <si>
    <t xml:space="preserve">Demontáž dveřních zárubní  odřezáním od upevnění, plochy dveří do 2,5 m2</t>
  </si>
  <si>
    <t>55341155</t>
  </si>
  <si>
    <t>dveře jednokřídlé ocelové vchodové 800x1970mm</t>
  </si>
  <si>
    <t>-2132791048</t>
  </si>
  <si>
    <t>Poznámka k položce:_x000d_
rám/zárubeň, kování a zámek v ceně</t>
  </si>
  <si>
    <t>54914632</t>
  </si>
  <si>
    <t>kování dveřní vrchní kování bezpečnostní včetně štítu PZ 72 klika-klika F4 krytka</t>
  </si>
  <si>
    <t>1918140837</t>
  </si>
  <si>
    <t>61182251</t>
  </si>
  <si>
    <t>zárubeň jednokřídlá rámová tl stěny 75mm rozměru 800/1970mm</t>
  </si>
  <si>
    <t>2057444868</t>
  </si>
  <si>
    <t>59021130</t>
  </si>
  <si>
    <t>konstrukce opěrných zdí vyztužená tuhými geomřížemi líc z betonových tvarovek v do 2 m</t>
  </si>
  <si>
    <t>-1317353768</t>
  </si>
  <si>
    <t>Poznámka k položce:_x000d_
sada zahrnuje: betonové tvarovky, spojovací prvky (kolíčky, trubičky) a tuhé (monolitické) geomříže</t>
  </si>
  <si>
    <t>58931966</t>
  </si>
  <si>
    <t>beton C 8/10 kamenivo frakce 0/16</t>
  </si>
  <si>
    <t>420992741</t>
  </si>
  <si>
    <t>938902205</t>
  </si>
  <si>
    <t>Čištění příkopů ručně š dna přes 400 mm objem nánosu do 0,30 m3/m</t>
  </si>
  <si>
    <t>-1434775002</t>
  </si>
  <si>
    <t>Čištění příkopů komunikací s odstraněním travnatého porostu nebo nánosu s naložením na dopravní prostředek nebo s přemístěním na hromady na vzdálenost do 20 m ručně při šířce dna přes 400 mm a objemu nánosu přes 0,15 do 0,30 m3/m</t>
  </si>
  <si>
    <t>59515001</t>
  </si>
  <si>
    <t>tvárnice ztraceného bednění betonová dělená pro zdivo tl 400mm</t>
  </si>
  <si>
    <t>986364637</t>
  </si>
  <si>
    <t>59227034</t>
  </si>
  <si>
    <t>deska betonová meliorační 500x500x100mm</t>
  </si>
  <si>
    <t>-94230696</t>
  </si>
  <si>
    <t>42972835</t>
  </si>
  <si>
    <t>mřížka větrací kruhová nerezová se síťkou D 100mm</t>
  </si>
  <si>
    <t>-865784294</t>
  </si>
  <si>
    <t>42914126</t>
  </si>
  <si>
    <t>ventilátor axiální stěnový skříň z plastu s tahovým vypínačem průtok 95m3/h D 100mm 13W IP44</t>
  </si>
  <si>
    <t>123900003</t>
  </si>
  <si>
    <t>42922020</t>
  </si>
  <si>
    <t>filtr kazetový pro kruhové potrubí Pz D 100mm</t>
  </si>
  <si>
    <t>1903883155</t>
  </si>
  <si>
    <t>622142001</t>
  </si>
  <si>
    <t>Potažení vnějších stěn sklovláknitým pletivem vtlačeným do tenkovrstvé hmoty</t>
  </si>
  <si>
    <t>1230753848</t>
  </si>
  <si>
    <t>622143003</t>
  </si>
  <si>
    <t>Montáž omítkových plastových nebo pozinkovaných rohových profilů s tkaninou</t>
  </si>
  <si>
    <t>361994683</t>
  </si>
  <si>
    <t>VV</t>
  </si>
  <si>
    <t>"rohy"3,0*4</t>
  </si>
  <si>
    <t>"dveře" 2,0+1,0+2,0</t>
  </si>
  <si>
    <t>Součet</t>
  </si>
  <si>
    <t>55343026</t>
  </si>
  <si>
    <t>profil rohový Pz+PVC pro vnější omítky tl 15mm</t>
  </si>
  <si>
    <t>-2061940996</t>
  </si>
  <si>
    <t>17*1,05 "Přepočtené koeficientem množství</t>
  </si>
  <si>
    <t>622311141</t>
  </si>
  <si>
    <t>Vápenná omítka štuková dvouvrstvá vnějších stěn nanášená ručně</t>
  </si>
  <si>
    <t>-1092733327</t>
  </si>
  <si>
    <t>"stěny" (2*(5,0+4,0))*3</t>
  </si>
  <si>
    <t>"dveře" -0,9*2,0</t>
  </si>
  <si>
    <t>"ostění" 2*(2,0*0,15)+(0,9*0,15)</t>
  </si>
  <si>
    <t>629991001</t>
  </si>
  <si>
    <t>Zakrytí podélných ploch fólií volně položenou</t>
  </si>
  <si>
    <t>242665713</t>
  </si>
  <si>
    <t>"fólie okolo objektu" (2*(5,0+1,0+1,0)*1,0)+(2*4,0*1,0)</t>
  </si>
  <si>
    <t>629991011</t>
  </si>
  <si>
    <t>Zakrytí výplní otvorů a svislých ploch fólií přilepenou lepící páskou</t>
  </si>
  <si>
    <t>1718890234</t>
  </si>
  <si>
    <t>"dveře" 2,0*0,9</t>
  </si>
  <si>
    <t>998018001</t>
  </si>
  <si>
    <t>Přesun hmot ruční pro budovy v do 6 m</t>
  </si>
  <si>
    <t>1753753458</t>
  </si>
  <si>
    <t>783823135</t>
  </si>
  <si>
    <t>Penetrační silikonový nátěr hladkých, tenkovrstvých zrnitých nebo štukových omítek</t>
  </si>
  <si>
    <t>-1072777182</t>
  </si>
  <si>
    <t>783827425</t>
  </si>
  <si>
    <t>Krycí dvojnásobný silikonový nátěr omítek stupně členitosti 1 a 2</t>
  </si>
  <si>
    <t>-1221253736</t>
  </si>
  <si>
    <t>01.5 - Materiál zadavatele - NEOCEŇOVAT!</t>
  </si>
  <si>
    <t>7592810010</t>
  </si>
  <si>
    <t xml:space="preserve">Výstražníky Výstražník V1  (CV708289002)</t>
  </si>
  <si>
    <t>759486639</t>
  </si>
  <si>
    <t>7592810030</t>
  </si>
  <si>
    <t xml:space="preserve">Výstražníky Výstražník V3  (CV708289004)</t>
  </si>
  <si>
    <t>1873621143</t>
  </si>
  <si>
    <t>7592830030</t>
  </si>
  <si>
    <t>Součásti stojanu se závorou Stojan závory s pohonem- P2V (CV708409003)</t>
  </si>
  <si>
    <t>1914649591</t>
  </si>
  <si>
    <t>7592830200</t>
  </si>
  <si>
    <t xml:space="preserve">Součásti stojanu se závorou Křídla s protizávaž.velkým  (CV708405007)</t>
  </si>
  <si>
    <t>-949751052</t>
  </si>
  <si>
    <t>7592820350</t>
  </si>
  <si>
    <t xml:space="preserve">Součásti výstražníku Stupačka (velká)  (CV708275050)</t>
  </si>
  <si>
    <t>1319797005</t>
  </si>
  <si>
    <t>7592820110</t>
  </si>
  <si>
    <t xml:space="preserve">Součásti výstražníku Nosič kříže  (CV708405063)</t>
  </si>
  <si>
    <t>2077432617</t>
  </si>
  <si>
    <t>7592820010</t>
  </si>
  <si>
    <t xml:space="preserve">Součásti výstražníku Stožár výstražníku SVN  (CV708275020)</t>
  </si>
  <si>
    <t>1372003570</t>
  </si>
  <si>
    <t>7592830861</t>
  </si>
  <si>
    <t>Součásti stojanu se závorou Unašeč sestavený pro EKC na skládaná křídla + PZA100/200 (CV708505409)</t>
  </si>
  <si>
    <t>1308432839</t>
  </si>
  <si>
    <t>Poznámka k položce:_x000d_
Sestava unašeče KD9</t>
  </si>
  <si>
    <t>7592830810</t>
  </si>
  <si>
    <t>Součásti stojanu se závorou Břevno kompozitní úplné EKC 7,0 m (CV708485022)</t>
  </si>
  <si>
    <t>1525263631</t>
  </si>
  <si>
    <t>7592830808</t>
  </si>
  <si>
    <t>Součásti stojanu se závorou Břevno kompozitní úplné EKC 6,5 m (CV708485023)</t>
  </si>
  <si>
    <t>-466408010</t>
  </si>
  <si>
    <t>7592820201</t>
  </si>
  <si>
    <t>Součásti výstražníku Kříž výstr. jednokol. kompl. refl. A32a bez zvýraznění (HM0404229200107) od r. 2020</t>
  </si>
  <si>
    <t>713457026</t>
  </si>
  <si>
    <t>7590720515</t>
  </si>
  <si>
    <t>Součásti světelných návěstidel Žárovka SIG 1820 12V 20/20W, dvouvláknová (HM0347260050001)</t>
  </si>
  <si>
    <t>1830263539</t>
  </si>
  <si>
    <t>7592820432</t>
  </si>
  <si>
    <t xml:space="preserve">Součásti výstražníku Nosič výstražníku pravý  (CV708405064)</t>
  </si>
  <si>
    <t>-1261494949</t>
  </si>
  <si>
    <t>Poznámka k položce:_x000d_
CV708455020</t>
  </si>
  <si>
    <t xml:space="preserve">02 - Vedlejší a ostatní náklady </t>
  </si>
  <si>
    <t>02.1 - Vedlejší a ostatní náklady</t>
  </si>
  <si>
    <t>VRN - Vedlejší rozpočtové náklady</t>
  </si>
  <si>
    <t>VRN</t>
  </si>
  <si>
    <t>Vedlejší rozpočtové náklady</t>
  </si>
  <si>
    <t>023101031</t>
  </si>
  <si>
    <t>Projektové práce Projektové práce v rozsahu ZRN (vyjma dále jmenované práce) přes 5 do 20 mil. Kč</t>
  </si>
  <si>
    <t>%</t>
  </si>
  <si>
    <t>710979619</t>
  </si>
  <si>
    <t>Poznámka k položce:_x000d_
Základna pro výpočet - ZRN</t>
  </si>
  <si>
    <t>023131011</t>
  </si>
  <si>
    <t>Projektové práce Dokumentace skutečného provedení zabezpečovacích, sdělovacích, elektrických zařízení</t>
  </si>
  <si>
    <t>1141525519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</si>
  <si>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</si>
  <si>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Základna pro výpočet - dotyčné práce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</si>
  <si>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</si>
  <si>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</si>
  <si>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478816949</t>
  </si>
  <si>
    <t>024101401</t>
  </si>
  <si>
    <t>Inženýrská činnost koordinační a kompletační činnost</t>
  </si>
  <si>
    <t>1335021246</t>
  </si>
  <si>
    <t>02.2 - Náklady na dopravu</t>
  </si>
  <si>
    <t>OST - Ostatní</t>
  </si>
  <si>
    <t>OST</t>
  </si>
  <si>
    <t>Ostatní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</si>
  <si>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</si>
  <si>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</si>
  <si>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512</t>
  </si>
  <si>
    <t>-1665232780</t>
  </si>
  <si>
    <t>Doprava obousměrná (např. dodávek z vlastních zásob zhotovitele nebo objednatele nebo výzisku) mechanizací o nosnosti do 3,5 t elektrosoučástek, montážního materiálu, kameniva, písku, dlažebních kostek, suti, atd.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</si>
  <si>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kus stroje.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</si>
  <si>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</si>
  <si>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</si>
  <si>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159671852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</si>
  <si>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</si>
  <si>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Poznámka k položce:_x000d_
Měrnou jednotkou je t přepravovaného materiálu.</t>
  </si>
  <si>
    <t>9902900100</t>
  </si>
  <si>
    <t>Naložení sypanin, drobného kusového materiálu, suti</t>
  </si>
  <si>
    <t>-583872109</t>
  </si>
  <si>
    <t xml:space="preserve">Naložení sypanin, drobného kusového materiálu, suti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</si>
  <si>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9902900200</t>
  </si>
  <si>
    <t>Naložení objemnějšího kusového materiálu, vybouraných hmot</t>
  </si>
  <si>
    <t>-1088582487</t>
  </si>
  <si>
    <t xml:space="preserve">Naložení objemnějšího kusového materiálu, vybouraných hmot   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</si>
  <si>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9903100100</t>
  </si>
  <si>
    <t>Přeprava mechanizace na místo prováděných prací o hmotnosti do 12 t přes 50 do 100 km</t>
  </si>
  <si>
    <t>1398713460</t>
  </si>
  <si>
    <t xml:space="preserve">Přeprava mechanizace na místo prováděných prací o hmotnosti do 12 t přes 50 do 100 km  Poznámka: 1. Ceny jsou určeny pro dopravu mechanizmů na místo prováděných prací po silnici i po kolejích.2. V ceně jsou započteny i náklady na zpáteční cestu dopravního prostředku. Měrnou jednotkou je kus přepravovaného stroje.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</si>
</sst>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8" fillId="0" borderId="0" xfId="0" applyNumberFormat="1" applyFont="1" applyAlignment="1" applyProtection="1"/>
    <xf numFmtId="0" fontId="9" fillId="0" borderId="3" xfId="0" applyFont="1" applyBorder="1" applyAlignment="1"/>
    <xf numFmtId="0" fontId="9" fillId="0" borderId="14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0" fontId="9" fillId="0" borderId="15" xfId="0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39</v>
      </c>
      <c r="E29" s="45"/>
      <c r="F29" s="30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45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46</v>
      </c>
      <c r="U35" s="52"/>
      <c r="V35" s="52"/>
      <c r="W35" s="52"/>
      <c r="X35" s="54" t="s">
        <v>47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50</v>
      </c>
      <c r="AI60" s="40"/>
      <c r="AJ60" s="40"/>
      <c r="AK60" s="40"/>
      <c r="AL60" s="40"/>
      <c r="AM60" s="62" t="s">
        <v>51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52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53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50</v>
      </c>
      <c r="AI75" s="40"/>
      <c r="AJ75" s="40"/>
      <c r="AK75" s="40"/>
      <c r="AL75" s="40"/>
      <c r="AM75" s="62" t="s">
        <v>51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54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2021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PZS P706 na trati Domažlice - Planá u M.L., P816 na trati Janovice - Domažlice a P631 na trati Plzeň-Česká Kubice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obvod SSZT Plzeň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26. 1. 2021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Správa železnic, státní organizace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55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56</v>
      </c>
      <c r="D92" s="92"/>
      <c r="E92" s="92"/>
      <c r="F92" s="92"/>
      <c r="G92" s="92"/>
      <c r="H92" s="93"/>
      <c r="I92" s="94" t="s">
        <v>57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58</v>
      </c>
      <c r="AH92" s="92"/>
      <c r="AI92" s="92"/>
      <c r="AJ92" s="92"/>
      <c r="AK92" s="92"/>
      <c r="AL92" s="92"/>
      <c r="AM92" s="92"/>
      <c r="AN92" s="94" t="s">
        <v>59</v>
      </c>
      <c r="AO92" s="92"/>
      <c r="AP92" s="96"/>
      <c r="AQ92" s="97" t="s">
        <v>60</v>
      </c>
      <c r="AR92" s="42"/>
      <c r="AS92" s="98" t="s">
        <v>61</v>
      </c>
      <c r="AT92" s="99" t="s">
        <v>62</v>
      </c>
      <c r="AU92" s="99" t="s">
        <v>63</v>
      </c>
      <c r="AV92" s="99" t="s">
        <v>64</v>
      </c>
      <c r="AW92" s="99" t="s">
        <v>65</v>
      </c>
      <c r="AX92" s="99" t="s">
        <v>66</v>
      </c>
      <c r="AY92" s="99" t="s">
        <v>67</v>
      </c>
      <c r="AZ92" s="99" t="s">
        <v>68</v>
      </c>
      <c r="BA92" s="99" t="s">
        <v>69</v>
      </c>
      <c r="BB92" s="99" t="s">
        <v>70</v>
      </c>
      <c r="BC92" s="99" t="s">
        <v>71</v>
      </c>
      <c r="BD92" s="100" t="s">
        <v>72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73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ROUND(AG95+AG101,2)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ROUND(AS95+AS101,2)</f>
        <v>0</v>
      </c>
      <c r="AT94" s="112">
        <f>ROUND(SUM(AV94:AW94),2)</f>
        <v>0</v>
      </c>
      <c r="AU94" s="113">
        <f>ROUND(AU95+AU101,5)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ROUND(AZ95+AZ101,2)</f>
        <v>0</v>
      </c>
      <c r="BA94" s="112">
        <f>ROUND(BA95+BA101,2)</f>
        <v>0</v>
      </c>
      <c r="BB94" s="112">
        <f>ROUND(BB95+BB101,2)</f>
        <v>0</v>
      </c>
      <c r="BC94" s="112">
        <f>ROUND(BC95+BC101,2)</f>
        <v>0</v>
      </c>
      <c r="BD94" s="114">
        <f>ROUND(BD95+BD101,2)</f>
        <v>0</v>
      </c>
      <c r="BE94" s="6"/>
      <c r="BS94" s="115" t="s">
        <v>74</v>
      </c>
      <c r="BT94" s="115" t="s">
        <v>75</v>
      </c>
      <c r="BU94" s="116" t="s">
        <v>76</v>
      </c>
      <c r="BV94" s="115" t="s">
        <v>77</v>
      </c>
      <c r="BW94" s="115" t="s">
        <v>5</v>
      </c>
      <c r="BX94" s="115" t="s">
        <v>78</v>
      </c>
      <c r="CL94" s="115" t="s">
        <v>1</v>
      </c>
    </row>
    <row r="95" s="7" customFormat="1" ht="16.5" customHeight="1">
      <c r="A95" s="7"/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ROUND(SUM(AG96:AG100),2)</f>
        <v>0</v>
      </c>
      <c r="AH95" s="120"/>
      <c r="AI95" s="120"/>
      <c r="AJ95" s="120"/>
      <c r="AK95" s="120"/>
      <c r="AL95" s="120"/>
      <c r="AM95" s="120"/>
      <c r="AN95" s="122">
        <f>SUM(AG95,AT95)</f>
        <v>0</v>
      </c>
      <c r="AO95" s="120"/>
      <c r="AP95" s="120"/>
      <c r="AQ95" s="123" t="s">
        <v>81</v>
      </c>
      <c r="AR95" s="124"/>
      <c r="AS95" s="125">
        <f>ROUND(SUM(AS96:AS100),2)</f>
        <v>0</v>
      </c>
      <c r="AT95" s="126">
        <f>ROUND(SUM(AV95:AW95),2)</f>
        <v>0</v>
      </c>
      <c r="AU95" s="127">
        <f>ROUND(SUM(AU96:AU100),5)</f>
        <v>0</v>
      </c>
      <c r="AV95" s="126">
        <f>ROUND(AZ95*L29,2)</f>
        <v>0</v>
      </c>
      <c r="AW95" s="126">
        <f>ROUND(BA95*L30,2)</f>
        <v>0</v>
      </c>
      <c r="AX95" s="126">
        <f>ROUND(BB95*L29,2)</f>
        <v>0</v>
      </c>
      <c r="AY95" s="126">
        <f>ROUND(BC95*L30,2)</f>
        <v>0</v>
      </c>
      <c r="AZ95" s="126">
        <f>ROUND(SUM(AZ96:AZ100),2)</f>
        <v>0</v>
      </c>
      <c r="BA95" s="126">
        <f>ROUND(SUM(BA96:BA100),2)</f>
        <v>0</v>
      </c>
      <c r="BB95" s="126">
        <f>ROUND(SUM(BB96:BB100),2)</f>
        <v>0</v>
      </c>
      <c r="BC95" s="126">
        <f>ROUND(SUM(BC96:BC100),2)</f>
        <v>0</v>
      </c>
      <c r="BD95" s="128">
        <f>ROUND(SUM(BD96:BD100),2)</f>
        <v>0</v>
      </c>
      <c r="BE95" s="7"/>
      <c r="BS95" s="129" t="s">
        <v>74</v>
      </c>
      <c r="BT95" s="129" t="s">
        <v>82</v>
      </c>
      <c r="BU95" s="129" t="s">
        <v>76</v>
      </c>
      <c r="BV95" s="129" t="s">
        <v>77</v>
      </c>
      <c r="BW95" s="129" t="s">
        <v>83</v>
      </c>
      <c r="BX95" s="129" t="s">
        <v>5</v>
      </c>
      <c r="CL95" s="129" t="s">
        <v>1</v>
      </c>
      <c r="CM95" s="129" t="s">
        <v>84</v>
      </c>
    </row>
    <row r="96" s="4" customFormat="1" ht="16.5" customHeight="1">
      <c r="A96" s="130" t="s">
        <v>85</v>
      </c>
      <c r="B96" s="68"/>
      <c r="C96" s="131"/>
      <c r="D96" s="131"/>
      <c r="E96" s="132" t="s">
        <v>86</v>
      </c>
      <c r="F96" s="132"/>
      <c r="G96" s="132"/>
      <c r="H96" s="132"/>
      <c r="I96" s="132"/>
      <c r="J96" s="131"/>
      <c r="K96" s="132" t="s">
        <v>87</v>
      </c>
      <c r="L96" s="132"/>
      <c r="M96" s="132"/>
      <c r="N96" s="132"/>
      <c r="O96" s="132"/>
      <c r="P96" s="132"/>
      <c r="Q96" s="132"/>
      <c r="R96" s="132"/>
      <c r="S96" s="132"/>
      <c r="T96" s="132"/>
      <c r="U96" s="132"/>
      <c r="V96" s="132"/>
      <c r="W96" s="132"/>
      <c r="X96" s="132"/>
      <c r="Y96" s="132"/>
      <c r="Z96" s="132"/>
      <c r="AA96" s="132"/>
      <c r="AB96" s="132"/>
      <c r="AC96" s="132"/>
      <c r="AD96" s="132"/>
      <c r="AE96" s="132"/>
      <c r="AF96" s="132"/>
      <c r="AG96" s="133">
        <f>'01.1 - Oprava PZS P706 Po...'!J32</f>
        <v>0</v>
      </c>
      <c r="AH96" s="131"/>
      <c r="AI96" s="131"/>
      <c r="AJ96" s="131"/>
      <c r="AK96" s="131"/>
      <c r="AL96" s="131"/>
      <c r="AM96" s="131"/>
      <c r="AN96" s="133">
        <f>SUM(AG96,AT96)</f>
        <v>0</v>
      </c>
      <c r="AO96" s="131"/>
      <c r="AP96" s="131"/>
      <c r="AQ96" s="134" t="s">
        <v>88</v>
      </c>
      <c r="AR96" s="70"/>
      <c r="AS96" s="135">
        <v>0</v>
      </c>
      <c r="AT96" s="136">
        <f>ROUND(SUM(AV96:AW96),2)</f>
        <v>0</v>
      </c>
      <c r="AU96" s="137">
        <f>'01.1 - Oprava PZS P706 Po...'!P120</f>
        <v>0</v>
      </c>
      <c r="AV96" s="136">
        <f>'01.1 - Oprava PZS P706 Po...'!J35</f>
        <v>0</v>
      </c>
      <c r="AW96" s="136">
        <f>'01.1 - Oprava PZS P706 Po...'!J36</f>
        <v>0</v>
      </c>
      <c r="AX96" s="136">
        <f>'01.1 - Oprava PZS P706 Po...'!J37</f>
        <v>0</v>
      </c>
      <c r="AY96" s="136">
        <f>'01.1 - Oprava PZS P706 Po...'!J38</f>
        <v>0</v>
      </c>
      <c r="AZ96" s="136">
        <f>'01.1 - Oprava PZS P706 Po...'!F35</f>
        <v>0</v>
      </c>
      <c r="BA96" s="136">
        <f>'01.1 - Oprava PZS P706 Po...'!F36</f>
        <v>0</v>
      </c>
      <c r="BB96" s="136">
        <f>'01.1 - Oprava PZS P706 Po...'!F37</f>
        <v>0</v>
      </c>
      <c r="BC96" s="136">
        <f>'01.1 - Oprava PZS P706 Po...'!F38</f>
        <v>0</v>
      </c>
      <c r="BD96" s="138">
        <f>'01.1 - Oprava PZS P706 Po...'!F39</f>
        <v>0</v>
      </c>
      <c r="BE96" s="4"/>
      <c r="BT96" s="139" t="s">
        <v>84</v>
      </c>
      <c r="BV96" s="139" t="s">
        <v>77</v>
      </c>
      <c r="BW96" s="139" t="s">
        <v>89</v>
      </c>
      <c r="BX96" s="139" t="s">
        <v>83</v>
      </c>
      <c r="CL96" s="139" t="s">
        <v>1</v>
      </c>
    </row>
    <row r="97" s="4" customFormat="1" ht="16.5" customHeight="1">
      <c r="A97" s="130" t="s">
        <v>85</v>
      </c>
      <c r="B97" s="68"/>
      <c r="C97" s="131"/>
      <c r="D97" s="131"/>
      <c r="E97" s="132" t="s">
        <v>90</v>
      </c>
      <c r="F97" s="132"/>
      <c r="G97" s="132"/>
      <c r="H97" s="132"/>
      <c r="I97" s="132"/>
      <c r="J97" s="131"/>
      <c r="K97" s="132" t="s">
        <v>91</v>
      </c>
      <c r="L97" s="132"/>
      <c r="M97" s="132"/>
      <c r="N97" s="132"/>
      <c r="O97" s="132"/>
      <c r="P97" s="132"/>
      <c r="Q97" s="132"/>
      <c r="R97" s="132"/>
      <c r="S97" s="132"/>
      <c r="T97" s="132"/>
      <c r="U97" s="132"/>
      <c r="V97" s="132"/>
      <c r="W97" s="132"/>
      <c r="X97" s="132"/>
      <c r="Y97" s="132"/>
      <c r="Z97" s="132"/>
      <c r="AA97" s="132"/>
      <c r="AB97" s="132"/>
      <c r="AC97" s="132"/>
      <c r="AD97" s="132"/>
      <c r="AE97" s="132"/>
      <c r="AF97" s="132"/>
      <c r="AG97" s="133">
        <f>'01.2 - Oprava PZS P816 Kdyně'!J32</f>
        <v>0</v>
      </c>
      <c r="AH97" s="131"/>
      <c r="AI97" s="131"/>
      <c r="AJ97" s="131"/>
      <c r="AK97" s="131"/>
      <c r="AL97" s="131"/>
      <c r="AM97" s="131"/>
      <c r="AN97" s="133">
        <f>SUM(AG97,AT97)</f>
        <v>0</v>
      </c>
      <c r="AO97" s="131"/>
      <c r="AP97" s="131"/>
      <c r="AQ97" s="134" t="s">
        <v>88</v>
      </c>
      <c r="AR97" s="70"/>
      <c r="AS97" s="135">
        <v>0</v>
      </c>
      <c r="AT97" s="136">
        <f>ROUND(SUM(AV97:AW97),2)</f>
        <v>0</v>
      </c>
      <c r="AU97" s="137">
        <f>'01.2 - Oprava PZS P816 Kdyně'!P120</f>
        <v>0</v>
      </c>
      <c r="AV97" s="136">
        <f>'01.2 - Oprava PZS P816 Kdyně'!J35</f>
        <v>0</v>
      </c>
      <c r="AW97" s="136">
        <f>'01.2 - Oprava PZS P816 Kdyně'!J36</f>
        <v>0</v>
      </c>
      <c r="AX97" s="136">
        <f>'01.2 - Oprava PZS P816 Kdyně'!J37</f>
        <v>0</v>
      </c>
      <c r="AY97" s="136">
        <f>'01.2 - Oprava PZS P816 Kdyně'!J38</f>
        <v>0</v>
      </c>
      <c r="AZ97" s="136">
        <f>'01.2 - Oprava PZS P816 Kdyně'!F35</f>
        <v>0</v>
      </c>
      <c r="BA97" s="136">
        <f>'01.2 - Oprava PZS P816 Kdyně'!F36</f>
        <v>0</v>
      </c>
      <c r="BB97" s="136">
        <f>'01.2 - Oprava PZS P816 Kdyně'!F37</f>
        <v>0</v>
      </c>
      <c r="BC97" s="136">
        <f>'01.2 - Oprava PZS P816 Kdyně'!F38</f>
        <v>0</v>
      </c>
      <c r="BD97" s="138">
        <f>'01.2 - Oprava PZS P816 Kdyně'!F39</f>
        <v>0</v>
      </c>
      <c r="BE97" s="4"/>
      <c r="BT97" s="139" t="s">
        <v>84</v>
      </c>
      <c r="BV97" s="139" t="s">
        <v>77</v>
      </c>
      <c r="BW97" s="139" t="s">
        <v>92</v>
      </c>
      <c r="BX97" s="139" t="s">
        <v>83</v>
      </c>
      <c r="CL97" s="139" t="s">
        <v>1</v>
      </c>
    </row>
    <row r="98" s="4" customFormat="1" ht="16.5" customHeight="1">
      <c r="A98" s="130" t="s">
        <v>85</v>
      </c>
      <c r="B98" s="68"/>
      <c r="C98" s="131"/>
      <c r="D98" s="131"/>
      <c r="E98" s="132" t="s">
        <v>93</v>
      </c>
      <c r="F98" s="132"/>
      <c r="G98" s="132"/>
      <c r="H98" s="132"/>
      <c r="I98" s="132"/>
      <c r="J98" s="131"/>
      <c r="K98" s="132" t="s">
        <v>94</v>
      </c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132"/>
      <c r="AD98" s="132"/>
      <c r="AE98" s="132"/>
      <c r="AF98" s="132"/>
      <c r="AG98" s="133">
        <f>'01.3 - Oprava PZS P631 Ra...'!J32</f>
        <v>0</v>
      </c>
      <c r="AH98" s="131"/>
      <c r="AI98" s="131"/>
      <c r="AJ98" s="131"/>
      <c r="AK98" s="131"/>
      <c r="AL98" s="131"/>
      <c r="AM98" s="131"/>
      <c r="AN98" s="133">
        <f>SUM(AG98,AT98)</f>
        <v>0</v>
      </c>
      <c r="AO98" s="131"/>
      <c r="AP98" s="131"/>
      <c r="AQ98" s="134" t="s">
        <v>88</v>
      </c>
      <c r="AR98" s="70"/>
      <c r="AS98" s="135">
        <v>0</v>
      </c>
      <c r="AT98" s="136">
        <f>ROUND(SUM(AV98:AW98),2)</f>
        <v>0</v>
      </c>
      <c r="AU98" s="137">
        <f>'01.3 - Oprava PZS P631 Ra...'!P120</f>
        <v>0</v>
      </c>
      <c r="AV98" s="136">
        <f>'01.3 - Oprava PZS P631 Ra...'!J35</f>
        <v>0</v>
      </c>
      <c r="AW98" s="136">
        <f>'01.3 - Oprava PZS P631 Ra...'!J36</f>
        <v>0</v>
      </c>
      <c r="AX98" s="136">
        <f>'01.3 - Oprava PZS P631 Ra...'!J37</f>
        <v>0</v>
      </c>
      <c r="AY98" s="136">
        <f>'01.3 - Oprava PZS P631 Ra...'!J38</f>
        <v>0</v>
      </c>
      <c r="AZ98" s="136">
        <f>'01.3 - Oprava PZS P631 Ra...'!F35</f>
        <v>0</v>
      </c>
      <c r="BA98" s="136">
        <f>'01.3 - Oprava PZS P631 Ra...'!F36</f>
        <v>0</v>
      </c>
      <c r="BB98" s="136">
        <f>'01.3 - Oprava PZS P631 Ra...'!F37</f>
        <v>0</v>
      </c>
      <c r="BC98" s="136">
        <f>'01.3 - Oprava PZS P631 Ra...'!F38</f>
        <v>0</v>
      </c>
      <c r="BD98" s="138">
        <f>'01.3 - Oprava PZS P631 Ra...'!F39</f>
        <v>0</v>
      </c>
      <c r="BE98" s="4"/>
      <c r="BT98" s="139" t="s">
        <v>84</v>
      </c>
      <c r="BV98" s="139" t="s">
        <v>77</v>
      </c>
      <c r="BW98" s="139" t="s">
        <v>95</v>
      </c>
      <c r="BX98" s="139" t="s">
        <v>83</v>
      </c>
      <c r="CL98" s="139" t="s">
        <v>1</v>
      </c>
    </row>
    <row r="99" s="4" customFormat="1" ht="16.5" customHeight="1">
      <c r="A99" s="130" t="s">
        <v>85</v>
      </c>
      <c r="B99" s="68"/>
      <c r="C99" s="131"/>
      <c r="D99" s="131"/>
      <c r="E99" s="132" t="s">
        <v>96</v>
      </c>
      <c r="F99" s="132"/>
      <c r="G99" s="132"/>
      <c r="H99" s="132"/>
      <c r="I99" s="132"/>
      <c r="J99" s="131"/>
      <c r="K99" s="132" t="s">
        <v>97</v>
      </c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132"/>
      <c r="AD99" s="132"/>
      <c r="AE99" s="132"/>
      <c r="AF99" s="132"/>
      <c r="AG99" s="133">
        <f>'01.4 - Zemní práce a opra...'!J32</f>
        <v>0</v>
      </c>
      <c r="AH99" s="131"/>
      <c r="AI99" s="131"/>
      <c r="AJ99" s="131"/>
      <c r="AK99" s="131"/>
      <c r="AL99" s="131"/>
      <c r="AM99" s="131"/>
      <c r="AN99" s="133">
        <f>SUM(AG99,AT99)</f>
        <v>0</v>
      </c>
      <c r="AO99" s="131"/>
      <c r="AP99" s="131"/>
      <c r="AQ99" s="134" t="s">
        <v>88</v>
      </c>
      <c r="AR99" s="70"/>
      <c r="AS99" s="135">
        <v>0</v>
      </c>
      <c r="AT99" s="136">
        <f>ROUND(SUM(AV99:AW99),2)</f>
        <v>0</v>
      </c>
      <c r="AU99" s="137">
        <f>'01.4 - Zemní práce a opra...'!P120</f>
        <v>0</v>
      </c>
      <c r="AV99" s="136">
        <f>'01.4 - Zemní práce a opra...'!J35</f>
        <v>0</v>
      </c>
      <c r="AW99" s="136">
        <f>'01.4 - Zemní práce a opra...'!J36</f>
        <v>0</v>
      </c>
      <c r="AX99" s="136">
        <f>'01.4 - Zemní práce a opra...'!J37</f>
        <v>0</v>
      </c>
      <c r="AY99" s="136">
        <f>'01.4 - Zemní práce a opra...'!J38</f>
        <v>0</v>
      </c>
      <c r="AZ99" s="136">
        <f>'01.4 - Zemní práce a opra...'!F35</f>
        <v>0</v>
      </c>
      <c r="BA99" s="136">
        <f>'01.4 - Zemní práce a opra...'!F36</f>
        <v>0</v>
      </c>
      <c r="BB99" s="136">
        <f>'01.4 - Zemní práce a opra...'!F37</f>
        <v>0</v>
      </c>
      <c r="BC99" s="136">
        <f>'01.4 - Zemní práce a opra...'!F38</f>
        <v>0</v>
      </c>
      <c r="BD99" s="138">
        <f>'01.4 - Zemní práce a opra...'!F39</f>
        <v>0</v>
      </c>
      <c r="BE99" s="4"/>
      <c r="BT99" s="139" t="s">
        <v>84</v>
      </c>
      <c r="BV99" s="139" t="s">
        <v>77</v>
      </c>
      <c r="BW99" s="139" t="s">
        <v>98</v>
      </c>
      <c r="BX99" s="139" t="s">
        <v>83</v>
      </c>
      <c r="CL99" s="139" t="s">
        <v>1</v>
      </c>
    </row>
    <row r="100" s="4" customFormat="1" ht="16.5" customHeight="1">
      <c r="A100" s="130" t="s">
        <v>85</v>
      </c>
      <c r="B100" s="68"/>
      <c r="C100" s="131"/>
      <c r="D100" s="131"/>
      <c r="E100" s="132" t="s">
        <v>99</v>
      </c>
      <c r="F100" s="132"/>
      <c r="G100" s="132"/>
      <c r="H100" s="132"/>
      <c r="I100" s="132"/>
      <c r="J100" s="131"/>
      <c r="K100" s="132" t="s">
        <v>100</v>
      </c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132"/>
      <c r="AD100" s="132"/>
      <c r="AE100" s="132"/>
      <c r="AF100" s="132"/>
      <c r="AG100" s="133">
        <f>'01.5 - Materiál zadavatel...'!J32</f>
        <v>0</v>
      </c>
      <c r="AH100" s="131"/>
      <c r="AI100" s="131"/>
      <c r="AJ100" s="131"/>
      <c r="AK100" s="131"/>
      <c r="AL100" s="131"/>
      <c r="AM100" s="131"/>
      <c r="AN100" s="133">
        <f>SUM(AG100,AT100)</f>
        <v>0</v>
      </c>
      <c r="AO100" s="131"/>
      <c r="AP100" s="131"/>
      <c r="AQ100" s="134" t="s">
        <v>88</v>
      </c>
      <c r="AR100" s="70"/>
      <c r="AS100" s="135">
        <v>0</v>
      </c>
      <c r="AT100" s="136">
        <f>ROUND(SUM(AV100:AW100),2)</f>
        <v>0</v>
      </c>
      <c r="AU100" s="137">
        <f>'01.5 - Materiál zadavatel...'!P120</f>
        <v>0</v>
      </c>
      <c r="AV100" s="136">
        <f>'01.5 - Materiál zadavatel...'!J35</f>
        <v>0</v>
      </c>
      <c r="AW100" s="136">
        <f>'01.5 - Materiál zadavatel...'!J36</f>
        <v>0</v>
      </c>
      <c r="AX100" s="136">
        <f>'01.5 - Materiál zadavatel...'!J37</f>
        <v>0</v>
      </c>
      <c r="AY100" s="136">
        <f>'01.5 - Materiál zadavatel...'!J38</f>
        <v>0</v>
      </c>
      <c r="AZ100" s="136">
        <f>'01.5 - Materiál zadavatel...'!F35</f>
        <v>0</v>
      </c>
      <c r="BA100" s="136">
        <f>'01.5 - Materiál zadavatel...'!F36</f>
        <v>0</v>
      </c>
      <c r="BB100" s="136">
        <f>'01.5 - Materiál zadavatel...'!F37</f>
        <v>0</v>
      </c>
      <c r="BC100" s="136">
        <f>'01.5 - Materiál zadavatel...'!F38</f>
        <v>0</v>
      </c>
      <c r="BD100" s="138">
        <f>'01.5 - Materiál zadavatel...'!F39</f>
        <v>0</v>
      </c>
      <c r="BE100" s="4"/>
      <c r="BT100" s="139" t="s">
        <v>84</v>
      </c>
      <c r="BV100" s="139" t="s">
        <v>77</v>
      </c>
      <c r="BW100" s="139" t="s">
        <v>101</v>
      </c>
      <c r="BX100" s="139" t="s">
        <v>83</v>
      </c>
      <c r="CL100" s="139" t="s">
        <v>1</v>
      </c>
    </row>
    <row r="101" s="7" customFormat="1" ht="16.5" customHeight="1">
      <c r="A101" s="7"/>
      <c r="B101" s="117"/>
      <c r="C101" s="118"/>
      <c r="D101" s="119" t="s">
        <v>102</v>
      </c>
      <c r="E101" s="119"/>
      <c r="F101" s="119"/>
      <c r="G101" s="119"/>
      <c r="H101" s="119"/>
      <c r="I101" s="120"/>
      <c r="J101" s="119" t="s">
        <v>103</v>
      </c>
      <c r="K101" s="119"/>
      <c r="L101" s="119"/>
      <c r="M101" s="119"/>
      <c r="N101" s="119"/>
      <c r="O101" s="119"/>
      <c r="P101" s="119"/>
      <c r="Q101" s="119"/>
      <c r="R101" s="119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  <c r="AF101" s="119"/>
      <c r="AG101" s="121">
        <f>ROUND(SUM(AG102:AG103),2)</f>
        <v>0</v>
      </c>
      <c r="AH101" s="120"/>
      <c r="AI101" s="120"/>
      <c r="AJ101" s="120"/>
      <c r="AK101" s="120"/>
      <c r="AL101" s="120"/>
      <c r="AM101" s="120"/>
      <c r="AN101" s="122">
        <f>SUM(AG101,AT101)</f>
        <v>0</v>
      </c>
      <c r="AO101" s="120"/>
      <c r="AP101" s="120"/>
      <c r="AQ101" s="123" t="s">
        <v>104</v>
      </c>
      <c r="AR101" s="124"/>
      <c r="AS101" s="125">
        <f>ROUND(SUM(AS102:AS103),2)</f>
        <v>0</v>
      </c>
      <c r="AT101" s="126">
        <f>ROUND(SUM(AV101:AW101),2)</f>
        <v>0</v>
      </c>
      <c r="AU101" s="127">
        <f>ROUND(SUM(AU102:AU103),5)</f>
        <v>0</v>
      </c>
      <c r="AV101" s="126">
        <f>ROUND(AZ101*L29,2)</f>
        <v>0</v>
      </c>
      <c r="AW101" s="126">
        <f>ROUND(BA101*L30,2)</f>
        <v>0</v>
      </c>
      <c r="AX101" s="126">
        <f>ROUND(BB101*L29,2)</f>
        <v>0</v>
      </c>
      <c r="AY101" s="126">
        <f>ROUND(BC101*L30,2)</f>
        <v>0</v>
      </c>
      <c r="AZ101" s="126">
        <f>ROUND(SUM(AZ102:AZ103),2)</f>
        <v>0</v>
      </c>
      <c r="BA101" s="126">
        <f>ROUND(SUM(BA102:BA103),2)</f>
        <v>0</v>
      </c>
      <c r="BB101" s="126">
        <f>ROUND(SUM(BB102:BB103),2)</f>
        <v>0</v>
      </c>
      <c r="BC101" s="126">
        <f>ROUND(SUM(BC102:BC103),2)</f>
        <v>0</v>
      </c>
      <c r="BD101" s="128">
        <f>ROUND(SUM(BD102:BD103),2)</f>
        <v>0</v>
      </c>
      <c r="BE101" s="7"/>
      <c r="BS101" s="129" t="s">
        <v>74</v>
      </c>
      <c r="BT101" s="129" t="s">
        <v>82</v>
      </c>
      <c r="BU101" s="129" t="s">
        <v>76</v>
      </c>
      <c r="BV101" s="129" t="s">
        <v>77</v>
      </c>
      <c r="BW101" s="129" t="s">
        <v>105</v>
      </c>
      <c r="BX101" s="129" t="s">
        <v>5</v>
      </c>
      <c r="CL101" s="129" t="s">
        <v>1</v>
      </c>
      <c r="CM101" s="129" t="s">
        <v>84</v>
      </c>
    </row>
    <row r="102" s="4" customFormat="1" ht="16.5" customHeight="1">
      <c r="A102" s="130" t="s">
        <v>85</v>
      </c>
      <c r="B102" s="68"/>
      <c r="C102" s="131"/>
      <c r="D102" s="131"/>
      <c r="E102" s="132" t="s">
        <v>106</v>
      </c>
      <c r="F102" s="132"/>
      <c r="G102" s="132"/>
      <c r="H102" s="132"/>
      <c r="I102" s="132"/>
      <c r="J102" s="131"/>
      <c r="K102" s="132" t="s">
        <v>107</v>
      </c>
      <c r="L102" s="132"/>
      <c r="M102" s="132"/>
      <c r="N102" s="132"/>
      <c r="O102" s="132"/>
      <c r="P102" s="132"/>
      <c r="Q102" s="132"/>
      <c r="R102" s="132"/>
      <c r="S102" s="132"/>
      <c r="T102" s="132"/>
      <c r="U102" s="132"/>
      <c r="V102" s="132"/>
      <c r="W102" s="132"/>
      <c r="X102" s="132"/>
      <c r="Y102" s="132"/>
      <c r="Z102" s="132"/>
      <c r="AA102" s="132"/>
      <c r="AB102" s="132"/>
      <c r="AC102" s="132"/>
      <c r="AD102" s="132"/>
      <c r="AE102" s="132"/>
      <c r="AF102" s="132"/>
      <c r="AG102" s="133">
        <f>'02.1 - Vedlejší a ostatní...'!J32</f>
        <v>0</v>
      </c>
      <c r="AH102" s="131"/>
      <c r="AI102" s="131"/>
      <c r="AJ102" s="131"/>
      <c r="AK102" s="131"/>
      <c r="AL102" s="131"/>
      <c r="AM102" s="131"/>
      <c r="AN102" s="133">
        <f>SUM(AG102,AT102)</f>
        <v>0</v>
      </c>
      <c r="AO102" s="131"/>
      <c r="AP102" s="131"/>
      <c r="AQ102" s="134" t="s">
        <v>88</v>
      </c>
      <c r="AR102" s="70"/>
      <c r="AS102" s="135">
        <v>0</v>
      </c>
      <c r="AT102" s="136">
        <f>ROUND(SUM(AV102:AW102),2)</f>
        <v>0</v>
      </c>
      <c r="AU102" s="137">
        <f>'02.1 - Vedlejší a ostatní...'!P121</f>
        <v>0</v>
      </c>
      <c r="AV102" s="136">
        <f>'02.1 - Vedlejší a ostatní...'!J35</f>
        <v>0</v>
      </c>
      <c r="AW102" s="136">
        <f>'02.1 - Vedlejší a ostatní...'!J36</f>
        <v>0</v>
      </c>
      <c r="AX102" s="136">
        <f>'02.1 - Vedlejší a ostatní...'!J37</f>
        <v>0</v>
      </c>
      <c r="AY102" s="136">
        <f>'02.1 - Vedlejší a ostatní...'!J38</f>
        <v>0</v>
      </c>
      <c r="AZ102" s="136">
        <f>'02.1 - Vedlejší a ostatní...'!F35</f>
        <v>0</v>
      </c>
      <c r="BA102" s="136">
        <f>'02.1 - Vedlejší a ostatní...'!F36</f>
        <v>0</v>
      </c>
      <c r="BB102" s="136">
        <f>'02.1 - Vedlejší a ostatní...'!F37</f>
        <v>0</v>
      </c>
      <c r="BC102" s="136">
        <f>'02.1 - Vedlejší a ostatní...'!F38</f>
        <v>0</v>
      </c>
      <c r="BD102" s="138">
        <f>'02.1 - Vedlejší a ostatní...'!F39</f>
        <v>0</v>
      </c>
      <c r="BE102" s="4"/>
      <c r="BT102" s="139" t="s">
        <v>84</v>
      </c>
      <c r="BV102" s="139" t="s">
        <v>77</v>
      </c>
      <c r="BW102" s="139" t="s">
        <v>108</v>
      </c>
      <c r="BX102" s="139" t="s">
        <v>105</v>
      </c>
      <c r="CL102" s="139" t="s">
        <v>1</v>
      </c>
    </row>
    <row r="103" s="4" customFormat="1" ht="16.5" customHeight="1">
      <c r="A103" s="130" t="s">
        <v>85</v>
      </c>
      <c r="B103" s="68"/>
      <c r="C103" s="131"/>
      <c r="D103" s="131"/>
      <c r="E103" s="132" t="s">
        <v>109</v>
      </c>
      <c r="F103" s="132"/>
      <c r="G103" s="132"/>
      <c r="H103" s="132"/>
      <c r="I103" s="132"/>
      <c r="J103" s="131"/>
      <c r="K103" s="132" t="s">
        <v>110</v>
      </c>
      <c r="L103" s="132"/>
      <c r="M103" s="132"/>
      <c r="N103" s="132"/>
      <c r="O103" s="132"/>
      <c r="P103" s="132"/>
      <c r="Q103" s="132"/>
      <c r="R103" s="132"/>
      <c r="S103" s="132"/>
      <c r="T103" s="132"/>
      <c r="U103" s="132"/>
      <c r="V103" s="132"/>
      <c r="W103" s="132"/>
      <c r="X103" s="132"/>
      <c r="Y103" s="132"/>
      <c r="Z103" s="132"/>
      <c r="AA103" s="132"/>
      <c r="AB103" s="132"/>
      <c r="AC103" s="132"/>
      <c r="AD103" s="132"/>
      <c r="AE103" s="132"/>
      <c r="AF103" s="132"/>
      <c r="AG103" s="133">
        <f>'02.2 - Náklady na dopravu'!J32</f>
        <v>0</v>
      </c>
      <c r="AH103" s="131"/>
      <c r="AI103" s="131"/>
      <c r="AJ103" s="131"/>
      <c r="AK103" s="131"/>
      <c r="AL103" s="131"/>
      <c r="AM103" s="131"/>
      <c r="AN103" s="133">
        <f>SUM(AG103,AT103)</f>
        <v>0</v>
      </c>
      <c r="AO103" s="131"/>
      <c r="AP103" s="131"/>
      <c r="AQ103" s="134" t="s">
        <v>88</v>
      </c>
      <c r="AR103" s="70"/>
      <c r="AS103" s="140">
        <v>0</v>
      </c>
      <c r="AT103" s="141">
        <f>ROUND(SUM(AV103:AW103),2)</f>
        <v>0</v>
      </c>
      <c r="AU103" s="142">
        <f>'02.2 - Náklady na dopravu'!P121</f>
        <v>0</v>
      </c>
      <c r="AV103" s="141">
        <f>'02.2 - Náklady na dopravu'!J35</f>
        <v>0</v>
      </c>
      <c r="AW103" s="141">
        <f>'02.2 - Náklady na dopravu'!J36</f>
        <v>0</v>
      </c>
      <c r="AX103" s="141">
        <f>'02.2 - Náklady na dopravu'!J37</f>
        <v>0</v>
      </c>
      <c r="AY103" s="141">
        <f>'02.2 - Náklady na dopravu'!J38</f>
        <v>0</v>
      </c>
      <c r="AZ103" s="141">
        <f>'02.2 - Náklady na dopravu'!F35</f>
        <v>0</v>
      </c>
      <c r="BA103" s="141">
        <f>'02.2 - Náklady na dopravu'!F36</f>
        <v>0</v>
      </c>
      <c r="BB103" s="141">
        <f>'02.2 - Náklady na dopravu'!F37</f>
        <v>0</v>
      </c>
      <c r="BC103" s="141">
        <f>'02.2 - Náklady na dopravu'!F38</f>
        <v>0</v>
      </c>
      <c r="BD103" s="143">
        <f>'02.2 - Náklady na dopravu'!F39</f>
        <v>0</v>
      </c>
      <c r="BE103" s="4"/>
      <c r="BT103" s="139" t="s">
        <v>84</v>
      </c>
      <c r="BV103" s="139" t="s">
        <v>77</v>
      </c>
      <c r="BW103" s="139" t="s">
        <v>111</v>
      </c>
      <c r="BX103" s="139" t="s">
        <v>105</v>
      </c>
      <c r="CL103" s="139" t="s">
        <v>1</v>
      </c>
    </row>
    <row r="104" s="2" customFormat="1" ht="30" customHeight="1">
      <c r="A104" s="3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42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42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</row>
  </sheetData>
  <sheetProtection sheet="1" formatColumns="0" formatRows="0" objects="1" scenarios="1" spinCount="100000" saltValue="v+IjjIjPwnW7eEd3XoKc+qksSyyGR3dQaZYuBCCrZ5DUH+lVvJoeDgf0u9hani8hhF+tqMaaa1ixNZS14T58QA==" hashValue="3fkvumWg+/rVD6g3ZGao6X/k1GREZs9ZgFJV1AVju+ed7+HtsoYBDEGZGrPeH999qtBnFljOnkxvvn1Zoo3OdQ==" algorithmName="SHA-512" password="CC35"/>
  <mergeCells count="7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102:AP102"/>
    <mergeCell ref="AG102:AM102"/>
    <mergeCell ref="E102:I102"/>
    <mergeCell ref="K102:AF102"/>
    <mergeCell ref="AN103:AP103"/>
    <mergeCell ref="AG103:AM103"/>
    <mergeCell ref="E103:I103"/>
    <mergeCell ref="K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Oprava PZS P706 Po...'!C2" display="/"/>
    <hyperlink ref="A97" location="'01.2 - Oprava PZS P816 Kdyně'!C2" display="/"/>
    <hyperlink ref="A98" location="'01.3 - Oprava PZS P631 Ra...'!C2" display="/"/>
    <hyperlink ref="A99" location="'01.4 - Zemní práce a opra...'!C2" display="/"/>
    <hyperlink ref="A100" location="'01.5 - Materiál zadavatel...'!C2" display="/"/>
    <hyperlink ref="A102" location="'02.1 - Vedlejší a ostatní...'!C2" display="/"/>
    <hyperlink ref="A103" location="'02.2 - Náklady na dopravu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84</v>
      </c>
    </row>
    <row r="4" hidden="1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>Oprava PZS P706 na trati Domažlice - Planá u M.L., P816 na trati Janovice - Domažlice a P631 na trati Plzeň-Česká Kubice</v>
      </c>
      <c r="F7" s="148"/>
      <c r="G7" s="148"/>
      <c r="H7" s="148"/>
      <c r="L7" s="18"/>
    </row>
    <row r="8" hidden="1" s="1" customFormat="1" ht="12" customHeight="1">
      <c r="B8" s="18"/>
      <c r="D8" s="148" t="s">
        <v>113</v>
      </c>
      <c r="L8" s="18"/>
    </row>
    <row r="9" hidden="1" s="2" customFormat="1" ht="16.5" customHeight="1">
      <c r="A9" s="36"/>
      <c r="B9" s="42"/>
      <c r="C9" s="36"/>
      <c r="D9" s="36"/>
      <c r="E9" s="149" t="s">
        <v>114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115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116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117</v>
      </c>
      <c r="G14" s="36"/>
      <c r="H14" s="36"/>
      <c r="I14" s="148" t="s">
        <v>22</v>
      </c>
      <c r="J14" s="151" t="str">
        <f>'Rekapitulace stavby'!AN8</f>
        <v>26. 1. 2021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35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37</v>
      </c>
      <c r="G34" s="36"/>
      <c r="H34" s="36"/>
      <c r="I34" s="159" t="s">
        <v>36</v>
      </c>
      <c r="J34" s="159" t="s">
        <v>38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39</v>
      </c>
      <c r="E35" s="148" t="s">
        <v>40</v>
      </c>
      <c r="F35" s="161">
        <f>ROUND((SUM(BE120:BE364)),  2)</f>
        <v>0</v>
      </c>
      <c r="G35" s="36"/>
      <c r="H35" s="36"/>
      <c r="I35" s="162">
        <v>0.20999999999999999</v>
      </c>
      <c r="J35" s="161">
        <f>ROUND(((SUM(BE120:BE364))*I35),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ROUND((SUM(BF120:BF364)),  2)</f>
        <v>0</v>
      </c>
      <c r="G36" s="36"/>
      <c r="H36" s="36"/>
      <c r="I36" s="162">
        <v>0.14999999999999999</v>
      </c>
      <c r="J36" s="161">
        <f>ROUND(((SUM(BF120:BF364))*I36),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ROUND((SUM(BG120:BG364)),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43</v>
      </c>
      <c r="F38" s="161">
        <f>ROUND((SUM(BH120:BH364)),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44</v>
      </c>
      <c r="F39" s="161">
        <f>ROUND((SUM(BI120:BI364)),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>Oprava PZS P706 na trati Domažlice - Planá u M.L., P816 na trati Janovice - Domažlice a P631 na trati Plzeň-Česká Kubice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114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115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01.1 - Oprava PZS P706 Poběžovice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Poběžovice</v>
      </c>
      <c r="G91" s="38"/>
      <c r="H91" s="38"/>
      <c r="I91" s="30" t="s">
        <v>22</v>
      </c>
      <c r="J91" s="77" t="str">
        <f>IF(J14="","",J14)</f>
        <v>26. 1. 2021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119</v>
      </c>
      <c r="D96" s="183"/>
      <c r="E96" s="183"/>
      <c r="F96" s="183"/>
      <c r="G96" s="183"/>
      <c r="H96" s="183"/>
      <c r="I96" s="183"/>
      <c r="J96" s="184" t="s">
        <v>120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121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122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123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81" t="str">
        <f>E7</f>
        <v>Oprava PZS P706 na trati Domažlice - Planá u M.L., P816 na trati Janovice - Domažlice a P631 na trati Plzeň-Česká Kubice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113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114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115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01.1 - Oprava PZS P706 Poběžovice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Poběžovice</v>
      </c>
      <c r="G114" s="38"/>
      <c r="H114" s="38"/>
      <c r="I114" s="30" t="s">
        <v>22</v>
      </c>
      <c r="J114" s="77" t="str">
        <f>IF(J14="","",J14)</f>
        <v>26. 1. 2021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 státní organizace</v>
      </c>
      <c r="G116" s="38"/>
      <c r="H116" s="38"/>
      <c r="I116" s="30" t="s">
        <v>30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IF(E20="","",E20)</f>
        <v>Vyplň údaj</v>
      </c>
      <c r="G117" s="38"/>
      <c r="H117" s="38"/>
      <c r="I117" s="30" t="s">
        <v>33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124</v>
      </c>
      <c r="D119" s="189" t="s">
        <v>60</v>
      </c>
      <c r="E119" s="189" t="s">
        <v>56</v>
      </c>
      <c r="F119" s="189" t="s">
        <v>57</v>
      </c>
      <c r="G119" s="189" t="s">
        <v>125</v>
      </c>
      <c r="H119" s="189" t="s">
        <v>126</v>
      </c>
      <c r="I119" s="189" t="s">
        <v>127</v>
      </c>
      <c r="J119" s="189" t="s">
        <v>120</v>
      </c>
      <c r="K119" s="190" t="s">
        <v>128</v>
      </c>
      <c r="L119" s="191"/>
      <c r="M119" s="98" t="s">
        <v>1</v>
      </c>
      <c r="N119" s="99" t="s">
        <v>39</v>
      </c>
      <c r="O119" s="99" t="s">
        <v>129</v>
      </c>
      <c r="P119" s="99" t="s">
        <v>130</v>
      </c>
      <c r="Q119" s="99" t="s">
        <v>131</v>
      </c>
      <c r="R119" s="99" t="s">
        <v>132</v>
      </c>
      <c r="S119" s="99" t="s">
        <v>133</v>
      </c>
      <c r="T119" s="99" t="s">
        <v>134</v>
      </c>
      <c r="U119" s="100" t="s">
        <v>135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136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SUM(P121:P364)</f>
        <v>0</v>
      </c>
      <c r="Q120" s="102"/>
      <c r="R120" s="194">
        <f>SUM(R121:R364)</f>
        <v>0</v>
      </c>
      <c r="S120" s="102"/>
      <c r="T120" s="194">
        <f>SUM(T121:T364)</f>
        <v>0</v>
      </c>
      <c r="U120" s="103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74</v>
      </c>
      <c r="AU120" s="15" t="s">
        <v>122</v>
      </c>
      <c r="BK120" s="195">
        <f>SUM(BK121:BK364)</f>
        <v>0</v>
      </c>
    </row>
    <row r="121" s="2" customFormat="1" ht="44.25" customHeight="1">
      <c r="A121" s="36"/>
      <c r="B121" s="37"/>
      <c r="C121" s="196" t="s">
        <v>82</v>
      </c>
      <c r="D121" s="196" t="s">
        <v>137</v>
      </c>
      <c r="E121" s="197" t="s">
        <v>138</v>
      </c>
      <c r="F121" s="198" t="s">
        <v>139</v>
      </c>
      <c r="G121" s="199" t="s">
        <v>140</v>
      </c>
      <c r="H121" s="200">
        <v>1</v>
      </c>
      <c r="I121" s="201"/>
      <c r="J121" s="202">
        <f>ROUND(I121*H121,2)</f>
        <v>0</v>
      </c>
      <c r="K121" s="198" t="s">
        <v>141</v>
      </c>
      <c r="L121" s="203"/>
      <c r="M121" s="204" t="s">
        <v>1</v>
      </c>
      <c r="N121" s="205" t="s">
        <v>40</v>
      </c>
      <c r="O121" s="89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6">
        <f>S121*H121</f>
        <v>0</v>
      </c>
      <c r="U121" s="207" t="s">
        <v>1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84</v>
      </c>
      <c r="AT121" s="208" t="s">
        <v>137</v>
      </c>
      <c r="AU121" s="208" t="s">
        <v>75</v>
      </c>
      <c r="AY121" s="15" t="s">
        <v>142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82</v>
      </c>
      <c r="BK121" s="209">
        <f>ROUND(I121*H121,2)</f>
        <v>0</v>
      </c>
      <c r="BL121" s="15" t="s">
        <v>82</v>
      </c>
      <c r="BM121" s="208" t="s">
        <v>143</v>
      </c>
    </row>
    <row r="122" s="2" customFormat="1">
      <c r="A122" s="36"/>
      <c r="B122" s="37"/>
      <c r="C122" s="38"/>
      <c r="D122" s="210" t="s">
        <v>144</v>
      </c>
      <c r="E122" s="38"/>
      <c r="F122" s="211" t="s">
        <v>139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89"/>
      <c r="U122" s="90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144</v>
      </c>
      <c r="AU122" s="15" t="s">
        <v>75</v>
      </c>
    </row>
    <row r="123" s="2" customFormat="1" ht="44.25" customHeight="1">
      <c r="A123" s="36"/>
      <c r="B123" s="37"/>
      <c r="C123" s="196" t="s">
        <v>84</v>
      </c>
      <c r="D123" s="196" t="s">
        <v>137</v>
      </c>
      <c r="E123" s="197" t="s">
        <v>145</v>
      </c>
      <c r="F123" s="198" t="s">
        <v>146</v>
      </c>
      <c r="G123" s="199" t="s">
        <v>147</v>
      </c>
      <c r="H123" s="200">
        <v>20</v>
      </c>
      <c r="I123" s="201"/>
      <c r="J123" s="202">
        <f>ROUND(I123*H123,2)</f>
        <v>0</v>
      </c>
      <c r="K123" s="198" t="s">
        <v>141</v>
      </c>
      <c r="L123" s="203"/>
      <c r="M123" s="204" t="s">
        <v>1</v>
      </c>
      <c r="N123" s="205" t="s">
        <v>40</v>
      </c>
      <c r="O123" s="89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6">
        <f>S123*H123</f>
        <v>0</v>
      </c>
      <c r="U123" s="207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84</v>
      </c>
      <c r="AT123" s="208" t="s">
        <v>137</v>
      </c>
      <c r="AU123" s="208" t="s">
        <v>75</v>
      </c>
      <c r="AY123" s="15" t="s">
        <v>142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82</v>
      </c>
      <c r="BK123" s="209">
        <f>ROUND(I123*H123,2)</f>
        <v>0</v>
      </c>
      <c r="BL123" s="15" t="s">
        <v>82</v>
      </c>
      <c r="BM123" s="208" t="s">
        <v>148</v>
      </c>
    </row>
    <row r="124" s="2" customFormat="1">
      <c r="A124" s="36"/>
      <c r="B124" s="37"/>
      <c r="C124" s="38"/>
      <c r="D124" s="210" t="s">
        <v>144</v>
      </c>
      <c r="E124" s="38"/>
      <c r="F124" s="211" t="s">
        <v>146</v>
      </c>
      <c r="G124" s="38"/>
      <c r="H124" s="38"/>
      <c r="I124" s="212"/>
      <c r="J124" s="38"/>
      <c r="K124" s="38"/>
      <c r="L124" s="42"/>
      <c r="M124" s="213"/>
      <c r="N124" s="214"/>
      <c r="O124" s="89"/>
      <c r="P124" s="89"/>
      <c r="Q124" s="89"/>
      <c r="R124" s="89"/>
      <c r="S124" s="89"/>
      <c r="T124" s="89"/>
      <c r="U124" s="90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144</v>
      </c>
      <c r="AU124" s="15" t="s">
        <v>75</v>
      </c>
    </row>
    <row r="125" s="2" customFormat="1">
      <c r="A125" s="36"/>
      <c r="B125" s="37"/>
      <c r="C125" s="196" t="s">
        <v>149</v>
      </c>
      <c r="D125" s="196" t="s">
        <v>137</v>
      </c>
      <c r="E125" s="197" t="s">
        <v>150</v>
      </c>
      <c r="F125" s="198" t="s">
        <v>151</v>
      </c>
      <c r="G125" s="199" t="s">
        <v>147</v>
      </c>
      <c r="H125" s="200">
        <v>20</v>
      </c>
      <c r="I125" s="201"/>
      <c r="J125" s="202">
        <f>ROUND(I125*H125,2)</f>
        <v>0</v>
      </c>
      <c r="K125" s="198" t="s">
        <v>141</v>
      </c>
      <c r="L125" s="203"/>
      <c r="M125" s="204" t="s">
        <v>1</v>
      </c>
      <c r="N125" s="205" t="s">
        <v>40</v>
      </c>
      <c r="O125" s="89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6">
        <f>S125*H125</f>
        <v>0</v>
      </c>
      <c r="U125" s="207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8" t="s">
        <v>84</v>
      </c>
      <c r="AT125" s="208" t="s">
        <v>137</v>
      </c>
      <c r="AU125" s="208" t="s">
        <v>75</v>
      </c>
      <c r="AY125" s="15" t="s">
        <v>142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5" t="s">
        <v>82</v>
      </c>
      <c r="BK125" s="209">
        <f>ROUND(I125*H125,2)</f>
        <v>0</v>
      </c>
      <c r="BL125" s="15" t="s">
        <v>82</v>
      </c>
      <c r="BM125" s="208" t="s">
        <v>152</v>
      </c>
    </row>
    <row r="126" s="2" customFormat="1">
      <c r="A126" s="36"/>
      <c r="B126" s="37"/>
      <c r="C126" s="38"/>
      <c r="D126" s="210" t="s">
        <v>144</v>
      </c>
      <c r="E126" s="38"/>
      <c r="F126" s="211" t="s">
        <v>151</v>
      </c>
      <c r="G126" s="38"/>
      <c r="H126" s="38"/>
      <c r="I126" s="212"/>
      <c r="J126" s="38"/>
      <c r="K126" s="38"/>
      <c r="L126" s="42"/>
      <c r="M126" s="213"/>
      <c r="N126" s="214"/>
      <c r="O126" s="89"/>
      <c r="P126" s="89"/>
      <c r="Q126" s="89"/>
      <c r="R126" s="89"/>
      <c r="S126" s="89"/>
      <c r="T126" s="89"/>
      <c r="U126" s="90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144</v>
      </c>
      <c r="AU126" s="15" t="s">
        <v>75</v>
      </c>
    </row>
    <row r="127" s="2" customFormat="1" ht="21.75" customHeight="1">
      <c r="A127" s="36"/>
      <c r="B127" s="37"/>
      <c r="C127" s="215" t="s">
        <v>153</v>
      </c>
      <c r="D127" s="215" t="s">
        <v>154</v>
      </c>
      <c r="E127" s="216" t="s">
        <v>155</v>
      </c>
      <c r="F127" s="217" t="s">
        <v>156</v>
      </c>
      <c r="G127" s="218" t="s">
        <v>147</v>
      </c>
      <c r="H127" s="219">
        <v>20</v>
      </c>
      <c r="I127" s="220"/>
      <c r="J127" s="221">
        <f>ROUND(I127*H127,2)</f>
        <v>0</v>
      </c>
      <c r="K127" s="217" t="s">
        <v>141</v>
      </c>
      <c r="L127" s="42"/>
      <c r="M127" s="222" t="s">
        <v>1</v>
      </c>
      <c r="N127" s="223" t="s">
        <v>40</v>
      </c>
      <c r="O127" s="89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6">
        <f>S127*H127</f>
        <v>0</v>
      </c>
      <c r="U127" s="207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8" t="s">
        <v>82</v>
      </c>
      <c r="AT127" s="208" t="s">
        <v>154</v>
      </c>
      <c r="AU127" s="208" t="s">
        <v>75</v>
      </c>
      <c r="AY127" s="15" t="s">
        <v>142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82</v>
      </c>
      <c r="BK127" s="209">
        <f>ROUND(I127*H127,2)</f>
        <v>0</v>
      </c>
      <c r="BL127" s="15" t="s">
        <v>82</v>
      </c>
      <c r="BM127" s="208" t="s">
        <v>157</v>
      </c>
    </row>
    <row r="128" s="2" customFormat="1">
      <c r="A128" s="36"/>
      <c r="B128" s="37"/>
      <c r="C128" s="38"/>
      <c r="D128" s="210" t="s">
        <v>144</v>
      </c>
      <c r="E128" s="38"/>
      <c r="F128" s="211" t="s">
        <v>158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89"/>
      <c r="U128" s="90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144</v>
      </c>
      <c r="AU128" s="15" t="s">
        <v>75</v>
      </c>
    </row>
    <row r="129" s="2" customFormat="1" ht="16.5" customHeight="1">
      <c r="A129" s="36"/>
      <c r="B129" s="37"/>
      <c r="C129" s="215" t="s">
        <v>159</v>
      </c>
      <c r="D129" s="215" t="s">
        <v>154</v>
      </c>
      <c r="E129" s="216" t="s">
        <v>160</v>
      </c>
      <c r="F129" s="217" t="s">
        <v>161</v>
      </c>
      <c r="G129" s="218" t="s">
        <v>147</v>
      </c>
      <c r="H129" s="219">
        <v>20</v>
      </c>
      <c r="I129" s="220"/>
      <c r="J129" s="221">
        <f>ROUND(I129*H129,2)</f>
        <v>0</v>
      </c>
      <c r="K129" s="217" t="s">
        <v>141</v>
      </c>
      <c r="L129" s="42"/>
      <c r="M129" s="222" t="s">
        <v>1</v>
      </c>
      <c r="N129" s="223" t="s">
        <v>40</v>
      </c>
      <c r="O129" s="89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6">
        <f>S129*H129</f>
        <v>0</v>
      </c>
      <c r="U129" s="207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8" t="s">
        <v>82</v>
      </c>
      <c r="AT129" s="208" t="s">
        <v>154</v>
      </c>
      <c r="AU129" s="208" t="s">
        <v>75</v>
      </c>
      <c r="AY129" s="15" t="s">
        <v>142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5" t="s">
        <v>82</v>
      </c>
      <c r="BK129" s="209">
        <f>ROUND(I129*H129,2)</f>
        <v>0</v>
      </c>
      <c r="BL129" s="15" t="s">
        <v>82</v>
      </c>
      <c r="BM129" s="208" t="s">
        <v>162</v>
      </c>
    </row>
    <row r="130" s="2" customFormat="1">
      <c r="A130" s="36"/>
      <c r="B130" s="37"/>
      <c r="C130" s="38"/>
      <c r="D130" s="210" t="s">
        <v>144</v>
      </c>
      <c r="E130" s="38"/>
      <c r="F130" s="211" t="s">
        <v>161</v>
      </c>
      <c r="G130" s="38"/>
      <c r="H130" s="38"/>
      <c r="I130" s="212"/>
      <c r="J130" s="38"/>
      <c r="K130" s="38"/>
      <c r="L130" s="42"/>
      <c r="M130" s="213"/>
      <c r="N130" s="214"/>
      <c r="O130" s="89"/>
      <c r="P130" s="89"/>
      <c r="Q130" s="89"/>
      <c r="R130" s="89"/>
      <c r="S130" s="89"/>
      <c r="T130" s="89"/>
      <c r="U130" s="90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144</v>
      </c>
      <c r="AU130" s="15" t="s">
        <v>75</v>
      </c>
    </row>
    <row r="131" s="2" customFormat="1" ht="21.75" customHeight="1">
      <c r="A131" s="36"/>
      <c r="B131" s="37"/>
      <c r="C131" s="215" t="s">
        <v>163</v>
      </c>
      <c r="D131" s="215" t="s">
        <v>154</v>
      </c>
      <c r="E131" s="216" t="s">
        <v>164</v>
      </c>
      <c r="F131" s="217" t="s">
        <v>165</v>
      </c>
      <c r="G131" s="218" t="s">
        <v>147</v>
      </c>
      <c r="H131" s="219">
        <v>20</v>
      </c>
      <c r="I131" s="220"/>
      <c r="J131" s="221">
        <f>ROUND(I131*H131,2)</f>
        <v>0</v>
      </c>
      <c r="K131" s="217" t="s">
        <v>141</v>
      </c>
      <c r="L131" s="42"/>
      <c r="M131" s="222" t="s">
        <v>1</v>
      </c>
      <c r="N131" s="223" t="s">
        <v>40</v>
      </c>
      <c r="O131" s="89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6">
        <f>S131*H131</f>
        <v>0</v>
      </c>
      <c r="U131" s="207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8" t="s">
        <v>82</v>
      </c>
      <c r="AT131" s="208" t="s">
        <v>154</v>
      </c>
      <c r="AU131" s="208" t="s">
        <v>75</v>
      </c>
      <c r="AY131" s="15" t="s">
        <v>142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5" t="s">
        <v>82</v>
      </c>
      <c r="BK131" s="209">
        <f>ROUND(I131*H131,2)</f>
        <v>0</v>
      </c>
      <c r="BL131" s="15" t="s">
        <v>82</v>
      </c>
      <c r="BM131" s="208" t="s">
        <v>166</v>
      </c>
    </row>
    <row r="132" s="2" customFormat="1">
      <c r="A132" s="36"/>
      <c r="B132" s="37"/>
      <c r="C132" s="38"/>
      <c r="D132" s="210" t="s">
        <v>144</v>
      </c>
      <c r="E132" s="38"/>
      <c r="F132" s="211" t="s">
        <v>165</v>
      </c>
      <c r="G132" s="38"/>
      <c r="H132" s="38"/>
      <c r="I132" s="212"/>
      <c r="J132" s="38"/>
      <c r="K132" s="38"/>
      <c r="L132" s="42"/>
      <c r="M132" s="213"/>
      <c r="N132" s="214"/>
      <c r="O132" s="89"/>
      <c r="P132" s="89"/>
      <c r="Q132" s="89"/>
      <c r="R132" s="89"/>
      <c r="S132" s="89"/>
      <c r="T132" s="89"/>
      <c r="U132" s="90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144</v>
      </c>
      <c r="AU132" s="15" t="s">
        <v>75</v>
      </c>
    </row>
    <row r="133" s="2" customFormat="1" ht="16.5" customHeight="1">
      <c r="A133" s="36"/>
      <c r="B133" s="37"/>
      <c r="C133" s="215" t="s">
        <v>167</v>
      </c>
      <c r="D133" s="215" t="s">
        <v>154</v>
      </c>
      <c r="E133" s="216" t="s">
        <v>168</v>
      </c>
      <c r="F133" s="217" t="s">
        <v>169</v>
      </c>
      <c r="G133" s="218" t="s">
        <v>147</v>
      </c>
      <c r="H133" s="219">
        <v>20</v>
      </c>
      <c r="I133" s="220"/>
      <c r="J133" s="221">
        <f>ROUND(I133*H133,2)</f>
        <v>0</v>
      </c>
      <c r="K133" s="217" t="s">
        <v>141</v>
      </c>
      <c r="L133" s="42"/>
      <c r="M133" s="222" t="s">
        <v>1</v>
      </c>
      <c r="N133" s="223" t="s">
        <v>40</v>
      </c>
      <c r="O133" s="89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6">
        <f>S133*H133</f>
        <v>0</v>
      </c>
      <c r="U133" s="207" t="s">
        <v>1</v>
      </c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8" t="s">
        <v>82</v>
      </c>
      <c r="AT133" s="208" t="s">
        <v>154</v>
      </c>
      <c r="AU133" s="208" t="s">
        <v>75</v>
      </c>
      <c r="AY133" s="15" t="s">
        <v>142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82</v>
      </c>
      <c r="BK133" s="209">
        <f>ROUND(I133*H133,2)</f>
        <v>0</v>
      </c>
      <c r="BL133" s="15" t="s">
        <v>82</v>
      </c>
      <c r="BM133" s="208" t="s">
        <v>170</v>
      </c>
    </row>
    <row r="134" s="2" customFormat="1">
      <c r="A134" s="36"/>
      <c r="B134" s="37"/>
      <c r="C134" s="38"/>
      <c r="D134" s="210" t="s">
        <v>144</v>
      </c>
      <c r="E134" s="38"/>
      <c r="F134" s="211" t="s">
        <v>169</v>
      </c>
      <c r="G134" s="38"/>
      <c r="H134" s="38"/>
      <c r="I134" s="212"/>
      <c r="J134" s="38"/>
      <c r="K134" s="38"/>
      <c r="L134" s="42"/>
      <c r="M134" s="213"/>
      <c r="N134" s="214"/>
      <c r="O134" s="89"/>
      <c r="P134" s="89"/>
      <c r="Q134" s="89"/>
      <c r="R134" s="89"/>
      <c r="S134" s="89"/>
      <c r="T134" s="89"/>
      <c r="U134" s="90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144</v>
      </c>
      <c r="AU134" s="15" t="s">
        <v>75</v>
      </c>
    </row>
    <row r="135" s="2" customFormat="1">
      <c r="A135" s="36"/>
      <c r="B135" s="37"/>
      <c r="C135" s="196" t="s">
        <v>171</v>
      </c>
      <c r="D135" s="196" t="s">
        <v>137</v>
      </c>
      <c r="E135" s="197" t="s">
        <v>172</v>
      </c>
      <c r="F135" s="198" t="s">
        <v>173</v>
      </c>
      <c r="G135" s="199" t="s">
        <v>147</v>
      </c>
      <c r="H135" s="200">
        <v>1</v>
      </c>
      <c r="I135" s="201"/>
      <c r="J135" s="202">
        <f>ROUND(I135*H135,2)</f>
        <v>0</v>
      </c>
      <c r="K135" s="198" t="s">
        <v>141</v>
      </c>
      <c r="L135" s="203"/>
      <c r="M135" s="204" t="s">
        <v>1</v>
      </c>
      <c r="N135" s="205" t="s">
        <v>40</v>
      </c>
      <c r="O135" s="89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6">
        <f>S135*H135</f>
        <v>0</v>
      </c>
      <c r="U135" s="207" t="s">
        <v>1</v>
      </c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8" t="s">
        <v>174</v>
      </c>
      <c r="AT135" s="208" t="s">
        <v>137</v>
      </c>
      <c r="AU135" s="208" t="s">
        <v>75</v>
      </c>
      <c r="AY135" s="15" t="s">
        <v>142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5" t="s">
        <v>82</v>
      </c>
      <c r="BK135" s="209">
        <f>ROUND(I135*H135,2)</f>
        <v>0</v>
      </c>
      <c r="BL135" s="15" t="s">
        <v>174</v>
      </c>
      <c r="BM135" s="208" t="s">
        <v>175</v>
      </c>
    </row>
    <row r="136" s="2" customFormat="1">
      <c r="A136" s="36"/>
      <c r="B136" s="37"/>
      <c r="C136" s="38"/>
      <c r="D136" s="210" t="s">
        <v>144</v>
      </c>
      <c r="E136" s="38"/>
      <c r="F136" s="211" t="s">
        <v>173</v>
      </c>
      <c r="G136" s="38"/>
      <c r="H136" s="38"/>
      <c r="I136" s="212"/>
      <c r="J136" s="38"/>
      <c r="K136" s="38"/>
      <c r="L136" s="42"/>
      <c r="M136" s="213"/>
      <c r="N136" s="214"/>
      <c r="O136" s="89"/>
      <c r="P136" s="89"/>
      <c r="Q136" s="89"/>
      <c r="R136" s="89"/>
      <c r="S136" s="89"/>
      <c r="T136" s="89"/>
      <c r="U136" s="90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144</v>
      </c>
      <c r="AU136" s="15" t="s">
        <v>75</v>
      </c>
    </row>
    <row r="137" s="2" customFormat="1" ht="16.5" customHeight="1">
      <c r="A137" s="36"/>
      <c r="B137" s="37"/>
      <c r="C137" s="196" t="s">
        <v>176</v>
      </c>
      <c r="D137" s="196" t="s">
        <v>137</v>
      </c>
      <c r="E137" s="197" t="s">
        <v>177</v>
      </c>
      <c r="F137" s="198" t="s">
        <v>178</v>
      </c>
      <c r="G137" s="199" t="s">
        <v>147</v>
      </c>
      <c r="H137" s="200">
        <v>1</v>
      </c>
      <c r="I137" s="201"/>
      <c r="J137" s="202">
        <f>ROUND(I137*H137,2)</f>
        <v>0</v>
      </c>
      <c r="K137" s="198" t="s">
        <v>141</v>
      </c>
      <c r="L137" s="203"/>
      <c r="M137" s="204" t="s">
        <v>1</v>
      </c>
      <c r="N137" s="205" t="s">
        <v>40</v>
      </c>
      <c r="O137" s="89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6">
        <f>S137*H137</f>
        <v>0</v>
      </c>
      <c r="U137" s="207" t="s">
        <v>1</v>
      </c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8" t="s">
        <v>174</v>
      </c>
      <c r="AT137" s="208" t="s">
        <v>137</v>
      </c>
      <c r="AU137" s="208" t="s">
        <v>75</v>
      </c>
      <c r="AY137" s="15" t="s">
        <v>142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5" t="s">
        <v>82</v>
      </c>
      <c r="BK137" s="209">
        <f>ROUND(I137*H137,2)</f>
        <v>0</v>
      </c>
      <c r="BL137" s="15" t="s">
        <v>174</v>
      </c>
      <c r="BM137" s="208" t="s">
        <v>179</v>
      </c>
    </row>
    <row r="138" s="2" customFormat="1">
      <c r="A138" s="36"/>
      <c r="B138" s="37"/>
      <c r="C138" s="38"/>
      <c r="D138" s="210" t="s">
        <v>144</v>
      </c>
      <c r="E138" s="38"/>
      <c r="F138" s="211" t="s">
        <v>178</v>
      </c>
      <c r="G138" s="38"/>
      <c r="H138" s="38"/>
      <c r="I138" s="212"/>
      <c r="J138" s="38"/>
      <c r="K138" s="38"/>
      <c r="L138" s="42"/>
      <c r="M138" s="213"/>
      <c r="N138" s="214"/>
      <c r="O138" s="89"/>
      <c r="P138" s="89"/>
      <c r="Q138" s="89"/>
      <c r="R138" s="89"/>
      <c r="S138" s="89"/>
      <c r="T138" s="89"/>
      <c r="U138" s="90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144</v>
      </c>
      <c r="AU138" s="15" t="s">
        <v>75</v>
      </c>
    </row>
    <row r="139" s="2" customFormat="1" ht="16.5" customHeight="1">
      <c r="A139" s="36"/>
      <c r="B139" s="37"/>
      <c r="C139" s="196" t="s">
        <v>180</v>
      </c>
      <c r="D139" s="196" t="s">
        <v>137</v>
      </c>
      <c r="E139" s="197" t="s">
        <v>181</v>
      </c>
      <c r="F139" s="198" t="s">
        <v>182</v>
      </c>
      <c r="G139" s="199" t="s">
        <v>147</v>
      </c>
      <c r="H139" s="200">
        <v>1</v>
      </c>
      <c r="I139" s="201"/>
      <c r="J139" s="202">
        <f>ROUND(I139*H139,2)</f>
        <v>0</v>
      </c>
      <c r="K139" s="198" t="s">
        <v>141</v>
      </c>
      <c r="L139" s="203"/>
      <c r="M139" s="204" t="s">
        <v>1</v>
      </c>
      <c r="N139" s="205" t="s">
        <v>40</v>
      </c>
      <c r="O139" s="89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6">
        <f>S139*H139</f>
        <v>0</v>
      </c>
      <c r="U139" s="207" t="s">
        <v>1</v>
      </c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8" t="s">
        <v>84</v>
      </c>
      <c r="AT139" s="208" t="s">
        <v>137</v>
      </c>
      <c r="AU139" s="208" t="s">
        <v>75</v>
      </c>
      <c r="AY139" s="15" t="s">
        <v>142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5" t="s">
        <v>82</v>
      </c>
      <c r="BK139" s="209">
        <f>ROUND(I139*H139,2)</f>
        <v>0</v>
      </c>
      <c r="BL139" s="15" t="s">
        <v>82</v>
      </c>
      <c r="BM139" s="208" t="s">
        <v>183</v>
      </c>
    </row>
    <row r="140" s="2" customFormat="1">
      <c r="A140" s="36"/>
      <c r="B140" s="37"/>
      <c r="C140" s="38"/>
      <c r="D140" s="210" t="s">
        <v>144</v>
      </c>
      <c r="E140" s="38"/>
      <c r="F140" s="211" t="s">
        <v>182</v>
      </c>
      <c r="G140" s="38"/>
      <c r="H140" s="38"/>
      <c r="I140" s="212"/>
      <c r="J140" s="38"/>
      <c r="K140" s="38"/>
      <c r="L140" s="42"/>
      <c r="M140" s="213"/>
      <c r="N140" s="214"/>
      <c r="O140" s="89"/>
      <c r="P140" s="89"/>
      <c r="Q140" s="89"/>
      <c r="R140" s="89"/>
      <c r="S140" s="89"/>
      <c r="T140" s="89"/>
      <c r="U140" s="90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144</v>
      </c>
      <c r="AU140" s="15" t="s">
        <v>75</v>
      </c>
    </row>
    <row r="141" s="2" customFormat="1" ht="21.75" customHeight="1">
      <c r="A141" s="36"/>
      <c r="B141" s="37"/>
      <c r="C141" s="215" t="s">
        <v>184</v>
      </c>
      <c r="D141" s="215" t="s">
        <v>154</v>
      </c>
      <c r="E141" s="216" t="s">
        <v>185</v>
      </c>
      <c r="F141" s="217" t="s">
        <v>186</v>
      </c>
      <c r="G141" s="218" t="s">
        <v>147</v>
      </c>
      <c r="H141" s="219">
        <v>1</v>
      </c>
      <c r="I141" s="220"/>
      <c r="J141" s="221">
        <f>ROUND(I141*H141,2)</f>
        <v>0</v>
      </c>
      <c r="K141" s="217" t="s">
        <v>141</v>
      </c>
      <c r="L141" s="42"/>
      <c r="M141" s="222" t="s">
        <v>1</v>
      </c>
      <c r="N141" s="223" t="s">
        <v>40</v>
      </c>
      <c r="O141" s="89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6">
        <f>S141*H141</f>
        <v>0</v>
      </c>
      <c r="U141" s="207" t="s">
        <v>1</v>
      </c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8" t="s">
        <v>82</v>
      </c>
      <c r="AT141" s="208" t="s">
        <v>154</v>
      </c>
      <c r="AU141" s="208" t="s">
        <v>75</v>
      </c>
      <c r="AY141" s="15" t="s">
        <v>142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5" t="s">
        <v>82</v>
      </c>
      <c r="BK141" s="209">
        <f>ROUND(I141*H141,2)</f>
        <v>0</v>
      </c>
      <c r="BL141" s="15" t="s">
        <v>82</v>
      </c>
      <c r="BM141" s="208" t="s">
        <v>187</v>
      </c>
    </row>
    <row r="142" s="2" customFormat="1">
      <c r="A142" s="36"/>
      <c r="B142" s="37"/>
      <c r="C142" s="38"/>
      <c r="D142" s="210" t="s">
        <v>144</v>
      </c>
      <c r="E142" s="38"/>
      <c r="F142" s="211" t="s">
        <v>188</v>
      </c>
      <c r="G142" s="38"/>
      <c r="H142" s="38"/>
      <c r="I142" s="212"/>
      <c r="J142" s="38"/>
      <c r="K142" s="38"/>
      <c r="L142" s="42"/>
      <c r="M142" s="213"/>
      <c r="N142" s="214"/>
      <c r="O142" s="89"/>
      <c r="P142" s="89"/>
      <c r="Q142" s="89"/>
      <c r="R142" s="89"/>
      <c r="S142" s="89"/>
      <c r="T142" s="89"/>
      <c r="U142" s="90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144</v>
      </c>
      <c r="AU142" s="15" t="s">
        <v>75</v>
      </c>
    </row>
    <row r="143" s="2" customFormat="1">
      <c r="A143" s="36"/>
      <c r="B143" s="37"/>
      <c r="C143" s="215" t="s">
        <v>189</v>
      </c>
      <c r="D143" s="215" t="s">
        <v>154</v>
      </c>
      <c r="E143" s="216" t="s">
        <v>190</v>
      </c>
      <c r="F143" s="217" t="s">
        <v>191</v>
      </c>
      <c r="G143" s="218" t="s">
        <v>147</v>
      </c>
      <c r="H143" s="219">
        <v>2</v>
      </c>
      <c r="I143" s="220"/>
      <c r="J143" s="221">
        <f>ROUND(I143*H143,2)</f>
        <v>0</v>
      </c>
      <c r="K143" s="217" t="s">
        <v>141</v>
      </c>
      <c r="L143" s="42"/>
      <c r="M143" s="222" t="s">
        <v>1</v>
      </c>
      <c r="N143" s="223" t="s">
        <v>40</v>
      </c>
      <c r="O143" s="89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6">
        <f>S143*H143</f>
        <v>0</v>
      </c>
      <c r="U143" s="207" t="s">
        <v>1</v>
      </c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8" t="s">
        <v>82</v>
      </c>
      <c r="AT143" s="208" t="s">
        <v>154</v>
      </c>
      <c r="AU143" s="208" t="s">
        <v>75</v>
      </c>
      <c r="AY143" s="15" t="s">
        <v>142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5" t="s">
        <v>82</v>
      </c>
      <c r="BK143" s="209">
        <f>ROUND(I143*H143,2)</f>
        <v>0</v>
      </c>
      <c r="BL143" s="15" t="s">
        <v>82</v>
      </c>
      <c r="BM143" s="208" t="s">
        <v>192</v>
      </c>
    </row>
    <row r="144" s="2" customFormat="1">
      <c r="A144" s="36"/>
      <c r="B144" s="37"/>
      <c r="C144" s="38"/>
      <c r="D144" s="210" t="s">
        <v>144</v>
      </c>
      <c r="E144" s="38"/>
      <c r="F144" s="211" t="s">
        <v>191</v>
      </c>
      <c r="G144" s="38"/>
      <c r="H144" s="38"/>
      <c r="I144" s="212"/>
      <c r="J144" s="38"/>
      <c r="K144" s="38"/>
      <c r="L144" s="42"/>
      <c r="M144" s="213"/>
      <c r="N144" s="214"/>
      <c r="O144" s="89"/>
      <c r="P144" s="89"/>
      <c r="Q144" s="89"/>
      <c r="R144" s="89"/>
      <c r="S144" s="89"/>
      <c r="T144" s="89"/>
      <c r="U144" s="90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144</v>
      </c>
      <c r="AU144" s="15" t="s">
        <v>75</v>
      </c>
    </row>
    <row r="145" s="2" customFormat="1" ht="16.5" customHeight="1">
      <c r="A145" s="36"/>
      <c r="B145" s="37"/>
      <c r="C145" s="215" t="s">
        <v>193</v>
      </c>
      <c r="D145" s="215" t="s">
        <v>154</v>
      </c>
      <c r="E145" s="216" t="s">
        <v>194</v>
      </c>
      <c r="F145" s="217" t="s">
        <v>195</v>
      </c>
      <c r="G145" s="218" t="s">
        <v>147</v>
      </c>
      <c r="H145" s="219">
        <v>1</v>
      </c>
      <c r="I145" s="220"/>
      <c r="J145" s="221">
        <f>ROUND(I145*H145,2)</f>
        <v>0</v>
      </c>
      <c r="K145" s="217" t="s">
        <v>141</v>
      </c>
      <c r="L145" s="42"/>
      <c r="M145" s="222" t="s">
        <v>1</v>
      </c>
      <c r="N145" s="223" t="s">
        <v>40</v>
      </c>
      <c r="O145" s="89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6">
        <f>S145*H145</f>
        <v>0</v>
      </c>
      <c r="U145" s="207" t="s">
        <v>1</v>
      </c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8" t="s">
        <v>82</v>
      </c>
      <c r="AT145" s="208" t="s">
        <v>154</v>
      </c>
      <c r="AU145" s="208" t="s">
        <v>75</v>
      </c>
      <c r="AY145" s="15" t="s">
        <v>142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5" t="s">
        <v>82</v>
      </c>
      <c r="BK145" s="209">
        <f>ROUND(I145*H145,2)</f>
        <v>0</v>
      </c>
      <c r="BL145" s="15" t="s">
        <v>82</v>
      </c>
      <c r="BM145" s="208" t="s">
        <v>196</v>
      </c>
    </row>
    <row r="146" s="2" customFormat="1">
      <c r="A146" s="36"/>
      <c r="B146" s="37"/>
      <c r="C146" s="38"/>
      <c r="D146" s="210" t="s">
        <v>144</v>
      </c>
      <c r="E146" s="38"/>
      <c r="F146" s="211" t="s">
        <v>197</v>
      </c>
      <c r="G146" s="38"/>
      <c r="H146" s="38"/>
      <c r="I146" s="212"/>
      <c r="J146" s="38"/>
      <c r="K146" s="38"/>
      <c r="L146" s="42"/>
      <c r="M146" s="213"/>
      <c r="N146" s="214"/>
      <c r="O146" s="89"/>
      <c r="P146" s="89"/>
      <c r="Q146" s="89"/>
      <c r="R146" s="89"/>
      <c r="S146" s="89"/>
      <c r="T146" s="89"/>
      <c r="U146" s="90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144</v>
      </c>
      <c r="AU146" s="15" t="s">
        <v>75</v>
      </c>
    </row>
    <row r="147" s="2" customFormat="1" ht="16.5" customHeight="1">
      <c r="A147" s="36"/>
      <c r="B147" s="37"/>
      <c r="C147" s="215" t="s">
        <v>198</v>
      </c>
      <c r="D147" s="215" t="s">
        <v>154</v>
      </c>
      <c r="E147" s="216" t="s">
        <v>199</v>
      </c>
      <c r="F147" s="217" t="s">
        <v>200</v>
      </c>
      <c r="G147" s="218" t="s">
        <v>147</v>
      </c>
      <c r="H147" s="219">
        <v>1</v>
      </c>
      <c r="I147" s="220"/>
      <c r="J147" s="221">
        <f>ROUND(I147*H147,2)</f>
        <v>0</v>
      </c>
      <c r="K147" s="217" t="s">
        <v>141</v>
      </c>
      <c r="L147" s="42"/>
      <c r="M147" s="222" t="s">
        <v>1</v>
      </c>
      <c r="N147" s="223" t="s">
        <v>40</v>
      </c>
      <c r="O147" s="89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6">
        <f>S147*H147</f>
        <v>0</v>
      </c>
      <c r="U147" s="207" t="s">
        <v>1</v>
      </c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8" t="s">
        <v>82</v>
      </c>
      <c r="AT147" s="208" t="s">
        <v>154</v>
      </c>
      <c r="AU147" s="208" t="s">
        <v>75</v>
      </c>
      <c r="AY147" s="15" t="s">
        <v>142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5" t="s">
        <v>82</v>
      </c>
      <c r="BK147" s="209">
        <f>ROUND(I147*H147,2)</f>
        <v>0</v>
      </c>
      <c r="BL147" s="15" t="s">
        <v>82</v>
      </c>
      <c r="BM147" s="208" t="s">
        <v>201</v>
      </c>
    </row>
    <row r="148" s="2" customFormat="1">
      <c r="A148" s="36"/>
      <c r="B148" s="37"/>
      <c r="C148" s="38"/>
      <c r="D148" s="210" t="s">
        <v>144</v>
      </c>
      <c r="E148" s="38"/>
      <c r="F148" s="211" t="s">
        <v>200</v>
      </c>
      <c r="G148" s="38"/>
      <c r="H148" s="38"/>
      <c r="I148" s="212"/>
      <c r="J148" s="38"/>
      <c r="K148" s="38"/>
      <c r="L148" s="42"/>
      <c r="M148" s="213"/>
      <c r="N148" s="214"/>
      <c r="O148" s="89"/>
      <c r="P148" s="89"/>
      <c r="Q148" s="89"/>
      <c r="R148" s="89"/>
      <c r="S148" s="89"/>
      <c r="T148" s="89"/>
      <c r="U148" s="90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144</v>
      </c>
      <c r="AU148" s="15" t="s">
        <v>75</v>
      </c>
    </row>
    <row r="149" s="2" customFormat="1" ht="16.5" customHeight="1">
      <c r="A149" s="36"/>
      <c r="B149" s="37"/>
      <c r="C149" s="215" t="s">
        <v>202</v>
      </c>
      <c r="D149" s="215" t="s">
        <v>154</v>
      </c>
      <c r="E149" s="216" t="s">
        <v>203</v>
      </c>
      <c r="F149" s="217" t="s">
        <v>204</v>
      </c>
      <c r="G149" s="218" t="s">
        <v>147</v>
      </c>
      <c r="H149" s="219">
        <v>60</v>
      </c>
      <c r="I149" s="220"/>
      <c r="J149" s="221">
        <f>ROUND(I149*H149,2)</f>
        <v>0</v>
      </c>
      <c r="K149" s="217" t="s">
        <v>141</v>
      </c>
      <c r="L149" s="42"/>
      <c r="M149" s="222" t="s">
        <v>1</v>
      </c>
      <c r="N149" s="223" t="s">
        <v>40</v>
      </c>
      <c r="O149" s="89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6">
        <f>S149*H149</f>
        <v>0</v>
      </c>
      <c r="U149" s="207" t="s">
        <v>1</v>
      </c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8" t="s">
        <v>82</v>
      </c>
      <c r="AT149" s="208" t="s">
        <v>154</v>
      </c>
      <c r="AU149" s="208" t="s">
        <v>75</v>
      </c>
      <c r="AY149" s="15" t="s">
        <v>142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5" t="s">
        <v>82</v>
      </c>
      <c r="BK149" s="209">
        <f>ROUND(I149*H149,2)</f>
        <v>0</v>
      </c>
      <c r="BL149" s="15" t="s">
        <v>82</v>
      </c>
      <c r="BM149" s="208" t="s">
        <v>205</v>
      </c>
    </row>
    <row r="150" s="2" customFormat="1">
      <c r="A150" s="36"/>
      <c r="B150" s="37"/>
      <c r="C150" s="38"/>
      <c r="D150" s="210" t="s">
        <v>144</v>
      </c>
      <c r="E150" s="38"/>
      <c r="F150" s="211" t="s">
        <v>204</v>
      </c>
      <c r="G150" s="38"/>
      <c r="H150" s="38"/>
      <c r="I150" s="212"/>
      <c r="J150" s="38"/>
      <c r="K150" s="38"/>
      <c r="L150" s="42"/>
      <c r="M150" s="213"/>
      <c r="N150" s="214"/>
      <c r="O150" s="89"/>
      <c r="P150" s="89"/>
      <c r="Q150" s="89"/>
      <c r="R150" s="89"/>
      <c r="S150" s="89"/>
      <c r="T150" s="89"/>
      <c r="U150" s="90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144</v>
      </c>
      <c r="AU150" s="15" t="s">
        <v>75</v>
      </c>
    </row>
    <row r="151" s="2" customFormat="1" ht="16.5" customHeight="1">
      <c r="A151" s="36"/>
      <c r="B151" s="37"/>
      <c r="C151" s="215" t="s">
        <v>206</v>
      </c>
      <c r="D151" s="215" t="s">
        <v>154</v>
      </c>
      <c r="E151" s="216" t="s">
        <v>207</v>
      </c>
      <c r="F151" s="217" t="s">
        <v>208</v>
      </c>
      <c r="G151" s="218" t="s">
        <v>147</v>
      </c>
      <c r="H151" s="219">
        <v>1</v>
      </c>
      <c r="I151" s="220"/>
      <c r="J151" s="221">
        <f>ROUND(I151*H151,2)</f>
        <v>0</v>
      </c>
      <c r="K151" s="217" t="s">
        <v>141</v>
      </c>
      <c r="L151" s="42"/>
      <c r="M151" s="222" t="s">
        <v>1</v>
      </c>
      <c r="N151" s="223" t="s">
        <v>40</v>
      </c>
      <c r="O151" s="89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6">
        <f>S151*H151</f>
        <v>0</v>
      </c>
      <c r="U151" s="207" t="s">
        <v>1</v>
      </c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8" t="s">
        <v>82</v>
      </c>
      <c r="AT151" s="208" t="s">
        <v>154</v>
      </c>
      <c r="AU151" s="208" t="s">
        <v>75</v>
      </c>
      <c r="AY151" s="15" t="s">
        <v>142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5" t="s">
        <v>82</v>
      </c>
      <c r="BK151" s="209">
        <f>ROUND(I151*H151,2)</f>
        <v>0</v>
      </c>
      <c r="BL151" s="15" t="s">
        <v>82</v>
      </c>
      <c r="BM151" s="208" t="s">
        <v>209</v>
      </c>
    </row>
    <row r="152" s="2" customFormat="1">
      <c r="A152" s="36"/>
      <c r="B152" s="37"/>
      <c r="C152" s="38"/>
      <c r="D152" s="210" t="s">
        <v>144</v>
      </c>
      <c r="E152" s="38"/>
      <c r="F152" s="211" t="s">
        <v>210</v>
      </c>
      <c r="G152" s="38"/>
      <c r="H152" s="38"/>
      <c r="I152" s="212"/>
      <c r="J152" s="38"/>
      <c r="K152" s="38"/>
      <c r="L152" s="42"/>
      <c r="M152" s="213"/>
      <c r="N152" s="214"/>
      <c r="O152" s="89"/>
      <c r="P152" s="89"/>
      <c r="Q152" s="89"/>
      <c r="R152" s="89"/>
      <c r="S152" s="89"/>
      <c r="T152" s="89"/>
      <c r="U152" s="90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144</v>
      </c>
      <c r="AU152" s="15" t="s">
        <v>75</v>
      </c>
    </row>
    <row r="153" s="2" customFormat="1" ht="16.5" customHeight="1">
      <c r="A153" s="36"/>
      <c r="B153" s="37"/>
      <c r="C153" s="215" t="s">
        <v>211</v>
      </c>
      <c r="D153" s="215" t="s">
        <v>154</v>
      </c>
      <c r="E153" s="216" t="s">
        <v>212</v>
      </c>
      <c r="F153" s="217" t="s">
        <v>213</v>
      </c>
      <c r="G153" s="218" t="s">
        <v>147</v>
      </c>
      <c r="H153" s="219">
        <v>1</v>
      </c>
      <c r="I153" s="220"/>
      <c r="J153" s="221">
        <f>ROUND(I153*H153,2)</f>
        <v>0</v>
      </c>
      <c r="K153" s="217" t="s">
        <v>141</v>
      </c>
      <c r="L153" s="42"/>
      <c r="M153" s="222" t="s">
        <v>1</v>
      </c>
      <c r="N153" s="223" t="s">
        <v>40</v>
      </c>
      <c r="O153" s="89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6">
        <f>S153*H153</f>
        <v>0</v>
      </c>
      <c r="U153" s="207" t="s">
        <v>1</v>
      </c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8" t="s">
        <v>82</v>
      </c>
      <c r="AT153" s="208" t="s">
        <v>154</v>
      </c>
      <c r="AU153" s="208" t="s">
        <v>75</v>
      </c>
      <c r="AY153" s="15" t="s">
        <v>142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5" t="s">
        <v>82</v>
      </c>
      <c r="BK153" s="209">
        <f>ROUND(I153*H153,2)</f>
        <v>0</v>
      </c>
      <c r="BL153" s="15" t="s">
        <v>82</v>
      </c>
      <c r="BM153" s="208" t="s">
        <v>214</v>
      </c>
    </row>
    <row r="154" s="2" customFormat="1">
      <c r="A154" s="36"/>
      <c r="B154" s="37"/>
      <c r="C154" s="38"/>
      <c r="D154" s="210" t="s">
        <v>144</v>
      </c>
      <c r="E154" s="38"/>
      <c r="F154" s="211" t="s">
        <v>213</v>
      </c>
      <c r="G154" s="38"/>
      <c r="H154" s="38"/>
      <c r="I154" s="212"/>
      <c r="J154" s="38"/>
      <c r="K154" s="38"/>
      <c r="L154" s="42"/>
      <c r="M154" s="213"/>
      <c r="N154" s="214"/>
      <c r="O154" s="89"/>
      <c r="P154" s="89"/>
      <c r="Q154" s="89"/>
      <c r="R154" s="89"/>
      <c r="S154" s="89"/>
      <c r="T154" s="89"/>
      <c r="U154" s="90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144</v>
      </c>
      <c r="AU154" s="15" t="s">
        <v>75</v>
      </c>
    </row>
    <row r="155" s="2" customFormat="1" ht="16.5" customHeight="1">
      <c r="A155" s="36"/>
      <c r="B155" s="37"/>
      <c r="C155" s="215" t="s">
        <v>215</v>
      </c>
      <c r="D155" s="215" t="s">
        <v>154</v>
      </c>
      <c r="E155" s="216" t="s">
        <v>216</v>
      </c>
      <c r="F155" s="217" t="s">
        <v>217</v>
      </c>
      <c r="G155" s="218" t="s">
        <v>218</v>
      </c>
      <c r="H155" s="219">
        <v>1</v>
      </c>
      <c r="I155" s="220"/>
      <c r="J155" s="221">
        <f>ROUND(I155*H155,2)</f>
        <v>0</v>
      </c>
      <c r="K155" s="217" t="s">
        <v>141</v>
      </c>
      <c r="L155" s="42"/>
      <c r="M155" s="222" t="s">
        <v>1</v>
      </c>
      <c r="N155" s="223" t="s">
        <v>40</v>
      </c>
      <c r="O155" s="89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6">
        <f>S155*H155</f>
        <v>0</v>
      </c>
      <c r="U155" s="207" t="s">
        <v>1</v>
      </c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8" t="s">
        <v>82</v>
      </c>
      <c r="AT155" s="208" t="s">
        <v>154</v>
      </c>
      <c r="AU155" s="208" t="s">
        <v>75</v>
      </c>
      <c r="AY155" s="15" t="s">
        <v>142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5" t="s">
        <v>82</v>
      </c>
      <c r="BK155" s="209">
        <f>ROUND(I155*H155,2)</f>
        <v>0</v>
      </c>
      <c r="BL155" s="15" t="s">
        <v>82</v>
      </c>
      <c r="BM155" s="208" t="s">
        <v>219</v>
      </c>
    </row>
    <row r="156" s="2" customFormat="1">
      <c r="A156" s="36"/>
      <c r="B156" s="37"/>
      <c r="C156" s="38"/>
      <c r="D156" s="210" t="s">
        <v>144</v>
      </c>
      <c r="E156" s="38"/>
      <c r="F156" s="211" t="s">
        <v>217</v>
      </c>
      <c r="G156" s="38"/>
      <c r="H156" s="38"/>
      <c r="I156" s="212"/>
      <c r="J156" s="38"/>
      <c r="K156" s="38"/>
      <c r="L156" s="42"/>
      <c r="M156" s="213"/>
      <c r="N156" s="214"/>
      <c r="O156" s="89"/>
      <c r="P156" s="89"/>
      <c r="Q156" s="89"/>
      <c r="R156" s="89"/>
      <c r="S156" s="89"/>
      <c r="T156" s="89"/>
      <c r="U156" s="90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144</v>
      </c>
      <c r="AU156" s="15" t="s">
        <v>75</v>
      </c>
    </row>
    <row r="157" s="2" customFormat="1" ht="16.5" customHeight="1">
      <c r="A157" s="36"/>
      <c r="B157" s="37"/>
      <c r="C157" s="215" t="s">
        <v>8</v>
      </c>
      <c r="D157" s="215" t="s">
        <v>154</v>
      </c>
      <c r="E157" s="216" t="s">
        <v>220</v>
      </c>
      <c r="F157" s="217" t="s">
        <v>221</v>
      </c>
      <c r="G157" s="218" t="s">
        <v>147</v>
      </c>
      <c r="H157" s="219">
        <v>300</v>
      </c>
      <c r="I157" s="220"/>
      <c r="J157" s="221">
        <f>ROUND(I157*H157,2)</f>
        <v>0</v>
      </c>
      <c r="K157" s="217" t="s">
        <v>141</v>
      </c>
      <c r="L157" s="42"/>
      <c r="M157" s="222" t="s">
        <v>1</v>
      </c>
      <c r="N157" s="223" t="s">
        <v>40</v>
      </c>
      <c r="O157" s="89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6">
        <f>S157*H157</f>
        <v>0</v>
      </c>
      <c r="U157" s="207" t="s">
        <v>1</v>
      </c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8" t="s">
        <v>82</v>
      </c>
      <c r="AT157" s="208" t="s">
        <v>154</v>
      </c>
      <c r="AU157" s="208" t="s">
        <v>75</v>
      </c>
      <c r="AY157" s="15" t="s">
        <v>142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5" t="s">
        <v>82</v>
      </c>
      <c r="BK157" s="209">
        <f>ROUND(I157*H157,2)</f>
        <v>0</v>
      </c>
      <c r="BL157" s="15" t="s">
        <v>82</v>
      </c>
      <c r="BM157" s="208" t="s">
        <v>222</v>
      </c>
    </row>
    <row r="158" s="2" customFormat="1">
      <c r="A158" s="36"/>
      <c r="B158" s="37"/>
      <c r="C158" s="38"/>
      <c r="D158" s="210" t="s">
        <v>144</v>
      </c>
      <c r="E158" s="38"/>
      <c r="F158" s="211" t="s">
        <v>223</v>
      </c>
      <c r="G158" s="38"/>
      <c r="H158" s="38"/>
      <c r="I158" s="212"/>
      <c r="J158" s="38"/>
      <c r="K158" s="38"/>
      <c r="L158" s="42"/>
      <c r="M158" s="213"/>
      <c r="N158" s="214"/>
      <c r="O158" s="89"/>
      <c r="P158" s="89"/>
      <c r="Q158" s="89"/>
      <c r="R158" s="89"/>
      <c r="S158" s="89"/>
      <c r="T158" s="89"/>
      <c r="U158" s="90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144</v>
      </c>
      <c r="AU158" s="15" t="s">
        <v>75</v>
      </c>
    </row>
    <row r="159" s="2" customFormat="1">
      <c r="A159" s="36"/>
      <c r="B159" s="37"/>
      <c r="C159" s="215" t="s">
        <v>224</v>
      </c>
      <c r="D159" s="215" t="s">
        <v>154</v>
      </c>
      <c r="E159" s="216" t="s">
        <v>225</v>
      </c>
      <c r="F159" s="217" t="s">
        <v>226</v>
      </c>
      <c r="G159" s="218" t="s">
        <v>147</v>
      </c>
      <c r="H159" s="219">
        <v>100</v>
      </c>
      <c r="I159" s="220"/>
      <c r="J159" s="221">
        <f>ROUND(I159*H159,2)</f>
        <v>0</v>
      </c>
      <c r="K159" s="217" t="s">
        <v>141</v>
      </c>
      <c r="L159" s="42"/>
      <c r="M159" s="222" t="s">
        <v>1</v>
      </c>
      <c r="N159" s="223" t="s">
        <v>40</v>
      </c>
      <c r="O159" s="89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6">
        <f>S159*H159</f>
        <v>0</v>
      </c>
      <c r="U159" s="207" t="s">
        <v>1</v>
      </c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8" t="s">
        <v>82</v>
      </c>
      <c r="AT159" s="208" t="s">
        <v>154</v>
      </c>
      <c r="AU159" s="208" t="s">
        <v>75</v>
      </c>
      <c r="AY159" s="15" t="s">
        <v>142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5" t="s">
        <v>82</v>
      </c>
      <c r="BK159" s="209">
        <f>ROUND(I159*H159,2)</f>
        <v>0</v>
      </c>
      <c r="BL159" s="15" t="s">
        <v>82</v>
      </c>
      <c r="BM159" s="208" t="s">
        <v>227</v>
      </c>
    </row>
    <row r="160" s="2" customFormat="1">
      <c r="A160" s="36"/>
      <c r="B160" s="37"/>
      <c r="C160" s="38"/>
      <c r="D160" s="210" t="s">
        <v>144</v>
      </c>
      <c r="E160" s="38"/>
      <c r="F160" s="211" t="s">
        <v>228</v>
      </c>
      <c r="G160" s="38"/>
      <c r="H160" s="38"/>
      <c r="I160" s="212"/>
      <c r="J160" s="38"/>
      <c r="K160" s="38"/>
      <c r="L160" s="42"/>
      <c r="M160" s="213"/>
      <c r="N160" s="214"/>
      <c r="O160" s="89"/>
      <c r="P160" s="89"/>
      <c r="Q160" s="89"/>
      <c r="R160" s="89"/>
      <c r="S160" s="89"/>
      <c r="T160" s="89"/>
      <c r="U160" s="90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144</v>
      </c>
      <c r="AU160" s="15" t="s">
        <v>75</v>
      </c>
    </row>
    <row r="161" s="2" customFormat="1" ht="16.5" customHeight="1">
      <c r="A161" s="36"/>
      <c r="B161" s="37"/>
      <c r="C161" s="215" t="s">
        <v>229</v>
      </c>
      <c r="D161" s="215" t="s">
        <v>154</v>
      </c>
      <c r="E161" s="216" t="s">
        <v>230</v>
      </c>
      <c r="F161" s="217" t="s">
        <v>231</v>
      </c>
      <c r="G161" s="218" t="s">
        <v>147</v>
      </c>
      <c r="H161" s="219">
        <v>60</v>
      </c>
      <c r="I161" s="220"/>
      <c r="J161" s="221">
        <f>ROUND(I161*H161,2)</f>
        <v>0</v>
      </c>
      <c r="K161" s="217" t="s">
        <v>141</v>
      </c>
      <c r="L161" s="42"/>
      <c r="M161" s="222" t="s">
        <v>1</v>
      </c>
      <c r="N161" s="223" t="s">
        <v>40</v>
      </c>
      <c r="O161" s="89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6">
        <f>S161*H161</f>
        <v>0</v>
      </c>
      <c r="U161" s="207" t="s">
        <v>1</v>
      </c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8" t="s">
        <v>82</v>
      </c>
      <c r="AT161" s="208" t="s">
        <v>154</v>
      </c>
      <c r="AU161" s="208" t="s">
        <v>75</v>
      </c>
      <c r="AY161" s="15" t="s">
        <v>142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5" t="s">
        <v>82</v>
      </c>
      <c r="BK161" s="209">
        <f>ROUND(I161*H161,2)</f>
        <v>0</v>
      </c>
      <c r="BL161" s="15" t="s">
        <v>82</v>
      </c>
      <c r="BM161" s="208" t="s">
        <v>232</v>
      </c>
    </row>
    <row r="162" s="2" customFormat="1">
      <c r="A162" s="36"/>
      <c r="B162" s="37"/>
      <c r="C162" s="38"/>
      <c r="D162" s="210" t="s">
        <v>144</v>
      </c>
      <c r="E162" s="38"/>
      <c r="F162" s="211" t="s">
        <v>231</v>
      </c>
      <c r="G162" s="38"/>
      <c r="H162" s="38"/>
      <c r="I162" s="212"/>
      <c r="J162" s="38"/>
      <c r="K162" s="38"/>
      <c r="L162" s="42"/>
      <c r="M162" s="213"/>
      <c r="N162" s="214"/>
      <c r="O162" s="89"/>
      <c r="P162" s="89"/>
      <c r="Q162" s="89"/>
      <c r="R162" s="89"/>
      <c r="S162" s="89"/>
      <c r="T162" s="89"/>
      <c r="U162" s="90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144</v>
      </c>
      <c r="AU162" s="15" t="s">
        <v>75</v>
      </c>
    </row>
    <row r="163" s="2" customFormat="1" ht="16.5" customHeight="1">
      <c r="A163" s="36"/>
      <c r="B163" s="37"/>
      <c r="C163" s="215" t="s">
        <v>233</v>
      </c>
      <c r="D163" s="215" t="s">
        <v>154</v>
      </c>
      <c r="E163" s="216" t="s">
        <v>234</v>
      </c>
      <c r="F163" s="217" t="s">
        <v>235</v>
      </c>
      <c r="G163" s="218" t="s">
        <v>147</v>
      </c>
      <c r="H163" s="219">
        <v>2</v>
      </c>
      <c r="I163" s="220"/>
      <c r="J163" s="221">
        <f>ROUND(I163*H163,2)</f>
        <v>0</v>
      </c>
      <c r="K163" s="217" t="s">
        <v>141</v>
      </c>
      <c r="L163" s="42"/>
      <c r="M163" s="222" t="s">
        <v>1</v>
      </c>
      <c r="N163" s="223" t="s">
        <v>40</v>
      </c>
      <c r="O163" s="89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6">
        <f>S163*H163</f>
        <v>0</v>
      </c>
      <c r="U163" s="207" t="s">
        <v>1</v>
      </c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8" t="s">
        <v>82</v>
      </c>
      <c r="AT163" s="208" t="s">
        <v>154</v>
      </c>
      <c r="AU163" s="208" t="s">
        <v>75</v>
      </c>
      <c r="AY163" s="15" t="s">
        <v>142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5" t="s">
        <v>82</v>
      </c>
      <c r="BK163" s="209">
        <f>ROUND(I163*H163,2)</f>
        <v>0</v>
      </c>
      <c r="BL163" s="15" t="s">
        <v>82</v>
      </c>
      <c r="BM163" s="208" t="s">
        <v>236</v>
      </c>
    </row>
    <row r="164" s="2" customFormat="1">
      <c r="A164" s="36"/>
      <c r="B164" s="37"/>
      <c r="C164" s="38"/>
      <c r="D164" s="210" t="s">
        <v>144</v>
      </c>
      <c r="E164" s="38"/>
      <c r="F164" s="211" t="s">
        <v>235</v>
      </c>
      <c r="G164" s="38"/>
      <c r="H164" s="38"/>
      <c r="I164" s="212"/>
      <c r="J164" s="38"/>
      <c r="K164" s="38"/>
      <c r="L164" s="42"/>
      <c r="M164" s="213"/>
      <c r="N164" s="214"/>
      <c r="O164" s="89"/>
      <c r="P164" s="89"/>
      <c r="Q164" s="89"/>
      <c r="R164" s="89"/>
      <c r="S164" s="89"/>
      <c r="T164" s="89"/>
      <c r="U164" s="90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144</v>
      </c>
      <c r="AU164" s="15" t="s">
        <v>75</v>
      </c>
    </row>
    <row r="165" s="2" customFormat="1" ht="16.5" customHeight="1">
      <c r="A165" s="36"/>
      <c r="B165" s="37"/>
      <c r="C165" s="215" t="s">
        <v>237</v>
      </c>
      <c r="D165" s="215" t="s">
        <v>154</v>
      </c>
      <c r="E165" s="216" t="s">
        <v>238</v>
      </c>
      <c r="F165" s="217" t="s">
        <v>239</v>
      </c>
      <c r="G165" s="218" t="s">
        <v>147</v>
      </c>
      <c r="H165" s="219">
        <v>2</v>
      </c>
      <c r="I165" s="220"/>
      <c r="J165" s="221">
        <f>ROUND(I165*H165,2)</f>
        <v>0</v>
      </c>
      <c r="K165" s="217" t="s">
        <v>141</v>
      </c>
      <c r="L165" s="42"/>
      <c r="M165" s="222" t="s">
        <v>1</v>
      </c>
      <c r="N165" s="223" t="s">
        <v>40</v>
      </c>
      <c r="O165" s="89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6">
        <f>S165*H165</f>
        <v>0</v>
      </c>
      <c r="U165" s="207" t="s">
        <v>1</v>
      </c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8" t="s">
        <v>82</v>
      </c>
      <c r="AT165" s="208" t="s">
        <v>154</v>
      </c>
      <c r="AU165" s="208" t="s">
        <v>75</v>
      </c>
      <c r="AY165" s="15" t="s">
        <v>142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5" t="s">
        <v>82</v>
      </c>
      <c r="BK165" s="209">
        <f>ROUND(I165*H165,2)</f>
        <v>0</v>
      </c>
      <c r="BL165" s="15" t="s">
        <v>82</v>
      </c>
      <c r="BM165" s="208" t="s">
        <v>240</v>
      </c>
    </row>
    <row r="166" s="2" customFormat="1">
      <c r="A166" s="36"/>
      <c r="B166" s="37"/>
      <c r="C166" s="38"/>
      <c r="D166" s="210" t="s">
        <v>144</v>
      </c>
      <c r="E166" s="38"/>
      <c r="F166" s="211" t="s">
        <v>241</v>
      </c>
      <c r="G166" s="38"/>
      <c r="H166" s="38"/>
      <c r="I166" s="212"/>
      <c r="J166" s="38"/>
      <c r="K166" s="38"/>
      <c r="L166" s="42"/>
      <c r="M166" s="213"/>
      <c r="N166" s="214"/>
      <c r="O166" s="89"/>
      <c r="P166" s="89"/>
      <c r="Q166" s="89"/>
      <c r="R166" s="89"/>
      <c r="S166" s="89"/>
      <c r="T166" s="89"/>
      <c r="U166" s="90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144</v>
      </c>
      <c r="AU166" s="15" t="s">
        <v>75</v>
      </c>
    </row>
    <row r="167" s="2" customFormat="1">
      <c r="A167" s="36"/>
      <c r="B167" s="37"/>
      <c r="C167" s="196" t="s">
        <v>242</v>
      </c>
      <c r="D167" s="196" t="s">
        <v>137</v>
      </c>
      <c r="E167" s="197" t="s">
        <v>243</v>
      </c>
      <c r="F167" s="198" t="s">
        <v>244</v>
      </c>
      <c r="G167" s="199" t="s">
        <v>147</v>
      </c>
      <c r="H167" s="200">
        <v>4</v>
      </c>
      <c r="I167" s="201"/>
      <c r="J167" s="202">
        <f>ROUND(I167*H167,2)</f>
        <v>0</v>
      </c>
      <c r="K167" s="198" t="s">
        <v>141</v>
      </c>
      <c r="L167" s="203"/>
      <c r="M167" s="204" t="s">
        <v>1</v>
      </c>
      <c r="N167" s="205" t="s">
        <v>40</v>
      </c>
      <c r="O167" s="89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6">
        <f>S167*H167</f>
        <v>0</v>
      </c>
      <c r="U167" s="207" t="s">
        <v>1</v>
      </c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8" t="s">
        <v>174</v>
      </c>
      <c r="AT167" s="208" t="s">
        <v>137</v>
      </c>
      <c r="AU167" s="208" t="s">
        <v>75</v>
      </c>
      <c r="AY167" s="15" t="s">
        <v>142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5" t="s">
        <v>82</v>
      </c>
      <c r="BK167" s="209">
        <f>ROUND(I167*H167,2)</f>
        <v>0</v>
      </c>
      <c r="BL167" s="15" t="s">
        <v>174</v>
      </c>
      <c r="BM167" s="208" t="s">
        <v>245</v>
      </c>
    </row>
    <row r="168" s="2" customFormat="1">
      <c r="A168" s="36"/>
      <c r="B168" s="37"/>
      <c r="C168" s="38"/>
      <c r="D168" s="210" t="s">
        <v>144</v>
      </c>
      <c r="E168" s="38"/>
      <c r="F168" s="211" t="s">
        <v>244</v>
      </c>
      <c r="G168" s="38"/>
      <c r="H168" s="38"/>
      <c r="I168" s="212"/>
      <c r="J168" s="38"/>
      <c r="K168" s="38"/>
      <c r="L168" s="42"/>
      <c r="M168" s="213"/>
      <c r="N168" s="214"/>
      <c r="O168" s="89"/>
      <c r="P168" s="89"/>
      <c r="Q168" s="89"/>
      <c r="R168" s="89"/>
      <c r="S168" s="89"/>
      <c r="T168" s="89"/>
      <c r="U168" s="90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144</v>
      </c>
      <c r="AU168" s="15" t="s">
        <v>75</v>
      </c>
    </row>
    <row r="169" s="2" customFormat="1">
      <c r="A169" s="36"/>
      <c r="B169" s="37"/>
      <c r="C169" s="196" t="s">
        <v>246</v>
      </c>
      <c r="D169" s="196" t="s">
        <v>137</v>
      </c>
      <c r="E169" s="197" t="s">
        <v>247</v>
      </c>
      <c r="F169" s="198" t="s">
        <v>248</v>
      </c>
      <c r="G169" s="199" t="s">
        <v>147</v>
      </c>
      <c r="H169" s="200">
        <v>4</v>
      </c>
      <c r="I169" s="201"/>
      <c r="J169" s="202">
        <f>ROUND(I169*H169,2)</f>
        <v>0</v>
      </c>
      <c r="K169" s="198" t="s">
        <v>141</v>
      </c>
      <c r="L169" s="203"/>
      <c r="M169" s="204" t="s">
        <v>1</v>
      </c>
      <c r="N169" s="205" t="s">
        <v>40</v>
      </c>
      <c r="O169" s="89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6">
        <f>S169*H169</f>
        <v>0</v>
      </c>
      <c r="U169" s="207" t="s">
        <v>1</v>
      </c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8" t="s">
        <v>84</v>
      </c>
      <c r="AT169" s="208" t="s">
        <v>137</v>
      </c>
      <c r="AU169" s="208" t="s">
        <v>75</v>
      </c>
      <c r="AY169" s="15" t="s">
        <v>142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5" t="s">
        <v>82</v>
      </c>
      <c r="BK169" s="209">
        <f>ROUND(I169*H169,2)</f>
        <v>0</v>
      </c>
      <c r="BL169" s="15" t="s">
        <v>82</v>
      </c>
      <c r="BM169" s="208" t="s">
        <v>249</v>
      </c>
    </row>
    <row r="170" s="2" customFormat="1">
      <c r="A170" s="36"/>
      <c r="B170" s="37"/>
      <c r="C170" s="38"/>
      <c r="D170" s="210" t="s">
        <v>144</v>
      </c>
      <c r="E170" s="38"/>
      <c r="F170" s="211" t="s">
        <v>248</v>
      </c>
      <c r="G170" s="38"/>
      <c r="H170" s="38"/>
      <c r="I170" s="212"/>
      <c r="J170" s="38"/>
      <c r="K170" s="38"/>
      <c r="L170" s="42"/>
      <c r="M170" s="213"/>
      <c r="N170" s="214"/>
      <c r="O170" s="89"/>
      <c r="P170" s="89"/>
      <c r="Q170" s="89"/>
      <c r="R170" s="89"/>
      <c r="S170" s="89"/>
      <c r="T170" s="89"/>
      <c r="U170" s="90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144</v>
      </c>
      <c r="AU170" s="15" t="s">
        <v>75</v>
      </c>
    </row>
    <row r="171" s="2" customFormat="1" ht="33" customHeight="1">
      <c r="A171" s="36"/>
      <c r="B171" s="37"/>
      <c r="C171" s="196" t="s">
        <v>250</v>
      </c>
      <c r="D171" s="196" t="s">
        <v>137</v>
      </c>
      <c r="E171" s="197" t="s">
        <v>251</v>
      </c>
      <c r="F171" s="198" t="s">
        <v>252</v>
      </c>
      <c r="G171" s="199" t="s">
        <v>253</v>
      </c>
      <c r="H171" s="200">
        <v>20</v>
      </c>
      <c r="I171" s="201"/>
      <c r="J171" s="202">
        <f>ROUND(I171*H171,2)</f>
        <v>0</v>
      </c>
      <c r="K171" s="198" t="s">
        <v>141</v>
      </c>
      <c r="L171" s="203"/>
      <c r="M171" s="204" t="s">
        <v>1</v>
      </c>
      <c r="N171" s="205" t="s">
        <v>40</v>
      </c>
      <c r="O171" s="89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6">
        <f>S171*H171</f>
        <v>0</v>
      </c>
      <c r="U171" s="207" t="s">
        <v>1</v>
      </c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8" t="s">
        <v>84</v>
      </c>
      <c r="AT171" s="208" t="s">
        <v>137</v>
      </c>
      <c r="AU171" s="208" t="s">
        <v>75</v>
      </c>
      <c r="AY171" s="15" t="s">
        <v>142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5" t="s">
        <v>82</v>
      </c>
      <c r="BK171" s="209">
        <f>ROUND(I171*H171,2)</f>
        <v>0</v>
      </c>
      <c r="BL171" s="15" t="s">
        <v>82</v>
      </c>
      <c r="BM171" s="208" t="s">
        <v>254</v>
      </c>
    </row>
    <row r="172" s="2" customFormat="1">
      <c r="A172" s="36"/>
      <c r="B172" s="37"/>
      <c r="C172" s="38"/>
      <c r="D172" s="210" t="s">
        <v>144</v>
      </c>
      <c r="E172" s="38"/>
      <c r="F172" s="211" t="s">
        <v>252</v>
      </c>
      <c r="G172" s="38"/>
      <c r="H172" s="38"/>
      <c r="I172" s="212"/>
      <c r="J172" s="38"/>
      <c r="K172" s="38"/>
      <c r="L172" s="42"/>
      <c r="M172" s="213"/>
      <c r="N172" s="214"/>
      <c r="O172" s="89"/>
      <c r="P172" s="89"/>
      <c r="Q172" s="89"/>
      <c r="R172" s="89"/>
      <c r="S172" s="89"/>
      <c r="T172" s="89"/>
      <c r="U172" s="90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144</v>
      </c>
      <c r="AU172" s="15" t="s">
        <v>75</v>
      </c>
    </row>
    <row r="173" s="2" customFormat="1" ht="33" customHeight="1">
      <c r="A173" s="36"/>
      <c r="B173" s="37"/>
      <c r="C173" s="196" t="s">
        <v>255</v>
      </c>
      <c r="D173" s="196" t="s">
        <v>137</v>
      </c>
      <c r="E173" s="197" t="s">
        <v>256</v>
      </c>
      <c r="F173" s="198" t="s">
        <v>257</v>
      </c>
      <c r="G173" s="199" t="s">
        <v>253</v>
      </c>
      <c r="H173" s="200">
        <v>15</v>
      </c>
      <c r="I173" s="201"/>
      <c r="J173" s="202">
        <f>ROUND(I173*H173,2)</f>
        <v>0</v>
      </c>
      <c r="K173" s="198" t="s">
        <v>141</v>
      </c>
      <c r="L173" s="203"/>
      <c r="M173" s="204" t="s">
        <v>1</v>
      </c>
      <c r="N173" s="205" t="s">
        <v>40</v>
      </c>
      <c r="O173" s="89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6">
        <f>S173*H173</f>
        <v>0</v>
      </c>
      <c r="U173" s="207" t="s">
        <v>1</v>
      </c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8" t="s">
        <v>84</v>
      </c>
      <c r="AT173" s="208" t="s">
        <v>137</v>
      </c>
      <c r="AU173" s="208" t="s">
        <v>75</v>
      </c>
      <c r="AY173" s="15" t="s">
        <v>142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5" t="s">
        <v>82</v>
      </c>
      <c r="BK173" s="209">
        <f>ROUND(I173*H173,2)</f>
        <v>0</v>
      </c>
      <c r="BL173" s="15" t="s">
        <v>82</v>
      </c>
      <c r="BM173" s="208" t="s">
        <v>258</v>
      </c>
    </row>
    <row r="174" s="2" customFormat="1">
      <c r="A174" s="36"/>
      <c r="B174" s="37"/>
      <c r="C174" s="38"/>
      <c r="D174" s="210" t="s">
        <v>144</v>
      </c>
      <c r="E174" s="38"/>
      <c r="F174" s="211" t="s">
        <v>257</v>
      </c>
      <c r="G174" s="38"/>
      <c r="H174" s="38"/>
      <c r="I174" s="212"/>
      <c r="J174" s="38"/>
      <c r="K174" s="38"/>
      <c r="L174" s="42"/>
      <c r="M174" s="213"/>
      <c r="N174" s="214"/>
      <c r="O174" s="89"/>
      <c r="P174" s="89"/>
      <c r="Q174" s="89"/>
      <c r="R174" s="89"/>
      <c r="S174" s="89"/>
      <c r="T174" s="89"/>
      <c r="U174" s="90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144</v>
      </c>
      <c r="AU174" s="15" t="s">
        <v>75</v>
      </c>
    </row>
    <row r="175" s="2" customFormat="1" ht="33" customHeight="1">
      <c r="A175" s="36"/>
      <c r="B175" s="37"/>
      <c r="C175" s="215" t="s">
        <v>7</v>
      </c>
      <c r="D175" s="215" t="s">
        <v>154</v>
      </c>
      <c r="E175" s="216" t="s">
        <v>259</v>
      </c>
      <c r="F175" s="217" t="s">
        <v>260</v>
      </c>
      <c r="G175" s="218" t="s">
        <v>253</v>
      </c>
      <c r="H175" s="219">
        <v>35</v>
      </c>
      <c r="I175" s="220"/>
      <c r="J175" s="221">
        <f>ROUND(I175*H175,2)</f>
        <v>0</v>
      </c>
      <c r="K175" s="217" t="s">
        <v>141</v>
      </c>
      <c r="L175" s="42"/>
      <c r="M175" s="222" t="s">
        <v>1</v>
      </c>
      <c r="N175" s="223" t="s">
        <v>40</v>
      </c>
      <c r="O175" s="89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6">
        <f>S175*H175</f>
        <v>0</v>
      </c>
      <c r="U175" s="207" t="s">
        <v>1</v>
      </c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8" t="s">
        <v>82</v>
      </c>
      <c r="AT175" s="208" t="s">
        <v>154</v>
      </c>
      <c r="AU175" s="208" t="s">
        <v>75</v>
      </c>
      <c r="AY175" s="15" t="s">
        <v>142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5" t="s">
        <v>82</v>
      </c>
      <c r="BK175" s="209">
        <f>ROUND(I175*H175,2)</f>
        <v>0</v>
      </c>
      <c r="BL175" s="15" t="s">
        <v>82</v>
      </c>
      <c r="BM175" s="208" t="s">
        <v>261</v>
      </c>
    </row>
    <row r="176" s="2" customFormat="1">
      <c r="A176" s="36"/>
      <c r="B176" s="37"/>
      <c r="C176" s="38"/>
      <c r="D176" s="210" t="s">
        <v>144</v>
      </c>
      <c r="E176" s="38"/>
      <c r="F176" s="211" t="s">
        <v>262</v>
      </c>
      <c r="G176" s="38"/>
      <c r="H176" s="38"/>
      <c r="I176" s="212"/>
      <c r="J176" s="38"/>
      <c r="K176" s="38"/>
      <c r="L176" s="42"/>
      <c r="M176" s="213"/>
      <c r="N176" s="214"/>
      <c r="O176" s="89"/>
      <c r="P176" s="89"/>
      <c r="Q176" s="89"/>
      <c r="R176" s="89"/>
      <c r="S176" s="89"/>
      <c r="T176" s="89"/>
      <c r="U176" s="90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144</v>
      </c>
      <c r="AU176" s="15" t="s">
        <v>75</v>
      </c>
    </row>
    <row r="177" s="2" customFormat="1">
      <c r="A177" s="36"/>
      <c r="B177" s="37"/>
      <c r="C177" s="196" t="s">
        <v>263</v>
      </c>
      <c r="D177" s="196" t="s">
        <v>137</v>
      </c>
      <c r="E177" s="197" t="s">
        <v>264</v>
      </c>
      <c r="F177" s="198" t="s">
        <v>265</v>
      </c>
      <c r="G177" s="199" t="s">
        <v>147</v>
      </c>
      <c r="H177" s="200">
        <v>2</v>
      </c>
      <c r="I177" s="201"/>
      <c r="J177" s="202">
        <f>ROUND(I177*H177,2)</f>
        <v>0</v>
      </c>
      <c r="K177" s="198" t="s">
        <v>141</v>
      </c>
      <c r="L177" s="203"/>
      <c r="M177" s="204" t="s">
        <v>1</v>
      </c>
      <c r="N177" s="205" t="s">
        <v>40</v>
      </c>
      <c r="O177" s="89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6">
        <f>S177*H177</f>
        <v>0</v>
      </c>
      <c r="U177" s="207" t="s">
        <v>1</v>
      </c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8" t="s">
        <v>84</v>
      </c>
      <c r="AT177" s="208" t="s">
        <v>137</v>
      </c>
      <c r="AU177" s="208" t="s">
        <v>75</v>
      </c>
      <c r="AY177" s="15" t="s">
        <v>142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5" t="s">
        <v>82</v>
      </c>
      <c r="BK177" s="209">
        <f>ROUND(I177*H177,2)</f>
        <v>0</v>
      </c>
      <c r="BL177" s="15" t="s">
        <v>82</v>
      </c>
      <c r="BM177" s="208" t="s">
        <v>266</v>
      </c>
    </row>
    <row r="178" s="2" customFormat="1">
      <c r="A178" s="36"/>
      <c r="B178" s="37"/>
      <c r="C178" s="38"/>
      <c r="D178" s="210" t="s">
        <v>144</v>
      </c>
      <c r="E178" s="38"/>
      <c r="F178" s="211" t="s">
        <v>265</v>
      </c>
      <c r="G178" s="38"/>
      <c r="H178" s="38"/>
      <c r="I178" s="212"/>
      <c r="J178" s="38"/>
      <c r="K178" s="38"/>
      <c r="L178" s="42"/>
      <c r="M178" s="213"/>
      <c r="N178" s="214"/>
      <c r="O178" s="89"/>
      <c r="P178" s="89"/>
      <c r="Q178" s="89"/>
      <c r="R178" s="89"/>
      <c r="S178" s="89"/>
      <c r="T178" s="89"/>
      <c r="U178" s="90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144</v>
      </c>
      <c r="AU178" s="15" t="s">
        <v>75</v>
      </c>
    </row>
    <row r="179" s="2" customFormat="1">
      <c r="A179" s="36"/>
      <c r="B179" s="37"/>
      <c r="C179" s="196" t="s">
        <v>267</v>
      </c>
      <c r="D179" s="196" t="s">
        <v>137</v>
      </c>
      <c r="E179" s="197" t="s">
        <v>268</v>
      </c>
      <c r="F179" s="198" t="s">
        <v>269</v>
      </c>
      <c r="G179" s="199" t="s">
        <v>147</v>
      </c>
      <c r="H179" s="200">
        <v>1</v>
      </c>
      <c r="I179" s="201"/>
      <c r="J179" s="202">
        <f>ROUND(I179*H179,2)</f>
        <v>0</v>
      </c>
      <c r="K179" s="198" t="s">
        <v>141</v>
      </c>
      <c r="L179" s="203"/>
      <c r="M179" s="204" t="s">
        <v>1</v>
      </c>
      <c r="N179" s="205" t="s">
        <v>40</v>
      </c>
      <c r="O179" s="89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6">
        <f>S179*H179</f>
        <v>0</v>
      </c>
      <c r="U179" s="207" t="s">
        <v>1</v>
      </c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8" t="s">
        <v>84</v>
      </c>
      <c r="AT179" s="208" t="s">
        <v>137</v>
      </c>
      <c r="AU179" s="208" t="s">
        <v>75</v>
      </c>
      <c r="AY179" s="15" t="s">
        <v>142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5" t="s">
        <v>82</v>
      </c>
      <c r="BK179" s="209">
        <f>ROUND(I179*H179,2)</f>
        <v>0</v>
      </c>
      <c r="BL179" s="15" t="s">
        <v>82</v>
      </c>
      <c r="BM179" s="208" t="s">
        <v>270</v>
      </c>
    </row>
    <row r="180" s="2" customFormat="1">
      <c r="A180" s="36"/>
      <c r="B180" s="37"/>
      <c r="C180" s="38"/>
      <c r="D180" s="210" t="s">
        <v>144</v>
      </c>
      <c r="E180" s="38"/>
      <c r="F180" s="211" t="s">
        <v>269</v>
      </c>
      <c r="G180" s="38"/>
      <c r="H180" s="38"/>
      <c r="I180" s="212"/>
      <c r="J180" s="38"/>
      <c r="K180" s="38"/>
      <c r="L180" s="42"/>
      <c r="M180" s="213"/>
      <c r="N180" s="214"/>
      <c r="O180" s="89"/>
      <c r="P180" s="89"/>
      <c r="Q180" s="89"/>
      <c r="R180" s="89"/>
      <c r="S180" s="89"/>
      <c r="T180" s="89"/>
      <c r="U180" s="90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144</v>
      </c>
      <c r="AU180" s="15" t="s">
        <v>75</v>
      </c>
    </row>
    <row r="181" s="2" customFormat="1">
      <c r="A181" s="36"/>
      <c r="B181" s="37"/>
      <c r="C181" s="196" t="s">
        <v>271</v>
      </c>
      <c r="D181" s="196" t="s">
        <v>137</v>
      </c>
      <c r="E181" s="197" t="s">
        <v>272</v>
      </c>
      <c r="F181" s="198" t="s">
        <v>273</v>
      </c>
      <c r="G181" s="199" t="s">
        <v>147</v>
      </c>
      <c r="H181" s="200">
        <v>2</v>
      </c>
      <c r="I181" s="201"/>
      <c r="J181" s="202">
        <f>ROUND(I181*H181,2)</f>
        <v>0</v>
      </c>
      <c r="K181" s="198" t="s">
        <v>141</v>
      </c>
      <c r="L181" s="203"/>
      <c r="M181" s="204" t="s">
        <v>1</v>
      </c>
      <c r="N181" s="205" t="s">
        <v>40</v>
      </c>
      <c r="O181" s="89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6">
        <f>S181*H181</f>
        <v>0</v>
      </c>
      <c r="U181" s="207" t="s">
        <v>1</v>
      </c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8" t="s">
        <v>84</v>
      </c>
      <c r="AT181" s="208" t="s">
        <v>137</v>
      </c>
      <c r="AU181" s="208" t="s">
        <v>75</v>
      </c>
      <c r="AY181" s="15" t="s">
        <v>142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5" t="s">
        <v>82</v>
      </c>
      <c r="BK181" s="209">
        <f>ROUND(I181*H181,2)</f>
        <v>0</v>
      </c>
      <c r="BL181" s="15" t="s">
        <v>82</v>
      </c>
      <c r="BM181" s="208" t="s">
        <v>274</v>
      </c>
    </row>
    <row r="182" s="2" customFormat="1">
      <c r="A182" s="36"/>
      <c r="B182" s="37"/>
      <c r="C182" s="38"/>
      <c r="D182" s="210" t="s">
        <v>144</v>
      </c>
      <c r="E182" s="38"/>
      <c r="F182" s="211" t="s">
        <v>273</v>
      </c>
      <c r="G182" s="38"/>
      <c r="H182" s="38"/>
      <c r="I182" s="212"/>
      <c r="J182" s="38"/>
      <c r="K182" s="38"/>
      <c r="L182" s="42"/>
      <c r="M182" s="213"/>
      <c r="N182" s="214"/>
      <c r="O182" s="89"/>
      <c r="P182" s="89"/>
      <c r="Q182" s="89"/>
      <c r="R182" s="89"/>
      <c r="S182" s="89"/>
      <c r="T182" s="89"/>
      <c r="U182" s="90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144</v>
      </c>
      <c r="AU182" s="15" t="s">
        <v>75</v>
      </c>
    </row>
    <row r="183" s="2" customFormat="1">
      <c r="A183" s="36"/>
      <c r="B183" s="37"/>
      <c r="C183" s="196" t="s">
        <v>275</v>
      </c>
      <c r="D183" s="196" t="s">
        <v>137</v>
      </c>
      <c r="E183" s="197" t="s">
        <v>276</v>
      </c>
      <c r="F183" s="198" t="s">
        <v>277</v>
      </c>
      <c r="G183" s="199" t="s">
        <v>147</v>
      </c>
      <c r="H183" s="200">
        <v>3</v>
      </c>
      <c r="I183" s="201"/>
      <c r="J183" s="202">
        <f>ROUND(I183*H183,2)</f>
        <v>0</v>
      </c>
      <c r="K183" s="198" t="s">
        <v>141</v>
      </c>
      <c r="L183" s="203"/>
      <c r="M183" s="204" t="s">
        <v>1</v>
      </c>
      <c r="N183" s="205" t="s">
        <v>40</v>
      </c>
      <c r="O183" s="89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6">
        <f>S183*H183</f>
        <v>0</v>
      </c>
      <c r="U183" s="207" t="s">
        <v>1</v>
      </c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8" t="s">
        <v>84</v>
      </c>
      <c r="AT183" s="208" t="s">
        <v>137</v>
      </c>
      <c r="AU183" s="208" t="s">
        <v>75</v>
      </c>
      <c r="AY183" s="15" t="s">
        <v>142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5" t="s">
        <v>82</v>
      </c>
      <c r="BK183" s="209">
        <f>ROUND(I183*H183,2)</f>
        <v>0</v>
      </c>
      <c r="BL183" s="15" t="s">
        <v>82</v>
      </c>
      <c r="BM183" s="208" t="s">
        <v>278</v>
      </c>
    </row>
    <row r="184" s="2" customFormat="1">
      <c r="A184" s="36"/>
      <c r="B184" s="37"/>
      <c r="C184" s="38"/>
      <c r="D184" s="210" t="s">
        <v>144</v>
      </c>
      <c r="E184" s="38"/>
      <c r="F184" s="211" t="s">
        <v>277</v>
      </c>
      <c r="G184" s="38"/>
      <c r="H184" s="38"/>
      <c r="I184" s="212"/>
      <c r="J184" s="38"/>
      <c r="K184" s="38"/>
      <c r="L184" s="42"/>
      <c r="M184" s="213"/>
      <c r="N184" s="214"/>
      <c r="O184" s="89"/>
      <c r="P184" s="89"/>
      <c r="Q184" s="89"/>
      <c r="R184" s="89"/>
      <c r="S184" s="89"/>
      <c r="T184" s="89"/>
      <c r="U184" s="90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144</v>
      </c>
      <c r="AU184" s="15" t="s">
        <v>75</v>
      </c>
    </row>
    <row r="185" s="2" customFormat="1">
      <c r="A185" s="36"/>
      <c r="B185" s="37"/>
      <c r="C185" s="196" t="s">
        <v>279</v>
      </c>
      <c r="D185" s="196" t="s">
        <v>137</v>
      </c>
      <c r="E185" s="197" t="s">
        <v>280</v>
      </c>
      <c r="F185" s="198" t="s">
        <v>281</v>
      </c>
      <c r="G185" s="199" t="s">
        <v>147</v>
      </c>
      <c r="H185" s="200">
        <v>2</v>
      </c>
      <c r="I185" s="201"/>
      <c r="J185" s="202">
        <f>ROUND(I185*H185,2)</f>
        <v>0</v>
      </c>
      <c r="K185" s="198" t="s">
        <v>141</v>
      </c>
      <c r="L185" s="203"/>
      <c r="M185" s="204" t="s">
        <v>1</v>
      </c>
      <c r="N185" s="205" t="s">
        <v>40</v>
      </c>
      <c r="O185" s="89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6">
        <f>S185*H185</f>
        <v>0</v>
      </c>
      <c r="U185" s="207" t="s">
        <v>1</v>
      </c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8" t="s">
        <v>84</v>
      </c>
      <c r="AT185" s="208" t="s">
        <v>137</v>
      </c>
      <c r="AU185" s="208" t="s">
        <v>75</v>
      </c>
      <c r="AY185" s="15" t="s">
        <v>142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5" t="s">
        <v>82</v>
      </c>
      <c r="BK185" s="209">
        <f>ROUND(I185*H185,2)</f>
        <v>0</v>
      </c>
      <c r="BL185" s="15" t="s">
        <v>82</v>
      </c>
      <c r="BM185" s="208" t="s">
        <v>282</v>
      </c>
    </row>
    <row r="186" s="2" customFormat="1">
      <c r="A186" s="36"/>
      <c r="B186" s="37"/>
      <c r="C186" s="38"/>
      <c r="D186" s="210" t="s">
        <v>144</v>
      </c>
      <c r="E186" s="38"/>
      <c r="F186" s="211" t="s">
        <v>281</v>
      </c>
      <c r="G186" s="38"/>
      <c r="H186" s="38"/>
      <c r="I186" s="212"/>
      <c r="J186" s="38"/>
      <c r="K186" s="38"/>
      <c r="L186" s="42"/>
      <c r="M186" s="213"/>
      <c r="N186" s="214"/>
      <c r="O186" s="89"/>
      <c r="P186" s="89"/>
      <c r="Q186" s="89"/>
      <c r="R186" s="89"/>
      <c r="S186" s="89"/>
      <c r="T186" s="89"/>
      <c r="U186" s="90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144</v>
      </c>
      <c r="AU186" s="15" t="s">
        <v>75</v>
      </c>
    </row>
    <row r="187" s="2" customFormat="1">
      <c r="A187" s="36"/>
      <c r="B187" s="37"/>
      <c r="C187" s="196" t="s">
        <v>283</v>
      </c>
      <c r="D187" s="196" t="s">
        <v>137</v>
      </c>
      <c r="E187" s="197" t="s">
        <v>284</v>
      </c>
      <c r="F187" s="198" t="s">
        <v>285</v>
      </c>
      <c r="G187" s="199" t="s">
        <v>147</v>
      </c>
      <c r="H187" s="200">
        <v>2</v>
      </c>
      <c r="I187" s="201"/>
      <c r="J187" s="202">
        <f>ROUND(I187*H187,2)</f>
        <v>0</v>
      </c>
      <c r="K187" s="198" t="s">
        <v>141</v>
      </c>
      <c r="L187" s="203"/>
      <c r="M187" s="204" t="s">
        <v>1</v>
      </c>
      <c r="N187" s="205" t="s">
        <v>40</v>
      </c>
      <c r="O187" s="89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6">
        <f>S187*H187</f>
        <v>0</v>
      </c>
      <c r="U187" s="207" t="s">
        <v>1</v>
      </c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8" t="s">
        <v>84</v>
      </c>
      <c r="AT187" s="208" t="s">
        <v>137</v>
      </c>
      <c r="AU187" s="208" t="s">
        <v>75</v>
      </c>
      <c r="AY187" s="15" t="s">
        <v>142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5" t="s">
        <v>82</v>
      </c>
      <c r="BK187" s="209">
        <f>ROUND(I187*H187,2)</f>
        <v>0</v>
      </c>
      <c r="BL187" s="15" t="s">
        <v>82</v>
      </c>
      <c r="BM187" s="208" t="s">
        <v>286</v>
      </c>
    </row>
    <row r="188" s="2" customFormat="1">
      <c r="A188" s="36"/>
      <c r="B188" s="37"/>
      <c r="C188" s="38"/>
      <c r="D188" s="210" t="s">
        <v>144</v>
      </c>
      <c r="E188" s="38"/>
      <c r="F188" s="211" t="s">
        <v>285</v>
      </c>
      <c r="G188" s="38"/>
      <c r="H188" s="38"/>
      <c r="I188" s="212"/>
      <c r="J188" s="38"/>
      <c r="K188" s="38"/>
      <c r="L188" s="42"/>
      <c r="M188" s="213"/>
      <c r="N188" s="214"/>
      <c r="O188" s="89"/>
      <c r="P188" s="89"/>
      <c r="Q188" s="89"/>
      <c r="R188" s="89"/>
      <c r="S188" s="89"/>
      <c r="T188" s="89"/>
      <c r="U188" s="90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144</v>
      </c>
      <c r="AU188" s="15" t="s">
        <v>75</v>
      </c>
    </row>
    <row r="189" s="2" customFormat="1">
      <c r="A189" s="36"/>
      <c r="B189" s="37"/>
      <c r="C189" s="196" t="s">
        <v>287</v>
      </c>
      <c r="D189" s="196" t="s">
        <v>137</v>
      </c>
      <c r="E189" s="197" t="s">
        <v>288</v>
      </c>
      <c r="F189" s="198" t="s">
        <v>289</v>
      </c>
      <c r="G189" s="199" t="s">
        <v>147</v>
      </c>
      <c r="H189" s="200">
        <v>2</v>
      </c>
      <c r="I189" s="201"/>
      <c r="J189" s="202">
        <f>ROUND(I189*H189,2)</f>
        <v>0</v>
      </c>
      <c r="K189" s="198" t="s">
        <v>141</v>
      </c>
      <c r="L189" s="203"/>
      <c r="M189" s="204" t="s">
        <v>1</v>
      </c>
      <c r="N189" s="205" t="s">
        <v>40</v>
      </c>
      <c r="O189" s="89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6">
        <f>S189*H189</f>
        <v>0</v>
      </c>
      <c r="U189" s="207" t="s">
        <v>1</v>
      </c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8" t="s">
        <v>84</v>
      </c>
      <c r="AT189" s="208" t="s">
        <v>137</v>
      </c>
      <c r="AU189" s="208" t="s">
        <v>75</v>
      </c>
      <c r="AY189" s="15" t="s">
        <v>142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5" t="s">
        <v>82</v>
      </c>
      <c r="BK189" s="209">
        <f>ROUND(I189*H189,2)</f>
        <v>0</v>
      </c>
      <c r="BL189" s="15" t="s">
        <v>82</v>
      </c>
      <c r="BM189" s="208" t="s">
        <v>290</v>
      </c>
    </row>
    <row r="190" s="2" customFormat="1">
      <c r="A190" s="36"/>
      <c r="B190" s="37"/>
      <c r="C190" s="38"/>
      <c r="D190" s="210" t="s">
        <v>144</v>
      </c>
      <c r="E190" s="38"/>
      <c r="F190" s="211" t="s">
        <v>289</v>
      </c>
      <c r="G190" s="38"/>
      <c r="H190" s="38"/>
      <c r="I190" s="212"/>
      <c r="J190" s="38"/>
      <c r="K190" s="38"/>
      <c r="L190" s="42"/>
      <c r="M190" s="213"/>
      <c r="N190" s="214"/>
      <c r="O190" s="89"/>
      <c r="P190" s="89"/>
      <c r="Q190" s="89"/>
      <c r="R190" s="89"/>
      <c r="S190" s="89"/>
      <c r="T190" s="89"/>
      <c r="U190" s="90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144</v>
      </c>
      <c r="AU190" s="15" t="s">
        <v>75</v>
      </c>
    </row>
    <row r="191" s="2" customFormat="1">
      <c r="A191" s="36"/>
      <c r="B191" s="37"/>
      <c r="C191" s="215" t="s">
        <v>291</v>
      </c>
      <c r="D191" s="215" t="s">
        <v>154</v>
      </c>
      <c r="E191" s="216" t="s">
        <v>292</v>
      </c>
      <c r="F191" s="217" t="s">
        <v>293</v>
      </c>
      <c r="G191" s="218" t="s">
        <v>147</v>
      </c>
      <c r="H191" s="219">
        <v>12</v>
      </c>
      <c r="I191" s="220"/>
      <c r="J191" s="221">
        <f>ROUND(I191*H191,2)</f>
        <v>0</v>
      </c>
      <c r="K191" s="217" t="s">
        <v>141</v>
      </c>
      <c r="L191" s="42"/>
      <c r="M191" s="222" t="s">
        <v>1</v>
      </c>
      <c r="N191" s="223" t="s">
        <v>40</v>
      </c>
      <c r="O191" s="89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6">
        <f>S191*H191</f>
        <v>0</v>
      </c>
      <c r="U191" s="207" t="s">
        <v>1</v>
      </c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8" t="s">
        <v>82</v>
      </c>
      <c r="AT191" s="208" t="s">
        <v>154</v>
      </c>
      <c r="AU191" s="208" t="s">
        <v>75</v>
      </c>
      <c r="AY191" s="15" t="s">
        <v>142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5" t="s">
        <v>82</v>
      </c>
      <c r="BK191" s="209">
        <f>ROUND(I191*H191,2)</f>
        <v>0</v>
      </c>
      <c r="BL191" s="15" t="s">
        <v>82</v>
      </c>
      <c r="BM191" s="208" t="s">
        <v>294</v>
      </c>
    </row>
    <row r="192" s="2" customFormat="1">
      <c r="A192" s="36"/>
      <c r="B192" s="37"/>
      <c r="C192" s="38"/>
      <c r="D192" s="210" t="s">
        <v>144</v>
      </c>
      <c r="E192" s="38"/>
      <c r="F192" s="211" t="s">
        <v>293</v>
      </c>
      <c r="G192" s="38"/>
      <c r="H192" s="38"/>
      <c r="I192" s="212"/>
      <c r="J192" s="38"/>
      <c r="K192" s="38"/>
      <c r="L192" s="42"/>
      <c r="M192" s="213"/>
      <c r="N192" s="214"/>
      <c r="O192" s="89"/>
      <c r="P192" s="89"/>
      <c r="Q192" s="89"/>
      <c r="R192" s="89"/>
      <c r="S192" s="89"/>
      <c r="T192" s="89"/>
      <c r="U192" s="90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144</v>
      </c>
      <c r="AU192" s="15" t="s">
        <v>75</v>
      </c>
    </row>
    <row r="193" s="2" customFormat="1" ht="16.5" customHeight="1">
      <c r="A193" s="36"/>
      <c r="B193" s="37"/>
      <c r="C193" s="215" t="s">
        <v>295</v>
      </c>
      <c r="D193" s="215" t="s">
        <v>154</v>
      </c>
      <c r="E193" s="216" t="s">
        <v>296</v>
      </c>
      <c r="F193" s="217" t="s">
        <v>297</v>
      </c>
      <c r="G193" s="218" t="s">
        <v>218</v>
      </c>
      <c r="H193" s="219">
        <v>70</v>
      </c>
      <c r="I193" s="220"/>
      <c r="J193" s="221">
        <f>ROUND(I193*H193,2)</f>
        <v>0</v>
      </c>
      <c r="K193" s="217" t="s">
        <v>141</v>
      </c>
      <c r="L193" s="42"/>
      <c r="M193" s="222" t="s">
        <v>1</v>
      </c>
      <c r="N193" s="223" t="s">
        <v>40</v>
      </c>
      <c r="O193" s="89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6">
        <f>S193*H193</f>
        <v>0</v>
      </c>
      <c r="U193" s="207" t="s">
        <v>1</v>
      </c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8" t="s">
        <v>82</v>
      </c>
      <c r="AT193" s="208" t="s">
        <v>154</v>
      </c>
      <c r="AU193" s="208" t="s">
        <v>75</v>
      </c>
      <c r="AY193" s="15" t="s">
        <v>142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5" t="s">
        <v>82</v>
      </c>
      <c r="BK193" s="209">
        <f>ROUND(I193*H193,2)</f>
        <v>0</v>
      </c>
      <c r="BL193" s="15" t="s">
        <v>82</v>
      </c>
      <c r="BM193" s="208" t="s">
        <v>298</v>
      </c>
    </row>
    <row r="194" s="2" customFormat="1">
      <c r="A194" s="36"/>
      <c r="B194" s="37"/>
      <c r="C194" s="38"/>
      <c r="D194" s="210" t="s">
        <v>144</v>
      </c>
      <c r="E194" s="38"/>
      <c r="F194" s="211" t="s">
        <v>299</v>
      </c>
      <c r="G194" s="38"/>
      <c r="H194" s="38"/>
      <c r="I194" s="212"/>
      <c r="J194" s="38"/>
      <c r="K194" s="38"/>
      <c r="L194" s="42"/>
      <c r="M194" s="213"/>
      <c r="N194" s="214"/>
      <c r="O194" s="89"/>
      <c r="P194" s="89"/>
      <c r="Q194" s="89"/>
      <c r="R194" s="89"/>
      <c r="S194" s="89"/>
      <c r="T194" s="89"/>
      <c r="U194" s="90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144</v>
      </c>
      <c r="AU194" s="15" t="s">
        <v>75</v>
      </c>
    </row>
    <row r="195" s="2" customFormat="1">
      <c r="A195" s="36"/>
      <c r="B195" s="37"/>
      <c r="C195" s="196" t="s">
        <v>300</v>
      </c>
      <c r="D195" s="196" t="s">
        <v>137</v>
      </c>
      <c r="E195" s="197" t="s">
        <v>301</v>
      </c>
      <c r="F195" s="198" t="s">
        <v>302</v>
      </c>
      <c r="G195" s="199" t="s">
        <v>147</v>
      </c>
      <c r="H195" s="200">
        <v>2</v>
      </c>
      <c r="I195" s="201"/>
      <c r="J195" s="202">
        <f>ROUND(I195*H195,2)</f>
        <v>0</v>
      </c>
      <c r="K195" s="198" t="s">
        <v>141</v>
      </c>
      <c r="L195" s="203"/>
      <c r="M195" s="204" t="s">
        <v>1</v>
      </c>
      <c r="N195" s="205" t="s">
        <v>40</v>
      </c>
      <c r="O195" s="89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6">
        <f>S195*H195</f>
        <v>0</v>
      </c>
      <c r="U195" s="207" t="s">
        <v>1</v>
      </c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8" t="s">
        <v>174</v>
      </c>
      <c r="AT195" s="208" t="s">
        <v>137</v>
      </c>
      <c r="AU195" s="208" t="s">
        <v>75</v>
      </c>
      <c r="AY195" s="15" t="s">
        <v>142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5" t="s">
        <v>82</v>
      </c>
      <c r="BK195" s="209">
        <f>ROUND(I195*H195,2)</f>
        <v>0</v>
      </c>
      <c r="BL195" s="15" t="s">
        <v>174</v>
      </c>
      <c r="BM195" s="208" t="s">
        <v>303</v>
      </c>
    </row>
    <row r="196" s="2" customFormat="1">
      <c r="A196" s="36"/>
      <c r="B196" s="37"/>
      <c r="C196" s="38"/>
      <c r="D196" s="210" t="s">
        <v>144</v>
      </c>
      <c r="E196" s="38"/>
      <c r="F196" s="211" t="s">
        <v>302</v>
      </c>
      <c r="G196" s="38"/>
      <c r="H196" s="38"/>
      <c r="I196" s="212"/>
      <c r="J196" s="38"/>
      <c r="K196" s="38"/>
      <c r="L196" s="42"/>
      <c r="M196" s="213"/>
      <c r="N196" s="214"/>
      <c r="O196" s="89"/>
      <c r="P196" s="89"/>
      <c r="Q196" s="89"/>
      <c r="R196" s="89"/>
      <c r="S196" s="89"/>
      <c r="T196" s="89"/>
      <c r="U196" s="90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144</v>
      </c>
      <c r="AU196" s="15" t="s">
        <v>75</v>
      </c>
    </row>
    <row r="197" s="2" customFormat="1">
      <c r="A197" s="36"/>
      <c r="B197" s="37"/>
      <c r="C197" s="196" t="s">
        <v>304</v>
      </c>
      <c r="D197" s="196" t="s">
        <v>137</v>
      </c>
      <c r="E197" s="197" t="s">
        <v>305</v>
      </c>
      <c r="F197" s="198" t="s">
        <v>306</v>
      </c>
      <c r="G197" s="199" t="s">
        <v>147</v>
      </c>
      <c r="H197" s="200">
        <v>6</v>
      </c>
      <c r="I197" s="201"/>
      <c r="J197" s="202">
        <f>ROUND(I197*H197,2)</f>
        <v>0</v>
      </c>
      <c r="K197" s="198" t="s">
        <v>141</v>
      </c>
      <c r="L197" s="203"/>
      <c r="M197" s="204" t="s">
        <v>1</v>
      </c>
      <c r="N197" s="205" t="s">
        <v>40</v>
      </c>
      <c r="O197" s="89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6">
        <f>S197*H197</f>
        <v>0</v>
      </c>
      <c r="U197" s="207" t="s">
        <v>1</v>
      </c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8" t="s">
        <v>84</v>
      </c>
      <c r="AT197" s="208" t="s">
        <v>137</v>
      </c>
      <c r="AU197" s="208" t="s">
        <v>75</v>
      </c>
      <c r="AY197" s="15" t="s">
        <v>142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5" t="s">
        <v>82</v>
      </c>
      <c r="BK197" s="209">
        <f>ROUND(I197*H197,2)</f>
        <v>0</v>
      </c>
      <c r="BL197" s="15" t="s">
        <v>82</v>
      </c>
      <c r="BM197" s="208" t="s">
        <v>307</v>
      </c>
    </row>
    <row r="198" s="2" customFormat="1">
      <c r="A198" s="36"/>
      <c r="B198" s="37"/>
      <c r="C198" s="38"/>
      <c r="D198" s="210" t="s">
        <v>144</v>
      </c>
      <c r="E198" s="38"/>
      <c r="F198" s="211" t="s">
        <v>306</v>
      </c>
      <c r="G198" s="38"/>
      <c r="H198" s="38"/>
      <c r="I198" s="212"/>
      <c r="J198" s="38"/>
      <c r="K198" s="38"/>
      <c r="L198" s="42"/>
      <c r="M198" s="213"/>
      <c r="N198" s="214"/>
      <c r="O198" s="89"/>
      <c r="P198" s="89"/>
      <c r="Q198" s="89"/>
      <c r="R198" s="89"/>
      <c r="S198" s="89"/>
      <c r="T198" s="89"/>
      <c r="U198" s="90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144</v>
      </c>
      <c r="AU198" s="15" t="s">
        <v>75</v>
      </c>
    </row>
    <row r="199" s="2" customFormat="1" ht="33" customHeight="1">
      <c r="A199" s="36"/>
      <c r="B199" s="37"/>
      <c r="C199" s="196" t="s">
        <v>308</v>
      </c>
      <c r="D199" s="196" t="s">
        <v>137</v>
      </c>
      <c r="E199" s="197" t="s">
        <v>309</v>
      </c>
      <c r="F199" s="198" t="s">
        <v>310</v>
      </c>
      <c r="G199" s="199" t="s">
        <v>147</v>
      </c>
      <c r="H199" s="200">
        <v>3</v>
      </c>
      <c r="I199" s="201"/>
      <c r="J199" s="202">
        <f>ROUND(I199*H199,2)</f>
        <v>0</v>
      </c>
      <c r="K199" s="198" t="s">
        <v>141</v>
      </c>
      <c r="L199" s="203"/>
      <c r="M199" s="204" t="s">
        <v>1</v>
      </c>
      <c r="N199" s="205" t="s">
        <v>40</v>
      </c>
      <c r="O199" s="89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6">
        <f>S199*H199</f>
        <v>0</v>
      </c>
      <c r="U199" s="207" t="s">
        <v>1</v>
      </c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8" t="s">
        <v>84</v>
      </c>
      <c r="AT199" s="208" t="s">
        <v>137</v>
      </c>
      <c r="AU199" s="208" t="s">
        <v>75</v>
      </c>
      <c r="AY199" s="15" t="s">
        <v>142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5" t="s">
        <v>82</v>
      </c>
      <c r="BK199" s="209">
        <f>ROUND(I199*H199,2)</f>
        <v>0</v>
      </c>
      <c r="BL199" s="15" t="s">
        <v>82</v>
      </c>
      <c r="BM199" s="208" t="s">
        <v>311</v>
      </c>
    </row>
    <row r="200" s="2" customFormat="1">
      <c r="A200" s="36"/>
      <c r="B200" s="37"/>
      <c r="C200" s="38"/>
      <c r="D200" s="210" t="s">
        <v>144</v>
      </c>
      <c r="E200" s="38"/>
      <c r="F200" s="211" t="s">
        <v>310</v>
      </c>
      <c r="G200" s="38"/>
      <c r="H200" s="38"/>
      <c r="I200" s="212"/>
      <c r="J200" s="38"/>
      <c r="K200" s="38"/>
      <c r="L200" s="42"/>
      <c r="M200" s="213"/>
      <c r="N200" s="214"/>
      <c r="O200" s="89"/>
      <c r="P200" s="89"/>
      <c r="Q200" s="89"/>
      <c r="R200" s="89"/>
      <c r="S200" s="89"/>
      <c r="T200" s="89"/>
      <c r="U200" s="90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144</v>
      </c>
      <c r="AU200" s="15" t="s">
        <v>75</v>
      </c>
    </row>
    <row r="201" s="2" customFormat="1" ht="44.25" customHeight="1">
      <c r="A201" s="36"/>
      <c r="B201" s="37"/>
      <c r="C201" s="215" t="s">
        <v>312</v>
      </c>
      <c r="D201" s="215" t="s">
        <v>154</v>
      </c>
      <c r="E201" s="216" t="s">
        <v>313</v>
      </c>
      <c r="F201" s="217" t="s">
        <v>314</v>
      </c>
      <c r="G201" s="218" t="s">
        <v>147</v>
      </c>
      <c r="H201" s="219">
        <v>2</v>
      </c>
      <c r="I201" s="220"/>
      <c r="J201" s="221">
        <f>ROUND(I201*H201,2)</f>
        <v>0</v>
      </c>
      <c r="K201" s="217" t="s">
        <v>141</v>
      </c>
      <c r="L201" s="42"/>
      <c r="M201" s="222" t="s">
        <v>1</v>
      </c>
      <c r="N201" s="223" t="s">
        <v>40</v>
      </c>
      <c r="O201" s="89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6">
        <f>S201*H201</f>
        <v>0</v>
      </c>
      <c r="U201" s="207" t="s">
        <v>1</v>
      </c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8" t="s">
        <v>82</v>
      </c>
      <c r="AT201" s="208" t="s">
        <v>154</v>
      </c>
      <c r="AU201" s="208" t="s">
        <v>75</v>
      </c>
      <c r="AY201" s="15" t="s">
        <v>142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5" t="s">
        <v>82</v>
      </c>
      <c r="BK201" s="209">
        <f>ROUND(I201*H201,2)</f>
        <v>0</v>
      </c>
      <c r="BL201" s="15" t="s">
        <v>82</v>
      </c>
      <c r="BM201" s="208" t="s">
        <v>315</v>
      </c>
    </row>
    <row r="202" s="2" customFormat="1">
      <c r="A202" s="36"/>
      <c r="B202" s="37"/>
      <c r="C202" s="38"/>
      <c r="D202" s="210" t="s">
        <v>144</v>
      </c>
      <c r="E202" s="38"/>
      <c r="F202" s="211" t="s">
        <v>316</v>
      </c>
      <c r="G202" s="38"/>
      <c r="H202" s="38"/>
      <c r="I202" s="212"/>
      <c r="J202" s="38"/>
      <c r="K202" s="38"/>
      <c r="L202" s="42"/>
      <c r="M202" s="213"/>
      <c r="N202" s="214"/>
      <c r="O202" s="89"/>
      <c r="P202" s="89"/>
      <c r="Q202" s="89"/>
      <c r="R202" s="89"/>
      <c r="S202" s="89"/>
      <c r="T202" s="89"/>
      <c r="U202" s="90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144</v>
      </c>
      <c r="AU202" s="15" t="s">
        <v>75</v>
      </c>
    </row>
    <row r="203" s="2" customFormat="1">
      <c r="A203" s="36"/>
      <c r="B203" s="37"/>
      <c r="C203" s="215" t="s">
        <v>317</v>
      </c>
      <c r="D203" s="215" t="s">
        <v>154</v>
      </c>
      <c r="E203" s="216" t="s">
        <v>318</v>
      </c>
      <c r="F203" s="217" t="s">
        <v>319</v>
      </c>
      <c r="G203" s="218" t="s">
        <v>147</v>
      </c>
      <c r="H203" s="219">
        <v>9</v>
      </c>
      <c r="I203" s="220"/>
      <c r="J203" s="221">
        <f>ROUND(I203*H203,2)</f>
        <v>0</v>
      </c>
      <c r="K203" s="217" t="s">
        <v>141</v>
      </c>
      <c r="L203" s="42"/>
      <c r="M203" s="222" t="s">
        <v>1</v>
      </c>
      <c r="N203" s="223" t="s">
        <v>40</v>
      </c>
      <c r="O203" s="89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6">
        <f>S203*H203</f>
        <v>0</v>
      </c>
      <c r="U203" s="207" t="s">
        <v>1</v>
      </c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8" t="s">
        <v>82</v>
      </c>
      <c r="AT203" s="208" t="s">
        <v>154</v>
      </c>
      <c r="AU203" s="208" t="s">
        <v>75</v>
      </c>
      <c r="AY203" s="15" t="s">
        <v>142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5" t="s">
        <v>82</v>
      </c>
      <c r="BK203" s="209">
        <f>ROUND(I203*H203,2)</f>
        <v>0</v>
      </c>
      <c r="BL203" s="15" t="s">
        <v>82</v>
      </c>
      <c r="BM203" s="208" t="s">
        <v>320</v>
      </c>
    </row>
    <row r="204" s="2" customFormat="1">
      <c r="A204" s="36"/>
      <c r="B204" s="37"/>
      <c r="C204" s="38"/>
      <c r="D204" s="210" t="s">
        <v>144</v>
      </c>
      <c r="E204" s="38"/>
      <c r="F204" s="211" t="s">
        <v>321</v>
      </c>
      <c r="G204" s="38"/>
      <c r="H204" s="38"/>
      <c r="I204" s="212"/>
      <c r="J204" s="38"/>
      <c r="K204" s="38"/>
      <c r="L204" s="42"/>
      <c r="M204" s="213"/>
      <c r="N204" s="214"/>
      <c r="O204" s="89"/>
      <c r="P204" s="89"/>
      <c r="Q204" s="89"/>
      <c r="R204" s="89"/>
      <c r="S204" s="89"/>
      <c r="T204" s="89"/>
      <c r="U204" s="90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144</v>
      </c>
      <c r="AU204" s="15" t="s">
        <v>75</v>
      </c>
    </row>
    <row r="205" s="2" customFormat="1" ht="16.5" customHeight="1">
      <c r="A205" s="36"/>
      <c r="B205" s="37"/>
      <c r="C205" s="215" t="s">
        <v>322</v>
      </c>
      <c r="D205" s="215" t="s">
        <v>154</v>
      </c>
      <c r="E205" s="216" t="s">
        <v>323</v>
      </c>
      <c r="F205" s="217" t="s">
        <v>324</v>
      </c>
      <c r="G205" s="218" t="s">
        <v>325</v>
      </c>
      <c r="H205" s="219">
        <v>62</v>
      </c>
      <c r="I205" s="220"/>
      <c r="J205" s="221">
        <f>ROUND(I205*H205,2)</f>
        <v>0</v>
      </c>
      <c r="K205" s="217" t="s">
        <v>141</v>
      </c>
      <c r="L205" s="42"/>
      <c r="M205" s="222" t="s">
        <v>1</v>
      </c>
      <c r="N205" s="223" t="s">
        <v>40</v>
      </c>
      <c r="O205" s="89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6">
        <f>S205*H205</f>
        <v>0</v>
      </c>
      <c r="U205" s="207" t="s">
        <v>1</v>
      </c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8" t="s">
        <v>82</v>
      </c>
      <c r="AT205" s="208" t="s">
        <v>154</v>
      </c>
      <c r="AU205" s="208" t="s">
        <v>75</v>
      </c>
      <c r="AY205" s="15" t="s">
        <v>142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5" t="s">
        <v>82</v>
      </c>
      <c r="BK205" s="209">
        <f>ROUND(I205*H205,2)</f>
        <v>0</v>
      </c>
      <c r="BL205" s="15" t="s">
        <v>82</v>
      </c>
      <c r="BM205" s="208" t="s">
        <v>326</v>
      </c>
    </row>
    <row r="206" s="2" customFormat="1">
      <c r="A206" s="36"/>
      <c r="B206" s="37"/>
      <c r="C206" s="38"/>
      <c r="D206" s="210" t="s">
        <v>144</v>
      </c>
      <c r="E206" s="38"/>
      <c r="F206" s="211" t="s">
        <v>327</v>
      </c>
      <c r="G206" s="38"/>
      <c r="H206" s="38"/>
      <c r="I206" s="212"/>
      <c r="J206" s="38"/>
      <c r="K206" s="38"/>
      <c r="L206" s="42"/>
      <c r="M206" s="213"/>
      <c r="N206" s="214"/>
      <c r="O206" s="89"/>
      <c r="P206" s="89"/>
      <c r="Q206" s="89"/>
      <c r="R206" s="89"/>
      <c r="S206" s="89"/>
      <c r="T206" s="89"/>
      <c r="U206" s="90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144</v>
      </c>
      <c r="AU206" s="15" t="s">
        <v>75</v>
      </c>
    </row>
    <row r="207" s="2" customFormat="1">
      <c r="A207" s="36"/>
      <c r="B207" s="37"/>
      <c r="C207" s="215" t="s">
        <v>328</v>
      </c>
      <c r="D207" s="215" t="s">
        <v>154</v>
      </c>
      <c r="E207" s="216" t="s">
        <v>329</v>
      </c>
      <c r="F207" s="217" t="s">
        <v>330</v>
      </c>
      <c r="G207" s="218" t="s">
        <v>147</v>
      </c>
      <c r="H207" s="219">
        <v>6</v>
      </c>
      <c r="I207" s="220"/>
      <c r="J207" s="221">
        <f>ROUND(I207*H207,2)</f>
        <v>0</v>
      </c>
      <c r="K207" s="217" t="s">
        <v>141</v>
      </c>
      <c r="L207" s="42"/>
      <c r="M207" s="222" t="s">
        <v>1</v>
      </c>
      <c r="N207" s="223" t="s">
        <v>40</v>
      </c>
      <c r="O207" s="89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6">
        <f>S207*H207</f>
        <v>0</v>
      </c>
      <c r="U207" s="207" t="s">
        <v>1</v>
      </c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8" t="s">
        <v>82</v>
      </c>
      <c r="AT207" s="208" t="s">
        <v>154</v>
      </c>
      <c r="AU207" s="208" t="s">
        <v>75</v>
      </c>
      <c r="AY207" s="15" t="s">
        <v>142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5" t="s">
        <v>82</v>
      </c>
      <c r="BK207" s="209">
        <f>ROUND(I207*H207,2)</f>
        <v>0</v>
      </c>
      <c r="BL207" s="15" t="s">
        <v>82</v>
      </c>
      <c r="BM207" s="208" t="s">
        <v>331</v>
      </c>
    </row>
    <row r="208" s="2" customFormat="1">
      <c r="A208" s="36"/>
      <c r="B208" s="37"/>
      <c r="C208" s="38"/>
      <c r="D208" s="210" t="s">
        <v>144</v>
      </c>
      <c r="E208" s="38"/>
      <c r="F208" s="211" t="s">
        <v>332</v>
      </c>
      <c r="G208" s="38"/>
      <c r="H208" s="38"/>
      <c r="I208" s="212"/>
      <c r="J208" s="38"/>
      <c r="K208" s="38"/>
      <c r="L208" s="42"/>
      <c r="M208" s="213"/>
      <c r="N208" s="214"/>
      <c r="O208" s="89"/>
      <c r="P208" s="89"/>
      <c r="Q208" s="89"/>
      <c r="R208" s="89"/>
      <c r="S208" s="89"/>
      <c r="T208" s="89"/>
      <c r="U208" s="90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144</v>
      </c>
      <c r="AU208" s="15" t="s">
        <v>75</v>
      </c>
    </row>
    <row r="209" s="2" customFormat="1">
      <c r="A209" s="36"/>
      <c r="B209" s="37"/>
      <c r="C209" s="215" t="s">
        <v>333</v>
      </c>
      <c r="D209" s="215" t="s">
        <v>154</v>
      </c>
      <c r="E209" s="216" t="s">
        <v>334</v>
      </c>
      <c r="F209" s="217" t="s">
        <v>335</v>
      </c>
      <c r="G209" s="218" t="s">
        <v>147</v>
      </c>
      <c r="H209" s="219">
        <v>1</v>
      </c>
      <c r="I209" s="220"/>
      <c r="J209" s="221">
        <f>ROUND(I209*H209,2)</f>
        <v>0</v>
      </c>
      <c r="K209" s="217" t="s">
        <v>141</v>
      </c>
      <c r="L209" s="42"/>
      <c r="M209" s="222" t="s">
        <v>1</v>
      </c>
      <c r="N209" s="223" t="s">
        <v>40</v>
      </c>
      <c r="O209" s="89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6">
        <f>S209*H209</f>
        <v>0</v>
      </c>
      <c r="U209" s="207" t="s">
        <v>1</v>
      </c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8" t="s">
        <v>82</v>
      </c>
      <c r="AT209" s="208" t="s">
        <v>154</v>
      </c>
      <c r="AU209" s="208" t="s">
        <v>75</v>
      </c>
      <c r="AY209" s="15" t="s">
        <v>142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5" t="s">
        <v>82</v>
      </c>
      <c r="BK209" s="209">
        <f>ROUND(I209*H209,2)</f>
        <v>0</v>
      </c>
      <c r="BL209" s="15" t="s">
        <v>82</v>
      </c>
      <c r="BM209" s="208" t="s">
        <v>336</v>
      </c>
    </row>
    <row r="210" s="2" customFormat="1">
      <c r="A210" s="36"/>
      <c r="B210" s="37"/>
      <c r="C210" s="38"/>
      <c r="D210" s="210" t="s">
        <v>144</v>
      </c>
      <c r="E210" s="38"/>
      <c r="F210" s="211" t="s">
        <v>337</v>
      </c>
      <c r="G210" s="38"/>
      <c r="H210" s="38"/>
      <c r="I210" s="212"/>
      <c r="J210" s="38"/>
      <c r="K210" s="38"/>
      <c r="L210" s="42"/>
      <c r="M210" s="213"/>
      <c r="N210" s="214"/>
      <c r="O210" s="89"/>
      <c r="P210" s="89"/>
      <c r="Q210" s="89"/>
      <c r="R210" s="89"/>
      <c r="S210" s="89"/>
      <c r="T210" s="89"/>
      <c r="U210" s="90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144</v>
      </c>
      <c r="AU210" s="15" t="s">
        <v>75</v>
      </c>
    </row>
    <row r="211" s="2" customFormat="1">
      <c r="A211" s="36"/>
      <c r="B211" s="37"/>
      <c r="C211" s="215" t="s">
        <v>338</v>
      </c>
      <c r="D211" s="215" t="s">
        <v>154</v>
      </c>
      <c r="E211" s="216" t="s">
        <v>339</v>
      </c>
      <c r="F211" s="217" t="s">
        <v>340</v>
      </c>
      <c r="G211" s="218" t="s">
        <v>147</v>
      </c>
      <c r="H211" s="219">
        <v>4</v>
      </c>
      <c r="I211" s="220"/>
      <c r="J211" s="221">
        <f>ROUND(I211*H211,2)</f>
        <v>0</v>
      </c>
      <c r="K211" s="217" t="s">
        <v>141</v>
      </c>
      <c r="L211" s="42"/>
      <c r="M211" s="222" t="s">
        <v>1</v>
      </c>
      <c r="N211" s="223" t="s">
        <v>40</v>
      </c>
      <c r="O211" s="89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6">
        <f>S211*H211</f>
        <v>0</v>
      </c>
      <c r="U211" s="207" t="s">
        <v>1</v>
      </c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8" t="s">
        <v>82</v>
      </c>
      <c r="AT211" s="208" t="s">
        <v>154</v>
      </c>
      <c r="AU211" s="208" t="s">
        <v>75</v>
      </c>
      <c r="AY211" s="15" t="s">
        <v>142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5" t="s">
        <v>82</v>
      </c>
      <c r="BK211" s="209">
        <f>ROUND(I211*H211,2)</f>
        <v>0</v>
      </c>
      <c r="BL211" s="15" t="s">
        <v>82</v>
      </c>
      <c r="BM211" s="208" t="s">
        <v>341</v>
      </c>
    </row>
    <row r="212" s="2" customFormat="1">
      <c r="A212" s="36"/>
      <c r="B212" s="37"/>
      <c r="C212" s="38"/>
      <c r="D212" s="210" t="s">
        <v>144</v>
      </c>
      <c r="E212" s="38"/>
      <c r="F212" s="211" t="s">
        <v>342</v>
      </c>
      <c r="G212" s="38"/>
      <c r="H212" s="38"/>
      <c r="I212" s="212"/>
      <c r="J212" s="38"/>
      <c r="K212" s="38"/>
      <c r="L212" s="42"/>
      <c r="M212" s="213"/>
      <c r="N212" s="214"/>
      <c r="O212" s="89"/>
      <c r="P212" s="89"/>
      <c r="Q212" s="89"/>
      <c r="R212" s="89"/>
      <c r="S212" s="89"/>
      <c r="T212" s="89"/>
      <c r="U212" s="90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144</v>
      </c>
      <c r="AU212" s="15" t="s">
        <v>75</v>
      </c>
    </row>
    <row r="213" s="2" customFormat="1">
      <c r="A213" s="36"/>
      <c r="B213" s="37"/>
      <c r="C213" s="215" t="s">
        <v>343</v>
      </c>
      <c r="D213" s="215" t="s">
        <v>154</v>
      </c>
      <c r="E213" s="216" t="s">
        <v>344</v>
      </c>
      <c r="F213" s="217" t="s">
        <v>345</v>
      </c>
      <c r="G213" s="218" t="s">
        <v>147</v>
      </c>
      <c r="H213" s="219">
        <v>4</v>
      </c>
      <c r="I213" s="220"/>
      <c r="J213" s="221">
        <f>ROUND(I213*H213,2)</f>
        <v>0</v>
      </c>
      <c r="K213" s="217" t="s">
        <v>141</v>
      </c>
      <c r="L213" s="42"/>
      <c r="M213" s="222" t="s">
        <v>1</v>
      </c>
      <c r="N213" s="223" t="s">
        <v>40</v>
      </c>
      <c r="O213" s="89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6">
        <f>S213*H213</f>
        <v>0</v>
      </c>
      <c r="U213" s="207" t="s">
        <v>1</v>
      </c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8" t="s">
        <v>82</v>
      </c>
      <c r="AT213" s="208" t="s">
        <v>154</v>
      </c>
      <c r="AU213" s="208" t="s">
        <v>75</v>
      </c>
      <c r="AY213" s="15" t="s">
        <v>142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5" t="s">
        <v>82</v>
      </c>
      <c r="BK213" s="209">
        <f>ROUND(I213*H213,2)</f>
        <v>0</v>
      </c>
      <c r="BL213" s="15" t="s">
        <v>82</v>
      </c>
      <c r="BM213" s="208" t="s">
        <v>346</v>
      </c>
    </row>
    <row r="214" s="2" customFormat="1">
      <c r="A214" s="36"/>
      <c r="B214" s="37"/>
      <c r="C214" s="38"/>
      <c r="D214" s="210" t="s">
        <v>144</v>
      </c>
      <c r="E214" s="38"/>
      <c r="F214" s="211" t="s">
        <v>347</v>
      </c>
      <c r="G214" s="38"/>
      <c r="H214" s="38"/>
      <c r="I214" s="212"/>
      <c r="J214" s="38"/>
      <c r="K214" s="38"/>
      <c r="L214" s="42"/>
      <c r="M214" s="213"/>
      <c r="N214" s="214"/>
      <c r="O214" s="89"/>
      <c r="P214" s="89"/>
      <c r="Q214" s="89"/>
      <c r="R214" s="89"/>
      <c r="S214" s="89"/>
      <c r="T214" s="89"/>
      <c r="U214" s="90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144</v>
      </c>
      <c r="AU214" s="15" t="s">
        <v>75</v>
      </c>
    </row>
    <row r="215" s="2" customFormat="1" ht="16.5" customHeight="1">
      <c r="A215" s="36"/>
      <c r="B215" s="37"/>
      <c r="C215" s="215" t="s">
        <v>348</v>
      </c>
      <c r="D215" s="215" t="s">
        <v>154</v>
      </c>
      <c r="E215" s="216" t="s">
        <v>349</v>
      </c>
      <c r="F215" s="217" t="s">
        <v>350</v>
      </c>
      <c r="G215" s="218" t="s">
        <v>147</v>
      </c>
      <c r="H215" s="219">
        <v>4</v>
      </c>
      <c r="I215" s="220"/>
      <c r="J215" s="221">
        <f>ROUND(I215*H215,2)</f>
        <v>0</v>
      </c>
      <c r="K215" s="217" t="s">
        <v>141</v>
      </c>
      <c r="L215" s="42"/>
      <c r="M215" s="222" t="s">
        <v>1</v>
      </c>
      <c r="N215" s="223" t="s">
        <v>40</v>
      </c>
      <c r="O215" s="89"/>
      <c r="P215" s="206">
        <f>O215*H215</f>
        <v>0</v>
      </c>
      <c r="Q215" s="206">
        <v>0</v>
      </c>
      <c r="R215" s="206">
        <f>Q215*H215</f>
        <v>0</v>
      </c>
      <c r="S215" s="206">
        <v>0</v>
      </c>
      <c r="T215" s="206">
        <f>S215*H215</f>
        <v>0</v>
      </c>
      <c r="U215" s="207" t="s">
        <v>1</v>
      </c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8" t="s">
        <v>82</v>
      </c>
      <c r="AT215" s="208" t="s">
        <v>154</v>
      </c>
      <c r="AU215" s="208" t="s">
        <v>75</v>
      </c>
      <c r="AY215" s="15" t="s">
        <v>142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5" t="s">
        <v>82</v>
      </c>
      <c r="BK215" s="209">
        <f>ROUND(I215*H215,2)</f>
        <v>0</v>
      </c>
      <c r="BL215" s="15" t="s">
        <v>82</v>
      </c>
      <c r="BM215" s="208" t="s">
        <v>351</v>
      </c>
    </row>
    <row r="216" s="2" customFormat="1">
      <c r="A216" s="36"/>
      <c r="B216" s="37"/>
      <c r="C216" s="38"/>
      <c r="D216" s="210" t="s">
        <v>144</v>
      </c>
      <c r="E216" s="38"/>
      <c r="F216" s="211" t="s">
        <v>350</v>
      </c>
      <c r="G216" s="38"/>
      <c r="H216" s="38"/>
      <c r="I216" s="212"/>
      <c r="J216" s="38"/>
      <c r="K216" s="38"/>
      <c r="L216" s="42"/>
      <c r="M216" s="213"/>
      <c r="N216" s="214"/>
      <c r="O216" s="89"/>
      <c r="P216" s="89"/>
      <c r="Q216" s="89"/>
      <c r="R216" s="89"/>
      <c r="S216" s="89"/>
      <c r="T216" s="89"/>
      <c r="U216" s="90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144</v>
      </c>
      <c r="AU216" s="15" t="s">
        <v>75</v>
      </c>
    </row>
    <row r="217" s="2" customFormat="1">
      <c r="A217" s="36"/>
      <c r="B217" s="37"/>
      <c r="C217" s="215" t="s">
        <v>352</v>
      </c>
      <c r="D217" s="215" t="s">
        <v>154</v>
      </c>
      <c r="E217" s="216" t="s">
        <v>353</v>
      </c>
      <c r="F217" s="217" t="s">
        <v>354</v>
      </c>
      <c r="G217" s="218" t="s">
        <v>253</v>
      </c>
      <c r="H217" s="219">
        <v>20</v>
      </c>
      <c r="I217" s="220"/>
      <c r="J217" s="221">
        <f>ROUND(I217*H217,2)</f>
        <v>0</v>
      </c>
      <c r="K217" s="217" t="s">
        <v>141</v>
      </c>
      <c r="L217" s="42"/>
      <c r="M217" s="222" t="s">
        <v>1</v>
      </c>
      <c r="N217" s="223" t="s">
        <v>40</v>
      </c>
      <c r="O217" s="89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6">
        <f>S217*H217</f>
        <v>0</v>
      </c>
      <c r="U217" s="207" t="s">
        <v>1</v>
      </c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8" t="s">
        <v>82</v>
      </c>
      <c r="AT217" s="208" t="s">
        <v>154</v>
      </c>
      <c r="AU217" s="208" t="s">
        <v>75</v>
      </c>
      <c r="AY217" s="15" t="s">
        <v>142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5" t="s">
        <v>82</v>
      </c>
      <c r="BK217" s="209">
        <f>ROUND(I217*H217,2)</f>
        <v>0</v>
      </c>
      <c r="BL217" s="15" t="s">
        <v>82</v>
      </c>
      <c r="BM217" s="208" t="s">
        <v>355</v>
      </c>
    </row>
    <row r="218" s="2" customFormat="1">
      <c r="A218" s="36"/>
      <c r="B218" s="37"/>
      <c r="C218" s="38"/>
      <c r="D218" s="210" t="s">
        <v>144</v>
      </c>
      <c r="E218" s="38"/>
      <c r="F218" s="211" t="s">
        <v>356</v>
      </c>
      <c r="G218" s="38"/>
      <c r="H218" s="38"/>
      <c r="I218" s="212"/>
      <c r="J218" s="38"/>
      <c r="K218" s="38"/>
      <c r="L218" s="42"/>
      <c r="M218" s="213"/>
      <c r="N218" s="214"/>
      <c r="O218" s="89"/>
      <c r="P218" s="89"/>
      <c r="Q218" s="89"/>
      <c r="R218" s="89"/>
      <c r="S218" s="89"/>
      <c r="T218" s="89"/>
      <c r="U218" s="90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144</v>
      </c>
      <c r="AU218" s="15" t="s">
        <v>75</v>
      </c>
    </row>
    <row r="219" s="2" customFormat="1" ht="21.75" customHeight="1">
      <c r="A219" s="36"/>
      <c r="B219" s="37"/>
      <c r="C219" s="215" t="s">
        <v>357</v>
      </c>
      <c r="D219" s="215" t="s">
        <v>154</v>
      </c>
      <c r="E219" s="216" t="s">
        <v>358</v>
      </c>
      <c r="F219" s="217" t="s">
        <v>359</v>
      </c>
      <c r="G219" s="218" t="s">
        <v>147</v>
      </c>
      <c r="H219" s="219">
        <v>4</v>
      </c>
      <c r="I219" s="220"/>
      <c r="J219" s="221">
        <f>ROUND(I219*H219,2)</f>
        <v>0</v>
      </c>
      <c r="K219" s="217" t="s">
        <v>141</v>
      </c>
      <c r="L219" s="42"/>
      <c r="M219" s="222" t="s">
        <v>1</v>
      </c>
      <c r="N219" s="223" t="s">
        <v>40</v>
      </c>
      <c r="O219" s="89"/>
      <c r="P219" s="206">
        <f>O219*H219</f>
        <v>0</v>
      </c>
      <c r="Q219" s="206">
        <v>0</v>
      </c>
      <c r="R219" s="206">
        <f>Q219*H219</f>
        <v>0</v>
      </c>
      <c r="S219" s="206">
        <v>0</v>
      </c>
      <c r="T219" s="206">
        <f>S219*H219</f>
        <v>0</v>
      </c>
      <c r="U219" s="207" t="s">
        <v>1</v>
      </c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8" t="s">
        <v>82</v>
      </c>
      <c r="AT219" s="208" t="s">
        <v>154</v>
      </c>
      <c r="AU219" s="208" t="s">
        <v>75</v>
      </c>
      <c r="AY219" s="15" t="s">
        <v>142</v>
      </c>
      <c r="BE219" s="209">
        <f>IF(N219="základní",J219,0)</f>
        <v>0</v>
      </c>
      <c r="BF219" s="209">
        <f>IF(N219="snížená",J219,0)</f>
        <v>0</v>
      </c>
      <c r="BG219" s="209">
        <f>IF(N219="zákl. přenesená",J219,0)</f>
        <v>0</v>
      </c>
      <c r="BH219" s="209">
        <f>IF(N219="sníž. přenesená",J219,0)</f>
        <v>0</v>
      </c>
      <c r="BI219" s="209">
        <f>IF(N219="nulová",J219,0)</f>
        <v>0</v>
      </c>
      <c r="BJ219" s="15" t="s">
        <v>82</v>
      </c>
      <c r="BK219" s="209">
        <f>ROUND(I219*H219,2)</f>
        <v>0</v>
      </c>
      <c r="BL219" s="15" t="s">
        <v>82</v>
      </c>
      <c r="BM219" s="208" t="s">
        <v>360</v>
      </c>
    </row>
    <row r="220" s="2" customFormat="1">
      <c r="A220" s="36"/>
      <c r="B220" s="37"/>
      <c r="C220" s="38"/>
      <c r="D220" s="210" t="s">
        <v>144</v>
      </c>
      <c r="E220" s="38"/>
      <c r="F220" s="211" t="s">
        <v>359</v>
      </c>
      <c r="G220" s="38"/>
      <c r="H220" s="38"/>
      <c r="I220" s="212"/>
      <c r="J220" s="38"/>
      <c r="K220" s="38"/>
      <c r="L220" s="42"/>
      <c r="M220" s="213"/>
      <c r="N220" s="214"/>
      <c r="O220" s="89"/>
      <c r="P220" s="89"/>
      <c r="Q220" s="89"/>
      <c r="R220" s="89"/>
      <c r="S220" s="89"/>
      <c r="T220" s="89"/>
      <c r="U220" s="90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144</v>
      </c>
      <c r="AU220" s="15" t="s">
        <v>75</v>
      </c>
    </row>
    <row r="221" s="2" customFormat="1" ht="33" customHeight="1">
      <c r="A221" s="36"/>
      <c r="B221" s="37"/>
      <c r="C221" s="196" t="s">
        <v>361</v>
      </c>
      <c r="D221" s="196" t="s">
        <v>137</v>
      </c>
      <c r="E221" s="197" t="s">
        <v>362</v>
      </c>
      <c r="F221" s="198" t="s">
        <v>363</v>
      </c>
      <c r="G221" s="199" t="s">
        <v>253</v>
      </c>
      <c r="H221" s="200">
        <v>300</v>
      </c>
      <c r="I221" s="201"/>
      <c r="J221" s="202">
        <f>ROUND(I221*H221,2)</f>
        <v>0</v>
      </c>
      <c r="K221" s="198" t="s">
        <v>141</v>
      </c>
      <c r="L221" s="203"/>
      <c r="M221" s="204" t="s">
        <v>1</v>
      </c>
      <c r="N221" s="205" t="s">
        <v>40</v>
      </c>
      <c r="O221" s="89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6">
        <f>S221*H221</f>
        <v>0</v>
      </c>
      <c r="U221" s="207" t="s">
        <v>1</v>
      </c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8" t="s">
        <v>174</v>
      </c>
      <c r="AT221" s="208" t="s">
        <v>137</v>
      </c>
      <c r="AU221" s="208" t="s">
        <v>75</v>
      </c>
      <c r="AY221" s="15" t="s">
        <v>142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5" t="s">
        <v>82</v>
      </c>
      <c r="BK221" s="209">
        <f>ROUND(I221*H221,2)</f>
        <v>0</v>
      </c>
      <c r="BL221" s="15" t="s">
        <v>174</v>
      </c>
      <c r="BM221" s="208" t="s">
        <v>364</v>
      </c>
    </row>
    <row r="222" s="2" customFormat="1">
      <c r="A222" s="36"/>
      <c r="B222" s="37"/>
      <c r="C222" s="38"/>
      <c r="D222" s="210" t="s">
        <v>144</v>
      </c>
      <c r="E222" s="38"/>
      <c r="F222" s="211" t="s">
        <v>363</v>
      </c>
      <c r="G222" s="38"/>
      <c r="H222" s="38"/>
      <c r="I222" s="212"/>
      <c r="J222" s="38"/>
      <c r="K222" s="38"/>
      <c r="L222" s="42"/>
      <c r="M222" s="213"/>
      <c r="N222" s="214"/>
      <c r="O222" s="89"/>
      <c r="P222" s="89"/>
      <c r="Q222" s="89"/>
      <c r="R222" s="89"/>
      <c r="S222" s="89"/>
      <c r="T222" s="89"/>
      <c r="U222" s="90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144</v>
      </c>
      <c r="AU222" s="15" t="s">
        <v>75</v>
      </c>
    </row>
    <row r="223" s="2" customFormat="1" ht="33" customHeight="1">
      <c r="A223" s="36"/>
      <c r="B223" s="37"/>
      <c r="C223" s="196" t="s">
        <v>365</v>
      </c>
      <c r="D223" s="196" t="s">
        <v>137</v>
      </c>
      <c r="E223" s="197" t="s">
        <v>366</v>
      </c>
      <c r="F223" s="198" t="s">
        <v>367</v>
      </c>
      <c r="G223" s="199" t="s">
        <v>253</v>
      </c>
      <c r="H223" s="200">
        <v>60</v>
      </c>
      <c r="I223" s="201"/>
      <c r="J223" s="202">
        <f>ROUND(I223*H223,2)</f>
        <v>0</v>
      </c>
      <c r="K223" s="198" t="s">
        <v>141</v>
      </c>
      <c r="L223" s="203"/>
      <c r="M223" s="204" t="s">
        <v>1</v>
      </c>
      <c r="N223" s="205" t="s">
        <v>40</v>
      </c>
      <c r="O223" s="89"/>
      <c r="P223" s="206">
        <f>O223*H223</f>
        <v>0</v>
      </c>
      <c r="Q223" s="206">
        <v>0</v>
      </c>
      <c r="R223" s="206">
        <f>Q223*H223</f>
        <v>0</v>
      </c>
      <c r="S223" s="206">
        <v>0</v>
      </c>
      <c r="T223" s="206">
        <f>S223*H223</f>
        <v>0</v>
      </c>
      <c r="U223" s="207" t="s">
        <v>1</v>
      </c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08" t="s">
        <v>174</v>
      </c>
      <c r="AT223" s="208" t="s">
        <v>137</v>
      </c>
      <c r="AU223" s="208" t="s">
        <v>75</v>
      </c>
      <c r="AY223" s="15" t="s">
        <v>142</v>
      </c>
      <c r="BE223" s="209">
        <f>IF(N223="základní",J223,0)</f>
        <v>0</v>
      </c>
      <c r="BF223" s="209">
        <f>IF(N223="snížená",J223,0)</f>
        <v>0</v>
      </c>
      <c r="BG223" s="209">
        <f>IF(N223="zákl. přenesená",J223,0)</f>
        <v>0</v>
      </c>
      <c r="BH223" s="209">
        <f>IF(N223="sníž. přenesená",J223,0)</f>
        <v>0</v>
      </c>
      <c r="BI223" s="209">
        <f>IF(N223="nulová",J223,0)</f>
        <v>0</v>
      </c>
      <c r="BJ223" s="15" t="s">
        <v>82</v>
      </c>
      <c r="BK223" s="209">
        <f>ROUND(I223*H223,2)</f>
        <v>0</v>
      </c>
      <c r="BL223" s="15" t="s">
        <v>174</v>
      </c>
      <c r="BM223" s="208" t="s">
        <v>368</v>
      </c>
    </row>
    <row r="224" s="2" customFormat="1">
      <c r="A224" s="36"/>
      <c r="B224" s="37"/>
      <c r="C224" s="38"/>
      <c r="D224" s="210" t="s">
        <v>144</v>
      </c>
      <c r="E224" s="38"/>
      <c r="F224" s="211" t="s">
        <v>367</v>
      </c>
      <c r="G224" s="38"/>
      <c r="H224" s="38"/>
      <c r="I224" s="212"/>
      <c r="J224" s="38"/>
      <c r="K224" s="38"/>
      <c r="L224" s="42"/>
      <c r="M224" s="213"/>
      <c r="N224" s="214"/>
      <c r="O224" s="89"/>
      <c r="P224" s="89"/>
      <c r="Q224" s="89"/>
      <c r="R224" s="89"/>
      <c r="S224" s="89"/>
      <c r="T224" s="89"/>
      <c r="U224" s="90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5" t="s">
        <v>144</v>
      </c>
      <c r="AU224" s="15" t="s">
        <v>75</v>
      </c>
    </row>
    <row r="225" s="2" customFormat="1" ht="33" customHeight="1">
      <c r="A225" s="36"/>
      <c r="B225" s="37"/>
      <c r="C225" s="196" t="s">
        <v>369</v>
      </c>
      <c r="D225" s="196" t="s">
        <v>137</v>
      </c>
      <c r="E225" s="197" t="s">
        <v>370</v>
      </c>
      <c r="F225" s="198" t="s">
        <v>371</v>
      </c>
      <c r="G225" s="199" t="s">
        <v>253</v>
      </c>
      <c r="H225" s="200">
        <v>60</v>
      </c>
      <c r="I225" s="201"/>
      <c r="J225" s="202">
        <f>ROUND(I225*H225,2)</f>
        <v>0</v>
      </c>
      <c r="K225" s="198" t="s">
        <v>141</v>
      </c>
      <c r="L225" s="203"/>
      <c r="M225" s="204" t="s">
        <v>1</v>
      </c>
      <c r="N225" s="205" t="s">
        <v>40</v>
      </c>
      <c r="O225" s="89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6">
        <f>S225*H225</f>
        <v>0</v>
      </c>
      <c r="U225" s="207" t="s">
        <v>1</v>
      </c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8" t="s">
        <v>174</v>
      </c>
      <c r="AT225" s="208" t="s">
        <v>137</v>
      </c>
      <c r="AU225" s="208" t="s">
        <v>75</v>
      </c>
      <c r="AY225" s="15" t="s">
        <v>142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5" t="s">
        <v>82</v>
      </c>
      <c r="BK225" s="209">
        <f>ROUND(I225*H225,2)</f>
        <v>0</v>
      </c>
      <c r="BL225" s="15" t="s">
        <v>174</v>
      </c>
      <c r="BM225" s="208" t="s">
        <v>372</v>
      </c>
    </row>
    <row r="226" s="2" customFormat="1">
      <c r="A226" s="36"/>
      <c r="B226" s="37"/>
      <c r="C226" s="38"/>
      <c r="D226" s="210" t="s">
        <v>144</v>
      </c>
      <c r="E226" s="38"/>
      <c r="F226" s="211" t="s">
        <v>371</v>
      </c>
      <c r="G226" s="38"/>
      <c r="H226" s="38"/>
      <c r="I226" s="212"/>
      <c r="J226" s="38"/>
      <c r="K226" s="38"/>
      <c r="L226" s="42"/>
      <c r="M226" s="213"/>
      <c r="N226" s="214"/>
      <c r="O226" s="89"/>
      <c r="P226" s="89"/>
      <c r="Q226" s="89"/>
      <c r="R226" s="89"/>
      <c r="S226" s="89"/>
      <c r="T226" s="89"/>
      <c r="U226" s="90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144</v>
      </c>
      <c r="AU226" s="15" t="s">
        <v>75</v>
      </c>
    </row>
    <row r="227" s="2" customFormat="1">
      <c r="A227" s="36"/>
      <c r="B227" s="37"/>
      <c r="C227" s="196" t="s">
        <v>373</v>
      </c>
      <c r="D227" s="196" t="s">
        <v>137</v>
      </c>
      <c r="E227" s="197" t="s">
        <v>374</v>
      </c>
      <c r="F227" s="198" t="s">
        <v>375</v>
      </c>
      <c r="G227" s="199" t="s">
        <v>253</v>
      </c>
      <c r="H227" s="200">
        <v>60</v>
      </c>
      <c r="I227" s="201"/>
      <c r="J227" s="202">
        <f>ROUND(I227*H227,2)</f>
        <v>0</v>
      </c>
      <c r="K227" s="198" t="s">
        <v>141</v>
      </c>
      <c r="L227" s="203"/>
      <c r="M227" s="204" t="s">
        <v>1</v>
      </c>
      <c r="N227" s="205" t="s">
        <v>40</v>
      </c>
      <c r="O227" s="89"/>
      <c r="P227" s="206">
        <f>O227*H227</f>
        <v>0</v>
      </c>
      <c r="Q227" s="206">
        <v>0</v>
      </c>
      <c r="R227" s="206">
        <f>Q227*H227</f>
        <v>0</v>
      </c>
      <c r="S227" s="206">
        <v>0</v>
      </c>
      <c r="T227" s="206">
        <f>S227*H227</f>
        <v>0</v>
      </c>
      <c r="U227" s="207" t="s">
        <v>1</v>
      </c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8" t="s">
        <v>174</v>
      </c>
      <c r="AT227" s="208" t="s">
        <v>137</v>
      </c>
      <c r="AU227" s="208" t="s">
        <v>75</v>
      </c>
      <c r="AY227" s="15" t="s">
        <v>142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5" t="s">
        <v>82</v>
      </c>
      <c r="BK227" s="209">
        <f>ROUND(I227*H227,2)</f>
        <v>0</v>
      </c>
      <c r="BL227" s="15" t="s">
        <v>174</v>
      </c>
      <c r="BM227" s="208" t="s">
        <v>376</v>
      </c>
    </row>
    <row r="228" s="2" customFormat="1">
      <c r="A228" s="36"/>
      <c r="B228" s="37"/>
      <c r="C228" s="38"/>
      <c r="D228" s="210" t="s">
        <v>144</v>
      </c>
      <c r="E228" s="38"/>
      <c r="F228" s="211" t="s">
        <v>375</v>
      </c>
      <c r="G228" s="38"/>
      <c r="H228" s="38"/>
      <c r="I228" s="212"/>
      <c r="J228" s="38"/>
      <c r="K228" s="38"/>
      <c r="L228" s="42"/>
      <c r="M228" s="213"/>
      <c r="N228" s="214"/>
      <c r="O228" s="89"/>
      <c r="P228" s="89"/>
      <c r="Q228" s="89"/>
      <c r="R228" s="89"/>
      <c r="S228" s="89"/>
      <c r="T228" s="89"/>
      <c r="U228" s="90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144</v>
      </c>
      <c r="AU228" s="15" t="s">
        <v>75</v>
      </c>
    </row>
    <row r="229" s="2" customFormat="1">
      <c r="A229" s="36"/>
      <c r="B229" s="37"/>
      <c r="C229" s="215" t="s">
        <v>377</v>
      </c>
      <c r="D229" s="215" t="s">
        <v>154</v>
      </c>
      <c r="E229" s="216" t="s">
        <v>378</v>
      </c>
      <c r="F229" s="217" t="s">
        <v>379</v>
      </c>
      <c r="G229" s="218" t="s">
        <v>253</v>
      </c>
      <c r="H229" s="219">
        <v>60</v>
      </c>
      <c r="I229" s="220"/>
      <c r="J229" s="221">
        <f>ROUND(I229*H229,2)</f>
        <v>0</v>
      </c>
      <c r="K229" s="217" t="s">
        <v>141</v>
      </c>
      <c r="L229" s="42"/>
      <c r="M229" s="222" t="s">
        <v>1</v>
      </c>
      <c r="N229" s="223" t="s">
        <v>40</v>
      </c>
      <c r="O229" s="89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6">
        <f>S229*H229</f>
        <v>0</v>
      </c>
      <c r="U229" s="207" t="s">
        <v>1</v>
      </c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8" t="s">
        <v>82</v>
      </c>
      <c r="AT229" s="208" t="s">
        <v>154</v>
      </c>
      <c r="AU229" s="208" t="s">
        <v>75</v>
      </c>
      <c r="AY229" s="15" t="s">
        <v>142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5" t="s">
        <v>82</v>
      </c>
      <c r="BK229" s="209">
        <f>ROUND(I229*H229,2)</f>
        <v>0</v>
      </c>
      <c r="BL229" s="15" t="s">
        <v>82</v>
      </c>
      <c r="BM229" s="208" t="s">
        <v>380</v>
      </c>
    </row>
    <row r="230" s="2" customFormat="1">
      <c r="A230" s="36"/>
      <c r="B230" s="37"/>
      <c r="C230" s="38"/>
      <c r="D230" s="210" t="s">
        <v>144</v>
      </c>
      <c r="E230" s="38"/>
      <c r="F230" s="211" t="s">
        <v>381</v>
      </c>
      <c r="G230" s="38"/>
      <c r="H230" s="38"/>
      <c r="I230" s="212"/>
      <c r="J230" s="38"/>
      <c r="K230" s="38"/>
      <c r="L230" s="42"/>
      <c r="M230" s="213"/>
      <c r="N230" s="214"/>
      <c r="O230" s="89"/>
      <c r="P230" s="89"/>
      <c r="Q230" s="89"/>
      <c r="R230" s="89"/>
      <c r="S230" s="89"/>
      <c r="T230" s="89"/>
      <c r="U230" s="90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144</v>
      </c>
      <c r="AU230" s="15" t="s">
        <v>75</v>
      </c>
    </row>
    <row r="231" s="2" customFormat="1">
      <c r="A231" s="36"/>
      <c r="B231" s="37"/>
      <c r="C231" s="215" t="s">
        <v>382</v>
      </c>
      <c r="D231" s="215" t="s">
        <v>154</v>
      </c>
      <c r="E231" s="216" t="s">
        <v>383</v>
      </c>
      <c r="F231" s="217" t="s">
        <v>384</v>
      </c>
      <c r="G231" s="218" t="s">
        <v>253</v>
      </c>
      <c r="H231" s="219">
        <v>60</v>
      </c>
      <c r="I231" s="220"/>
      <c r="J231" s="221">
        <f>ROUND(I231*H231,2)</f>
        <v>0</v>
      </c>
      <c r="K231" s="217" t="s">
        <v>141</v>
      </c>
      <c r="L231" s="42"/>
      <c r="M231" s="222" t="s">
        <v>1</v>
      </c>
      <c r="N231" s="223" t="s">
        <v>40</v>
      </c>
      <c r="O231" s="89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6">
        <f>S231*H231</f>
        <v>0</v>
      </c>
      <c r="U231" s="207" t="s">
        <v>1</v>
      </c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8" t="s">
        <v>82</v>
      </c>
      <c r="AT231" s="208" t="s">
        <v>154</v>
      </c>
      <c r="AU231" s="208" t="s">
        <v>75</v>
      </c>
      <c r="AY231" s="15" t="s">
        <v>142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5" t="s">
        <v>82</v>
      </c>
      <c r="BK231" s="209">
        <f>ROUND(I231*H231,2)</f>
        <v>0</v>
      </c>
      <c r="BL231" s="15" t="s">
        <v>82</v>
      </c>
      <c r="BM231" s="208" t="s">
        <v>385</v>
      </c>
    </row>
    <row r="232" s="2" customFormat="1">
      <c r="A232" s="36"/>
      <c r="B232" s="37"/>
      <c r="C232" s="38"/>
      <c r="D232" s="210" t="s">
        <v>144</v>
      </c>
      <c r="E232" s="38"/>
      <c r="F232" s="211" t="s">
        <v>386</v>
      </c>
      <c r="G232" s="38"/>
      <c r="H232" s="38"/>
      <c r="I232" s="212"/>
      <c r="J232" s="38"/>
      <c r="K232" s="38"/>
      <c r="L232" s="42"/>
      <c r="M232" s="213"/>
      <c r="N232" s="214"/>
      <c r="O232" s="89"/>
      <c r="P232" s="89"/>
      <c r="Q232" s="89"/>
      <c r="R232" s="89"/>
      <c r="S232" s="89"/>
      <c r="T232" s="89"/>
      <c r="U232" s="90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144</v>
      </c>
      <c r="AU232" s="15" t="s">
        <v>75</v>
      </c>
    </row>
    <row r="233" s="2" customFormat="1">
      <c r="A233" s="36"/>
      <c r="B233" s="37"/>
      <c r="C233" s="196" t="s">
        <v>387</v>
      </c>
      <c r="D233" s="196" t="s">
        <v>137</v>
      </c>
      <c r="E233" s="197" t="s">
        <v>388</v>
      </c>
      <c r="F233" s="198" t="s">
        <v>389</v>
      </c>
      <c r="G233" s="199" t="s">
        <v>147</v>
      </c>
      <c r="H233" s="200">
        <v>30</v>
      </c>
      <c r="I233" s="201"/>
      <c r="J233" s="202">
        <f>ROUND(I233*H233,2)</f>
        <v>0</v>
      </c>
      <c r="K233" s="198" t="s">
        <v>141</v>
      </c>
      <c r="L233" s="203"/>
      <c r="M233" s="204" t="s">
        <v>1</v>
      </c>
      <c r="N233" s="205" t="s">
        <v>40</v>
      </c>
      <c r="O233" s="89"/>
      <c r="P233" s="206">
        <f>O233*H233</f>
        <v>0</v>
      </c>
      <c r="Q233" s="206">
        <v>0</v>
      </c>
      <c r="R233" s="206">
        <f>Q233*H233</f>
        <v>0</v>
      </c>
      <c r="S233" s="206">
        <v>0</v>
      </c>
      <c r="T233" s="206">
        <f>S233*H233</f>
        <v>0</v>
      </c>
      <c r="U233" s="207" t="s">
        <v>1</v>
      </c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8" t="s">
        <v>84</v>
      </c>
      <c r="AT233" s="208" t="s">
        <v>137</v>
      </c>
      <c r="AU233" s="208" t="s">
        <v>75</v>
      </c>
      <c r="AY233" s="15" t="s">
        <v>142</v>
      </c>
      <c r="BE233" s="209">
        <f>IF(N233="základní",J233,0)</f>
        <v>0</v>
      </c>
      <c r="BF233" s="209">
        <f>IF(N233="snížená",J233,0)</f>
        <v>0</v>
      </c>
      <c r="BG233" s="209">
        <f>IF(N233="zákl. přenesená",J233,0)</f>
        <v>0</v>
      </c>
      <c r="BH233" s="209">
        <f>IF(N233="sníž. přenesená",J233,0)</f>
        <v>0</v>
      </c>
      <c r="BI233" s="209">
        <f>IF(N233="nulová",J233,0)</f>
        <v>0</v>
      </c>
      <c r="BJ233" s="15" t="s">
        <v>82</v>
      </c>
      <c r="BK233" s="209">
        <f>ROUND(I233*H233,2)</f>
        <v>0</v>
      </c>
      <c r="BL233" s="15" t="s">
        <v>82</v>
      </c>
      <c r="BM233" s="208" t="s">
        <v>390</v>
      </c>
    </row>
    <row r="234" s="2" customFormat="1">
      <c r="A234" s="36"/>
      <c r="B234" s="37"/>
      <c r="C234" s="38"/>
      <c r="D234" s="210" t="s">
        <v>144</v>
      </c>
      <c r="E234" s="38"/>
      <c r="F234" s="211" t="s">
        <v>389</v>
      </c>
      <c r="G234" s="38"/>
      <c r="H234" s="38"/>
      <c r="I234" s="212"/>
      <c r="J234" s="38"/>
      <c r="K234" s="38"/>
      <c r="L234" s="42"/>
      <c r="M234" s="213"/>
      <c r="N234" s="214"/>
      <c r="O234" s="89"/>
      <c r="P234" s="89"/>
      <c r="Q234" s="89"/>
      <c r="R234" s="89"/>
      <c r="S234" s="89"/>
      <c r="T234" s="89"/>
      <c r="U234" s="90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144</v>
      </c>
      <c r="AU234" s="15" t="s">
        <v>75</v>
      </c>
    </row>
    <row r="235" s="2" customFormat="1">
      <c r="A235" s="36"/>
      <c r="B235" s="37"/>
      <c r="C235" s="215" t="s">
        <v>391</v>
      </c>
      <c r="D235" s="215" t="s">
        <v>154</v>
      </c>
      <c r="E235" s="216" t="s">
        <v>392</v>
      </c>
      <c r="F235" s="217" t="s">
        <v>393</v>
      </c>
      <c r="G235" s="218" t="s">
        <v>147</v>
      </c>
      <c r="H235" s="219">
        <v>30</v>
      </c>
      <c r="I235" s="220"/>
      <c r="J235" s="221">
        <f>ROUND(I235*H235,2)</f>
        <v>0</v>
      </c>
      <c r="K235" s="217" t="s">
        <v>141</v>
      </c>
      <c r="L235" s="42"/>
      <c r="M235" s="222" t="s">
        <v>1</v>
      </c>
      <c r="N235" s="223" t="s">
        <v>40</v>
      </c>
      <c r="O235" s="89"/>
      <c r="P235" s="206">
        <f>O235*H235</f>
        <v>0</v>
      </c>
      <c r="Q235" s="206">
        <v>0</v>
      </c>
      <c r="R235" s="206">
        <f>Q235*H235</f>
        <v>0</v>
      </c>
      <c r="S235" s="206">
        <v>0</v>
      </c>
      <c r="T235" s="206">
        <f>S235*H235</f>
        <v>0</v>
      </c>
      <c r="U235" s="207" t="s">
        <v>1</v>
      </c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8" t="s">
        <v>82</v>
      </c>
      <c r="AT235" s="208" t="s">
        <v>154</v>
      </c>
      <c r="AU235" s="208" t="s">
        <v>75</v>
      </c>
      <c r="AY235" s="15" t="s">
        <v>142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5" t="s">
        <v>82</v>
      </c>
      <c r="BK235" s="209">
        <f>ROUND(I235*H235,2)</f>
        <v>0</v>
      </c>
      <c r="BL235" s="15" t="s">
        <v>82</v>
      </c>
      <c r="BM235" s="208" t="s">
        <v>394</v>
      </c>
    </row>
    <row r="236" s="2" customFormat="1">
      <c r="A236" s="36"/>
      <c r="B236" s="37"/>
      <c r="C236" s="38"/>
      <c r="D236" s="210" t="s">
        <v>144</v>
      </c>
      <c r="E236" s="38"/>
      <c r="F236" s="211" t="s">
        <v>393</v>
      </c>
      <c r="G236" s="38"/>
      <c r="H236" s="38"/>
      <c r="I236" s="212"/>
      <c r="J236" s="38"/>
      <c r="K236" s="38"/>
      <c r="L236" s="42"/>
      <c r="M236" s="213"/>
      <c r="N236" s="214"/>
      <c r="O236" s="89"/>
      <c r="P236" s="89"/>
      <c r="Q236" s="89"/>
      <c r="R236" s="89"/>
      <c r="S236" s="89"/>
      <c r="T236" s="89"/>
      <c r="U236" s="90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144</v>
      </c>
      <c r="AU236" s="15" t="s">
        <v>75</v>
      </c>
    </row>
    <row r="237" s="2" customFormat="1">
      <c r="A237" s="36"/>
      <c r="B237" s="37"/>
      <c r="C237" s="215" t="s">
        <v>395</v>
      </c>
      <c r="D237" s="215" t="s">
        <v>154</v>
      </c>
      <c r="E237" s="216" t="s">
        <v>396</v>
      </c>
      <c r="F237" s="217" t="s">
        <v>397</v>
      </c>
      <c r="G237" s="218" t="s">
        <v>147</v>
      </c>
      <c r="H237" s="219">
        <v>6</v>
      </c>
      <c r="I237" s="220"/>
      <c r="J237" s="221">
        <f>ROUND(I237*H237,2)</f>
        <v>0</v>
      </c>
      <c r="K237" s="217" t="s">
        <v>141</v>
      </c>
      <c r="L237" s="42"/>
      <c r="M237" s="222" t="s">
        <v>1</v>
      </c>
      <c r="N237" s="223" t="s">
        <v>40</v>
      </c>
      <c r="O237" s="89"/>
      <c r="P237" s="206">
        <f>O237*H237</f>
        <v>0</v>
      </c>
      <c r="Q237" s="206">
        <v>0</v>
      </c>
      <c r="R237" s="206">
        <f>Q237*H237</f>
        <v>0</v>
      </c>
      <c r="S237" s="206">
        <v>0</v>
      </c>
      <c r="T237" s="206">
        <f>S237*H237</f>
        <v>0</v>
      </c>
      <c r="U237" s="207" t="s">
        <v>1</v>
      </c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8" t="s">
        <v>82</v>
      </c>
      <c r="AT237" s="208" t="s">
        <v>154</v>
      </c>
      <c r="AU237" s="208" t="s">
        <v>75</v>
      </c>
      <c r="AY237" s="15" t="s">
        <v>142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5" t="s">
        <v>82</v>
      </c>
      <c r="BK237" s="209">
        <f>ROUND(I237*H237,2)</f>
        <v>0</v>
      </c>
      <c r="BL237" s="15" t="s">
        <v>82</v>
      </c>
      <c r="BM237" s="208" t="s">
        <v>398</v>
      </c>
    </row>
    <row r="238" s="2" customFormat="1">
      <c r="A238" s="36"/>
      <c r="B238" s="37"/>
      <c r="C238" s="38"/>
      <c r="D238" s="210" t="s">
        <v>144</v>
      </c>
      <c r="E238" s="38"/>
      <c r="F238" s="211" t="s">
        <v>399</v>
      </c>
      <c r="G238" s="38"/>
      <c r="H238" s="38"/>
      <c r="I238" s="212"/>
      <c r="J238" s="38"/>
      <c r="K238" s="38"/>
      <c r="L238" s="42"/>
      <c r="M238" s="213"/>
      <c r="N238" s="214"/>
      <c r="O238" s="89"/>
      <c r="P238" s="89"/>
      <c r="Q238" s="89"/>
      <c r="R238" s="89"/>
      <c r="S238" s="89"/>
      <c r="T238" s="89"/>
      <c r="U238" s="90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144</v>
      </c>
      <c r="AU238" s="15" t="s">
        <v>75</v>
      </c>
    </row>
    <row r="239" s="2" customFormat="1">
      <c r="A239" s="36"/>
      <c r="B239" s="37"/>
      <c r="C239" s="38"/>
      <c r="D239" s="210" t="s">
        <v>400</v>
      </c>
      <c r="E239" s="38"/>
      <c r="F239" s="224" t="s">
        <v>401</v>
      </c>
      <c r="G239" s="38"/>
      <c r="H239" s="38"/>
      <c r="I239" s="212"/>
      <c r="J239" s="38"/>
      <c r="K239" s="38"/>
      <c r="L239" s="42"/>
      <c r="M239" s="213"/>
      <c r="N239" s="214"/>
      <c r="O239" s="89"/>
      <c r="P239" s="89"/>
      <c r="Q239" s="89"/>
      <c r="R239" s="89"/>
      <c r="S239" s="89"/>
      <c r="T239" s="89"/>
      <c r="U239" s="90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400</v>
      </c>
      <c r="AU239" s="15" t="s">
        <v>75</v>
      </c>
    </row>
    <row r="240" s="2" customFormat="1">
      <c r="A240" s="36"/>
      <c r="B240" s="37"/>
      <c r="C240" s="215" t="s">
        <v>402</v>
      </c>
      <c r="D240" s="215" t="s">
        <v>154</v>
      </c>
      <c r="E240" s="216" t="s">
        <v>403</v>
      </c>
      <c r="F240" s="217" t="s">
        <v>404</v>
      </c>
      <c r="G240" s="218" t="s">
        <v>147</v>
      </c>
      <c r="H240" s="219">
        <v>4</v>
      </c>
      <c r="I240" s="220"/>
      <c r="J240" s="221">
        <f>ROUND(I240*H240,2)</f>
        <v>0</v>
      </c>
      <c r="K240" s="217" t="s">
        <v>141</v>
      </c>
      <c r="L240" s="42"/>
      <c r="M240" s="222" t="s">
        <v>1</v>
      </c>
      <c r="N240" s="223" t="s">
        <v>40</v>
      </c>
      <c r="O240" s="89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6">
        <f>S240*H240</f>
        <v>0</v>
      </c>
      <c r="U240" s="207" t="s">
        <v>1</v>
      </c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8" t="s">
        <v>82</v>
      </c>
      <c r="AT240" s="208" t="s">
        <v>154</v>
      </c>
      <c r="AU240" s="208" t="s">
        <v>75</v>
      </c>
      <c r="AY240" s="15" t="s">
        <v>142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5" t="s">
        <v>82</v>
      </c>
      <c r="BK240" s="209">
        <f>ROUND(I240*H240,2)</f>
        <v>0</v>
      </c>
      <c r="BL240" s="15" t="s">
        <v>82</v>
      </c>
      <c r="BM240" s="208" t="s">
        <v>405</v>
      </c>
    </row>
    <row r="241" s="2" customFormat="1">
      <c r="A241" s="36"/>
      <c r="B241" s="37"/>
      <c r="C241" s="38"/>
      <c r="D241" s="210" t="s">
        <v>144</v>
      </c>
      <c r="E241" s="38"/>
      <c r="F241" s="211" t="s">
        <v>406</v>
      </c>
      <c r="G241" s="38"/>
      <c r="H241" s="38"/>
      <c r="I241" s="212"/>
      <c r="J241" s="38"/>
      <c r="K241" s="38"/>
      <c r="L241" s="42"/>
      <c r="M241" s="213"/>
      <c r="N241" s="214"/>
      <c r="O241" s="89"/>
      <c r="P241" s="89"/>
      <c r="Q241" s="89"/>
      <c r="R241" s="89"/>
      <c r="S241" s="89"/>
      <c r="T241" s="89"/>
      <c r="U241" s="90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144</v>
      </c>
      <c r="AU241" s="15" t="s">
        <v>75</v>
      </c>
    </row>
    <row r="242" s="2" customFormat="1">
      <c r="A242" s="36"/>
      <c r="B242" s="37"/>
      <c r="C242" s="215" t="s">
        <v>407</v>
      </c>
      <c r="D242" s="215" t="s">
        <v>154</v>
      </c>
      <c r="E242" s="216" t="s">
        <v>408</v>
      </c>
      <c r="F242" s="217" t="s">
        <v>409</v>
      </c>
      <c r="G242" s="218" t="s">
        <v>253</v>
      </c>
      <c r="H242" s="219">
        <v>150</v>
      </c>
      <c r="I242" s="220"/>
      <c r="J242" s="221">
        <f>ROUND(I242*H242,2)</f>
        <v>0</v>
      </c>
      <c r="K242" s="217" t="s">
        <v>141</v>
      </c>
      <c r="L242" s="42"/>
      <c r="M242" s="222" t="s">
        <v>1</v>
      </c>
      <c r="N242" s="223" t="s">
        <v>40</v>
      </c>
      <c r="O242" s="89"/>
      <c r="P242" s="206">
        <f>O242*H242</f>
        <v>0</v>
      </c>
      <c r="Q242" s="206">
        <v>0</v>
      </c>
      <c r="R242" s="206">
        <f>Q242*H242</f>
        <v>0</v>
      </c>
      <c r="S242" s="206">
        <v>0</v>
      </c>
      <c r="T242" s="206">
        <f>S242*H242</f>
        <v>0</v>
      </c>
      <c r="U242" s="207" t="s">
        <v>1</v>
      </c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8" t="s">
        <v>82</v>
      </c>
      <c r="AT242" s="208" t="s">
        <v>154</v>
      </c>
      <c r="AU242" s="208" t="s">
        <v>75</v>
      </c>
      <c r="AY242" s="15" t="s">
        <v>142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5" t="s">
        <v>82</v>
      </c>
      <c r="BK242" s="209">
        <f>ROUND(I242*H242,2)</f>
        <v>0</v>
      </c>
      <c r="BL242" s="15" t="s">
        <v>82</v>
      </c>
      <c r="BM242" s="208" t="s">
        <v>410</v>
      </c>
    </row>
    <row r="243" s="2" customFormat="1">
      <c r="A243" s="36"/>
      <c r="B243" s="37"/>
      <c r="C243" s="38"/>
      <c r="D243" s="210" t="s">
        <v>144</v>
      </c>
      <c r="E243" s="38"/>
      <c r="F243" s="211" t="s">
        <v>409</v>
      </c>
      <c r="G243" s="38"/>
      <c r="H243" s="38"/>
      <c r="I243" s="212"/>
      <c r="J243" s="38"/>
      <c r="K243" s="38"/>
      <c r="L243" s="42"/>
      <c r="M243" s="213"/>
      <c r="N243" s="214"/>
      <c r="O243" s="89"/>
      <c r="P243" s="89"/>
      <c r="Q243" s="89"/>
      <c r="R243" s="89"/>
      <c r="S243" s="89"/>
      <c r="T243" s="89"/>
      <c r="U243" s="90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144</v>
      </c>
      <c r="AU243" s="15" t="s">
        <v>75</v>
      </c>
    </row>
    <row r="244" s="2" customFormat="1" ht="16.5" customHeight="1">
      <c r="A244" s="36"/>
      <c r="B244" s="37"/>
      <c r="C244" s="215" t="s">
        <v>411</v>
      </c>
      <c r="D244" s="215" t="s">
        <v>154</v>
      </c>
      <c r="E244" s="216" t="s">
        <v>412</v>
      </c>
      <c r="F244" s="217" t="s">
        <v>413</v>
      </c>
      <c r="G244" s="218" t="s">
        <v>253</v>
      </c>
      <c r="H244" s="219">
        <v>60</v>
      </c>
      <c r="I244" s="220"/>
      <c r="J244" s="221">
        <f>ROUND(I244*H244,2)</f>
        <v>0</v>
      </c>
      <c r="K244" s="217" t="s">
        <v>141</v>
      </c>
      <c r="L244" s="42"/>
      <c r="M244" s="222" t="s">
        <v>1</v>
      </c>
      <c r="N244" s="223" t="s">
        <v>40</v>
      </c>
      <c r="O244" s="89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6">
        <f>S244*H244</f>
        <v>0</v>
      </c>
      <c r="U244" s="207" t="s">
        <v>1</v>
      </c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8" t="s">
        <v>82</v>
      </c>
      <c r="AT244" s="208" t="s">
        <v>154</v>
      </c>
      <c r="AU244" s="208" t="s">
        <v>75</v>
      </c>
      <c r="AY244" s="15" t="s">
        <v>142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15" t="s">
        <v>82</v>
      </c>
      <c r="BK244" s="209">
        <f>ROUND(I244*H244,2)</f>
        <v>0</v>
      </c>
      <c r="BL244" s="15" t="s">
        <v>82</v>
      </c>
      <c r="BM244" s="208" t="s">
        <v>414</v>
      </c>
    </row>
    <row r="245" s="2" customFormat="1">
      <c r="A245" s="36"/>
      <c r="B245" s="37"/>
      <c r="C245" s="38"/>
      <c r="D245" s="210" t="s">
        <v>144</v>
      </c>
      <c r="E245" s="38"/>
      <c r="F245" s="211" t="s">
        <v>415</v>
      </c>
      <c r="G245" s="38"/>
      <c r="H245" s="38"/>
      <c r="I245" s="212"/>
      <c r="J245" s="38"/>
      <c r="K245" s="38"/>
      <c r="L245" s="42"/>
      <c r="M245" s="213"/>
      <c r="N245" s="214"/>
      <c r="O245" s="89"/>
      <c r="P245" s="89"/>
      <c r="Q245" s="89"/>
      <c r="R245" s="89"/>
      <c r="S245" s="89"/>
      <c r="T245" s="89"/>
      <c r="U245" s="90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144</v>
      </c>
      <c r="AU245" s="15" t="s">
        <v>75</v>
      </c>
    </row>
    <row r="246" s="2" customFormat="1">
      <c r="A246" s="36"/>
      <c r="B246" s="37"/>
      <c r="C246" s="196" t="s">
        <v>416</v>
      </c>
      <c r="D246" s="196" t="s">
        <v>137</v>
      </c>
      <c r="E246" s="197" t="s">
        <v>417</v>
      </c>
      <c r="F246" s="198" t="s">
        <v>418</v>
      </c>
      <c r="G246" s="199" t="s">
        <v>147</v>
      </c>
      <c r="H246" s="200">
        <v>4</v>
      </c>
      <c r="I246" s="201"/>
      <c r="J246" s="202">
        <f>ROUND(I246*H246,2)</f>
        <v>0</v>
      </c>
      <c r="K246" s="198" t="s">
        <v>141</v>
      </c>
      <c r="L246" s="203"/>
      <c r="M246" s="204" t="s">
        <v>1</v>
      </c>
      <c r="N246" s="205" t="s">
        <v>40</v>
      </c>
      <c r="O246" s="89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6">
        <f>S246*H246</f>
        <v>0</v>
      </c>
      <c r="U246" s="207" t="s">
        <v>1</v>
      </c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8" t="s">
        <v>174</v>
      </c>
      <c r="AT246" s="208" t="s">
        <v>137</v>
      </c>
      <c r="AU246" s="208" t="s">
        <v>75</v>
      </c>
      <c r="AY246" s="15" t="s">
        <v>142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5" t="s">
        <v>82</v>
      </c>
      <c r="BK246" s="209">
        <f>ROUND(I246*H246,2)</f>
        <v>0</v>
      </c>
      <c r="BL246" s="15" t="s">
        <v>174</v>
      </c>
      <c r="BM246" s="208" t="s">
        <v>419</v>
      </c>
    </row>
    <row r="247" s="2" customFormat="1">
      <c r="A247" s="36"/>
      <c r="B247" s="37"/>
      <c r="C247" s="38"/>
      <c r="D247" s="210" t="s">
        <v>144</v>
      </c>
      <c r="E247" s="38"/>
      <c r="F247" s="211" t="s">
        <v>418</v>
      </c>
      <c r="G247" s="38"/>
      <c r="H247" s="38"/>
      <c r="I247" s="212"/>
      <c r="J247" s="38"/>
      <c r="K247" s="38"/>
      <c r="L247" s="42"/>
      <c r="M247" s="213"/>
      <c r="N247" s="214"/>
      <c r="O247" s="89"/>
      <c r="P247" s="89"/>
      <c r="Q247" s="89"/>
      <c r="R247" s="89"/>
      <c r="S247" s="89"/>
      <c r="T247" s="89"/>
      <c r="U247" s="90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144</v>
      </c>
      <c r="AU247" s="15" t="s">
        <v>75</v>
      </c>
    </row>
    <row r="248" s="2" customFormat="1" ht="33" customHeight="1">
      <c r="A248" s="36"/>
      <c r="B248" s="37"/>
      <c r="C248" s="215" t="s">
        <v>420</v>
      </c>
      <c r="D248" s="215" t="s">
        <v>154</v>
      </c>
      <c r="E248" s="216" t="s">
        <v>421</v>
      </c>
      <c r="F248" s="217" t="s">
        <v>422</v>
      </c>
      <c r="G248" s="218" t="s">
        <v>147</v>
      </c>
      <c r="H248" s="219">
        <v>4</v>
      </c>
      <c r="I248" s="220"/>
      <c r="J248" s="221">
        <f>ROUND(I248*H248,2)</f>
        <v>0</v>
      </c>
      <c r="K248" s="217" t="s">
        <v>141</v>
      </c>
      <c r="L248" s="42"/>
      <c r="M248" s="222" t="s">
        <v>1</v>
      </c>
      <c r="N248" s="223" t="s">
        <v>40</v>
      </c>
      <c r="O248" s="89"/>
      <c r="P248" s="206">
        <f>O248*H248</f>
        <v>0</v>
      </c>
      <c r="Q248" s="206">
        <v>0</v>
      </c>
      <c r="R248" s="206">
        <f>Q248*H248</f>
        <v>0</v>
      </c>
      <c r="S248" s="206">
        <v>0</v>
      </c>
      <c r="T248" s="206">
        <f>S248*H248</f>
        <v>0</v>
      </c>
      <c r="U248" s="207" t="s">
        <v>1</v>
      </c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8" t="s">
        <v>82</v>
      </c>
      <c r="AT248" s="208" t="s">
        <v>154</v>
      </c>
      <c r="AU248" s="208" t="s">
        <v>75</v>
      </c>
      <c r="AY248" s="15" t="s">
        <v>142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5" t="s">
        <v>82</v>
      </c>
      <c r="BK248" s="209">
        <f>ROUND(I248*H248,2)</f>
        <v>0</v>
      </c>
      <c r="BL248" s="15" t="s">
        <v>82</v>
      </c>
      <c r="BM248" s="208" t="s">
        <v>423</v>
      </c>
    </row>
    <row r="249" s="2" customFormat="1">
      <c r="A249" s="36"/>
      <c r="B249" s="37"/>
      <c r="C249" s="38"/>
      <c r="D249" s="210" t="s">
        <v>144</v>
      </c>
      <c r="E249" s="38"/>
      <c r="F249" s="211" t="s">
        <v>424</v>
      </c>
      <c r="G249" s="38"/>
      <c r="H249" s="38"/>
      <c r="I249" s="212"/>
      <c r="J249" s="38"/>
      <c r="K249" s="38"/>
      <c r="L249" s="42"/>
      <c r="M249" s="213"/>
      <c r="N249" s="214"/>
      <c r="O249" s="89"/>
      <c r="P249" s="89"/>
      <c r="Q249" s="89"/>
      <c r="R249" s="89"/>
      <c r="S249" s="89"/>
      <c r="T249" s="89"/>
      <c r="U249" s="90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144</v>
      </c>
      <c r="AU249" s="15" t="s">
        <v>75</v>
      </c>
    </row>
    <row r="250" s="2" customFormat="1" ht="16.5" customHeight="1">
      <c r="A250" s="36"/>
      <c r="B250" s="37"/>
      <c r="C250" s="215" t="s">
        <v>425</v>
      </c>
      <c r="D250" s="215" t="s">
        <v>154</v>
      </c>
      <c r="E250" s="216" t="s">
        <v>426</v>
      </c>
      <c r="F250" s="217" t="s">
        <v>427</v>
      </c>
      <c r="G250" s="218" t="s">
        <v>325</v>
      </c>
      <c r="H250" s="219">
        <v>98</v>
      </c>
      <c r="I250" s="220"/>
      <c r="J250" s="221">
        <f>ROUND(I250*H250,2)</f>
        <v>0</v>
      </c>
      <c r="K250" s="217" t="s">
        <v>141</v>
      </c>
      <c r="L250" s="42"/>
      <c r="M250" s="222" t="s">
        <v>1</v>
      </c>
      <c r="N250" s="223" t="s">
        <v>40</v>
      </c>
      <c r="O250" s="89"/>
      <c r="P250" s="206">
        <f>O250*H250</f>
        <v>0</v>
      </c>
      <c r="Q250" s="206">
        <v>0</v>
      </c>
      <c r="R250" s="206">
        <f>Q250*H250</f>
        <v>0</v>
      </c>
      <c r="S250" s="206">
        <v>0</v>
      </c>
      <c r="T250" s="206">
        <f>S250*H250</f>
        <v>0</v>
      </c>
      <c r="U250" s="207" t="s">
        <v>1</v>
      </c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8" t="s">
        <v>82</v>
      </c>
      <c r="AT250" s="208" t="s">
        <v>154</v>
      </c>
      <c r="AU250" s="208" t="s">
        <v>75</v>
      </c>
      <c r="AY250" s="15" t="s">
        <v>142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15" t="s">
        <v>82</v>
      </c>
      <c r="BK250" s="209">
        <f>ROUND(I250*H250,2)</f>
        <v>0</v>
      </c>
      <c r="BL250" s="15" t="s">
        <v>82</v>
      </c>
      <c r="BM250" s="208" t="s">
        <v>428</v>
      </c>
    </row>
    <row r="251" s="2" customFormat="1">
      <c r="A251" s="36"/>
      <c r="B251" s="37"/>
      <c r="C251" s="38"/>
      <c r="D251" s="210" t="s">
        <v>144</v>
      </c>
      <c r="E251" s="38"/>
      <c r="F251" s="211" t="s">
        <v>427</v>
      </c>
      <c r="G251" s="38"/>
      <c r="H251" s="38"/>
      <c r="I251" s="212"/>
      <c r="J251" s="38"/>
      <c r="K251" s="38"/>
      <c r="L251" s="42"/>
      <c r="M251" s="213"/>
      <c r="N251" s="214"/>
      <c r="O251" s="89"/>
      <c r="P251" s="89"/>
      <c r="Q251" s="89"/>
      <c r="R251" s="89"/>
      <c r="S251" s="89"/>
      <c r="T251" s="89"/>
      <c r="U251" s="90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144</v>
      </c>
      <c r="AU251" s="15" t="s">
        <v>75</v>
      </c>
    </row>
    <row r="252" s="2" customFormat="1" ht="33" customHeight="1">
      <c r="A252" s="36"/>
      <c r="B252" s="37"/>
      <c r="C252" s="196" t="s">
        <v>429</v>
      </c>
      <c r="D252" s="196" t="s">
        <v>137</v>
      </c>
      <c r="E252" s="197" t="s">
        <v>430</v>
      </c>
      <c r="F252" s="198" t="s">
        <v>431</v>
      </c>
      <c r="G252" s="199" t="s">
        <v>253</v>
      </c>
      <c r="H252" s="200">
        <v>60</v>
      </c>
      <c r="I252" s="201"/>
      <c r="J252" s="202">
        <f>ROUND(I252*H252,2)</f>
        <v>0</v>
      </c>
      <c r="K252" s="198" t="s">
        <v>141</v>
      </c>
      <c r="L252" s="203"/>
      <c r="M252" s="204" t="s">
        <v>1</v>
      </c>
      <c r="N252" s="205" t="s">
        <v>40</v>
      </c>
      <c r="O252" s="89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6">
        <f>S252*H252</f>
        <v>0</v>
      </c>
      <c r="U252" s="207" t="s">
        <v>1</v>
      </c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8" t="s">
        <v>174</v>
      </c>
      <c r="AT252" s="208" t="s">
        <v>137</v>
      </c>
      <c r="AU252" s="208" t="s">
        <v>75</v>
      </c>
      <c r="AY252" s="15" t="s">
        <v>142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5" t="s">
        <v>82</v>
      </c>
      <c r="BK252" s="209">
        <f>ROUND(I252*H252,2)</f>
        <v>0</v>
      </c>
      <c r="BL252" s="15" t="s">
        <v>174</v>
      </c>
      <c r="BM252" s="208" t="s">
        <v>432</v>
      </c>
    </row>
    <row r="253" s="2" customFormat="1">
      <c r="A253" s="36"/>
      <c r="B253" s="37"/>
      <c r="C253" s="38"/>
      <c r="D253" s="210" t="s">
        <v>144</v>
      </c>
      <c r="E253" s="38"/>
      <c r="F253" s="211" t="s">
        <v>431</v>
      </c>
      <c r="G253" s="38"/>
      <c r="H253" s="38"/>
      <c r="I253" s="212"/>
      <c r="J253" s="38"/>
      <c r="K253" s="38"/>
      <c r="L253" s="42"/>
      <c r="M253" s="213"/>
      <c r="N253" s="214"/>
      <c r="O253" s="89"/>
      <c r="P253" s="89"/>
      <c r="Q253" s="89"/>
      <c r="R253" s="89"/>
      <c r="S253" s="89"/>
      <c r="T253" s="89"/>
      <c r="U253" s="90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144</v>
      </c>
      <c r="AU253" s="15" t="s">
        <v>75</v>
      </c>
    </row>
    <row r="254" s="2" customFormat="1" ht="16.5" customHeight="1">
      <c r="A254" s="36"/>
      <c r="B254" s="37"/>
      <c r="C254" s="215" t="s">
        <v>433</v>
      </c>
      <c r="D254" s="215" t="s">
        <v>154</v>
      </c>
      <c r="E254" s="216" t="s">
        <v>434</v>
      </c>
      <c r="F254" s="217" t="s">
        <v>435</v>
      </c>
      <c r="G254" s="218" t="s">
        <v>253</v>
      </c>
      <c r="H254" s="219">
        <v>60</v>
      </c>
      <c r="I254" s="220"/>
      <c r="J254" s="221">
        <f>ROUND(I254*H254,2)</f>
        <v>0</v>
      </c>
      <c r="K254" s="217" t="s">
        <v>141</v>
      </c>
      <c r="L254" s="42"/>
      <c r="M254" s="222" t="s">
        <v>1</v>
      </c>
      <c r="N254" s="223" t="s">
        <v>40</v>
      </c>
      <c r="O254" s="89"/>
      <c r="P254" s="206">
        <f>O254*H254</f>
        <v>0</v>
      </c>
      <c r="Q254" s="206">
        <v>0</v>
      </c>
      <c r="R254" s="206">
        <f>Q254*H254</f>
        <v>0</v>
      </c>
      <c r="S254" s="206">
        <v>0</v>
      </c>
      <c r="T254" s="206">
        <f>S254*H254</f>
        <v>0</v>
      </c>
      <c r="U254" s="207" t="s">
        <v>1</v>
      </c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8" t="s">
        <v>82</v>
      </c>
      <c r="AT254" s="208" t="s">
        <v>154</v>
      </c>
      <c r="AU254" s="208" t="s">
        <v>75</v>
      </c>
      <c r="AY254" s="15" t="s">
        <v>142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5" t="s">
        <v>82</v>
      </c>
      <c r="BK254" s="209">
        <f>ROUND(I254*H254,2)</f>
        <v>0</v>
      </c>
      <c r="BL254" s="15" t="s">
        <v>82</v>
      </c>
      <c r="BM254" s="208" t="s">
        <v>436</v>
      </c>
    </row>
    <row r="255" s="2" customFormat="1">
      <c r="A255" s="36"/>
      <c r="B255" s="37"/>
      <c r="C255" s="38"/>
      <c r="D255" s="210" t="s">
        <v>144</v>
      </c>
      <c r="E255" s="38"/>
      <c r="F255" s="211" t="s">
        <v>435</v>
      </c>
      <c r="G255" s="38"/>
      <c r="H255" s="38"/>
      <c r="I255" s="212"/>
      <c r="J255" s="38"/>
      <c r="K255" s="38"/>
      <c r="L255" s="42"/>
      <c r="M255" s="213"/>
      <c r="N255" s="214"/>
      <c r="O255" s="89"/>
      <c r="P255" s="89"/>
      <c r="Q255" s="89"/>
      <c r="R255" s="89"/>
      <c r="S255" s="89"/>
      <c r="T255" s="89"/>
      <c r="U255" s="90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144</v>
      </c>
      <c r="AU255" s="15" t="s">
        <v>75</v>
      </c>
    </row>
    <row r="256" s="2" customFormat="1" ht="16.5" customHeight="1">
      <c r="A256" s="36"/>
      <c r="B256" s="37"/>
      <c r="C256" s="215" t="s">
        <v>437</v>
      </c>
      <c r="D256" s="215" t="s">
        <v>154</v>
      </c>
      <c r="E256" s="216" t="s">
        <v>438</v>
      </c>
      <c r="F256" s="217" t="s">
        <v>439</v>
      </c>
      <c r="G256" s="218" t="s">
        <v>147</v>
      </c>
      <c r="H256" s="219">
        <v>1</v>
      </c>
      <c r="I256" s="220"/>
      <c r="J256" s="221">
        <f>ROUND(I256*H256,2)</f>
        <v>0</v>
      </c>
      <c r="K256" s="217" t="s">
        <v>141</v>
      </c>
      <c r="L256" s="42"/>
      <c r="M256" s="222" t="s">
        <v>1</v>
      </c>
      <c r="N256" s="223" t="s">
        <v>40</v>
      </c>
      <c r="O256" s="89"/>
      <c r="P256" s="206">
        <f>O256*H256</f>
        <v>0</v>
      </c>
      <c r="Q256" s="206">
        <v>0</v>
      </c>
      <c r="R256" s="206">
        <f>Q256*H256</f>
        <v>0</v>
      </c>
      <c r="S256" s="206">
        <v>0</v>
      </c>
      <c r="T256" s="206">
        <f>S256*H256</f>
        <v>0</v>
      </c>
      <c r="U256" s="207" t="s">
        <v>1</v>
      </c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8" t="s">
        <v>82</v>
      </c>
      <c r="AT256" s="208" t="s">
        <v>154</v>
      </c>
      <c r="AU256" s="208" t="s">
        <v>75</v>
      </c>
      <c r="AY256" s="15" t="s">
        <v>142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5" t="s">
        <v>82</v>
      </c>
      <c r="BK256" s="209">
        <f>ROUND(I256*H256,2)</f>
        <v>0</v>
      </c>
      <c r="BL256" s="15" t="s">
        <v>82</v>
      </c>
      <c r="BM256" s="208" t="s">
        <v>440</v>
      </c>
    </row>
    <row r="257" s="2" customFormat="1">
      <c r="A257" s="36"/>
      <c r="B257" s="37"/>
      <c r="C257" s="38"/>
      <c r="D257" s="210" t="s">
        <v>144</v>
      </c>
      <c r="E257" s="38"/>
      <c r="F257" s="211" t="s">
        <v>439</v>
      </c>
      <c r="G257" s="38"/>
      <c r="H257" s="38"/>
      <c r="I257" s="212"/>
      <c r="J257" s="38"/>
      <c r="K257" s="38"/>
      <c r="L257" s="42"/>
      <c r="M257" s="213"/>
      <c r="N257" s="214"/>
      <c r="O257" s="89"/>
      <c r="P257" s="89"/>
      <c r="Q257" s="89"/>
      <c r="R257" s="89"/>
      <c r="S257" s="89"/>
      <c r="T257" s="89"/>
      <c r="U257" s="90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144</v>
      </c>
      <c r="AU257" s="15" t="s">
        <v>75</v>
      </c>
    </row>
    <row r="258" s="2" customFormat="1" ht="33" customHeight="1">
      <c r="A258" s="36"/>
      <c r="B258" s="37"/>
      <c r="C258" s="215" t="s">
        <v>441</v>
      </c>
      <c r="D258" s="215" t="s">
        <v>154</v>
      </c>
      <c r="E258" s="216" t="s">
        <v>442</v>
      </c>
      <c r="F258" s="217" t="s">
        <v>443</v>
      </c>
      <c r="G258" s="218" t="s">
        <v>147</v>
      </c>
      <c r="H258" s="219">
        <v>1</v>
      </c>
      <c r="I258" s="220"/>
      <c r="J258" s="221">
        <f>ROUND(I258*H258,2)</f>
        <v>0</v>
      </c>
      <c r="K258" s="217" t="s">
        <v>141</v>
      </c>
      <c r="L258" s="42"/>
      <c r="M258" s="222" t="s">
        <v>1</v>
      </c>
      <c r="N258" s="223" t="s">
        <v>40</v>
      </c>
      <c r="O258" s="89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6">
        <f>S258*H258</f>
        <v>0</v>
      </c>
      <c r="U258" s="207" t="s">
        <v>1</v>
      </c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8" t="s">
        <v>82</v>
      </c>
      <c r="AT258" s="208" t="s">
        <v>154</v>
      </c>
      <c r="AU258" s="208" t="s">
        <v>75</v>
      </c>
      <c r="AY258" s="15" t="s">
        <v>142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5" t="s">
        <v>82</v>
      </c>
      <c r="BK258" s="209">
        <f>ROUND(I258*H258,2)</f>
        <v>0</v>
      </c>
      <c r="BL258" s="15" t="s">
        <v>82</v>
      </c>
      <c r="BM258" s="208" t="s">
        <v>444</v>
      </c>
    </row>
    <row r="259" s="2" customFormat="1">
      <c r="A259" s="36"/>
      <c r="B259" s="37"/>
      <c r="C259" s="38"/>
      <c r="D259" s="210" t="s">
        <v>144</v>
      </c>
      <c r="E259" s="38"/>
      <c r="F259" s="211" t="s">
        <v>443</v>
      </c>
      <c r="G259" s="38"/>
      <c r="H259" s="38"/>
      <c r="I259" s="212"/>
      <c r="J259" s="38"/>
      <c r="K259" s="38"/>
      <c r="L259" s="42"/>
      <c r="M259" s="213"/>
      <c r="N259" s="214"/>
      <c r="O259" s="89"/>
      <c r="P259" s="89"/>
      <c r="Q259" s="89"/>
      <c r="R259" s="89"/>
      <c r="S259" s="89"/>
      <c r="T259" s="89"/>
      <c r="U259" s="90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144</v>
      </c>
      <c r="AU259" s="15" t="s">
        <v>75</v>
      </c>
    </row>
    <row r="260" s="2" customFormat="1">
      <c r="A260" s="36"/>
      <c r="B260" s="37"/>
      <c r="C260" s="215" t="s">
        <v>445</v>
      </c>
      <c r="D260" s="215" t="s">
        <v>154</v>
      </c>
      <c r="E260" s="216" t="s">
        <v>446</v>
      </c>
      <c r="F260" s="217" t="s">
        <v>447</v>
      </c>
      <c r="G260" s="218" t="s">
        <v>147</v>
      </c>
      <c r="H260" s="219">
        <v>1</v>
      </c>
      <c r="I260" s="220"/>
      <c r="J260" s="221">
        <f>ROUND(I260*H260,2)</f>
        <v>0</v>
      </c>
      <c r="K260" s="217" t="s">
        <v>141</v>
      </c>
      <c r="L260" s="42"/>
      <c r="M260" s="222" t="s">
        <v>1</v>
      </c>
      <c r="N260" s="223" t="s">
        <v>40</v>
      </c>
      <c r="O260" s="89"/>
      <c r="P260" s="206">
        <f>O260*H260</f>
        <v>0</v>
      </c>
      <c r="Q260" s="206">
        <v>0</v>
      </c>
      <c r="R260" s="206">
        <f>Q260*H260</f>
        <v>0</v>
      </c>
      <c r="S260" s="206">
        <v>0</v>
      </c>
      <c r="T260" s="206">
        <f>S260*H260</f>
        <v>0</v>
      </c>
      <c r="U260" s="207" t="s">
        <v>1</v>
      </c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8" t="s">
        <v>82</v>
      </c>
      <c r="AT260" s="208" t="s">
        <v>154</v>
      </c>
      <c r="AU260" s="208" t="s">
        <v>75</v>
      </c>
      <c r="AY260" s="15" t="s">
        <v>142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5" t="s">
        <v>82</v>
      </c>
      <c r="BK260" s="209">
        <f>ROUND(I260*H260,2)</f>
        <v>0</v>
      </c>
      <c r="BL260" s="15" t="s">
        <v>82</v>
      </c>
      <c r="BM260" s="208" t="s">
        <v>448</v>
      </c>
    </row>
    <row r="261" s="2" customFormat="1">
      <c r="A261" s="36"/>
      <c r="B261" s="37"/>
      <c r="C261" s="38"/>
      <c r="D261" s="210" t="s">
        <v>144</v>
      </c>
      <c r="E261" s="38"/>
      <c r="F261" s="211" t="s">
        <v>447</v>
      </c>
      <c r="G261" s="38"/>
      <c r="H261" s="38"/>
      <c r="I261" s="212"/>
      <c r="J261" s="38"/>
      <c r="K261" s="38"/>
      <c r="L261" s="42"/>
      <c r="M261" s="213"/>
      <c r="N261" s="214"/>
      <c r="O261" s="89"/>
      <c r="P261" s="89"/>
      <c r="Q261" s="89"/>
      <c r="R261" s="89"/>
      <c r="S261" s="89"/>
      <c r="T261" s="89"/>
      <c r="U261" s="90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144</v>
      </c>
      <c r="AU261" s="15" t="s">
        <v>75</v>
      </c>
    </row>
    <row r="262" s="2" customFormat="1">
      <c r="A262" s="36"/>
      <c r="B262" s="37"/>
      <c r="C262" s="215" t="s">
        <v>449</v>
      </c>
      <c r="D262" s="215" t="s">
        <v>154</v>
      </c>
      <c r="E262" s="216" t="s">
        <v>450</v>
      </c>
      <c r="F262" s="217" t="s">
        <v>451</v>
      </c>
      <c r="G262" s="218" t="s">
        <v>147</v>
      </c>
      <c r="H262" s="219">
        <v>1</v>
      </c>
      <c r="I262" s="220"/>
      <c r="J262" s="221">
        <f>ROUND(I262*H262,2)</f>
        <v>0</v>
      </c>
      <c r="K262" s="217" t="s">
        <v>141</v>
      </c>
      <c r="L262" s="42"/>
      <c r="M262" s="222" t="s">
        <v>1</v>
      </c>
      <c r="N262" s="223" t="s">
        <v>40</v>
      </c>
      <c r="O262" s="89"/>
      <c r="P262" s="206">
        <f>O262*H262</f>
        <v>0</v>
      </c>
      <c r="Q262" s="206">
        <v>0</v>
      </c>
      <c r="R262" s="206">
        <f>Q262*H262</f>
        <v>0</v>
      </c>
      <c r="S262" s="206">
        <v>0</v>
      </c>
      <c r="T262" s="206">
        <f>S262*H262</f>
        <v>0</v>
      </c>
      <c r="U262" s="207" t="s">
        <v>1</v>
      </c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8" t="s">
        <v>82</v>
      </c>
      <c r="AT262" s="208" t="s">
        <v>154</v>
      </c>
      <c r="AU262" s="208" t="s">
        <v>75</v>
      </c>
      <c r="AY262" s="15" t="s">
        <v>142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5" t="s">
        <v>82</v>
      </c>
      <c r="BK262" s="209">
        <f>ROUND(I262*H262,2)</f>
        <v>0</v>
      </c>
      <c r="BL262" s="15" t="s">
        <v>82</v>
      </c>
      <c r="BM262" s="208" t="s">
        <v>452</v>
      </c>
    </row>
    <row r="263" s="2" customFormat="1">
      <c r="A263" s="36"/>
      <c r="B263" s="37"/>
      <c r="C263" s="38"/>
      <c r="D263" s="210" t="s">
        <v>144</v>
      </c>
      <c r="E263" s="38"/>
      <c r="F263" s="211" t="s">
        <v>451</v>
      </c>
      <c r="G263" s="38"/>
      <c r="H263" s="38"/>
      <c r="I263" s="212"/>
      <c r="J263" s="38"/>
      <c r="K263" s="38"/>
      <c r="L263" s="42"/>
      <c r="M263" s="213"/>
      <c r="N263" s="214"/>
      <c r="O263" s="89"/>
      <c r="P263" s="89"/>
      <c r="Q263" s="89"/>
      <c r="R263" s="89"/>
      <c r="S263" s="89"/>
      <c r="T263" s="89"/>
      <c r="U263" s="90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144</v>
      </c>
      <c r="AU263" s="15" t="s">
        <v>75</v>
      </c>
    </row>
    <row r="264" s="2" customFormat="1">
      <c r="A264" s="36"/>
      <c r="B264" s="37"/>
      <c r="C264" s="215" t="s">
        <v>453</v>
      </c>
      <c r="D264" s="215" t="s">
        <v>154</v>
      </c>
      <c r="E264" s="216" t="s">
        <v>454</v>
      </c>
      <c r="F264" s="217" t="s">
        <v>455</v>
      </c>
      <c r="G264" s="218" t="s">
        <v>147</v>
      </c>
      <c r="H264" s="219">
        <v>1</v>
      </c>
      <c r="I264" s="220"/>
      <c r="J264" s="221">
        <f>ROUND(I264*H264,2)</f>
        <v>0</v>
      </c>
      <c r="K264" s="217" t="s">
        <v>141</v>
      </c>
      <c r="L264" s="42"/>
      <c r="M264" s="222" t="s">
        <v>1</v>
      </c>
      <c r="N264" s="223" t="s">
        <v>40</v>
      </c>
      <c r="O264" s="89"/>
      <c r="P264" s="206">
        <f>O264*H264</f>
        <v>0</v>
      </c>
      <c r="Q264" s="206">
        <v>0</v>
      </c>
      <c r="R264" s="206">
        <f>Q264*H264</f>
        <v>0</v>
      </c>
      <c r="S264" s="206">
        <v>0</v>
      </c>
      <c r="T264" s="206">
        <f>S264*H264</f>
        <v>0</v>
      </c>
      <c r="U264" s="207" t="s">
        <v>1</v>
      </c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8" t="s">
        <v>82</v>
      </c>
      <c r="AT264" s="208" t="s">
        <v>154</v>
      </c>
      <c r="AU264" s="208" t="s">
        <v>75</v>
      </c>
      <c r="AY264" s="15" t="s">
        <v>142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5" t="s">
        <v>82</v>
      </c>
      <c r="BK264" s="209">
        <f>ROUND(I264*H264,2)</f>
        <v>0</v>
      </c>
      <c r="BL264" s="15" t="s">
        <v>82</v>
      </c>
      <c r="BM264" s="208" t="s">
        <v>456</v>
      </c>
    </row>
    <row r="265" s="2" customFormat="1">
      <c r="A265" s="36"/>
      <c r="B265" s="37"/>
      <c r="C265" s="38"/>
      <c r="D265" s="210" t="s">
        <v>144</v>
      </c>
      <c r="E265" s="38"/>
      <c r="F265" s="211" t="s">
        <v>455</v>
      </c>
      <c r="G265" s="38"/>
      <c r="H265" s="38"/>
      <c r="I265" s="212"/>
      <c r="J265" s="38"/>
      <c r="K265" s="38"/>
      <c r="L265" s="42"/>
      <c r="M265" s="213"/>
      <c r="N265" s="214"/>
      <c r="O265" s="89"/>
      <c r="P265" s="89"/>
      <c r="Q265" s="89"/>
      <c r="R265" s="89"/>
      <c r="S265" s="89"/>
      <c r="T265" s="89"/>
      <c r="U265" s="90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144</v>
      </c>
      <c r="AU265" s="15" t="s">
        <v>75</v>
      </c>
    </row>
    <row r="266" s="2" customFormat="1">
      <c r="A266" s="36"/>
      <c r="B266" s="37"/>
      <c r="C266" s="215" t="s">
        <v>457</v>
      </c>
      <c r="D266" s="215" t="s">
        <v>154</v>
      </c>
      <c r="E266" s="216" t="s">
        <v>458</v>
      </c>
      <c r="F266" s="217" t="s">
        <v>459</v>
      </c>
      <c r="G266" s="218" t="s">
        <v>147</v>
      </c>
      <c r="H266" s="219">
        <v>1</v>
      </c>
      <c r="I266" s="220"/>
      <c r="J266" s="221">
        <f>ROUND(I266*H266,2)</f>
        <v>0</v>
      </c>
      <c r="K266" s="217" t="s">
        <v>141</v>
      </c>
      <c r="L266" s="42"/>
      <c r="M266" s="222" t="s">
        <v>1</v>
      </c>
      <c r="N266" s="223" t="s">
        <v>40</v>
      </c>
      <c r="O266" s="89"/>
      <c r="P266" s="206">
        <f>O266*H266</f>
        <v>0</v>
      </c>
      <c r="Q266" s="206">
        <v>0</v>
      </c>
      <c r="R266" s="206">
        <f>Q266*H266</f>
        <v>0</v>
      </c>
      <c r="S266" s="206">
        <v>0</v>
      </c>
      <c r="T266" s="206">
        <f>S266*H266</f>
        <v>0</v>
      </c>
      <c r="U266" s="207" t="s">
        <v>1</v>
      </c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8" t="s">
        <v>82</v>
      </c>
      <c r="AT266" s="208" t="s">
        <v>154</v>
      </c>
      <c r="AU266" s="208" t="s">
        <v>75</v>
      </c>
      <c r="AY266" s="15" t="s">
        <v>142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15" t="s">
        <v>82</v>
      </c>
      <c r="BK266" s="209">
        <f>ROUND(I266*H266,2)</f>
        <v>0</v>
      </c>
      <c r="BL266" s="15" t="s">
        <v>82</v>
      </c>
      <c r="BM266" s="208" t="s">
        <v>460</v>
      </c>
    </row>
    <row r="267" s="2" customFormat="1">
      <c r="A267" s="36"/>
      <c r="B267" s="37"/>
      <c r="C267" s="38"/>
      <c r="D267" s="210" t="s">
        <v>144</v>
      </c>
      <c r="E267" s="38"/>
      <c r="F267" s="211" t="s">
        <v>459</v>
      </c>
      <c r="G267" s="38"/>
      <c r="H267" s="38"/>
      <c r="I267" s="212"/>
      <c r="J267" s="38"/>
      <c r="K267" s="38"/>
      <c r="L267" s="42"/>
      <c r="M267" s="213"/>
      <c r="N267" s="214"/>
      <c r="O267" s="89"/>
      <c r="P267" s="89"/>
      <c r="Q267" s="89"/>
      <c r="R267" s="89"/>
      <c r="S267" s="89"/>
      <c r="T267" s="89"/>
      <c r="U267" s="90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144</v>
      </c>
      <c r="AU267" s="15" t="s">
        <v>75</v>
      </c>
    </row>
    <row r="268" s="2" customFormat="1" ht="16.5" customHeight="1">
      <c r="A268" s="36"/>
      <c r="B268" s="37"/>
      <c r="C268" s="215" t="s">
        <v>461</v>
      </c>
      <c r="D268" s="215" t="s">
        <v>154</v>
      </c>
      <c r="E268" s="216" t="s">
        <v>462</v>
      </c>
      <c r="F268" s="217" t="s">
        <v>463</v>
      </c>
      <c r="G268" s="218" t="s">
        <v>147</v>
      </c>
      <c r="H268" s="219">
        <v>1</v>
      </c>
      <c r="I268" s="220"/>
      <c r="J268" s="221">
        <f>ROUND(I268*H268,2)</f>
        <v>0</v>
      </c>
      <c r="K268" s="217" t="s">
        <v>141</v>
      </c>
      <c r="L268" s="42"/>
      <c r="M268" s="222" t="s">
        <v>1</v>
      </c>
      <c r="N268" s="223" t="s">
        <v>40</v>
      </c>
      <c r="O268" s="89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6">
        <f>S268*H268</f>
        <v>0</v>
      </c>
      <c r="U268" s="207" t="s">
        <v>1</v>
      </c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8" t="s">
        <v>82</v>
      </c>
      <c r="AT268" s="208" t="s">
        <v>154</v>
      </c>
      <c r="AU268" s="208" t="s">
        <v>75</v>
      </c>
      <c r="AY268" s="15" t="s">
        <v>142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5" t="s">
        <v>82</v>
      </c>
      <c r="BK268" s="209">
        <f>ROUND(I268*H268,2)</f>
        <v>0</v>
      </c>
      <c r="BL268" s="15" t="s">
        <v>82</v>
      </c>
      <c r="BM268" s="208" t="s">
        <v>464</v>
      </c>
    </row>
    <row r="269" s="2" customFormat="1">
      <c r="A269" s="36"/>
      <c r="B269" s="37"/>
      <c r="C269" s="38"/>
      <c r="D269" s="210" t="s">
        <v>144</v>
      </c>
      <c r="E269" s="38"/>
      <c r="F269" s="211" t="s">
        <v>465</v>
      </c>
      <c r="G269" s="38"/>
      <c r="H269" s="38"/>
      <c r="I269" s="212"/>
      <c r="J269" s="38"/>
      <c r="K269" s="38"/>
      <c r="L269" s="42"/>
      <c r="M269" s="213"/>
      <c r="N269" s="214"/>
      <c r="O269" s="89"/>
      <c r="P269" s="89"/>
      <c r="Q269" s="89"/>
      <c r="R269" s="89"/>
      <c r="S269" s="89"/>
      <c r="T269" s="89"/>
      <c r="U269" s="90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144</v>
      </c>
      <c r="AU269" s="15" t="s">
        <v>75</v>
      </c>
    </row>
    <row r="270" s="2" customFormat="1" ht="33" customHeight="1">
      <c r="A270" s="36"/>
      <c r="B270" s="37"/>
      <c r="C270" s="215" t="s">
        <v>466</v>
      </c>
      <c r="D270" s="215" t="s">
        <v>154</v>
      </c>
      <c r="E270" s="216" t="s">
        <v>467</v>
      </c>
      <c r="F270" s="217" t="s">
        <v>468</v>
      </c>
      <c r="G270" s="218" t="s">
        <v>147</v>
      </c>
      <c r="H270" s="219">
        <v>1</v>
      </c>
      <c r="I270" s="220"/>
      <c r="J270" s="221">
        <f>ROUND(I270*H270,2)</f>
        <v>0</v>
      </c>
      <c r="K270" s="217" t="s">
        <v>141</v>
      </c>
      <c r="L270" s="42"/>
      <c r="M270" s="222" t="s">
        <v>1</v>
      </c>
      <c r="N270" s="223" t="s">
        <v>40</v>
      </c>
      <c r="O270" s="89"/>
      <c r="P270" s="206">
        <f>O270*H270</f>
        <v>0</v>
      </c>
      <c r="Q270" s="206">
        <v>0</v>
      </c>
      <c r="R270" s="206">
        <f>Q270*H270</f>
        <v>0</v>
      </c>
      <c r="S270" s="206">
        <v>0</v>
      </c>
      <c r="T270" s="206">
        <f>S270*H270</f>
        <v>0</v>
      </c>
      <c r="U270" s="207" t="s">
        <v>1</v>
      </c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8" t="s">
        <v>82</v>
      </c>
      <c r="AT270" s="208" t="s">
        <v>154</v>
      </c>
      <c r="AU270" s="208" t="s">
        <v>75</v>
      </c>
      <c r="AY270" s="15" t="s">
        <v>142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5" t="s">
        <v>82</v>
      </c>
      <c r="BK270" s="209">
        <f>ROUND(I270*H270,2)</f>
        <v>0</v>
      </c>
      <c r="BL270" s="15" t="s">
        <v>82</v>
      </c>
      <c r="BM270" s="208" t="s">
        <v>469</v>
      </c>
    </row>
    <row r="271" s="2" customFormat="1">
      <c r="A271" s="36"/>
      <c r="B271" s="37"/>
      <c r="C271" s="38"/>
      <c r="D271" s="210" t="s">
        <v>144</v>
      </c>
      <c r="E271" s="38"/>
      <c r="F271" s="211" t="s">
        <v>468</v>
      </c>
      <c r="G271" s="38"/>
      <c r="H271" s="38"/>
      <c r="I271" s="212"/>
      <c r="J271" s="38"/>
      <c r="K271" s="38"/>
      <c r="L271" s="42"/>
      <c r="M271" s="213"/>
      <c r="N271" s="214"/>
      <c r="O271" s="89"/>
      <c r="P271" s="89"/>
      <c r="Q271" s="89"/>
      <c r="R271" s="89"/>
      <c r="S271" s="89"/>
      <c r="T271" s="89"/>
      <c r="U271" s="90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144</v>
      </c>
      <c r="AU271" s="15" t="s">
        <v>75</v>
      </c>
    </row>
    <row r="272" s="2" customFormat="1">
      <c r="A272" s="36"/>
      <c r="B272" s="37"/>
      <c r="C272" s="215" t="s">
        <v>470</v>
      </c>
      <c r="D272" s="215" t="s">
        <v>154</v>
      </c>
      <c r="E272" s="216" t="s">
        <v>471</v>
      </c>
      <c r="F272" s="217" t="s">
        <v>472</v>
      </c>
      <c r="G272" s="218" t="s">
        <v>147</v>
      </c>
      <c r="H272" s="219">
        <v>1</v>
      </c>
      <c r="I272" s="220"/>
      <c r="J272" s="221">
        <f>ROUND(I272*H272,2)</f>
        <v>0</v>
      </c>
      <c r="K272" s="217" t="s">
        <v>141</v>
      </c>
      <c r="L272" s="42"/>
      <c r="M272" s="222" t="s">
        <v>1</v>
      </c>
      <c r="N272" s="223" t="s">
        <v>40</v>
      </c>
      <c r="O272" s="89"/>
      <c r="P272" s="206">
        <f>O272*H272</f>
        <v>0</v>
      </c>
      <c r="Q272" s="206">
        <v>0</v>
      </c>
      <c r="R272" s="206">
        <f>Q272*H272</f>
        <v>0</v>
      </c>
      <c r="S272" s="206">
        <v>0</v>
      </c>
      <c r="T272" s="206">
        <f>S272*H272</f>
        <v>0</v>
      </c>
      <c r="U272" s="207" t="s">
        <v>1</v>
      </c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8" t="s">
        <v>82</v>
      </c>
      <c r="AT272" s="208" t="s">
        <v>154</v>
      </c>
      <c r="AU272" s="208" t="s">
        <v>75</v>
      </c>
      <c r="AY272" s="15" t="s">
        <v>142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15" t="s">
        <v>82</v>
      </c>
      <c r="BK272" s="209">
        <f>ROUND(I272*H272,2)</f>
        <v>0</v>
      </c>
      <c r="BL272" s="15" t="s">
        <v>82</v>
      </c>
      <c r="BM272" s="208" t="s">
        <v>473</v>
      </c>
    </row>
    <row r="273" s="2" customFormat="1">
      <c r="A273" s="36"/>
      <c r="B273" s="37"/>
      <c r="C273" s="38"/>
      <c r="D273" s="210" t="s">
        <v>144</v>
      </c>
      <c r="E273" s="38"/>
      <c r="F273" s="211" t="s">
        <v>472</v>
      </c>
      <c r="G273" s="38"/>
      <c r="H273" s="38"/>
      <c r="I273" s="212"/>
      <c r="J273" s="38"/>
      <c r="K273" s="38"/>
      <c r="L273" s="42"/>
      <c r="M273" s="213"/>
      <c r="N273" s="214"/>
      <c r="O273" s="89"/>
      <c r="P273" s="89"/>
      <c r="Q273" s="89"/>
      <c r="R273" s="89"/>
      <c r="S273" s="89"/>
      <c r="T273" s="89"/>
      <c r="U273" s="90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144</v>
      </c>
      <c r="AU273" s="15" t="s">
        <v>75</v>
      </c>
    </row>
    <row r="274" s="2" customFormat="1">
      <c r="A274" s="36"/>
      <c r="B274" s="37"/>
      <c r="C274" s="215" t="s">
        <v>474</v>
      </c>
      <c r="D274" s="215" t="s">
        <v>154</v>
      </c>
      <c r="E274" s="216" t="s">
        <v>475</v>
      </c>
      <c r="F274" s="217" t="s">
        <v>476</v>
      </c>
      <c r="G274" s="218" t="s">
        <v>147</v>
      </c>
      <c r="H274" s="219">
        <v>1</v>
      </c>
      <c r="I274" s="220"/>
      <c r="J274" s="221">
        <f>ROUND(I274*H274,2)</f>
        <v>0</v>
      </c>
      <c r="K274" s="217" t="s">
        <v>141</v>
      </c>
      <c r="L274" s="42"/>
      <c r="M274" s="222" t="s">
        <v>1</v>
      </c>
      <c r="N274" s="223" t="s">
        <v>40</v>
      </c>
      <c r="O274" s="89"/>
      <c r="P274" s="206">
        <f>O274*H274</f>
        <v>0</v>
      </c>
      <c r="Q274" s="206">
        <v>0</v>
      </c>
      <c r="R274" s="206">
        <f>Q274*H274</f>
        <v>0</v>
      </c>
      <c r="S274" s="206">
        <v>0</v>
      </c>
      <c r="T274" s="206">
        <f>S274*H274</f>
        <v>0</v>
      </c>
      <c r="U274" s="207" t="s">
        <v>1</v>
      </c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8" t="s">
        <v>82</v>
      </c>
      <c r="AT274" s="208" t="s">
        <v>154</v>
      </c>
      <c r="AU274" s="208" t="s">
        <v>75</v>
      </c>
      <c r="AY274" s="15" t="s">
        <v>142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15" t="s">
        <v>82</v>
      </c>
      <c r="BK274" s="209">
        <f>ROUND(I274*H274,2)</f>
        <v>0</v>
      </c>
      <c r="BL274" s="15" t="s">
        <v>82</v>
      </c>
      <c r="BM274" s="208" t="s">
        <v>477</v>
      </c>
    </row>
    <row r="275" s="2" customFormat="1">
      <c r="A275" s="36"/>
      <c r="B275" s="37"/>
      <c r="C275" s="38"/>
      <c r="D275" s="210" t="s">
        <v>144</v>
      </c>
      <c r="E275" s="38"/>
      <c r="F275" s="211" t="s">
        <v>476</v>
      </c>
      <c r="G275" s="38"/>
      <c r="H275" s="38"/>
      <c r="I275" s="212"/>
      <c r="J275" s="38"/>
      <c r="K275" s="38"/>
      <c r="L275" s="42"/>
      <c r="M275" s="213"/>
      <c r="N275" s="214"/>
      <c r="O275" s="89"/>
      <c r="P275" s="89"/>
      <c r="Q275" s="89"/>
      <c r="R275" s="89"/>
      <c r="S275" s="89"/>
      <c r="T275" s="89"/>
      <c r="U275" s="90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144</v>
      </c>
      <c r="AU275" s="15" t="s">
        <v>75</v>
      </c>
    </row>
    <row r="276" s="2" customFormat="1">
      <c r="A276" s="36"/>
      <c r="B276" s="37"/>
      <c r="C276" s="215" t="s">
        <v>478</v>
      </c>
      <c r="D276" s="215" t="s">
        <v>154</v>
      </c>
      <c r="E276" s="216" t="s">
        <v>479</v>
      </c>
      <c r="F276" s="217" t="s">
        <v>480</v>
      </c>
      <c r="G276" s="218" t="s">
        <v>147</v>
      </c>
      <c r="H276" s="219">
        <v>1</v>
      </c>
      <c r="I276" s="220"/>
      <c r="J276" s="221">
        <f>ROUND(I276*H276,2)</f>
        <v>0</v>
      </c>
      <c r="K276" s="217" t="s">
        <v>141</v>
      </c>
      <c r="L276" s="42"/>
      <c r="M276" s="222" t="s">
        <v>1</v>
      </c>
      <c r="N276" s="223" t="s">
        <v>40</v>
      </c>
      <c r="O276" s="89"/>
      <c r="P276" s="206">
        <f>O276*H276</f>
        <v>0</v>
      </c>
      <c r="Q276" s="206">
        <v>0</v>
      </c>
      <c r="R276" s="206">
        <f>Q276*H276</f>
        <v>0</v>
      </c>
      <c r="S276" s="206">
        <v>0</v>
      </c>
      <c r="T276" s="206">
        <f>S276*H276</f>
        <v>0</v>
      </c>
      <c r="U276" s="207" t="s">
        <v>1</v>
      </c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8" t="s">
        <v>82</v>
      </c>
      <c r="AT276" s="208" t="s">
        <v>154</v>
      </c>
      <c r="AU276" s="208" t="s">
        <v>75</v>
      </c>
      <c r="AY276" s="15" t="s">
        <v>142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5" t="s">
        <v>82</v>
      </c>
      <c r="BK276" s="209">
        <f>ROUND(I276*H276,2)</f>
        <v>0</v>
      </c>
      <c r="BL276" s="15" t="s">
        <v>82</v>
      </c>
      <c r="BM276" s="208" t="s">
        <v>481</v>
      </c>
    </row>
    <row r="277" s="2" customFormat="1">
      <c r="A277" s="36"/>
      <c r="B277" s="37"/>
      <c r="C277" s="38"/>
      <c r="D277" s="210" t="s">
        <v>144</v>
      </c>
      <c r="E277" s="38"/>
      <c r="F277" s="211" t="s">
        <v>480</v>
      </c>
      <c r="G277" s="38"/>
      <c r="H277" s="38"/>
      <c r="I277" s="212"/>
      <c r="J277" s="38"/>
      <c r="K277" s="38"/>
      <c r="L277" s="42"/>
      <c r="M277" s="213"/>
      <c r="N277" s="214"/>
      <c r="O277" s="89"/>
      <c r="P277" s="89"/>
      <c r="Q277" s="89"/>
      <c r="R277" s="89"/>
      <c r="S277" s="89"/>
      <c r="T277" s="89"/>
      <c r="U277" s="90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144</v>
      </c>
      <c r="AU277" s="15" t="s">
        <v>75</v>
      </c>
    </row>
    <row r="278" s="2" customFormat="1">
      <c r="A278" s="36"/>
      <c r="B278" s="37"/>
      <c r="C278" s="215" t="s">
        <v>482</v>
      </c>
      <c r="D278" s="215" t="s">
        <v>154</v>
      </c>
      <c r="E278" s="216" t="s">
        <v>483</v>
      </c>
      <c r="F278" s="217" t="s">
        <v>484</v>
      </c>
      <c r="G278" s="218" t="s">
        <v>147</v>
      </c>
      <c r="H278" s="219">
        <v>1</v>
      </c>
      <c r="I278" s="220"/>
      <c r="J278" s="221">
        <f>ROUND(I278*H278,2)</f>
        <v>0</v>
      </c>
      <c r="K278" s="217" t="s">
        <v>141</v>
      </c>
      <c r="L278" s="42"/>
      <c r="M278" s="222" t="s">
        <v>1</v>
      </c>
      <c r="N278" s="223" t="s">
        <v>40</v>
      </c>
      <c r="O278" s="89"/>
      <c r="P278" s="206">
        <f>O278*H278</f>
        <v>0</v>
      </c>
      <c r="Q278" s="206">
        <v>0</v>
      </c>
      <c r="R278" s="206">
        <f>Q278*H278</f>
        <v>0</v>
      </c>
      <c r="S278" s="206">
        <v>0</v>
      </c>
      <c r="T278" s="206">
        <f>S278*H278</f>
        <v>0</v>
      </c>
      <c r="U278" s="207" t="s">
        <v>1</v>
      </c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08" t="s">
        <v>82</v>
      </c>
      <c r="AT278" s="208" t="s">
        <v>154</v>
      </c>
      <c r="AU278" s="208" t="s">
        <v>75</v>
      </c>
      <c r="AY278" s="15" t="s">
        <v>142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5" t="s">
        <v>82</v>
      </c>
      <c r="BK278" s="209">
        <f>ROUND(I278*H278,2)</f>
        <v>0</v>
      </c>
      <c r="BL278" s="15" t="s">
        <v>82</v>
      </c>
      <c r="BM278" s="208" t="s">
        <v>485</v>
      </c>
    </row>
    <row r="279" s="2" customFormat="1">
      <c r="A279" s="36"/>
      <c r="B279" s="37"/>
      <c r="C279" s="38"/>
      <c r="D279" s="210" t="s">
        <v>144</v>
      </c>
      <c r="E279" s="38"/>
      <c r="F279" s="211" t="s">
        <v>484</v>
      </c>
      <c r="G279" s="38"/>
      <c r="H279" s="38"/>
      <c r="I279" s="212"/>
      <c r="J279" s="38"/>
      <c r="K279" s="38"/>
      <c r="L279" s="42"/>
      <c r="M279" s="213"/>
      <c r="N279" s="214"/>
      <c r="O279" s="89"/>
      <c r="P279" s="89"/>
      <c r="Q279" s="89"/>
      <c r="R279" s="89"/>
      <c r="S279" s="89"/>
      <c r="T279" s="89"/>
      <c r="U279" s="90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144</v>
      </c>
      <c r="AU279" s="15" t="s">
        <v>75</v>
      </c>
    </row>
    <row r="280" s="2" customFormat="1">
      <c r="A280" s="36"/>
      <c r="B280" s="37"/>
      <c r="C280" s="215" t="s">
        <v>486</v>
      </c>
      <c r="D280" s="215" t="s">
        <v>154</v>
      </c>
      <c r="E280" s="216" t="s">
        <v>487</v>
      </c>
      <c r="F280" s="217" t="s">
        <v>488</v>
      </c>
      <c r="G280" s="218" t="s">
        <v>147</v>
      </c>
      <c r="H280" s="219">
        <v>1</v>
      </c>
      <c r="I280" s="220"/>
      <c r="J280" s="221">
        <f>ROUND(I280*H280,2)</f>
        <v>0</v>
      </c>
      <c r="K280" s="217" t="s">
        <v>141</v>
      </c>
      <c r="L280" s="42"/>
      <c r="M280" s="222" t="s">
        <v>1</v>
      </c>
      <c r="N280" s="223" t="s">
        <v>40</v>
      </c>
      <c r="O280" s="89"/>
      <c r="P280" s="206">
        <f>O280*H280</f>
        <v>0</v>
      </c>
      <c r="Q280" s="206">
        <v>0</v>
      </c>
      <c r="R280" s="206">
        <f>Q280*H280</f>
        <v>0</v>
      </c>
      <c r="S280" s="206">
        <v>0</v>
      </c>
      <c r="T280" s="206">
        <f>S280*H280</f>
        <v>0</v>
      </c>
      <c r="U280" s="207" t="s">
        <v>1</v>
      </c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8" t="s">
        <v>82</v>
      </c>
      <c r="AT280" s="208" t="s">
        <v>154</v>
      </c>
      <c r="AU280" s="208" t="s">
        <v>75</v>
      </c>
      <c r="AY280" s="15" t="s">
        <v>142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15" t="s">
        <v>82</v>
      </c>
      <c r="BK280" s="209">
        <f>ROUND(I280*H280,2)</f>
        <v>0</v>
      </c>
      <c r="BL280" s="15" t="s">
        <v>82</v>
      </c>
      <c r="BM280" s="208" t="s">
        <v>489</v>
      </c>
    </row>
    <row r="281" s="2" customFormat="1">
      <c r="A281" s="36"/>
      <c r="B281" s="37"/>
      <c r="C281" s="38"/>
      <c r="D281" s="210" t="s">
        <v>144</v>
      </c>
      <c r="E281" s="38"/>
      <c r="F281" s="211" t="s">
        <v>488</v>
      </c>
      <c r="G281" s="38"/>
      <c r="H281" s="38"/>
      <c r="I281" s="212"/>
      <c r="J281" s="38"/>
      <c r="K281" s="38"/>
      <c r="L281" s="42"/>
      <c r="M281" s="213"/>
      <c r="N281" s="214"/>
      <c r="O281" s="89"/>
      <c r="P281" s="89"/>
      <c r="Q281" s="89"/>
      <c r="R281" s="89"/>
      <c r="S281" s="89"/>
      <c r="T281" s="89"/>
      <c r="U281" s="90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144</v>
      </c>
      <c r="AU281" s="15" t="s">
        <v>75</v>
      </c>
    </row>
    <row r="282" s="2" customFormat="1">
      <c r="A282" s="36"/>
      <c r="B282" s="37"/>
      <c r="C282" s="215" t="s">
        <v>490</v>
      </c>
      <c r="D282" s="215" t="s">
        <v>154</v>
      </c>
      <c r="E282" s="216" t="s">
        <v>491</v>
      </c>
      <c r="F282" s="217" t="s">
        <v>492</v>
      </c>
      <c r="G282" s="218" t="s">
        <v>218</v>
      </c>
      <c r="H282" s="219">
        <v>50</v>
      </c>
      <c r="I282" s="220"/>
      <c r="J282" s="221">
        <f>ROUND(I282*H282,2)</f>
        <v>0</v>
      </c>
      <c r="K282" s="217" t="s">
        <v>141</v>
      </c>
      <c r="L282" s="42"/>
      <c r="M282" s="222" t="s">
        <v>1</v>
      </c>
      <c r="N282" s="223" t="s">
        <v>40</v>
      </c>
      <c r="O282" s="89"/>
      <c r="P282" s="206">
        <f>O282*H282</f>
        <v>0</v>
      </c>
      <c r="Q282" s="206">
        <v>0</v>
      </c>
      <c r="R282" s="206">
        <f>Q282*H282</f>
        <v>0</v>
      </c>
      <c r="S282" s="206">
        <v>0</v>
      </c>
      <c r="T282" s="206">
        <f>S282*H282</f>
        <v>0</v>
      </c>
      <c r="U282" s="207" t="s">
        <v>1</v>
      </c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8" t="s">
        <v>82</v>
      </c>
      <c r="AT282" s="208" t="s">
        <v>154</v>
      </c>
      <c r="AU282" s="208" t="s">
        <v>75</v>
      </c>
      <c r="AY282" s="15" t="s">
        <v>142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15" t="s">
        <v>82</v>
      </c>
      <c r="BK282" s="209">
        <f>ROUND(I282*H282,2)</f>
        <v>0</v>
      </c>
      <c r="BL282" s="15" t="s">
        <v>82</v>
      </c>
      <c r="BM282" s="208" t="s">
        <v>493</v>
      </c>
    </row>
    <row r="283" s="2" customFormat="1">
      <c r="A283" s="36"/>
      <c r="B283" s="37"/>
      <c r="C283" s="38"/>
      <c r="D283" s="210" t="s">
        <v>144</v>
      </c>
      <c r="E283" s="38"/>
      <c r="F283" s="211" t="s">
        <v>492</v>
      </c>
      <c r="G283" s="38"/>
      <c r="H283" s="38"/>
      <c r="I283" s="212"/>
      <c r="J283" s="38"/>
      <c r="K283" s="38"/>
      <c r="L283" s="42"/>
      <c r="M283" s="213"/>
      <c r="N283" s="214"/>
      <c r="O283" s="89"/>
      <c r="P283" s="89"/>
      <c r="Q283" s="89"/>
      <c r="R283" s="89"/>
      <c r="S283" s="89"/>
      <c r="T283" s="89"/>
      <c r="U283" s="90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144</v>
      </c>
      <c r="AU283" s="15" t="s">
        <v>75</v>
      </c>
    </row>
    <row r="284" s="2" customFormat="1">
      <c r="A284" s="36"/>
      <c r="B284" s="37"/>
      <c r="C284" s="38"/>
      <c r="D284" s="210" t="s">
        <v>400</v>
      </c>
      <c r="E284" s="38"/>
      <c r="F284" s="224" t="s">
        <v>494</v>
      </c>
      <c r="G284" s="38"/>
      <c r="H284" s="38"/>
      <c r="I284" s="212"/>
      <c r="J284" s="38"/>
      <c r="K284" s="38"/>
      <c r="L284" s="42"/>
      <c r="M284" s="213"/>
      <c r="N284" s="214"/>
      <c r="O284" s="89"/>
      <c r="P284" s="89"/>
      <c r="Q284" s="89"/>
      <c r="R284" s="89"/>
      <c r="S284" s="89"/>
      <c r="T284" s="89"/>
      <c r="U284" s="90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5" t="s">
        <v>400</v>
      </c>
      <c r="AU284" s="15" t="s">
        <v>75</v>
      </c>
    </row>
    <row r="285" s="2" customFormat="1">
      <c r="A285" s="36"/>
      <c r="B285" s="37"/>
      <c r="C285" s="215" t="s">
        <v>495</v>
      </c>
      <c r="D285" s="215" t="s">
        <v>154</v>
      </c>
      <c r="E285" s="216" t="s">
        <v>496</v>
      </c>
      <c r="F285" s="217" t="s">
        <v>497</v>
      </c>
      <c r="G285" s="218" t="s">
        <v>147</v>
      </c>
      <c r="H285" s="219">
        <v>4</v>
      </c>
      <c r="I285" s="220"/>
      <c r="J285" s="221">
        <f>ROUND(I285*H285,2)</f>
        <v>0</v>
      </c>
      <c r="K285" s="217" t="s">
        <v>141</v>
      </c>
      <c r="L285" s="42"/>
      <c r="M285" s="222" t="s">
        <v>1</v>
      </c>
      <c r="N285" s="223" t="s">
        <v>40</v>
      </c>
      <c r="O285" s="89"/>
      <c r="P285" s="206">
        <f>O285*H285</f>
        <v>0</v>
      </c>
      <c r="Q285" s="206">
        <v>0</v>
      </c>
      <c r="R285" s="206">
        <f>Q285*H285</f>
        <v>0</v>
      </c>
      <c r="S285" s="206">
        <v>0</v>
      </c>
      <c r="T285" s="206">
        <f>S285*H285</f>
        <v>0</v>
      </c>
      <c r="U285" s="207" t="s">
        <v>1</v>
      </c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08" t="s">
        <v>82</v>
      </c>
      <c r="AT285" s="208" t="s">
        <v>154</v>
      </c>
      <c r="AU285" s="208" t="s">
        <v>75</v>
      </c>
      <c r="AY285" s="15" t="s">
        <v>142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15" t="s">
        <v>82</v>
      </c>
      <c r="BK285" s="209">
        <f>ROUND(I285*H285,2)</f>
        <v>0</v>
      </c>
      <c r="BL285" s="15" t="s">
        <v>82</v>
      </c>
      <c r="BM285" s="208" t="s">
        <v>498</v>
      </c>
    </row>
    <row r="286" s="2" customFormat="1">
      <c r="A286" s="36"/>
      <c r="B286" s="37"/>
      <c r="C286" s="38"/>
      <c r="D286" s="210" t="s">
        <v>144</v>
      </c>
      <c r="E286" s="38"/>
      <c r="F286" s="211" t="s">
        <v>497</v>
      </c>
      <c r="G286" s="38"/>
      <c r="H286" s="38"/>
      <c r="I286" s="212"/>
      <c r="J286" s="38"/>
      <c r="K286" s="38"/>
      <c r="L286" s="42"/>
      <c r="M286" s="213"/>
      <c r="N286" s="214"/>
      <c r="O286" s="89"/>
      <c r="P286" s="89"/>
      <c r="Q286" s="89"/>
      <c r="R286" s="89"/>
      <c r="S286" s="89"/>
      <c r="T286" s="89"/>
      <c r="U286" s="90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5" t="s">
        <v>144</v>
      </c>
      <c r="AU286" s="15" t="s">
        <v>75</v>
      </c>
    </row>
    <row r="287" s="2" customFormat="1">
      <c r="A287" s="36"/>
      <c r="B287" s="37"/>
      <c r="C287" s="215" t="s">
        <v>499</v>
      </c>
      <c r="D287" s="215" t="s">
        <v>154</v>
      </c>
      <c r="E287" s="216" t="s">
        <v>500</v>
      </c>
      <c r="F287" s="217" t="s">
        <v>501</v>
      </c>
      <c r="G287" s="218" t="s">
        <v>147</v>
      </c>
      <c r="H287" s="219">
        <v>2</v>
      </c>
      <c r="I287" s="220"/>
      <c r="J287" s="221">
        <f>ROUND(I287*H287,2)</f>
        <v>0</v>
      </c>
      <c r="K287" s="217" t="s">
        <v>141</v>
      </c>
      <c r="L287" s="42"/>
      <c r="M287" s="222" t="s">
        <v>1</v>
      </c>
      <c r="N287" s="223" t="s">
        <v>40</v>
      </c>
      <c r="O287" s="89"/>
      <c r="P287" s="206">
        <f>O287*H287</f>
        <v>0</v>
      </c>
      <c r="Q287" s="206">
        <v>0</v>
      </c>
      <c r="R287" s="206">
        <f>Q287*H287</f>
        <v>0</v>
      </c>
      <c r="S287" s="206">
        <v>0</v>
      </c>
      <c r="T287" s="206">
        <f>S287*H287</f>
        <v>0</v>
      </c>
      <c r="U287" s="207" t="s">
        <v>1</v>
      </c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08" t="s">
        <v>82</v>
      </c>
      <c r="AT287" s="208" t="s">
        <v>154</v>
      </c>
      <c r="AU287" s="208" t="s">
        <v>75</v>
      </c>
      <c r="AY287" s="15" t="s">
        <v>142</v>
      </c>
      <c r="BE287" s="209">
        <f>IF(N287="základní",J287,0)</f>
        <v>0</v>
      </c>
      <c r="BF287" s="209">
        <f>IF(N287="snížená",J287,0)</f>
        <v>0</v>
      </c>
      <c r="BG287" s="209">
        <f>IF(N287="zákl. přenesená",J287,0)</f>
        <v>0</v>
      </c>
      <c r="BH287" s="209">
        <f>IF(N287="sníž. přenesená",J287,0)</f>
        <v>0</v>
      </c>
      <c r="BI287" s="209">
        <f>IF(N287="nulová",J287,0)</f>
        <v>0</v>
      </c>
      <c r="BJ287" s="15" t="s">
        <v>82</v>
      </c>
      <c r="BK287" s="209">
        <f>ROUND(I287*H287,2)</f>
        <v>0</v>
      </c>
      <c r="BL287" s="15" t="s">
        <v>82</v>
      </c>
      <c r="BM287" s="208" t="s">
        <v>502</v>
      </c>
    </row>
    <row r="288" s="2" customFormat="1">
      <c r="A288" s="36"/>
      <c r="B288" s="37"/>
      <c r="C288" s="38"/>
      <c r="D288" s="210" t="s">
        <v>144</v>
      </c>
      <c r="E288" s="38"/>
      <c r="F288" s="211" t="s">
        <v>501</v>
      </c>
      <c r="G288" s="38"/>
      <c r="H288" s="38"/>
      <c r="I288" s="212"/>
      <c r="J288" s="38"/>
      <c r="K288" s="38"/>
      <c r="L288" s="42"/>
      <c r="M288" s="213"/>
      <c r="N288" s="214"/>
      <c r="O288" s="89"/>
      <c r="P288" s="89"/>
      <c r="Q288" s="89"/>
      <c r="R288" s="89"/>
      <c r="S288" s="89"/>
      <c r="T288" s="89"/>
      <c r="U288" s="90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5" t="s">
        <v>144</v>
      </c>
      <c r="AU288" s="15" t="s">
        <v>75</v>
      </c>
    </row>
    <row r="289" s="2" customFormat="1">
      <c r="A289" s="36"/>
      <c r="B289" s="37"/>
      <c r="C289" s="196" t="s">
        <v>503</v>
      </c>
      <c r="D289" s="196" t="s">
        <v>137</v>
      </c>
      <c r="E289" s="197" t="s">
        <v>504</v>
      </c>
      <c r="F289" s="198" t="s">
        <v>505</v>
      </c>
      <c r="G289" s="199" t="s">
        <v>506</v>
      </c>
      <c r="H289" s="200">
        <v>10</v>
      </c>
      <c r="I289" s="201"/>
      <c r="J289" s="202">
        <f>ROUND(I289*H289,2)</f>
        <v>0</v>
      </c>
      <c r="K289" s="198" t="s">
        <v>141</v>
      </c>
      <c r="L289" s="203"/>
      <c r="M289" s="204" t="s">
        <v>1</v>
      </c>
      <c r="N289" s="205" t="s">
        <v>40</v>
      </c>
      <c r="O289" s="89"/>
      <c r="P289" s="206">
        <f>O289*H289</f>
        <v>0</v>
      </c>
      <c r="Q289" s="206">
        <v>0</v>
      </c>
      <c r="R289" s="206">
        <f>Q289*H289</f>
        <v>0</v>
      </c>
      <c r="S289" s="206">
        <v>0</v>
      </c>
      <c r="T289" s="206">
        <f>S289*H289</f>
        <v>0</v>
      </c>
      <c r="U289" s="207" t="s">
        <v>1</v>
      </c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08" t="s">
        <v>174</v>
      </c>
      <c r="AT289" s="208" t="s">
        <v>137</v>
      </c>
      <c r="AU289" s="208" t="s">
        <v>75</v>
      </c>
      <c r="AY289" s="15" t="s">
        <v>142</v>
      </c>
      <c r="BE289" s="209">
        <f>IF(N289="základní",J289,0)</f>
        <v>0</v>
      </c>
      <c r="BF289" s="209">
        <f>IF(N289="snížená",J289,0)</f>
        <v>0</v>
      </c>
      <c r="BG289" s="209">
        <f>IF(N289="zákl. přenesená",J289,0)</f>
        <v>0</v>
      </c>
      <c r="BH289" s="209">
        <f>IF(N289="sníž. přenesená",J289,0)</f>
        <v>0</v>
      </c>
      <c r="BI289" s="209">
        <f>IF(N289="nulová",J289,0)</f>
        <v>0</v>
      </c>
      <c r="BJ289" s="15" t="s">
        <v>82</v>
      </c>
      <c r="BK289" s="209">
        <f>ROUND(I289*H289,2)</f>
        <v>0</v>
      </c>
      <c r="BL289" s="15" t="s">
        <v>174</v>
      </c>
      <c r="BM289" s="208" t="s">
        <v>507</v>
      </c>
    </row>
    <row r="290" s="2" customFormat="1">
      <c r="A290" s="36"/>
      <c r="B290" s="37"/>
      <c r="C290" s="38"/>
      <c r="D290" s="210" t="s">
        <v>144</v>
      </c>
      <c r="E290" s="38"/>
      <c r="F290" s="211" t="s">
        <v>505</v>
      </c>
      <c r="G290" s="38"/>
      <c r="H290" s="38"/>
      <c r="I290" s="212"/>
      <c r="J290" s="38"/>
      <c r="K290" s="38"/>
      <c r="L290" s="42"/>
      <c r="M290" s="213"/>
      <c r="N290" s="214"/>
      <c r="O290" s="89"/>
      <c r="P290" s="89"/>
      <c r="Q290" s="89"/>
      <c r="R290" s="89"/>
      <c r="S290" s="89"/>
      <c r="T290" s="89"/>
      <c r="U290" s="90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144</v>
      </c>
      <c r="AU290" s="15" t="s">
        <v>75</v>
      </c>
    </row>
    <row r="291" s="2" customFormat="1" ht="16.5" customHeight="1">
      <c r="A291" s="36"/>
      <c r="B291" s="37"/>
      <c r="C291" s="196" t="s">
        <v>508</v>
      </c>
      <c r="D291" s="196" t="s">
        <v>137</v>
      </c>
      <c r="E291" s="197" t="s">
        <v>509</v>
      </c>
      <c r="F291" s="198" t="s">
        <v>510</v>
      </c>
      <c r="G291" s="199" t="s">
        <v>147</v>
      </c>
      <c r="H291" s="200">
        <v>14</v>
      </c>
      <c r="I291" s="201"/>
      <c r="J291" s="202">
        <f>ROUND(I291*H291,2)</f>
        <v>0</v>
      </c>
      <c r="K291" s="198" t="s">
        <v>141</v>
      </c>
      <c r="L291" s="203"/>
      <c r="M291" s="204" t="s">
        <v>1</v>
      </c>
      <c r="N291" s="205" t="s">
        <v>40</v>
      </c>
      <c r="O291" s="89"/>
      <c r="P291" s="206">
        <f>O291*H291</f>
        <v>0</v>
      </c>
      <c r="Q291" s="206">
        <v>0</v>
      </c>
      <c r="R291" s="206">
        <f>Q291*H291</f>
        <v>0</v>
      </c>
      <c r="S291" s="206">
        <v>0</v>
      </c>
      <c r="T291" s="206">
        <f>S291*H291</f>
        <v>0</v>
      </c>
      <c r="U291" s="207" t="s">
        <v>1</v>
      </c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08" t="s">
        <v>84</v>
      </c>
      <c r="AT291" s="208" t="s">
        <v>137</v>
      </c>
      <c r="AU291" s="208" t="s">
        <v>75</v>
      </c>
      <c r="AY291" s="15" t="s">
        <v>142</v>
      </c>
      <c r="BE291" s="209">
        <f>IF(N291="základní",J291,0)</f>
        <v>0</v>
      </c>
      <c r="BF291" s="209">
        <f>IF(N291="snížená",J291,0)</f>
        <v>0</v>
      </c>
      <c r="BG291" s="209">
        <f>IF(N291="zákl. přenesená",J291,0)</f>
        <v>0</v>
      </c>
      <c r="BH291" s="209">
        <f>IF(N291="sníž. přenesená",J291,0)</f>
        <v>0</v>
      </c>
      <c r="BI291" s="209">
        <f>IF(N291="nulová",J291,0)</f>
        <v>0</v>
      </c>
      <c r="BJ291" s="15" t="s">
        <v>82</v>
      </c>
      <c r="BK291" s="209">
        <f>ROUND(I291*H291,2)</f>
        <v>0</v>
      </c>
      <c r="BL291" s="15" t="s">
        <v>82</v>
      </c>
      <c r="BM291" s="208" t="s">
        <v>511</v>
      </c>
    </row>
    <row r="292" s="2" customFormat="1">
      <c r="A292" s="36"/>
      <c r="B292" s="37"/>
      <c r="C292" s="38"/>
      <c r="D292" s="210" t="s">
        <v>144</v>
      </c>
      <c r="E292" s="38"/>
      <c r="F292" s="211" t="s">
        <v>510</v>
      </c>
      <c r="G292" s="38"/>
      <c r="H292" s="38"/>
      <c r="I292" s="212"/>
      <c r="J292" s="38"/>
      <c r="K292" s="38"/>
      <c r="L292" s="42"/>
      <c r="M292" s="213"/>
      <c r="N292" s="214"/>
      <c r="O292" s="89"/>
      <c r="P292" s="89"/>
      <c r="Q292" s="89"/>
      <c r="R292" s="89"/>
      <c r="S292" s="89"/>
      <c r="T292" s="89"/>
      <c r="U292" s="90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144</v>
      </c>
      <c r="AU292" s="15" t="s">
        <v>75</v>
      </c>
    </row>
    <row r="293" s="2" customFormat="1" ht="16.5" customHeight="1">
      <c r="A293" s="36"/>
      <c r="B293" s="37"/>
      <c r="C293" s="196" t="s">
        <v>512</v>
      </c>
      <c r="D293" s="196" t="s">
        <v>137</v>
      </c>
      <c r="E293" s="197" t="s">
        <v>513</v>
      </c>
      <c r="F293" s="198" t="s">
        <v>514</v>
      </c>
      <c r="G293" s="199" t="s">
        <v>147</v>
      </c>
      <c r="H293" s="200">
        <v>6</v>
      </c>
      <c r="I293" s="201"/>
      <c r="J293" s="202">
        <f>ROUND(I293*H293,2)</f>
        <v>0</v>
      </c>
      <c r="K293" s="198" t="s">
        <v>141</v>
      </c>
      <c r="L293" s="203"/>
      <c r="M293" s="204" t="s">
        <v>1</v>
      </c>
      <c r="N293" s="205" t="s">
        <v>40</v>
      </c>
      <c r="O293" s="89"/>
      <c r="P293" s="206">
        <f>O293*H293</f>
        <v>0</v>
      </c>
      <c r="Q293" s="206">
        <v>0</v>
      </c>
      <c r="R293" s="206">
        <f>Q293*H293</f>
        <v>0</v>
      </c>
      <c r="S293" s="206">
        <v>0</v>
      </c>
      <c r="T293" s="206">
        <f>S293*H293</f>
        <v>0</v>
      </c>
      <c r="U293" s="207" t="s">
        <v>1</v>
      </c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08" t="s">
        <v>84</v>
      </c>
      <c r="AT293" s="208" t="s">
        <v>137</v>
      </c>
      <c r="AU293" s="208" t="s">
        <v>75</v>
      </c>
      <c r="AY293" s="15" t="s">
        <v>142</v>
      </c>
      <c r="BE293" s="209">
        <f>IF(N293="základní",J293,0)</f>
        <v>0</v>
      </c>
      <c r="BF293" s="209">
        <f>IF(N293="snížená",J293,0)</f>
        <v>0</v>
      </c>
      <c r="BG293" s="209">
        <f>IF(N293="zákl. přenesená",J293,0)</f>
        <v>0</v>
      </c>
      <c r="BH293" s="209">
        <f>IF(N293="sníž. přenesená",J293,0)</f>
        <v>0</v>
      </c>
      <c r="BI293" s="209">
        <f>IF(N293="nulová",J293,0)</f>
        <v>0</v>
      </c>
      <c r="BJ293" s="15" t="s">
        <v>82</v>
      </c>
      <c r="BK293" s="209">
        <f>ROUND(I293*H293,2)</f>
        <v>0</v>
      </c>
      <c r="BL293" s="15" t="s">
        <v>82</v>
      </c>
      <c r="BM293" s="208" t="s">
        <v>515</v>
      </c>
    </row>
    <row r="294" s="2" customFormat="1">
      <c r="A294" s="36"/>
      <c r="B294" s="37"/>
      <c r="C294" s="38"/>
      <c r="D294" s="210" t="s">
        <v>144</v>
      </c>
      <c r="E294" s="38"/>
      <c r="F294" s="211" t="s">
        <v>514</v>
      </c>
      <c r="G294" s="38"/>
      <c r="H294" s="38"/>
      <c r="I294" s="212"/>
      <c r="J294" s="38"/>
      <c r="K294" s="38"/>
      <c r="L294" s="42"/>
      <c r="M294" s="213"/>
      <c r="N294" s="214"/>
      <c r="O294" s="89"/>
      <c r="P294" s="89"/>
      <c r="Q294" s="89"/>
      <c r="R294" s="89"/>
      <c r="S294" s="89"/>
      <c r="T294" s="89"/>
      <c r="U294" s="90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5" t="s">
        <v>144</v>
      </c>
      <c r="AU294" s="15" t="s">
        <v>75</v>
      </c>
    </row>
    <row r="295" s="2" customFormat="1">
      <c r="A295" s="36"/>
      <c r="B295" s="37"/>
      <c r="C295" s="196" t="s">
        <v>516</v>
      </c>
      <c r="D295" s="196" t="s">
        <v>137</v>
      </c>
      <c r="E295" s="197" t="s">
        <v>517</v>
      </c>
      <c r="F295" s="198" t="s">
        <v>518</v>
      </c>
      <c r="G295" s="199" t="s">
        <v>147</v>
      </c>
      <c r="H295" s="200">
        <v>10</v>
      </c>
      <c r="I295" s="201"/>
      <c r="J295" s="202">
        <f>ROUND(I295*H295,2)</f>
        <v>0</v>
      </c>
      <c r="K295" s="198" t="s">
        <v>141</v>
      </c>
      <c r="L295" s="203"/>
      <c r="M295" s="204" t="s">
        <v>1</v>
      </c>
      <c r="N295" s="205" t="s">
        <v>40</v>
      </c>
      <c r="O295" s="89"/>
      <c r="P295" s="206">
        <f>O295*H295</f>
        <v>0</v>
      </c>
      <c r="Q295" s="206">
        <v>0</v>
      </c>
      <c r="R295" s="206">
        <f>Q295*H295</f>
        <v>0</v>
      </c>
      <c r="S295" s="206">
        <v>0</v>
      </c>
      <c r="T295" s="206">
        <f>S295*H295</f>
        <v>0</v>
      </c>
      <c r="U295" s="207" t="s">
        <v>1</v>
      </c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08" t="s">
        <v>84</v>
      </c>
      <c r="AT295" s="208" t="s">
        <v>137</v>
      </c>
      <c r="AU295" s="208" t="s">
        <v>75</v>
      </c>
      <c r="AY295" s="15" t="s">
        <v>142</v>
      </c>
      <c r="BE295" s="209">
        <f>IF(N295="základní",J295,0)</f>
        <v>0</v>
      </c>
      <c r="BF295" s="209">
        <f>IF(N295="snížená",J295,0)</f>
        <v>0</v>
      </c>
      <c r="BG295" s="209">
        <f>IF(N295="zákl. přenesená",J295,0)</f>
        <v>0</v>
      </c>
      <c r="BH295" s="209">
        <f>IF(N295="sníž. přenesená",J295,0)</f>
        <v>0</v>
      </c>
      <c r="BI295" s="209">
        <f>IF(N295="nulová",J295,0)</f>
        <v>0</v>
      </c>
      <c r="BJ295" s="15" t="s">
        <v>82</v>
      </c>
      <c r="BK295" s="209">
        <f>ROUND(I295*H295,2)</f>
        <v>0</v>
      </c>
      <c r="BL295" s="15" t="s">
        <v>82</v>
      </c>
      <c r="BM295" s="208" t="s">
        <v>519</v>
      </c>
    </row>
    <row r="296" s="2" customFormat="1">
      <c r="A296" s="36"/>
      <c r="B296" s="37"/>
      <c r="C296" s="38"/>
      <c r="D296" s="210" t="s">
        <v>144</v>
      </c>
      <c r="E296" s="38"/>
      <c r="F296" s="211" t="s">
        <v>518</v>
      </c>
      <c r="G296" s="38"/>
      <c r="H296" s="38"/>
      <c r="I296" s="212"/>
      <c r="J296" s="38"/>
      <c r="K296" s="38"/>
      <c r="L296" s="42"/>
      <c r="M296" s="213"/>
      <c r="N296" s="214"/>
      <c r="O296" s="89"/>
      <c r="P296" s="89"/>
      <c r="Q296" s="89"/>
      <c r="R296" s="89"/>
      <c r="S296" s="89"/>
      <c r="T296" s="89"/>
      <c r="U296" s="90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5" t="s">
        <v>144</v>
      </c>
      <c r="AU296" s="15" t="s">
        <v>75</v>
      </c>
    </row>
    <row r="297" s="2" customFormat="1" ht="16.5" customHeight="1">
      <c r="A297" s="36"/>
      <c r="B297" s="37"/>
      <c r="C297" s="215" t="s">
        <v>520</v>
      </c>
      <c r="D297" s="215" t="s">
        <v>154</v>
      </c>
      <c r="E297" s="216" t="s">
        <v>521</v>
      </c>
      <c r="F297" s="217" t="s">
        <v>522</v>
      </c>
      <c r="G297" s="218" t="s">
        <v>147</v>
      </c>
      <c r="H297" s="219">
        <v>2</v>
      </c>
      <c r="I297" s="220"/>
      <c r="J297" s="221">
        <f>ROUND(I297*H297,2)</f>
        <v>0</v>
      </c>
      <c r="K297" s="217" t="s">
        <v>141</v>
      </c>
      <c r="L297" s="42"/>
      <c r="M297" s="222" t="s">
        <v>1</v>
      </c>
      <c r="N297" s="223" t="s">
        <v>40</v>
      </c>
      <c r="O297" s="89"/>
      <c r="P297" s="206">
        <f>O297*H297</f>
        <v>0</v>
      </c>
      <c r="Q297" s="206">
        <v>0</v>
      </c>
      <c r="R297" s="206">
        <f>Q297*H297</f>
        <v>0</v>
      </c>
      <c r="S297" s="206">
        <v>0</v>
      </c>
      <c r="T297" s="206">
        <f>S297*H297</f>
        <v>0</v>
      </c>
      <c r="U297" s="207" t="s">
        <v>1</v>
      </c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208" t="s">
        <v>82</v>
      </c>
      <c r="AT297" s="208" t="s">
        <v>154</v>
      </c>
      <c r="AU297" s="208" t="s">
        <v>75</v>
      </c>
      <c r="AY297" s="15" t="s">
        <v>142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15" t="s">
        <v>82</v>
      </c>
      <c r="BK297" s="209">
        <f>ROUND(I297*H297,2)</f>
        <v>0</v>
      </c>
      <c r="BL297" s="15" t="s">
        <v>82</v>
      </c>
      <c r="BM297" s="208" t="s">
        <v>523</v>
      </c>
    </row>
    <row r="298" s="2" customFormat="1">
      <c r="A298" s="36"/>
      <c r="B298" s="37"/>
      <c r="C298" s="38"/>
      <c r="D298" s="210" t="s">
        <v>144</v>
      </c>
      <c r="E298" s="38"/>
      <c r="F298" s="211" t="s">
        <v>522</v>
      </c>
      <c r="G298" s="38"/>
      <c r="H298" s="38"/>
      <c r="I298" s="212"/>
      <c r="J298" s="38"/>
      <c r="K298" s="38"/>
      <c r="L298" s="42"/>
      <c r="M298" s="213"/>
      <c r="N298" s="214"/>
      <c r="O298" s="89"/>
      <c r="P298" s="89"/>
      <c r="Q298" s="89"/>
      <c r="R298" s="89"/>
      <c r="S298" s="89"/>
      <c r="T298" s="89"/>
      <c r="U298" s="90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5" t="s">
        <v>144</v>
      </c>
      <c r="AU298" s="15" t="s">
        <v>75</v>
      </c>
    </row>
    <row r="299" s="2" customFormat="1" ht="16.5" customHeight="1">
      <c r="A299" s="36"/>
      <c r="B299" s="37"/>
      <c r="C299" s="215" t="s">
        <v>524</v>
      </c>
      <c r="D299" s="215" t="s">
        <v>154</v>
      </c>
      <c r="E299" s="216" t="s">
        <v>525</v>
      </c>
      <c r="F299" s="217" t="s">
        <v>526</v>
      </c>
      <c r="G299" s="218" t="s">
        <v>147</v>
      </c>
      <c r="H299" s="219">
        <v>2</v>
      </c>
      <c r="I299" s="220"/>
      <c r="J299" s="221">
        <f>ROUND(I299*H299,2)</f>
        <v>0</v>
      </c>
      <c r="K299" s="217" t="s">
        <v>141</v>
      </c>
      <c r="L299" s="42"/>
      <c r="M299" s="222" t="s">
        <v>1</v>
      </c>
      <c r="N299" s="223" t="s">
        <v>40</v>
      </c>
      <c r="O299" s="89"/>
      <c r="P299" s="206">
        <f>O299*H299</f>
        <v>0</v>
      </c>
      <c r="Q299" s="206">
        <v>0</v>
      </c>
      <c r="R299" s="206">
        <f>Q299*H299</f>
        <v>0</v>
      </c>
      <c r="S299" s="206">
        <v>0</v>
      </c>
      <c r="T299" s="206">
        <f>S299*H299</f>
        <v>0</v>
      </c>
      <c r="U299" s="207" t="s">
        <v>1</v>
      </c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208" t="s">
        <v>82</v>
      </c>
      <c r="AT299" s="208" t="s">
        <v>154</v>
      </c>
      <c r="AU299" s="208" t="s">
        <v>75</v>
      </c>
      <c r="AY299" s="15" t="s">
        <v>142</v>
      </c>
      <c r="BE299" s="209">
        <f>IF(N299="základní",J299,0)</f>
        <v>0</v>
      </c>
      <c r="BF299" s="209">
        <f>IF(N299="snížená",J299,0)</f>
        <v>0</v>
      </c>
      <c r="BG299" s="209">
        <f>IF(N299="zákl. přenesená",J299,0)</f>
        <v>0</v>
      </c>
      <c r="BH299" s="209">
        <f>IF(N299="sníž. přenesená",J299,0)</f>
        <v>0</v>
      </c>
      <c r="BI299" s="209">
        <f>IF(N299="nulová",J299,0)</f>
        <v>0</v>
      </c>
      <c r="BJ299" s="15" t="s">
        <v>82</v>
      </c>
      <c r="BK299" s="209">
        <f>ROUND(I299*H299,2)</f>
        <v>0</v>
      </c>
      <c r="BL299" s="15" t="s">
        <v>82</v>
      </c>
      <c r="BM299" s="208" t="s">
        <v>527</v>
      </c>
    </row>
    <row r="300" s="2" customFormat="1">
      <c r="A300" s="36"/>
      <c r="B300" s="37"/>
      <c r="C300" s="38"/>
      <c r="D300" s="210" t="s">
        <v>144</v>
      </c>
      <c r="E300" s="38"/>
      <c r="F300" s="211" t="s">
        <v>526</v>
      </c>
      <c r="G300" s="38"/>
      <c r="H300" s="38"/>
      <c r="I300" s="212"/>
      <c r="J300" s="38"/>
      <c r="K300" s="38"/>
      <c r="L300" s="42"/>
      <c r="M300" s="213"/>
      <c r="N300" s="214"/>
      <c r="O300" s="89"/>
      <c r="P300" s="89"/>
      <c r="Q300" s="89"/>
      <c r="R300" s="89"/>
      <c r="S300" s="89"/>
      <c r="T300" s="89"/>
      <c r="U300" s="90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5" t="s">
        <v>144</v>
      </c>
      <c r="AU300" s="15" t="s">
        <v>75</v>
      </c>
    </row>
    <row r="301" s="2" customFormat="1" ht="16.5" customHeight="1">
      <c r="A301" s="36"/>
      <c r="B301" s="37"/>
      <c r="C301" s="215" t="s">
        <v>528</v>
      </c>
      <c r="D301" s="215" t="s">
        <v>154</v>
      </c>
      <c r="E301" s="216" t="s">
        <v>529</v>
      </c>
      <c r="F301" s="217" t="s">
        <v>530</v>
      </c>
      <c r="G301" s="218" t="s">
        <v>147</v>
      </c>
      <c r="H301" s="219">
        <v>4</v>
      </c>
      <c r="I301" s="220"/>
      <c r="J301" s="221">
        <f>ROUND(I301*H301,2)</f>
        <v>0</v>
      </c>
      <c r="K301" s="217" t="s">
        <v>141</v>
      </c>
      <c r="L301" s="42"/>
      <c r="M301" s="222" t="s">
        <v>1</v>
      </c>
      <c r="N301" s="223" t="s">
        <v>40</v>
      </c>
      <c r="O301" s="89"/>
      <c r="P301" s="206">
        <f>O301*H301</f>
        <v>0</v>
      </c>
      <c r="Q301" s="206">
        <v>0</v>
      </c>
      <c r="R301" s="206">
        <f>Q301*H301</f>
        <v>0</v>
      </c>
      <c r="S301" s="206">
        <v>0</v>
      </c>
      <c r="T301" s="206">
        <f>S301*H301</f>
        <v>0</v>
      </c>
      <c r="U301" s="207" t="s">
        <v>1</v>
      </c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208" t="s">
        <v>82</v>
      </c>
      <c r="AT301" s="208" t="s">
        <v>154</v>
      </c>
      <c r="AU301" s="208" t="s">
        <v>75</v>
      </c>
      <c r="AY301" s="15" t="s">
        <v>142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15" t="s">
        <v>82</v>
      </c>
      <c r="BK301" s="209">
        <f>ROUND(I301*H301,2)</f>
        <v>0</v>
      </c>
      <c r="BL301" s="15" t="s">
        <v>82</v>
      </c>
      <c r="BM301" s="208" t="s">
        <v>531</v>
      </c>
    </row>
    <row r="302" s="2" customFormat="1">
      <c r="A302" s="36"/>
      <c r="B302" s="37"/>
      <c r="C302" s="38"/>
      <c r="D302" s="210" t="s">
        <v>144</v>
      </c>
      <c r="E302" s="38"/>
      <c r="F302" s="211" t="s">
        <v>530</v>
      </c>
      <c r="G302" s="38"/>
      <c r="H302" s="38"/>
      <c r="I302" s="212"/>
      <c r="J302" s="38"/>
      <c r="K302" s="38"/>
      <c r="L302" s="42"/>
      <c r="M302" s="213"/>
      <c r="N302" s="214"/>
      <c r="O302" s="89"/>
      <c r="P302" s="89"/>
      <c r="Q302" s="89"/>
      <c r="R302" s="89"/>
      <c r="S302" s="89"/>
      <c r="T302" s="89"/>
      <c r="U302" s="90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5" t="s">
        <v>144</v>
      </c>
      <c r="AU302" s="15" t="s">
        <v>75</v>
      </c>
    </row>
    <row r="303" s="2" customFormat="1" ht="33" customHeight="1">
      <c r="A303" s="36"/>
      <c r="B303" s="37"/>
      <c r="C303" s="196" t="s">
        <v>532</v>
      </c>
      <c r="D303" s="196" t="s">
        <v>137</v>
      </c>
      <c r="E303" s="197" t="s">
        <v>533</v>
      </c>
      <c r="F303" s="198" t="s">
        <v>534</v>
      </c>
      <c r="G303" s="199" t="s">
        <v>147</v>
      </c>
      <c r="H303" s="200">
        <v>2</v>
      </c>
      <c r="I303" s="201"/>
      <c r="J303" s="202">
        <f>ROUND(I303*H303,2)</f>
        <v>0</v>
      </c>
      <c r="K303" s="198" t="s">
        <v>141</v>
      </c>
      <c r="L303" s="203"/>
      <c r="M303" s="204" t="s">
        <v>1</v>
      </c>
      <c r="N303" s="205" t="s">
        <v>40</v>
      </c>
      <c r="O303" s="89"/>
      <c r="P303" s="206">
        <f>O303*H303</f>
        <v>0</v>
      </c>
      <c r="Q303" s="206">
        <v>0</v>
      </c>
      <c r="R303" s="206">
        <f>Q303*H303</f>
        <v>0</v>
      </c>
      <c r="S303" s="206">
        <v>0</v>
      </c>
      <c r="T303" s="206">
        <f>S303*H303</f>
        <v>0</v>
      </c>
      <c r="U303" s="207" t="s">
        <v>1</v>
      </c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208" t="s">
        <v>174</v>
      </c>
      <c r="AT303" s="208" t="s">
        <v>137</v>
      </c>
      <c r="AU303" s="208" t="s">
        <v>75</v>
      </c>
      <c r="AY303" s="15" t="s">
        <v>142</v>
      </c>
      <c r="BE303" s="209">
        <f>IF(N303="základní",J303,0)</f>
        <v>0</v>
      </c>
      <c r="BF303" s="209">
        <f>IF(N303="snížená",J303,0)</f>
        <v>0</v>
      </c>
      <c r="BG303" s="209">
        <f>IF(N303="zákl. přenesená",J303,0)</f>
        <v>0</v>
      </c>
      <c r="BH303" s="209">
        <f>IF(N303="sníž. přenesená",J303,0)</f>
        <v>0</v>
      </c>
      <c r="BI303" s="209">
        <f>IF(N303="nulová",J303,0)</f>
        <v>0</v>
      </c>
      <c r="BJ303" s="15" t="s">
        <v>82</v>
      </c>
      <c r="BK303" s="209">
        <f>ROUND(I303*H303,2)</f>
        <v>0</v>
      </c>
      <c r="BL303" s="15" t="s">
        <v>174</v>
      </c>
      <c r="BM303" s="208" t="s">
        <v>535</v>
      </c>
    </row>
    <row r="304" s="2" customFormat="1">
      <c r="A304" s="36"/>
      <c r="B304" s="37"/>
      <c r="C304" s="38"/>
      <c r="D304" s="210" t="s">
        <v>144</v>
      </c>
      <c r="E304" s="38"/>
      <c r="F304" s="211" t="s">
        <v>534</v>
      </c>
      <c r="G304" s="38"/>
      <c r="H304" s="38"/>
      <c r="I304" s="212"/>
      <c r="J304" s="38"/>
      <c r="K304" s="38"/>
      <c r="L304" s="42"/>
      <c r="M304" s="213"/>
      <c r="N304" s="214"/>
      <c r="O304" s="89"/>
      <c r="P304" s="89"/>
      <c r="Q304" s="89"/>
      <c r="R304" s="89"/>
      <c r="S304" s="89"/>
      <c r="T304" s="89"/>
      <c r="U304" s="90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5" t="s">
        <v>144</v>
      </c>
      <c r="AU304" s="15" t="s">
        <v>75</v>
      </c>
    </row>
    <row r="305" s="2" customFormat="1">
      <c r="A305" s="36"/>
      <c r="B305" s="37"/>
      <c r="C305" s="215" t="s">
        <v>536</v>
      </c>
      <c r="D305" s="215" t="s">
        <v>154</v>
      </c>
      <c r="E305" s="216" t="s">
        <v>537</v>
      </c>
      <c r="F305" s="217" t="s">
        <v>538</v>
      </c>
      <c r="G305" s="218" t="s">
        <v>147</v>
      </c>
      <c r="H305" s="219">
        <v>2</v>
      </c>
      <c r="I305" s="220"/>
      <c r="J305" s="221">
        <f>ROUND(I305*H305,2)</f>
        <v>0</v>
      </c>
      <c r="K305" s="217" t="s">
        <v>141</v>
      </c>
      <c r="L305" s="42"/>
      <c r="M305" s="222" t="s">
        <v>1</v>
      </c>
      <c r="N305" s="223" t="s">
        <v>40</v>
      </c>
      <c r="O305" s="89"/>
      <c r="P305" s="206">
        <f>O305*H305</f>
        <v>0</v>
      </c>
      <c r="Q305" s="206">
        <v>0</v>
      </c>
      <c r="R305" s="206">
        <f>Q305*H305</f>
        <v>0</v>
      </c>
      <c r="S305" s="206">
        <v>0</v>
      </c>
      <c r="T305" s="206">
        <f>S305*H305</f>
        <v>0</v>
      </c>
      <c r="U305" s="207" t="s">
        <v>1</v>
      </c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208" t="s">
        <v>82</v>
      </c>
      <c r="AT305" s="208" t="s">
        <v>154</v>
      </c>
      <c r="AU305" s="208" t="s">
        <v>75</v>
      </c>
      <c r="AY305" s="15" t="s">
        <v>142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15" t="s">
        <v>82</v>
      </c>
      <c r="BK305" s="209">
        <f>ROUND(I305*H305,2)</f>
        <v>0</v>
      </c>
      <c r="BL305" s="15" t="s">
        <v>82</v>
      </c>
      <c r="BM305" s="208" t="s">
        <v>539</v>
      </c>
    </row>
    <row r="306" s="2" customFormat="1">
      <c r="A306" s="36"/>
      <c r="B306" s="37"/>
      <c r="C306" s="38"/>
      <c r="D306" s="210" t="s">
        <v>144</v>
      </c>
      <c r="E306" s="38"/>
      <c r="F306" s="211" t="s">
        <v>538</v>
      </c>
      <c r="G306" s="38"/>
      <c r="H306" s="38"/>
      <c r="I306" s="212"/>
      <c r="J306" s="38"/>
      <c r="K306" s="38"/>
      <c r="L306" s="42"/>
      <c r="M306" s="213"/>
      <c r="N306" s="214"/>
      <c r="O306" s="89"/>
      <c r="P306" s="89"/>
      <c r="Q306" s="89"/>
      <c r="R306" s="89"/>
      <c r="S306" s="89"/>
      <c r="T306" s="89"/>
      <c r="U306" s="90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5" t="s">
        <v>144</v>
      </c>
      <c r="AU306" s="15" t="s">
        <v>75</v>
      </c>
    </row>
    <row r="307" s="2" customFormat="1">
      <c r="A307" s="36"/>
      <c r="B307" s="37"/>
      <c r="C307" s="215" t="s">
        <v>540</v>
      </c>
      <c r="D307" s="215" t="s">
        <v>154</v>
      </c>
      <c r="E307" s="216" t="s">
        <v>541</v>
      </c>
      <c r="F307" s="217" t="s">
        <v>542</v>
      </c>
      <c r="G307" s="218" t="s">
        <v>147</v>
      </c>
      <c r="H307" s="219">
        <v>2</v>
      </c>
      <c r="I307" s="220"/>
      <c r="J307" s="221">
        <f>ROUND(I307*H307,2)</f>
        <v>0</v>
      </c>
      <c r="K307" s="217" t="s">
        <v>141</v>
      </c>
      <c r="L307" s="42"/>
      <c r="M307" s="222" t="s">
        <v>1</v>
      </c>
      <c r="N307" s="223" t="s">
        <v>40</v>
      </c>
      <c r="O307" s="89"/>
      <c r="P307" s="206">
        <f>O307*H307</f>
        <v>0</v>
      </c>
      <c r="Q307" s="206">
        <v>0</v>
      </c>
      <c r="R307" s="206">
        <f>Q307*H307</f>
        <v>0</v>
      </c>
      <c r="S307" s="206">
        <v>0</v>
      </c>
      <c r="T307" s="206">
        <f>S307*H307</f>
        <v>0</v>
      </c>
      <c r="U307" s="207" t="s">
        <v>1</v>
      </c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08" t="s">
        <v>82</v>
      </c>
      <c r="AT307" s="208" t="s">
        <v>154</v>
      </c>
      <c r="AU307" s="208" t="s">
        <v>75</v>
      </c>
      <c r="AY307" s="15" t="s">
        <v>142</v>
      </c>
      <c r="BE307" s="209">
        <f>IF(N307="základní",J307,0)</f>
        <v>0</v>
      </c>
      <c r="BF307" s="209">
        <f>IF(N307="snížená",J307,0)</f>
        <v>0</v>
      </c>
      <c r="BG307" s="209">
        <f>IF(N307="zákl. přenesená",J307,0)</f>
        <v>0</v>
      </c>
      <c r="BH307" s="209">
        <f>IF(N307="sníž. přenesená",J307,0)</f>
        <v>0</v>
      </c>
      <c r="BI307" s="209">
        <f>IF(N307="nulová",J307,0)</f>
        <v>0</v>
      </c>
      <c r="BJ307" s="15" t="s">
        <v>82</v>
      </c>
      <c r="BK307" s="209">
        <f>ROUND(I307*H307,2)</f>
        <v>0</v>
      </c>
      <c r="BL307" s="15" t="s">
        <v>82</v>
      </c>
      <c r="BM307" s="208" t="s">
        <v>543</v>
      </c>
    </row>
    <row r="308" s="2" customFormat="1">
      <c r="A308" s="36"/>
      <c r="B308" s="37"/>
      <c r="C308" s="38"/>
      <c r="D308" s="210" t="s">
        <v>144</v>
      </c>
      <c r="E308" s="38"/>
      <c r="F308" s="211" t="s">
        <v>542</v>
      </c>
      <c r="G308" s="38"/>
      <c r="H308" s="38"/>
      <c r="I308" s="212"/>
      <c r="J308" s="38"/>
      <c r="K308" s="38"/>
      <c r="L308" s="42"/>
      <c r="M308" s="213"/>
      <c r="N308" s="214"/>
      <c r="O308" s="89"/>
      <c r="P308" s="89"/>
      <c r="Q308" s="89"/>
      <c r="R308" s="89"/>
      <c r="S308" s="89"/>
      <c r="T308" s="89"/>
      <c r="U308" s="90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5" t="s">
        <v>144</v>
      </c>
      <c r="AU308" s="15" t="s">
        <v>75</v>
      </c>
    </row>
    <row r="309" s="2" customFormat="1">
      <c r="A309" s="36"/>
      <c r="B309" s="37"/>
      <c r="C309" s="215" t="s">
        <v>544</v>
      </c>
      <c r="D309" s="215" t="s">
        <v>154</v>
      </c>
      <c r="E309" s="216" t="s">
        <v>545</v>
      </c>
      <c r="F309" s="217" t="s">
        <v>546</v>
      </c>
      <c r="G309" s="218" t="s">
        <v>147</v>
      </c>
      <c r="H309" s="219">
        <v>2</v>
      </c>
      <c r="I309" s="220"/>
      <c r="J309" s="221">
        <f>ROUND(I309*H309,2)</f>
        <v>0</v>
      </c>
      <c r="K309" s="217" t="s">
        <v>141</v>
      </c>
      <c r="L309" s="42"/>
      <c r="M309" s="222" t="s">
        <v>1</v>
      </c>
      <c r="N309" s="223" t="s">
        <v>40</v>
      </c>
      <c r="O309" s="89"/>
      <c r="P309" s="206">
        <f>O309*H309</f>
        <v>0</v>
      </c>
      <c r="Q309" s="206">
        <v>0</v>
      </c>
      <c r="R309" s="206">
        <f>Q309*H309</f>
        <v>0</v>
      </c>
      <c r="S309" s="206">
        <v>0</v>
      </c>
      <c r="T309" s="206">
        <f>S309*H309</f>
        <v>0</v>
      </c>
      <c r="U309" s="207" t="s">
        <v>1</v>
      </c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08" t="s">
        <v>82</v>
      </c>
      <c r="AT309" s="208" t="s">
        <v>154</v>
      </c>
      <c r="AU309" s="208" t="s">
        <v>75</v>
      </c>
      <c r="AY309" s="15" t="s">
        <v>142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15" t="s">
        <v>82</v>
      </c>
      <c r="BK309" s="209">
        <f>ROUND(I309*H309,2)</f>
        <v>0</v>
      </c>
      <c r="BL309" s="15" t="s">
        <v>82</v>
      </c>
      <c r="BM309" s="208" t="s">
        <v>547</v>
      </c>
    </row>
    <row r="310" s="2" customFormat="1">
      <c r="A310" s="36"/>
      <c r="B310" s="37"/>
      <c r="C310" s="38"/>
      <c r="D310" s="210" t="s">
        <v>144</v>
      </c>
      <c r="E310" s="38"/>
      <c r="F310" s="211" t="s">
        <v>546</v>
      </c>
      <c r="G310" s="38"/>
      <c r="H310" s="38"/>
      <c r="I310" s="212"/>
      <c r="J310" s="38"/>
      <c r="K310" s="38"/>
      <c r="L310" s="42"/>
      <c r="M310" s="213"/>
      <c r="N310" s="214"/>
      <c r="O310" s="89"/>
      <c r="P310" s="89"/>
      <c r="Q310" s="89"/>
      <c r="R310" s="89"/>
      <c r="S310" s="89"/>
      <c r="T310" s="89"/>
      <c r="U310" s="90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5" t="s">
        <v>144</v>
      </c>
      <c r="AU310" s="15" t="s">
        <v>75</v>
      </c>
    </row>
    <row r="311" s="2" customFormat="1" ht="21.75" customHeight="1">
      <c r="A311" s="36"/>
      <c r="B311" s="37"/>
      <c r="C311" s="215" t="s">
        <v>548</v>
      </c>
      <c r="D311" s="215" t="s">
        <v>154</v>
      </c>
      <c r="E311" s="216" t="s">
        <v>549</v>
      </c>
      <c r="F311" s="217" t="s">
        <v>550</v>
      </c>
      <c r="G311" s="218" t="s">
        <v>147</v>
      </c>
      <c r="H311" s="219">
        <v>2</v>
      </c>
      <c r="I311" s="220"/>
      <c r="J311" s="221">
        <f>ROUND(I311*H311,2)</f>
        <v>0</v>
      </c>
      <c r="K311" s="217" t="s">
        <v>141</v>
      </c>
      <c r="L311" s="42"/>
      <c r="M311" s="222" t="s">
        <v>1</v>
      </c>
      <c r="N311" s="223" t="s">
        <v>40</v>
      </c>
      <c r="O311" s="89"/>
      <c r="P311" s="206">
        <f>O311*H311</f>
        <v>0</v>
      </c>
      <c r="Q311" s="206">
        <v>0</v>
      </c>
      <c r="R311" s="206">
        <f>Q311*H311</f>
        <v>0</v>
      </c>
      <c r="S311" s="206">
        <v>0</v>
      </c>
      <c r="T311" s="206">
        <f>S311*H311</f>
        <v>0</v>
      </c>
      <c r="U311" s="207" t="s">
        <v>1</v>
      </c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08" t="s">
        <v>82</v>
      </c>
      <c r="AT311" s="208" t="s">
        <v>154</v>
      </c>
      <c r="AU311" s="208" t="s">
        <v>75</v>
      </c>
      <c r="AY311" s="15" t="s">
        <v>142</v>
      </c>
      <c r="BE311" s="209">
        <f>IF(N311="základní",J311,0)</f>
        <v>0</v>
      </c>
      <c r="BF311" s="209">
        <f>IF(N311="snížená",J311,0)</f>
        <v>0</v>
      </c>
      <c r="BG311" s="209">
        <f>IF(N311="zákl. přenesená",J311,0)</f>
        <v>0</v>
      </c>
      <c r="BH311" s="209">
        <f>IF(N311="sníž. přenesená",J311,0)</f>
        <v>0</v>
      </c>
      <c r="BI311" s="209">
        <f>IF(N311="nulová",J311,0)</f>
        <v>0</v>
      </c>
      <c r="BJ311" s="15" t="s">
        <v>82</v>
      </c>
      <c r="BK311" s="209">
        <f>ROUND(I311*H311,2)</f>
        <v>0</v>
      </c>
      <c r="BL311" s="15" t="s">
        <v>82</v>
      </c>
      <c r="BM311" s="208" t="s">
        <v>551</v>
      </c>
    </row>
    <row r="312" s="2" customFormat="1">
      <c r="A312" s="36"/>
      <c r="B312" s="37"/>
      <c r="C312" s="38"/>
      <c r="D312" s="210" t="s">
        <v>144</v>
      </c>
      <c r="E312" s="38"/>
      <c r="F312" s="211" t="s">
        <v>550</v>
      </c>
      <c r="G312" s="38"/>
      <c r="H312" s="38"/>
      <c r="I312" s="212"/>
      <c r="J312" s="38"/>
      <c r="K312" s="38"/>
      <c r="L312" s="42"/>
      <c r="M312" s="213"/>
      <c r="N312" s="214"/>
      <c r="O312" s="89"/>
      <c r="P312" s="89"/>
      <c r="Q312" s="89"/>
      <c r="R312" s="89"/>
      <c r="S312" s="89"/>
      <c r="T312" s="89"/>
      <c r="U312" s="90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5" t="s">
        <v>144</v>
      </c>
      <c r="AU312" s="15" t="s">
        <v>75</v>
      </c>
    </row>
    <row r="313" s="2" customFormat="1">
      <c r="A313" s="36"/>
      <c r="B313" s="37"/>
      <c r="C313" s="215" t="s">
        <v>552</v>
      </c>
      <c r="D313" s="215" t="s">
        <v>154</v>
      </c>
      <c r="E313" s="216" t="s">
        <v>553</v>
      </c>
      <c r="F313" s="217" t="s">
        <v>554</v>
      </c>
      <c r="G313" s="218" t="s">
        <v>147</v>
      </c>
      <c r="H313" s="219">
        <v>2</v>
      </c>
      <c r="I313" s="220"/>
      <c r="J313" s="221">
        <f>ROUND(I313*H313,2)</f>
        <v>0</v>
      </c>
      <c r="K313" s="217" t="s">
        <v>141</v>
      </c>
      <c r="L313" s="42"/>
      <c r="M313" s="222" t="s">
        <v>1</v>
      </c>
      <c r="N313" s="223" t="s">
        <v>40</v>
      </c>
      <c r="O313" s="89"/>
      <c r="P313" s="206">
        <f>O313*H313</f>
        <v>0</v>
      </c>
      <c r="Q313" s="206">
        <v>0</v>
      </c>
      <c r="R313" s="206">
        <f>Q313*H313</f>
        <v>0</v>
      </c>
      <c r="S313" s="206">
        <v>0</v>
      </c>
      <c r="T313" s="206">
        <f>S313*H313</f>
        <v>0</v>
      </c>
      <c r="U313" s="207" t="s">
        <v>1</v>
      </c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08" t="s">
        <v>82</v>
      </c>
      <c r="AT313" s="208" t="s">
        <v>154</v>
      </c>
      <c r="AU313" s="208" t="s">
        <v>75</v>
      </c>
      <c r="AY313" s="15" t="s">
        <v>142</v>
      </c>
      <c r="BE313" s="209">
        <f>IF(N313="základní",J313,0)</f>
        <v>0</v>
      </c>
      <c r="BF313" s="209">
        <f>IF(N313="snížená",J313,0)</f>
        <v>0</v>
      </c>
      <c r="BG313" s="209">
        <f>IF(N313="zákl. přenesená",J313,0)</f>
        <v>0</v>
      </c>
      <c r="BH313" s="209">
        <f>IF(N313="sníž. přenesená",J313,0)</f>
        <v>0</v>
      </c>
      <c r="BI313" s="209">
        <f>IF(N313="nulová",J313,0)</f>
        <v>0</v>
      </c>
      <c r="BJ313" s="15" t="s">
        <v>82</v>
      </c>
      <c r="BK313" s="209">
        <f>ROUND(I313*H313,2)</f>
        <v>0</v>
      </c>
      <c r="BL313" s="15" t="s">
        <v>82</v>
      </c>
      <c r="BM313" s="208" t="s">
        <v>555</v>
      </c>
    </row>
    <row r="314" s="2" customFormat="1">
      <c r="A314" s="36"/>
      <c r="B314" s="37"/>
      <c r="C314" s="38"/>
      <c r="D314" s="210" t="s">
        <v>144</v>
      </c>
      <c r="E314" s="38"/>
      <c r="F314" s="211" t="s">
        <v>556</v>
      </c>
      <c r="G314" s="38"/>
      <c r="H314" s="38"/>
      <c r="I314" s="212"/>
      <c r="J314" s="38"/>
      <c r="K314" s="38"/>
      <c r="L314" s="42"/>
      <c r="M314" s="213"/>
      <c r="N314" s="214"/>
      <c r="O314" s="89"/>
      <c r="P314" s="89"/>
      <c r="Q314" s="89"/>
      <c r="R314" s="89"/>
      <c r="S314" s="89"/>
      <c r="T314" s="89"/>
      <c r="U314" s="90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5" t="s">
        <v>144</v>
      </c>
      <c r="AU314" s="15" t="s">
        <v>75</v>
      </c>
    </row>
    <row r="315" s="2" customFormat="1" ht="16.5" customHeight="1">
      <c r="A315" s="36"/>
      <c r="B315" s="37"/>
      <c r="C315" s="215" t="s">
        <v>557</v>
      </c>
      <c r="D315" s="215" t="s">
        <v>154</v>
      </c>
      <c r="E315" s="216" t="s">
        <v>558</v>
      </c>
      <c r="F315" s="217" t="s">
        <v>559</v>
      </c>
      <c r="G315" s="218" t="s">
        <v>147</v>
      </c>
      <c r="H315" s="219">
        <v>2</v>
      </c>
      <c r="I315" s="220"/>
      <c r="J315" s="221">
        <f>ROUND(I315*H315,2)</f>
        <v>0</v>
      </c>
      <c r="K315" s="217" t="s">
        <v>141</v>
      </c>
      <c r="L315" s="42"/>
      <c r="M315" s="222" t="s">
        <v>1</v>
      </c>
      <c r="N315" s="223" t="s">
        <v>40</v>
      </c>
      <c r="O315" s="89"/>
      <c r="P315" s="206">
        <f>O315*H315</f>
        <v>0</v>
      </c>
      <c r="Q315" s="206">
        <v>0</v>
      </c>
      <c r="R315" s="206">
        <f>Q315*H315</f>
        <v>0</v>
      </c>
      <c r="S315" s="206">
        <v>0</v>
      </c>
      <c r="T315" s="206">
        <f>S315*H315</f>
        <v>0</v>
      </c>
      <c r="U315" s="207" t="s">
        <v>1</v>
      </c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08" t="s">
        <v>82</v>
      </c>
      <c r="AT315" s="208" t="s">
        <v>154</v>
      </c>
      <c r="AU315" s="208" t="s">
        <v>75</v>
      </c>
      <c r="AY315" s="15" t="s">
        <v>142</v>
      </c>
      <c r="BE315" s="209">
        <f>IF(N315="základní",J315,0)</f>
        <v>0</v>
      </c>
      <c r="BF315" s="209">
        <f>IF(N315="snížená",J315,0)</f>
        <v>0</v>
      </c>
      <c r="BG315" s="209">
        <f>IF(N315="zákl. přenesená",J315,0)</f>
        <v>0</v>
      </c>
      <c r="BH315" s="209">
        <f>IF(N315="sníž. přenesená",J315,0)</f>
        <v>0</v>
      </c>
      <c r="BI315" s="209">
        <f>IF(N315="nulová",J315,0)</f>
        <v>0</v>
      </c>
      <c r="BJ315" s="15" t="s">
        <v>82</v>
      </c>
      <c r="BK315" s="209">
        <f>ROUND(I315*H315,2)</f>
        <v>0</v>
      </c>
      <c r="BL315" s="15" t="s">
        <v>82</v>
      </c>
      <c r="BM315" s="208" t="s">
        <v>560</v>
      </c>
    </row>
    <row r="316" s="2" customFormat="1">
      <c r="A316" s="36"/>
      <c r="B316" s="37"/>
      <c r="C316" s="38"/>
      <c r="D316" s="210" t="s">
        <v>144</v>
      </c>
      <c r="E316" s="38"/>
      <c r="F316" s="211" t="s">
        <v>559</v>
      </c>
      <c r="G316" s="38"/>
      <c r="H316" s="38"/>
      <c r="I316" s="212"/>
      <c r="J316" s="38"/>
      <c r="K316" s="38"/>
      <c r="L316" s="42"/>
      <c r="M316" s="213"/>
      <c r="N316" s="214"/>
      <c r="O316" s="89"/>
      <c r="P316" s="89"/>
      <c r="Q316" s="89"/>
      <c r="R316" s="89"/>
      <c r="S316" s="89"/>
      <c r="T316" s="89"/>
      <c r="U316" s="90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5" t="s">
        <v>144</v>
      </c>
      <c r="AU316" s="15" t="s">
        <v>75</v>
      </c>
    </row>
    <row r="317" s="2" customFormat="1" ht="16.5" customHeight="1">
      <c r="A317" s="36"/>
      <c r="B317" s="37"/>
      <c r="C317" s="215" t="s">
        <v>561</v>
      </c>
      <c r="D317" s="215" t="s">
        <v>154</v>
      </c>
      <c r="E317" s="216" t="s">
        <v>562</v>
      </c>
      <c r="F317" s="217" t="s">
        <v>563</v>
      </c>
      <c r="G317" s="218" t="s">
        <v>147</v>
      </c>
      <c r="H317" s="219">
        <v>2</v>
      </c>
      <c r="I317" s="220"/>
      <c r="J317" s="221">
        <f>ROUND(I317*H317,2)</f>
        <v>0</v>
      </c>
      <c r="K317" s="217" t="s">
        <v>141</v>
      </c>
      <c r="L317" s="42"/>
      <c r="M317" s="222" t="s">
        <v>1</v>
      </c>
      <c r="N317" s="223" t="s">
        <v>40</v>
      </c>
      <c r="O317" s="89"/>
      <c r="P317" s="206">
        <f>O317*H317</f>
        <v>0</v>
      </c>
      <c r="Q317" s="206">
        <v>0</v>
      </c>
      <c r="R317" s="206">
        <f>Q317*H317</f>
        <v>0</v>
      </c>
      <c r="S317" s="206">
        <v>0</v>
      </c>
      <c r="T317" s="206">
        <f>S317*H317</f>
        <v>0</v>
      </c>
      <c r="U317" s="207" t="s">
        <v>1</v>
      </c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08" t="s">
        <v>82</v>
      </c>
      <c r="AT317" s="208" t="s">
        <v>154</v>
      </c>
      <c r="AU317" s="208" t="s">
        <v>75</v>
      </c>
      <c r="AY317" s="15" t="s">
        <v>142</v>
      </c>
      <c r="BE317" s="209">
        <f>IF(N317="základní",J317,0)</f>
        <v>0</v>
      </c>
      <c r="BF317" s="209">
        <f>IF(N317="snížená",J317,0)</f>
        <v>0</v>
      </c>
      <c r="BG317" s="209">
        <f>IF(N317="zákl. přenesená",J317,0)</f>
        <v>0</v>
      </c>
      <c r="BH317" s="209">
        <f>IF(N317="sníž. přenesená",J317,0)</f>
        <v>0</v>
      </c>
      <c r="BI317" s="209">
        <f>IF(N317="nulová",J317,0)</f>
        <v>0</v>
      </c>
      <c r="BJ317" s="15" t="s">
        <v>82</v>
      </c>
      <c r="BK317" s="209">
        <f>ROUND(I317*H317,2)</f>
        <v>0</v>
      </c>
      <c r="BL317" s="15" t="s">
        <v>82</v>
      </c>
      <c r="BM317" s="208" t="s">
        <v>564</v>
      </c>
    </row>
    <row r="318" s="2" customFormat="1">
      <c r="A318" s="36"/>
      <c r="B318" s="37"/>
      <c r="C318" s="38"/>
      <c r="D318" s="210" t="s">
        <v>144</v>
      </c>
      <c r="E318" s="38"/>
      <c r="F318" s="211" t="s">
        <v>563</v>
      </c>
      <c r="G318" s="38"/>
      <c r="H318" s="38"/>
      <c r="I318" s="212"/>
      <c r="J318" s="38"/>
      <c r="K318" s="38"/>
      <c r="L318" s="42"/>
      <c r="M318" s="213"/>
      <c r="N318" s="214"/>
      <c r="O318" s="89"/>
      <c r="P318" s="89"/>
      <c r="Q318" s="89"/>
      <c r="R318" s="89"/>
      <c r="S318" s="89"/>
      <c r="T318" s="89"/>
      <c r="U318" s="90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5" t="s">
        <v>144</v>
      </c>
      <c r="AU318" s="15" t="s">
        <v>75</v>
      </c>
    </row>
    <row r="319" s="2" customFormat="1" ht="16.5" customHeight="1">
      <c r="A319" s="36"/>
      <c r="B319" s="37"/>
      <c r="C319" s="215" t="s">
        <v>565</v>
      </c>
      <c r="D319" s="215" t="s">
        <v>154</v>
      </c>
      <c r="E319" s="216" t="s">
        <v>566</v>
      </c>
      <c r="F319" s="217" t="s">
        <v>567</v>
      </c>
      <c r="G319" s="218" t="s">
        <v>147</v>
      </c>
      <c r="H319" s="219">
        <v>4</v>
      </c>
      <c r="I319" s="220"/>
      <c r="J319" s="221">
        <f>ROUND(I319*H319,2)</f>
        <v>0</v>
      </c>
      <c r="K319" s="217" t="s">
        <v>141</v>
      </c>
      <c r="L319" s="42"/>
      <c r="M319" s="222" t="s">
        <v>1</v>
      </c>
      <c r="N319" s="223" t="s">
        <v>40</v>
      </c>
      <c r="O319" s="89"/>
      <c r="P319" s="206">
        <f>O319*H319</f>
        <v>0</v>
      </c>
      <c r="Q319" s="206">
        <v>0</v>
      </c>
      <c r="R319" s="206">
        <f>Q319*H319</f>
        <v>0</v>
      </c>
      <c r="S319" s="206">
        <v>0</v>
      </c>
      <c r="T319" s="206">
        <f>S319*H319</f>
        <v>0</v>
      </c>
      <c r="U319" s="207" t="s">
        <v>1</v>
      </c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208" t="s">
        <v>82</v>
      </c>
      <c r="AT319" s="208" t="s">
        <v>154</v>
      </c>
      <c r="AU319" s="208" t="s">
        <v>75</v>
      </c>
      <c r="AY319" s="15" t="s">
        <v>142</v>
      </c>
      <c r="BE319" s="209">
        <f>IF(N319="základní",J319,0)</f>
        <v>0</v>
      </c>
      <c r="BF319" s="209">
        <f>IF(N319="snížená",J319,0)</f>
        <v>0</v>
      </c>
      <c r="BG319" s="209">
        <f>IF(N319="zákl. přenesená",J319,0)</f>
        <v>0</v>
      </c>
      <c r="BH319" s="209">
        <f>IF(N319="sníž. přenesená",J319,0)</f>
        <v>0</v>
      </c>
      <c r="BI319" s="209">
        <f>IF(N319="nulová",J319,0)</f>
        <v>0</v>
      </c>
      <c r="BJ319" s="15" t="s">
        <v>82</v>
      </c>
      <c r="BK319" s="209">
        <f>ROUND(I319*H319,2)</f>
        <v>0</v>
      </c>
      <c r="BL319" s="15" t="s">
        <v>82</v>
      </c>
      <c r="BM319" s="208" t="s">
        <v>568</v>
      </c>
    </row>
    <row r="320" s="2" customFormat="1">
      <c r="A320" s="36"/>
      <c r="B320" s="37"/>
      <c r="C320" s="38"/>
      <c r="D320" s="210" t="s">
        <v>144</v>
      </c>
      <c r="E320" s="38"/>
      <c r="F320" s="211" t="s">
        <v>567</v>
      </c>
      <c r="G320" s="38"/>
      <c r="H320" s="38"/>
      <c r="I320" s="212"/>
      <c r="J320" s="38"/>
      <c r="K320" s="38"/>
      <c r="L320" s="42"/>
      <c r="M320" s="213"/>
      <c r="N320" s="214"/>
      <c r="O320" s="89"/>
      <c r="P320" s="89"/>
      <c r="Q320" s="89"/>
      <c r="R320" s="89"/>
      <c r="S320" s="89"/>
      <c r="T320" s="89"/>
      <c r="U320" s="90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5" t="s">
        <v>144</v>
      </c>
      <c r="AU320" s="15" t="s">
        <v>75</v>
      </c>
    </row>
    <row r="321" s="2" customFormat="1" ht="16.5" customHeight="1">
      <c r="A321" s="36"/>
      <c r="B321" s="37"/>
      <c r="C321" s="215" t="s">
        <v>569</v>
      </c>
      <c r="D321" s="215" t="s">
        <v>154</v>
      </c>
      <c r="E321" s="216" t="s">
        <v>570</v>
      </c>
      <c r="F321" s="217" t="s">
        <v>571</v>
      </c>
      <c r="G321" s="218" t="s">
        <v>147</v>
      </c>
      <c r="H321" s="219">
        <v>4</v>
      </c>
      <c r="I321" s="220"/>
      <c r="J321" s="221">
        <f>ROUND(I321*H321,2)</f>
        <v>0</v>
      </c>
      <c r="K321" s="217" t="s">
        <v>141</v>
      </c>
      <c r="L321" s="42"/>
      <c r="M321" s="222" t="s">
        <v>1</v>
      </c>
      <c r="N321" s="223" t="s">
        <v>40</v>
      </c>
      <c r="O321" s="89"/>
      <c r="P321" s="206">
        <f>O321*H321</f>
        <v>0</v>
      </c>
      <c r="Q321" s="206">
        <v>0</v>
      </c>
      <c r="R321" s="206">
        <f>Q321*H321</f>
        <v>0</v>
      </c>
      <c r="S321" s="206">
        <v>0</v>
      </c>
      <c r="T321" s="206">
        <f>S321*H321</f>
        <v>0</v>
      </c>
      <c r="U321" s="207" t="s">
        <v>1</v>
      </c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208" t="s">
        <v>82</v>
      </c>
      <c r="AT321" s="208" t="s">
        <v>154</v>
      </c>
      <c r="AU321" s="208" t="s">
        <v>75</v>
      </c>
      <c r="AY321" s="15" t="s">
        <v>142</v>
      </c>
      <c r="BE321" s="209">
        <f>IF(N321="základní",J321,0)</f>
        <v>0</v>
      </c>
      <c r="BF321" s="209">
        <f>IF(N321="snížená",J321,0)</f>
        <v>0</v>
      </c>
      <c r="BG321" s="209">
        <f>IF(N321="zákl. přenesená",J321,0)</f>
        <v>0</v>
      </c>
      <c r="BH321" s="209">
        <f>IF(N321="sníž. přenesená",J321,0)</f>
        <v>0</v>
      </c>
      <c r="BI321" s="209">
        <f>IF(N321="nulová",J321,0)</f>
        <v>0</v>
      </c>
      <c r="BJ321" s="15" t="s">
        <v>82</v>
      </c>
      <c r="BK321" s="209">
        <f>ROUND(I321*H321,2)</f>
        <v>0</v>
      </c>
      <c r="BL321" s="15" t="s">
        <v>82</v>
      </c>
      <c r="BM321" s="208" t="s">
        <v>572</v>
      </c>
    </row>
    <row r="322" s="2" customFormat="1">
      <c r="A322" s="36"/>
      <c r="B322" s="37"/>
      <c r="C322" s="38"/>
      <c r="D322" s="210" t="s">
        <v>144</v>
      </c>
      <c r="E322" s="38"/>
      <c r="F322" s="211" t="s">
        <v>571</v>
      </c>
      <c r="G322" s="38"/>
      <c r="H322" s="38"/>
      <c r="I322" s="212"/>
      <c r="J322" s="38"/>
      <c r="K322" s="38"/>
      <c r="L322" s="42"/>
      <c r="M322" s="213"/>
      <c r="N322" s="214"/>
      <c r="O322" s="89"/>
      <c r="P322" s="89"/>
      <c r="Q322" s="89"/>
      <c r="R322" s="89"/>
      <c r="S322" s="89"/>
      <c r="T322" s="89"/>
      <c r="U322" s="90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5" t="s">
        <v>144</v>
      </c>
      <c r="AU322" s="15" t="s">
        <v>75</v>
      </c>
    </row>
    <row r="323" s="2" customFormat="1" ht="16.5" customHeight="1">
      <c r="A323" s="36"/>
      <c r="B323" s="37"/>
      <c r="C323" s="215" t="s">
        <v>573</v>
      </c>
      <c r="D323" s="215" t="s">
        <v>154</v>
      </c>
      <c r="E323" s="216" t="s">
        <v>574</v>
      </c>
      <c r="F323" s="217" t="s">
        <v>575</v>
      </c>
      <c r="G323" s="218" t="s">
        <v>147</v>
      </c>
      <c r="H323" s="219">
        <v>2</v>
      </c>
      <c r="I323" s="220"/>
      <c r="J323" s="221">
        <f>ROUND(I323*H323,2)</f>
        <v>0</v>
      </c>
      <c r="K323" s="217" t="s">
        <v>141</v>
      </c>
      <c r="L323" s="42"/>
      <c r="M323" s="222" t="s">
        <v>1</v>
      </c>
      <c r="N323" s="223" t="s">
        <v>40</v>
      </c>
      <c r="O323" s="89"/>
      <c r="P323" s="206">
        <f>O323*H323</f>
        <v>0</v>
      </c>
      <c r="Q323" s="206">
        <v>0</v>
      </c>
      <c r="R323" s="206">
        <f>Q323*H323</f>
        <v>0</v>
      </c>
      <c r="S323" s="206">
        <v>0</v>
      </c>
      <c r="T323" s="206">
        <f>S323*H323</f>
        <v>0</v>
      </c>
      <c r="U323" s="207" t="s">
        <v>1</v>
      </c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208" t="s">
        <v>82</v>
      </c>
      <c r="AT323" s="208" t="s">
        <v>154</v>
      </c>
      <c r="AU323" s="208" t="s">
        <v>75</v>
      </c>
      <c r="AY323" s="15" t="s">
        <v>142</v>
      </c>
      <c r="BE323" s="209">
        <f>IF(N323="základní",J323,0)</f>
        <v>0</v>
      </c>
      <c r="BF323" s="209">
        <f>IF(N323="snížená",J323,0)</f>
        <v>0</v>
      </c>
      <c r="BG323" s="209">
        <f>IF(N323="zákl. přenesená",J323,0)</f>
        <v>0</v>
      </c>
      <c r="BH323" s="209">
        <f>IF(N323="sníž. přenesená",J323,0)</f>
        <v>0</v>
      </c>
      <c r="BI323" s="209">
        <f>IF(N323="nulová",J323,0)</f>
        <v>0</v>
      </c>
      <c r="BJ323" s="15" t="s">
        <v>82</v>
      </c>
      <c r="BK323" s="209">
        <f>ROUND(I323*H323,2)</f>
        <v>0</v>
      </c>
      <c r="BL323" s="15" t="s">
        <v>82</v>
      </c>
      <c r="BM323" s="208" t="s">
        <v>576</v>
      </c>
    </row>
    <row r="324" s="2" customFormat="1">
      <c r="A324" s="36"/>
      <c r="B324" s="37"/>
      <c r="C324" s="38"/>
      <c r="D324" s="210" t="s">
        <v>144</v>
      </c>
      <c r="E324" s="38"/>
      <c r="F324" s="211" t="s">
        <v>575</v>
      </c>
      <c r="G324" s="38"/>
      <c r="H324" s="38"/>
      <c r="I324" s="212"/>
      <c r="J324" s="38"/>
      <c r="K324" s="38"/>
      <c r="L324" s="42"/>
      <c r="M324" s="213"/>
      <c r="N324" s="214"/>
      <c r="O324" s="89"/>
      <c r="P324" s="89"/>
      <c r="Q324" s="89"/>
      <c r="R324" s="89"/>
      <c r="S324" s="89"/>
      <c r="T324" s="89"/>
      <c r="U324" s="90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5" t="s">
        <v>144</v>
      </c>
      <c r="AU324" s="15" t="s">
        <v>75</v>
      </c>
    </row>
    <row r="325" s="2" customFormat="1">
      <c r="A325" s="36"/>
      <c r="B325" s="37"/>
      <c r="C325" s="196" t="s">
        <v>577</v>
      </c>
      <c r="D325" s="196" t="s">
        <v>137</v>
      </c>
      <c r="E325" s="197" t="s">
        <v>578</v>
      </c>
      <c r="F325" s="198" t="s">
        <v>579</v>
      </c>
      <c r="G325" s="199" t="s">
        <v>147</v>
      </c>
      <c r="H325" s="200">
        <v>2</v>
      </c>
      <c r="I325" s="201"/>
      <c r="J325" s="202">
        <f>ROUND(I325*H325,2)</f>
        <v>0</v>
      </c>
      <c r="K325" s="198" t="s">
        <v>141</v>
      </c>
      <c r="L325" s="203"/>
      <c r="M325" s="204" t="s">
        <v>1</v>
      </c>
      <c r="N325" s="205" t="s">
        <v>40</v>
      </c>
      <c r="O325" s="89"/>
      <c r="P325" s="206">
        <f>O325*H325</f>
        <v>0</v>
      </c>
      <c r="Q325" s="206">
        <v>0</v>
      </c>
      <c r="R325" s="206">
        <f>Q325*H325</f>
        <v>0</v>
      </c>
      <c r="S325" s="206">
        <v>0</v>
      </c>
      <c r="T325" s="206">
        <f>S325*H325</f>
        <v>0</v>
      </c>
      <c r="U325" s="207" t="s">
        <v>1</v>
      </c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08" t="s">
        <v>84</v>
      </c>
      <c r="AT325" s="208" t="s">
        <v>137</v>
      </c>
      <c r="AU325" s="208" t="s">
        <v>75</v>
      </c>
      <c r="AY325" s="15" t="s">
        <v>142</v>
      </c>
      <c r="BE325" s="209">
        <f>IF(N325="základní",J325,0)</f>
        <v>0</v>
      </c>
      <c r="BF325" s="209">
        <f>IF(N325="snížená",J325,0)</f>
        <v>0</v>
      </c>
      <c r="BG325" s="209">
        <f>IF(N325="zákl. přenesená",J325,0)</f>
        <v>0</v>
      </c>
      <c r="BH325" s="209">
        <f>IF(N325="sníž. přenesená",J325,0)</f>
        <v>0</v>
      </c>
      <c r="BI325" s="209">
        <f>IF(N325="nulová",J325,0)</f>
        <v>0</v>
      </c>
      <c r="BJ325" s="15" t="s">
        <v>82</v>
      </c>
      <c r="BK325" s="209">
        <f>ROUND(I325*H325,2)</f>
        <v>0</v>
      </c>
      <c r="BL325" s="15" t="s">
        <v>82</v>
      </c>
      <c r="BM325" s="208" t="s">
        <v>580</v>
      </c>
    </row>
    <row r="326" s="2" customFormat="1">
      <c r="A326" s="36"/>
      <c r="B326" s="37"/>
      <c r="C326" s="38"/>
      <c r="D326" s="210" t="s">
        <v>144</v>
      </c>
      <c r="E326" s="38"/>
      <c r="F326" s="211" t="s">
        <v>579</v>
      </c>
      <c r="G326" s="38"/>
      <c r="H326" s="38"/>
      <c r="I326" s="212"/>
      <c r="J326" s="38"/>
      <c r="K326" s="38"/>
      <c r="L326" s="42"/>
      <c r="M326" s="213"/>
      <c r="N326" s="214"/>
      <c r="O326" s="89"/>
      <c r="P326" s="89"/>
      <c r="Q326" s="89"/>
      <c r="R326" s="89"/>
      <c r="S326" s="89"/>
      <c r="T326" s="89"/>
      <c r="U326" s="90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5" t="s">
        <v>144</v>
      </c>
      <c r="AU326" s="15" t="s">
        <v>75</v>
      </c>
    </row>
    <row r="327" s="2" customFormat="1">
      <c r="A327" s="36"/>
      <c r="B327" s="37"/>
      <c r="C327" s="38"/>
      <c r="D327" s="210" t="s">
        <v>400</v>
      </c>
      <c r="E327" s="38"/>
      <c r="F327" s="224" t="s">
        <v>581</v>
      </c>
      <c r="G327" s="38"/>
      <c r="H327" s="38"/>
      <c r="I327" s="212"/>
      <c r="J327" s="38"/>
      <c r="K327" s="38"/>
      <c r="L327" s="42"/>
      <c r="M327" s="213"/>
      <c r="N327" s="214"/>
      <c r="O327" s="89"/>
      <c r="P327" s="89"/>
      <c r="Q327" s="89"/>
      <c r="R327" s="89"/>
      <c r="S327" s="89"/>
      <c r="T327" s="89"/>
      <c r="U327" s="90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5" t="s">
        <v>400</v>
      </c>
      <c r="AU327" s="15" t="s">
        <v>75</v>
      </c>
    </row>
    <row r="328" s="2" customFormat="1" ht="16.5" customHeight="1">
      <c r="A328" s="36"/>
      <c r="B328" s="37"/>
      <c r="C328" s="215" t="s">
        <v>582</v>
      </c>
      <c r="D328" s="215" t="s">
        <v>154</v>
      </c>
      <c r="E328" s="216" t="s">
        <v>583</v>
      </c>
      <c r="F328" s="217" t="s">
        <v>584</v>
      </c>
      <c r="G328" s="218" t="s">
        <v>147</v>
      </c>
      <c r="H328" s="219">
        <v>2</v>
      </c>
      <c r="I328" s="220"/>
      <c r="J328" s="221">
        <f>ROUND(I328*H328,2)</f>
        <v>0</v>
      </c>
      <c r="K328" s="217" t="s">
        <v>141</v>
      </c>
      <c r="L328" s="42"/>
      <c r="M328" s="222" t="s">
        <v>1</v>
      </c>
      <c r="N328" s="223" t="s">
        <v>40</v>
      </c>
      <c r="O328" s="89"/>
      <c r="P328" s="206">
        <f>O328*H328</f>
        <v>0</v>
      </c>
      <c r="Q328" s="206">
        <v>0</v>
      </c>
      <c r="R328" s="206">
        <f>Q328*H328</f>
        <v>0</v>
      </c>
      <c r="S328" s="206">
        <v>0</v>
      </c>
      <c r="T328" s="206">
        <f>S328*H328</f>
        <v>0</v>
      </c>
      <c r="U328" s="207" t="s">
        <v>1</v>
      </c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08" t="s">
        <v>82</v>
      </c>
      <c r="AT328" s="208" t="s">
        <v>154</v>
      </c>
      <c r="AU328" s="208" t="s">
        <v>75</v>
      </c>
      <c r="AY328" s="15" t="s">
        <v>142</v>
      </c>
      <c r="BE328" s="209">
        <f>IF(N328="základní",J328,0)</f>
        <v>0</v>
      </c>
      <c r="BF328" s="209">
        <f>IF(N328="snížená",J328,0)</f>
        <v>0</v>
      </c>
      <c r="BG328" s="209">
        <f>IF(N328="zákl. přenesená",J328,0)</f>
        <v>0</v>
      </c>
      <c r="BH328" s="209">
        <f>IF(N328="sníž. přenesená",J328,0)</f>
        <v>0</v>
      </c>
      <c r="BI328" s="209">
        <f>IF(N328="nulová",J328,0)</f>
        <v>0</v>
      </c>
      <c r="BJ328" s="15" t="s">
        <v>82</v>
      </c>
      <c r="BK328" s="209">
        <f>ROUND(I328*H328,2)</f>
        <v>0</v>
      </c>
      <c r="BL328" s="15" t="s">
        <v>82</v>
      </c>
      <c r="BM328" s="208" t="s">
        <v>585</v>
      </c>
    </row>
    <row r="329" s="2" customFormat="1">
      <c r="A329" s="36"/>
      <c r="B329" s="37"/>
      <c r="C329" s="38"/>
      <c r="D329" s="210" t="s">
        <v>144</v>
      </c>
      <c r="E329" s="38"/>
      <c r="F329" s="211" t="s">
        <v>584</v>
      </c>
      <c r="G329" s="38"/>
      <c r="H329" s="38"/>
      <c r="I329" s="212"/>
      <c r="J329" s="38"/>
      <c r="K329" s="38"/>
      <c r="L329" s="42"/>
      <c r="M329" s="213"/>
      <c r="N329" s="214"/>
      <c r="O329" s="89"/>
      <c r="P329" s="89"/>
      <c r="Q329" s="89"/>
      <c r="R329" s="89"/>
      <c r="S329" s="89"/>
      <c r="T329" s="89"/>
      <c r="U329" s="90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144</v>
      </c>
      <c r="AU329" s="15" t="s">
        <v>75</v>
      </c>
    </row>
    <row r="330" s="2" customFormat="1">
      <c r="A330" s="36"/>
      <c r="B330" s="37"/>
      <c r="C330" s="38"/>
      <c r="D330" s="210" t="s">
        <v>400</v>
      </c>
      <c r="E330" s="38"/>
      <c r="F330" s="224" t="s">
        <v>586</v>
      </c>
      <c r="G330" s="38"/>
      <c r="H330" s="38"/>
      <c r="I330" s="212"/>
      <c r="J330" s="38"/>
      <c r="K330" s="38"/>
      <c r="L330" s="42"/>
      <c r="M330" s="213"/>
      <c r="N330" s="214"/>
      <c r="O330" s="89"/>
      <c r="P330" s="89"/>
      <c r="Q330" s="89"/>
      <c r="R330" s="89"/>
      <c r="S330" s="89"/>
      <c r="T330" s="89"/>
      <c r="U330" s="90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5" t="s">
        <v>400</v>
      </c>
      <c r="AU330" s="15" t="s">
        <v>75</v>
      </c>
    </row>
    <row r="331" s="2" customFormat="1">
      <c r="A331" s="36"/>
      <c r="B331" s="37"/>
      <c r="C331" s="196" t="s">
        <v>587</v>
      </c>
      <c r="D331" s="196" t="s">
        <v>137</v>
      </c>
      <c r="E331" s="197" t="s">
        <v>588</v>
      </c>
      <c r="F331" s="198" t="s">
        <v>589</v>
      </c>
      <c r="G331" s="199" t="s">
        <v>147</v>
      </c>
      <c r="H331" s="200">
        <v>1</v>
      </c>
      <c r="I331" s="201"/>
      <c r="J331" s="202">
        <f>ROUND(I331*H331,2)</f>
        <v>0</v>
      </c>
      <c r="K331" s="198" t="s">
        <v>141</v>
      </c>
      <c r="L331" s="203"/>
      <c r="M331" s="204" t="s">
        <v>1</v>
      </c>
      <c r="N331" s="205" t="s">
        <v>40</v>
      </c>
      <c r="O331" s="89"/>
      <c r="P331" s="206">
        <f>O331*H331</f>
        <v>0</v>
      </c>
      <c r="Q331" s="206">
        <v>0</v>
      </c>
      <c r="R331" s="206">
        <f>Q331*H331</f>
        <v>0</v>
      </c>
      <c r="S331" s="206">
        <v>0</v>
      </c>
      <c r="T331" s="206">
        <f>S331*H331</f>
        <v>0</v>
      </c>
      <c r="U331" s="207" t="s">
        <v>1</v>
      </c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208" t="s">
        <v>174</v>
      </c>
      <c r="AT331" s="208" t="s">
        <v>137</v>
      </c>
      <c r="AU331" s="208" t="s">
        <v>75</v>
      </c>
      <c r="AY331" s="15" t="s">
        <v>142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15" t="s">
        <v>82</v>
      </c>
      <c r="BK331" s="209">
        <f>ROUND(I331*H331,2)</f>
        <v>0</v>
      </c>
      <c r="BL331" s="15" t="s">
        <v>174</v>
      </c>
      <c r="BM331" s="208" t="s">
        <v>590</v>
      </c>
    </row>
    <row r="332" s="2" customFormat="1">
      <c r="A332" s="36"/>
      <c r="B332" s="37"/>
      <c r="C332" s="38"/>
      <c r="D332" s="210" t="s">
        <v>144</v>
      </c>
      <c r="E332" s="38"/>
      <c r="F332" s="211" t="s">
        <v>589</v>
      </c>
      <c r="G332" s="38"/>
      <c r="H332" s="38"/>
      <c r="I332" s="212"/>
      <c r="J332" s="38"/>
      <c r="K332" s="38"/>
      <c r="L332" s="42"/>
      <c r="M332" s="213"/>
      <c r="N332" s="214"/>
      <c r="O332" s="89"/>
      <c r="P332" s="89"/>
      <c r="Q332" s="89"/>
      <c r="R332" s="89"/>
      <c r="S332" s="89"/>
      <c r="T332" s="89"/>
      <c r="U332" s="90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5" t="s">
        <v>144</v>
      </c>
      <c r="AU332" s="15" t="s">
        <v>75</v>
      </c>
    </row>
    <row r="333" s="2" customFormat="1">
      <c r="A333" s="36"/>
      <c r="B333" s="37"/>
      <c r="C333" s="215" t="s">
        <v>591</v>
      </c>
      <c r="D333" s="215" t="s">
        <v>154</v>
      </c>
      <c r="E333" s="216" t="s">
        <v>592</v>
      </c>
      <c r="F333" s="217" t="s">
        <v>593</v>
      </c>
      <c r="G333" s="218" t="s">
        <v>147</v>
      </c>
      <c r="H333" s="219">
        <v>2</v>
      </c>
      <c r="I333" s="220"/>
      <c r="J333" s="221">
        <f>ROUND(I333*H333,2)</f>
        <v>0</v>
      </c>
      <c r="K333" s="217" t="s">
        <v>141</v>
      </c>
      <c r="L333" s="42"/>
      <c r="M333" s="222" t="s">
        <v>1</v>
      </c>
      <c r="N333" s="223" t="s">
        <v>40</v>
      </c>
      <c r="O333" s="89"/>
      <c r="P333" s="206">
        <f>O333*H333</f>
        <v>0</v>
      </c>
      <c r="Q333" s="206">
        <v>0</v>
      </c>
      <c r="R333" s="206">
        <f>Q333*H333</f>
        <v>0</v>
      </c>
      <c r="S333" s="206">
        <v>0</v>
      </c>
      <c r="T333" s="206">
        <f>S333*H333</f>
        <v>0</v>
      </c>
      <c r="U333" s="207" t="s">
        <v>1</v>
      </c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08" t="s">
        <v>82</v>
      </c>
      <c r="AT333" s="208" t="s">
        <v>154</v>
      </c>
      <c r="AU333" s="208" t="s">
        <v>75</v>
      </c>
      <c r="AY333" s="15" t="s">
        <v>142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15" t="s">
        <v>82</v>
      </c>
      <c r="BK333" s="209">
        <f>ROUND(I333*H333,2)</f>
        <v>0</v>
      </c>
      <c r="BL333" s="15" t="s">
        <v>82</v>
      </c>
      <c r="BM333" s="208" t="s">
        <v>594</v>
      </c>
    </row>
    <row r="334" s="2" customFormat="1">
      <c r="A334" s="36"/>
      <c r="B334" s="37"/>
      <c r="C334" s="38"/>
      <c r="D334" s="210" t="s">
        <v>144</v>
      </c>
      <c r="E334" s="38"/>
      <c r="F334" s="211" t="s">
        <v>595</v>
      </c>
      <c r="G334" s="38"/>
      <c r="H334" s="38"/>
      <c r="I334" s="212"/>
      <c r="J334" s="38"/>
      <c r="K334" s="38"/>
      <c r="L334" s="42"/>
      <c r="M334" s="213"/>
      <c r="N334" s="214"/>
      <c r="O334" s="89"/>
      <c r="P334" s="89"/>
      <c r="Q334" s="89"/>
      <c r="R334" s="89"/>
      <c r="S334" s="89"/>
      <c r="T334" s="89"/>
      <c r="U334" s="90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5" t="s">
        <v>144</v>
      </c>
      <c r="AU334" s="15" t="s">
        <v>75</v>
      </c>
    </row>
    <row r="335" s="2" customFormat="1" ht="16.5" customHeight="1">
      <c r="A335" s="36"/>
      <c r="B335" s="37"/>
      <c r="C335" s="215" t="s">
        <v>596</v>
      </c>
      <c r="D335" s="215" t="s">
        <v>154</v>
      </c>
      <c r="E335" s="216" t="s">
        <v>597</v>
      </c>
      <c r="F335" s="217" t="s">
        <v>598</v>
      </c>
      <c r="G335" s="218" t="s">
        <v>147</v>
      </c>
      <c r="H335" s="219">
        <v>1</v>
      </c>
      <c r="I335" s="220"/>
      <c r="J335" s="221">
        <f>ROUND(I335*H335,2)</f>
        <v>0</v>
      </c>
      <c r="K335" s="217" t="s">
        <v>141</v>
      </c>
      <c r="L335" s="42"/>
      <c r="M335" s="222" t="s">
        <v>1</v>
      </c>
      <c r="N335" s="223" t="s">
        <v>40</v>
      </c>
      <c r="O335" s="89"/>
      <c r="P335" s="206">
        <f>O335*H335</f>
        <v>0</v>
      </c>
      <c r="Q335" s="206">
        <v>0</v>
      </c>
      <c r="R335" s="206">
        <f>Q335*H335</f>
        <v>0</v>
      </c>
      <c r="S335" s="206">
        <v>0</v>
      </c>
      <c r="T335" s="206">
        <f>S335*H335</f>
        <v>0</v>
      </c>
      <c r="U335" s="207" t="s">
        <v>1</v>
      </c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08" t="s">
        <v>82</v>
      </c>
      <c r="AT335" s="208" t="s">
        <v>154</v>
      </c>
      <c r="AU335" s="208" t="s">
        <v>75</v>
      </c>
      <c r="AY335" s="15" t="s">
        <v>142</v>
      </c>
      <c r="BE335" s="209">
        <f>IF(N335="základní",J335,0)</f>
        <v>0</v>
      </c>
      <c r="BF335" s="209">
        <f>IF(N335="snížená",J335,0)</f>
        <v>0</v>
      </c>
      <c r="BG335" s="209">
        <f>IF(N335="zákl. přenesená",J335,0)</f>
        <v>0</v>
      </c>
      <c r="BH335" s="209">
        <f>IF(N335="sníž. přenesená",J335,0)</f>
        <v>0</v>
      </c>
      <c r="BI335" s="209">
        <f>IF(N335="nulová",J335,0)</f>
        <v>0</v>
      </c>
      <c r="BJ335" s="15" t="s">
        <v>82</v>
      </c>
      <c r="BK335" s="209">
        <f>ROUND(I335*H335,2)</f>
        <v>0</v>
      </c>
      <c r="BL335" s="15" t="s">
        <v>82</v>
      </c>
      <c r="BM335" s="208" t="s">
        <v>599</v>
      </c>
    </row>
    <row r="336" s="2" customFormat="1">
      <c r="A336" s="36"/>
      <c r="B336" s="37"/>
      <c r="C336" s="38"/>
      <c r="D336" s="210" t="s">
        <v>144</v>
      </c>
      <c r="E336" s="38"/>
      <c r="F336" s="211" t="s">
        <v>600</v>
      </c>
      <c r="G336" s="38"/>
      <c r="H336" s="38"/>
      <c r="I336" s="212"/>
      <c r="J336" s="38"/>
      <c r="K336" s="38"/>
      <c r="L336" s="42"/>
      <c r="M336" s="213"/>
      <c r="N336" s="214"/>
      <c r="O336" s="89"/>
      <c r="P336" s="89"/>
      <c r="Q336" s="89"/>
      <c r="R336" s="89"/>
      <c r="S336" s="89"/>
      <c r="T336" s="89"/>
      <c r="U336" s="90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5" t="s">
        <v>144</v>
      </c>
      <c r="AU336" s="15" t="s">
        <v>75</v>
      </c>
    </row>
    <row r="337" s="2" customFormat="1">
      <c r="A337" s="36"/>
      <c r="B337" s="37"/>
      <c r="C337" s="215" t="s">
        <v>601</v>
      </c>
      <c r="D337" s="215" t="s">
        <v>154</v>
      </c>
      <c r="E337" s="216" t="s">
        <v>602</v>
      </c>
      <c r="F337" s="217" t="s">
        <v>603</v>
      </c>
      <c r="G337" s="218" t="s">
        <v>147</v>
      </c>
      <c r="H337" s="219">
        <v>2</v>
      </c>
      <c r="I337" s="220"/>
      <c r="J337" s="221">
        <f>ROUND(I337*H337,2)</f>
        <v>0</v>
      </c>
      <c r="K337" s="217" t="s">
        <v>141</v>
      </c>
      <c r="L337" s="42"/>
      <c r="M337" s="222" t="s">
        <v>1</v>
      </c>
      <c r="N337" s="223" t="s">
        <v>40</v>
      </c>
      <c r="O337" s="89"/>
      <c r="P337" s="206">
        <f>O337*H337</f>
        <v>0</v>
      </c>
      <c r="Q337" s="206">
        <v>0</v>
      </c>
      <c r="R337" s="206">
        <f>Q337*H337</f>
        <v>0</v>
      </c>
      <c r="S337" s="206">
        <v>0</v>
      </c>
      <c r="T337" s="206">
        <f>S337*H337</f>
        <v>0</v>
      </c>
      <c r="U337" s="207" t="s">
        <v>1</v>
      </c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208" t="s">
        <v>82</v>
      </c>
      <c r="AT337" s="208" t="s">
        <v>154</v>
      </c>
      <c r="AU337" s="208" t="s">
        <v>75</v>
      </c>
      <c r="AY337" s="15" t="s">
        <v>142</v>
      </c>
      <c r="BE337" s="209">
        <f>IF(N337="základní",J337,0)</f>
        <v>0</v>
      </c>
      <c r="BF337" s="209">
        <f>IF(N337="snížená",J337,0)</f>
        <v>0</v>
      </c>
      <c r="BG337" s="209">
        <f>IF(N337="zákl. přenesená",J337,0)</f>
        <v>0</v>
      </c>
      <c r="BH337" s="209">
        <f>IF(N337="sníž. přenesená",J337,0)</f>
        <v>0</v>
      </c>
      <c r="BI337" s="209">
        <f>IF(N337="nulová",J337,0)</f>
        <v>0</v>
      </c>
      <c r="BJ337" s="15" t="s">
        <v>82</v>
      </c>
      <c r="BK337" s="209">
        <f>ROUND(I337*H337,2)</f>
        <v>0</v>
      </c>
      <c r="BL337" s="15" t="s">
        <v>82</v>
      </c>
      <c r="BM337" s="208" t="s">
        <v>604</v>
      </c>
    </row>
    <row r="338" s="2" customFormat="1">
      <c r="A338" s="36"/>
      <c r="B338" s="37"/>
      <c r="C338" s="38"/>
      <c r="D338" s="210" t="s">
        <v>144</v>
      </c>
      <c r="E338" s="38"/>
      <c r="F338" s="211" t="s">
        <v>605</v>
      </c>
      <c r="G338" s="38"/>
      <c r="H338" s="38"/>
      <c r="I338" s="212"/>
      <c r="J338" s="38"/>
      <c r="K338" s="38"/>
      <c r="L338" s="42"/>
      <c r="M338" s="213"/>
      <c r="N338" s="214"/>
      <c r="O338" s="89"/>
      <c r="P338" s="89"/>
      <c r="Q338" s="89"/>
      <c r="R338" s="89"/>
      <c r="S338" s="89"/>
      <c r="T338" s="89"/>
      <c r="U338" s="90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5" t="s">
        <v>144</v>
      </c>
      <c r="AU338" s="15" t="s">
        <v>75</v>
      </c>
    </row>
    <row r="339" s="2" customFormat="1" ht="16.5" customHeight="1">
      <c r="A339" s="36"/>
      <c r="B339" s="37"/>
      <c r="C339" s="215" t="s">
        <v>606</v>
      </c>
      <c r="D339" s="215" t="s">
        <v>154</v>
      </c>
      <c r="E339" s="216" t="s">
        <v>607</v>
      </c>
      <c r="F339" s="217" t="s">
        <v>608</v>
      </c>
      <c r="G339" s="218" t="s">
        <v>147</v>
      </c>
      <c r="H339" s="219">
        <v>2</v>
      </c>
      <c r="I339" s="220"/>
      <c r="J339" s="221">
        <f>ROUND(I339*H339,2)</f>
        <v>0</v>
      </c>
      <c r="K339" s="217" t="s">
        <v>141</v>
      </c>
      <c r="L339" s="42"/>
      <c r="M339" s="222" t="s">
        <v>1</v>
      </c>
      <c r="N339" s="223" t="s">
        <v>40</v>
      </c>
      <c r="O339" s="89"/>
      <c r="P339" s="206">
        <f>O339*H339</f>
        <v>0</v>
      </c>
      <c r="Q339" s="206">
        <v>0</v>
      </c>
      <c r="R339" s="206">
        <f>Q339*H339</f>
        <v>0</v>
      </c>
      <c r="S339" s="206">
        <v>0</v>
      </c>
      <c r="T339" s="206">
        <f>S339*H339</f>
        <v>0</v>
      </c>
      <c r="U339" s="207" t="s">
        <v>1</v>
      </c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208" t="s">
        <v>82</v>
      </c>
      <c r="AT339" s="208" t="s">
        <v>154</v>
      </c>
      <c r="AU339" s="208" t="s">
        <v>75</v>
      </c>
      <c r="AY339" s="15" t="s">
        <v>142</v>
      </c>
      <c r="BE339" s="209">
        <f>IF(N339="základní",J339,0)</f>
        <v>0</v>
      </c>
      <c r="BF339" s="209">
        <f>IF(N339="snížená",J339,0)</f>
        <v>0</v>
      </c>
      <c r="BG339" s="209">
        <f>IF(N339="zákl. přenesená",J339,0)</f>
        <v>0</v>
      </c>
      <c r="BH339" s="209">
        <f>IF(N339="sníž. přenesená",J339,0)</f>
        <v>0</v>
      </c>
      <c r="BI339" s="209">
        <f>IF(N339="nulová",J339,0)</f>
        <v>0</v>
      </c>
      <c r="BJ339" s="15" t="s">
        <v>82</v>
      </c>
      <c r="BK339" s="209">
        <f>ROUND(I339*H339,2)</f>
        <v>0</v>
      </c>
      <c r="BL339" s="15" t="s">
        <v>82</v>
      </c>
      <c r="BM339" s="208" t="s">
        <v>609</v>
      </c>
    </row>
    <row r="340" s="2" customFormat="1">
      <c r="A340" s="36"/>
      <c r="B340" s="37"/>
      <c r="C340" s="38"/>
      <c r="D340" s="210" t="s">
        <v>144</v>
      </c>
      <c r="E340" s="38"/>
      <c r="F340" s="211" t="s">
        <v>610</v>
      </c>
      <c r="G340" s="38"/>
      <c r="H340" s="38"/>
      <c r="I340" s="212"/>
      <c r="J340" s="38"/>
      <c r="K340" s="38"/>
      <c r="L340" s="42"/>
      <c r="M340" s="213"/>
      <c r="N340" s="214"/>
      <c r="O340" s="89"/>
      <c r="P340" s="89"/>
      <c r="Q340" s="89"/>
      <c r="R340" s="89"/>
      <c r="S340" s="89"/>
      <c r="T340" s="89"/>
      <c r="U340" s="90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5" t="s">
        <v>144</v>
      </c>
      <c r="AU340" s="15" t="s">
        <v>75</v>
      </c>
    </row>
    <row r="341" s="2" customFormat="1" ht="16.5" customHeight="1">
      <c r="A341" s="36"/>
      <c r="B341" s="37"/>
      <c r="C341" s="215" t="s">
        <v>611</v>
      </c>
      <c r="D341" s="215" t="s">
        <v>154</v>
      </c>
      <c r="E341" s="216" t="s">
        <v>612</v>
      </c>
      <c r="F341" s="217" t="s">
        <v>613</v>
      </c>
      <c r="G341" s="218" t="s">
        <v>147</v>
      </c>
      <c r="H341" s="219">
        <v>1</v>
      </c>
      <c r="I341" s="220"/>
      <c r="J341" s="221">
        <f>ROUND(I341*H341,2)</f>
        <v>0</v>
      </c>
      <c r="K341" s="217" t="s">
        <v>141</v>
      </c>
      <c r="L341" s="42"/>
      <c r="M341" s="222" t="s">
        <v>1</v>
      </c>
      <c r="N341" s="223" t="s">
        <v>40</v>
      </c>
      <c r="O341" s="89"/>
      <c r="P341" s="206">
        <f>O341*H341</f>
        <v>0</v>
      </c>
      <c r="Q341" s="206">
        <v>0</v>
      </c>
      <c r="R341" s="206">
        <f>Q341*H341</f>
        <v>0</v>
      </c>
      <c r="S341" s="206">
        <v>0</v>
      </c>
      <c r="T341" s="206">
        <f>S341*H341</f>
        <v>0</v>
      </c>
      <c r="U341" s="207" t="s">
        <v>1</v>
      </c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08" t="s">
        <v>82</v>
      </c>
      <c r="AT341" s="208" t="s">
        <v>154</v>
      </c>
      <c r="AU341" s="208" t="s">
        <v>75</v>
      </c>
      <c r="AY341" s="15" t="s">
        <v>142</v>
      </c>
      <c r="BE341" s="209">
        <f>IF(N341="základní",J341,0)</f>
        <v>0</v>
      </c>
      <c r="BF341" s="209">
        <f>IF(N341="snížená",J341,0)</f>
        <v>0</v>
      </c>
      <c r="BG341" s="209">
        <f>IF(N341="zákl. přenesená",J341,0)</f>
        <v>0</v>
      </c>
      <c r="BH341" s="209">
        <f>IF(N341="sníž. přenesená",J341,0)</f>
        <v>0</v>
      </c>
      <c r="BI341" s="209">
        <f>IF(N341="nulová",J341,0)</f>
        <v>0</v>
      </c>
      <c r="BJ341" s="15" t="s">
        <v>82</v>
      </c>
      <c r="BK341" s="209">
        <f>ROUND(I341*H341,2)</f>
        <v>0</v>
      </c>
      <c r="BL341" s="15" t="s">
        <v>82</v>
      </c>
      <c r="BM341" s="208" t="s">
        <v>614</v>
      </c>
    </row>
    <row r="342" s="2" customFormat="1">
      <c r="A342" s="36"/>
      <c r="B342" s="37"/>
      <c r="C342" s="38"/>
      <c r="D342" s="210" t="s">
        <v>144</v>
      </c>
      <c r="E342" s="38"/>
      <c r="F342" s="211" t="s">
        <v>615</v>
      </c>
      <c r="G342" s="38"/>
      <c r="H342" s="38"/>
      <c r="I342" s="212"/>
      <c r="J342" s="38"/>
      <c r="K342" s="38"/>
      <c r="L342" s="42"/>
      <c r="M342" s="213"/>
      <c r="N342" s="214"/>
      <c r="O342" s="89"/>
      <c r="P342" s="89"/>
      <c r="Q342" s="89"/>
      <c r="R342" s="89"/>
      <c r="S342" s="89"/>
      <c r="T342" s="89"/>
      <c r="U342" s="90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5" t="s">
        <v>144</v>
      </c>
      <c r="AU342" s="15" t="s">
        <v>75</v>
      </c>
    </row>
    <row r="343" s="2" customFormat="1" ht="16.5" customHeight="1">
      <c r="A343" s="36"/>
      <c r="B343" s="37"/>
      <c r="C343" s="215" t="s">
        <v>616</v>
      </c>
      <c r="D343" s="215" t="s">
        <v>154</v>
      </c>
      <c r="E343" s="216" t="s">
        <v>617</v>
      </c>
      <c r="F343" s="217" t="s">
        <v>618</v>
      </c>
      <c r="G343" s="218" t="s">
        <v>147</v>
      </c>
      <c r="H343" s="219">
        <v>4</v>
      </c>
      <c r="I343" s="220"/>
      <c r="J343" s="221">
        <f>ROUND(I343*H343,2)</f>
        <v>0</v>
      </c>
      <c r="K343" s="217" t="s">
        <v>141</v>
      </c>
      <c r="L343" s="42"/>
      <c r="M343" s="222" t="s">
        <v>1</v>
      </c>
      <c r="N343" s="223" t="s">
        <v>40</v>
      </c>
      <c r="O343" s="89"/>
      <c r="P343" s="206">
        <f>O343*H343</f>
        <v>0</v>
      </c>
      <c r="Q343" s="206">
        <v>0</v>
      </c>
      <c r="R343" s="206">
        <f>Q343*H343</f>
        <v>0</v>
      </c>
      <c r="S343" s="206">
        <v>0</v>
      </c>
      <c r="T343" s="206">
        <f>S343*H343</f>
        <v>0</v>
      </c>
      <c r="U343" s="207" t="s">
        <v>1</v>
      </c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08" t="s">
        <v>82</v>
      </c>
      <c r="AT343" s="208" t="s">
        <v>154</v>
      </c>
      <c r="AU343" s="208" t="s">
        <v>75</v>
      </c>
      <c r="AY343" s="15" t="s">
        <v>142</v>
      </c>
      <c r="BE343" s="209">
        <f>IF(N343="základní",J343,0)</f>
        <v>0</v>
      </c>
      <c r="BF343" s="209">
        <f>IF(N343="snížená",J343,0)</f>
        <v>0</v>
      </c>
      <c r="BG343" s="209">
        <f>IF(N343="zákl. přenesená",J343,0)</f>
        <v>0</v>
      </c>
      <c r="BH343" s="209">
        <f>IF(N343="sníž. přenesená",J343,0)</f>
        <v>0</v>
      </c>
      <c r="BI343" s="209">
        <f>IF(N343="nulová",J343,0)</f>
        <v>0</v>
      </c>
      <c r="BJ343" s="15" t="s">
        <v>82</v>
      </c>
      <c r="BK343" s="209">
        <f>ROUND(I343*H343,2)</f>
        <v>0</v>
      </c>
      <c r="BL343" s="15" t="s">
        <v>82</v>
      </c>
      <c r="BM343" s="208" t="s">
        <v>619</v>
      </c>
    </row>
    <row r="344" s="2" customFormat="1">
      <c r="A344" s="36"/>
      <c r="B344" s="37"/>
      <c r="C344" s="38"/>
      <c r="D344" s="210" t="s">
        <v>144</v>
      </c>
      <c r="E344" s="38"/>
      <c r="F344" s="211" t="s">
        <v>620</v>
      </c>
      <c r="G344" s="38"/>
      <c r="H344" s="38"/>
      <c r="I344" s="212"/>
      <c r="J344" s="38"/>
      <c r="K344" s="38"/>
      <c r="L344" s="42"/>
      <c r="M344" s="213"/>
      <c r="N344" s="214"/>
      <c r="O344" s="89"/>
      <c r="P344" s="89"/>
      <c r="Q344" s="89"/>
      <c r="R344" s="89"/>
      <c r="S344" s="89"/>
      <c r="T344" s="89"/>
      <c r="U344" s="90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5" t="s">
        <v>144</v>
      </c>
      <c r="AU344" s="15" t="s">
        <v>75</v>
      </c>
    </row>
    <row r="345" s="2" customFormat="1">
      <c r="A345" s="36"/>
      <c r="B345" s="37"/>
      <c r="C345" s="215" t="s">
        <v>621</v>
      </c>
      <c r="D345" s="215" t="s">
        <v>154</v>
      </c>
      <c r="E345" s="216" t="s">
        <v>622</v>
      </c>
      <c r="F345" s="217" t="s">
        <v>623</v>
      </c>
      <c r="G345" s="218" t="s">
        <v>147</v>
      </c>
      <c r="H345" s="219">
        <v>1</v>
      </c>
      <c r="I345" s="220"/>
      <c r="J345" s="221">
        <f>ROUND(I345*H345,2)</f>
        <v>0</v>
      </c>
      <c r="K345" s="217" t="s">
        <v>141</v>
      </c>
      <c r="L345" s="42"/>
      <c r="M345" s="222" t="s">
        <v>1</v>
      </c>
      <c r="N345" s="223" t="s">
        <v>40</v>
      </c>
      <c r="O345" s="89"/>
      <c r="P345" s="206">
        <f>O345*H345</f>
        <v>0</v>
      </c>
      <c r="Q345" s="206">
        <v>0</v>
      </c>
      <c r="R345" s="206">
        <f>Q345*H345</f>
        <v>0</v>
      </c>
      <c r="S345" s="206">
        <v>0</v>
      </c>
      <c r="T345" s="206">
        <f>S345*H345</f>
        <v>0</v>
      </c>
      <c r="U345" s="207" t="s">
        <v>1</v>
      </c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08" t="s">
        <v>82</v>
      </c>
      <c r="AT345" s="208" t="s">
        <v>154</v>
      </c>
      <c r="AU345" s="208" t="s">
        <v>75</v>
      </c>
      <c r="AY345" s="15" t="s">
        <v>142</v>
      </c>
      <c r="BE345" s="209">
        <f>IF(N345="základní",J345,0)</f>
        <v>0</v>
      </c>
      <c r="BF345" s="209">
        <f>IF(N345="snížená",J345,0)</f>
        <v>0</v>
      </c>
      <c r="BG345" s="209">
        <f>IF(N345="zákl. přenesená",J345,0)</f>
        <v>0</v>
      </c>
      <c r="BH345" s="209">
        <f>IF(N345="sníž. přenesená",J345,0)</f>
        <v>0</v>
      </c>
      <c r="BI345" s="209">
        <f>IF(N345="nulová",J345,0)</f>
        <v>0</v>
      </c>
      <c r="BJ345" s="15" t="s">
        <v>82</v>
      </c>
      <c r="BK345" s="209">
        <f>ROUND(I345*H345,2)</f>
        <v>0</v>
      </c>
      <c r="BL345" s="15" t="s">
        <v>82</v>
      </c>
      <c r="BM345" s="208" t="s">
        <v>624</v>
      </c>
    </row>
    <row r="346" s="2" customFormat="1">
      <c r="A346" s="36"/>
      <c r="B346" s="37"/>
      <c r="C346" s="38"/>
      <c r="D346" s="210" t="s">
        <v>144</v>
      </c>
      <c r="E346" s="38"/>
      <c r="F346" s="211" t="s">
        <v>625</v>
      </c>
      <c r="G346" s="38"/>
      <c r="H346" s="38"/>
      <c r="I346" s="212"/>
      <c r="J346" s="38"/>
      <c r="K346" s="38"/>
      <c r="L346" s="42"/>
      <c r="M346" s="213"/>
      <c r="N346" s="214"/>
      <c r="O346" s="89"/>
      <c r="P346" s="89"/>
      <c r="Q346" s="89"/>
      <c r="R346" s="89"/>
      <c r="S346" s="89"/>
      <c r="T346" s="89"/>
      <c r="U346" s="90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5" t="s">
        <v>144</v>
      </c>
      <c r="AU346" s="15" t="s">
        <v>75</v>
      </c>
    </row>
    <row r="347" s="2" customFormat="1">
      <c r="A347" s="36"/>
      <c r="B347" s="37"/>
      <c r="C347" s="215" t="s">
        <v>626</v>
      </c>
      <c r="D347" s="215" t="s">
        <v>154</v>
      </c>
      <c r="E347" s="216" t="s">
        <v>627</v>
      </c>
      <c r="F347" s="217" t="s">
        <v>628</v>
      </c>
      <c r="G347" s="218" t="s">
        <v>147</v>
      </c>
      <c r="H347" s="219">
        <v>4</v>
      </c>
      <c r="I347" s="220"/>
      <c r="J347" s="221">
        <f>ROUND(I347*H347,2)</f>
        <v>0</v>
      </c>
      <c r="K347" s="217" t="s">
        <v>141</v>
      </c>
      <c r="L347" s="42"/>
      <c r="M347" s="222" t="s">
        <v>1</v>
      </c>
      <c r="N347" s="223" t="s">
        <v>40</v>
      </c>
      <c r="O347" s="89"/>
      <c r="P347" s="206">
        <f>O347*H347</f>
        <v>0</v>
      </c>
      <c r="Q347" s="206">
        <v>0</v>
      </c>
      <c r="R347" s="206">
        <f>Q347*H347</f>
        <v>0</v>
      </c>
      <c r="S347" s="206">
        <v>0</v>
      </c>
      <c r="T347" s="206">
        <f>S347*H347</f>
        <v>0</v>
      </c>
      <c r="U347" s="207" t="s">
        <v>1</v>
      </c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08" t="s">
        <v>82</v>
      </c>
      <c r="AT347" s="208" t="s">
        <v>154</v>
      </c>
      <c r="AU347" s="208" t="s">
        <v>75</v>
      </c>
      <c r="AY347" s="15" t="s">
        <v>142</v>
      </c>
      <c r="BE347" s="209">
        <f>IF(N347="základní",J347,0)</f>
        <v>0</v>
      </c>
      <c r="BF347" s="209">
        <f>IF(N347="snížená",J347,0)</f>
        <v>0</v>
      </c>
      <c r="BG347" s="209">
        <f>IF(N347="zákl. přenesená",J347,0)</f>
        <v>0</v>
      </c>
      <c r="BH347" s="209">
        <f>IF(N347="sníž. přenesená",J347,0)</f>
        <v>0</v>
      </c>
      <c r="BI347" s="209">
        <f>IF(N347="nulová",J347,0)</f>
        <v>0</v>
      </c>
      <c r="BJ347" s="15" t="s">
        <v>82</v>
      </c>
      <c r="BK347" s="209">
        <f>ROUND(I347*H347,2)</f>
        <v>0</v>
      </c>
      <c r="BL347" s="15" t="s">
        <v>82</v>
      </c>
      <c r="BM347" s="208" t="s">
        <v>629</v>
      </c>
    </row>
    <row r="348" s="2" customFormat="1">
      <c r="A348" s="36"/>
      <c r="B348" s="37"/>
      <c r="C348" s="38"/>
      <c r="D348" s="210" t="s">
        <v>144</v>
      </c>
      <c r="E348" s="38"/>
      <c r="F348" s="211" t="s">
        <v>630</v>
      </c>
      <c r="G348" s="38"/>
      <c r="H348" s="38"/>
      <c r="I348" s="212"/>
      <c r="J348" s="38"/>
      <c r="K348" s="38"/>
      <c r="L348" s="42"/>
      <c r="M348" s="213"/>
      <c r="N348" s="214"/>
      <c r="O348" s="89"/>
      <c r="P348" s="89"/>
      <c r="Q348" s="89"/>
      <c r="R348" s="89"/>
      <c r="S348" s="89"/>
      <c r="T348" s="89"/>
      <c r="U348" s="90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5" t="s">
        <v>144</v>
      </c>
      <c r="AU348" s="15" t="s">
        <v>75</v>
      </c>
    </row>
    <row r="349" s="2" customFormat="1" ht="16.5" customHeight="1">
      <c r="A349" s="36"/>
      <c r="B349" s="37"/>
      <c r="C349" s="215" t="s">
        <v>631</v>
      </c>
      <c r="D349" s="215" t="s">
        <v>154</v>
      </c>
      <c r="E349" s="216" t="s">
        <v>632</v>
      </c>
      <c r="F349" s="217" t="s">
        <v>633</v>
      </c>
      <c r="G349" s="218" t="s">
        <v>147</v>
      </c>
      <c r="H349" s="219">
        <v>1</v>
      </c>
      <c r="I349" s="220"/>
      <c r="J349" s="221">
        <f>ROUND(I349*H349,2)</f>
        <v>0</v>
      </c>
      <c r="K349" s="217" t="s">
        <v>141</v>
      </c>
      <c r="L349" s="42"/>
      <c r="M349" s="222" t="s">
        <v>1</v>
      </c>
      <c r="N349" s="223" t="s">
        <v>40</v>
      </c>
      <c r="O349" s="89"/>
      <c r="P349" s="206">
        <f>O349*H349</f>
        <v>0</v>
      </c>
      <c r="Q349" s="206">
        <v>0</v>
      </c>
      <c r="R349" s="206">
        <f>Q349*H349</f>
        <v>0</v>
      </c>
      <c r="S349" s="206">
        <v>0</v>
      </c>
      <c r="T349" s="206">
        <f>S349*H349</f>
        <v>0</v>
      </c>
      <c r="U349" s="207" t="s">
        <v>1</v>
      </c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208" t="s">
        <v>82</v>
      </c>
      <c r="AT349" s="208" t="s">
        <v>154</v>
      </c>
      <c r="AU349" s="208" t="s">
        <v>75</v>
      </c>
      <c r="AY349" s="15" t="s">
        <v>142</v>
      </c>
      <c r="BE349" s="209">
        <f>IF(N349="základní",J349,0)</f>
        <v>0</v>
      </c>
      <c r="BF349" s="209">
        <f>IF(N349="snížená",J349,0)</f>
        <v>0</v>
      </c>
      <c r="BG349" s="209">
        <f>IF(N349="zákl. přenesená",J349,0)</f>
        <v>0</v>
      </c>
      <c r="BH349" s="209">
        <f>IF(N349="sníž. přenesená",J349,0)</f>
        <v>0</v>
      </c>
      <c r="BI349" s="209">
        <f>IF(N349="nulová",J349,0)</f>
        <v>0</v>
      </c>
      <c r="BJ349" s="15" t="s">
        <v>82</v>
      </c>
      <c r="BK349" s="209">
        <f>ROUND(I349*H349,2)</f>
        <v>0</v>
      </c>
      <c r="BL349" s="15" t="s">
        <v>82</v>
      </c>
      <c r="BM349" s="208" t="s">
        <v>634</v>
      </c>
    </row>
    <row r="350" s="2" customFormat="1">
      <c r="A350" s="36"/>
      <c r="B350" s="37"/>
      <c r="C350" s="38"/>
      <c r="D350" s="210" t="s">
        <v>144</v>
      </c>
      <c r="E350" s="38"/>
      <c r="F350" s="211" t="s">
        <v>635</v>
      </c>
      <c r="G350" s="38"/>
      <c r="H350" s="38"/>
      <c r="I350" s="212"/>
      <c r="J350" s="38"/>
      <c r="K350" s="38"/>
      <c r="L350" s="42"/>
      <c r="M350" s="213"/>
      <c r="N350" s="214"/>
      <c r="O350" s="89"/>
      <c r="P350" s="89"/>
      <c r="Q350" s="89"/>
      <c r="R350" s="89"/>
      <c r="S350" s="89"/>
      <c r="T350" s="89"/>
      <c r="U350" s="90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T350" s="15" t="s">
        <v>144</v>
      </c>
      <c r="AU350" s="15" t="s">
        <v>75</v>
      </c>
    </row>
    <row r="351" s="2" customFormat="1">
      <c r="A351" s="36"/>
      <c r="B351" s="37"/>
      <c r="C351" s="215" t="s">
        <v>636</v>
      </c>
      <c r="D351" s="215" t="s">
        <v>154</v>
      </c>
      <c r="E351" s="216" t="s">
        <v>637</v>
      </c>
      <c r="F351" s="217" t="s">
        <v>638</v>
      </c>
      <c r="G351" s="218" t="s">
        <v>218</v>
      </c>
      <c r="H351" s="219">
        <v>15</v>
      </c>
      <c r="I351" s="220"/>
      <c r="J351" s="221">
        <f>ROUND(I351*H351,2)</f>
        <v>0</v>
      </c>
      <c r="K351" s="217" t="s">
        <v>141</v>
      </c>
      <c r="L351" s="42"/>
      <c r="M351" s="222" t="s">
        <v>1</v>
      </c>
      <c r="N351" s="223" t="s">
        <v>40</v>
      </c>
      <c r="O351" s="89"/>
      <c r="P351" s="206">
        <f>O351*H351</f>
        <v>0</v>
      </c>
      <c r="Q351" s="206">
        <v>0</v>
      </c>
      <c r="R351" s="206">
        <f>Q351*H351</f>
        <v>0</v>
      </c>
      <c r="S351" s="206">
        <v>0</v>
      </c>
      <c r="T351" s="206">
        <f>S351*H351</f>
        <v>0</v>
      </c>
      <c r="U351" s="207" t="s">
        <v>1</v>
      </c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208" t="s">
        <v>82</v>
      </c>
      <c r="AT351" s="208" t="s">
        <v>154</v>
      </c>
      <c r="AU351" s="208" t="s">
        <v>75</v>
      </c>
      <c r="AY351" s="15" t="s">
        <v>142</v>
      </c>
      <c r="BE351" s="209">
        <f>IF(N351="základní",J351,0)</f>
        <v>0</v>
      </c>
      <c r="BF351" s="209">
        <f>IF(N351="snížená",J351,0)</f>
        <v>0</v>
      </c>
      <c r="BG351" s="209">
        <f>IF(N351="zákl. přenesená",J351,0)</f>
        <v>0</v>
      </c>
      <c r="BH351" s="209">
        <f>IF(N351="sníž. přenesená",J351,0)</f>
        <v>0</v>
      </c>
      <c r="BI351" s="209">
        <f>IF(N351="nulová",J351,0)</f>
        <v>0</v>
      </c>
      <c r="BJ351" s="15" t="s">
        <v>82</v>
      </c>
      <c r="BK351" s="209">
        <f>ROUND(I351*H351,2)</f>
        <v>0</v>
      </c>
      <c r="BL351" s="15" t="s">
        <v>82</v>
      </c>
      <c r="BM351" s="208" t="s">
        <v>639</v>
      </c>
    </row>
    <row r="352" s="2" customFormat="1">
      <c r="A352" s="36"/>
      <c r="B352" s="37"/>
      <c r="C352" s="38"/>
      <c r="D352" s="210" t="s">
        <v>144</v>
      </c>
      <c r="E352" s="38"/>
      <c r="F352" s="211" t="s">
        <v>638</v>
      </c>
      <c r="G352" s="38"/>
      <c r="H352" s="38"/>
      <c r="I352" s="212"/>
      <c r="J352" s="38"/>
      <c r="K352" s="38"/>
      <c r="L352" s="42"/>
      <c r="M352" s="213"/>
      <c r="N352" s="214"/>
      <c r="O352" s="89"/>
      <c r="P352" s="89"/>
      <c r="Q352" s="89"/>
      <c r="R352" s="89"/>
      <c r="S352" s="89"/>
      <c r="T352" s="89"/>
      <c r="U352" s="90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5" t="s">
        <v>144</v>
      </c>
      <c r="AU352" s="15" t="s">
        <v>75</v>
      </c>
    </row>
    <row r="353" s="2" customFormat="1">
      <c r="A353" s="36"/>
      <c r="B353" s="37"/>
      <c r="C353" s="215" t="s">
        <v>640</v>
      </c>
      <c r="D353" s="215" t="s">
        <v>154</v>
      </c>
      <c r="E353" s="216" t="s">
        <v>641</v>
      </c>
      <c r="F353" s="217" t="s">
        <v>642</v>
      </c>
      <c r="G353" s="218" t="s">
        <v>147</v>
      </c>
      <c r="H353" s="219">
        <v>1</v>
      </c>
      <c r="I353" s="220"/>
      <c r="J353" s="221">
        <f>ROUND(I353*H353,2)</f>
        <v>0</v>
      </c>
      <c r="K353" s="217" t="s">
        <v>141</v>
      </c>
      <c r="L353" s="42"/>
      <c r="M353" s="222" t="s">
        <v>1</v>
      </c>
      <c r="N353" s="223" t="s">
        <v>40</v>
      </c>
      <c r="O353" s="89"/>
      <c r="P353" s="206">
        <f>O353*H353</f>
        <v>0</v>
      </c>
      <c r="Q353" s="206">
        <v>0</v>
      </c>
      <c r="R353" s="206">
        <f>Q353*H353</f>
        <v>0</v>
      </c>
      <c r="S353" s="206">
        <v>0</v>
      </c>
      <c r="T353" s="206">
        <f>S353*H353</f>
        <v>0</v>
      </c>
      <c r="U353" s="207" t="s">
        <v>1</v>
      </c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208" t="s">
        <v>82</v>
      </c>
      <c r="AT353" s="208" t="s">
        <v>154</v>
      </c>
      <c r="AU353" s="208" t="s">
        <v>75</v>
      </c>
      <c r="AY353" s="15" t="s">
        <v>142</v>
      </c>
      <c r="BE353" s="209">
        <f>IF(N353="základní",J353,0)</f>
        <v>0</v>
      </c>
      <c r="BF353" s="209">
        <f>IF(N353="snížená",J353,0)</f>
        <v>0</v>
      </c>
      <c r="BG353" s="209">
        <f>IF(N353="zákl. přenesená",J353,0)</f>
        <v>0</v>
      </c>
      <c r="BH353" s="209">
        <f>IF(N353="sníž. přenesená",J353,0)</f>
        <v>0</v>
      </c>
      <c r="BI353" s="209">
        <f>IF(N353="nulová",J353,0)</f>
        <v>0</v>
      </c>
      <c r="BJ353" s="15" t="s">
        <v>82</v>
      </c>
      <c r="BK353" s="209">
        <f>ROUND(I353*H353,2)</f>
        <v>0</v>
      </c>
      <c r="BL353" s="15" t="s">
        <v>82</v>
      </c>
      <c r="BM353" s="208" t="s">
        <v>643</v>
      </c>
    </row>
    <row r="354" s="2" customFormat="1">
      <c r="A354" s="36"/>
      <c r="B354" s="37"/>
      <c r="C354" s="38"/>
      <c r="D354" s="210" t="s">
        <v>144</v>
      </c>
      <c r="E354" s="38"/>
      <c r="F354" s="211" t="s">
        <v>644</v>
      </c>
      <c r="G354" s="38"/>
      <c r="H354" s="38"/>
      <c r="I354" s="212"/>
      <c r="J354" s="38"/>
      <c r="K354" s="38"/>
      <c r="L354" s="42"/>
      <c r="M354" s="213"/>
      <c r="N354" s="214"/>
      <c r="O354" s="89"/>
      <c r="P354" s="89"/>
      <c r="Q354" s="89"/>
      <c r="R354" s="89"/>
      <c r="S354" s="89"/>
      <c r="T354" s="89"/>
      <c r="U354" s="90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5" t="s">
        <v>144</v>
      </c>
      <c r="AU354" s="15" t="s">
        <v>75</v>
      </c>
    </row>
    <row r="355" s="2" customFormat="1" ht="33" customHeight="1">
      <c r="A355" s="36"/>
      <c r="B355" s="37"/>
      <c r="C355" s="215" t="s">
        <v>645</v>
      </c>
      <c r="D355" s="215" t="s">
        <v>154</v>
      </c>
      <c r="E355" s="216" t="s">
        <v>646</v>
      </c>
      <c r="F355" s="217" t="s">
        <v>647</v>
      </c>
      <c r="G355" s="218" t="s">
        <v>147</v>
      </c>
      <c r="H355" s="219">
        <v>1</v>
      </c>
      <c r="I355" s="220"/>
      <c r="J355" s="221">
        <f>ROUND(I355*H355,2)</f>
        <v>0</v>
      </c>
      <c r="K355" s="217" t="s">
        <v>141</v>
      </c>
      <c r="L355" s="42"/>
      <c r="M355" s="222" t="s">
        <v>1</v>
      </c>
      <c r="N355" s="223" t="s">
        <v>40</v>
      </c>
      <c r="O355" s="89"/>
      <c r="P355" s="206">
        <f>O355*H355</f>
        <v>0</v>
      </c>
      <c r="Q355" s="206">
        <v>0</v>
      </c>
      <c r="R355" s="206">
        <f>Q355*H355</f>
        <v>0</v>
      </c>
      <c r="S355" s="206">
        <v>0</v>
      </c>
      <c r="T355" s="206">
        <f>S355*H355</f>
        <v>0</v>
      </c>
      <c r="U355" s="207" t="s">
        <v>1</v>
      </c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208" t="s">
        <v>82</v>
      </c>
      <c r="AT355" s="208" t="s">
        <v>154</v>
      </c>
      <c r="AU355" s="208" t="s">
        <v>75</v>
      </c>
      <c r="AY355" s="15" t="s">
        <v>142</v>
      </c>
      <c r="BE355" s="209">
        <f>IF(N355="základní",J355,0)</f>
        <v>0</v>
      </c>
      <c r="BF355" s="209">
        <f>IF(N355="snížená",J355,0)</f>
        <v>0</v>
      </c>
      <c r="BG355" s="209">
        <f>IF(N355="zákl. přenesená",J355,0)</f>
        <v>0</v>
      </c>
      <c r="BH355" s="209">
        <f>IF(N355="sníž. přenesená",J355,0)</f>
        <v>0</v>
      </c>
      <c r="BI355" s="209">
        <f>IF(N355="nulová",J355,0)</f>
        <v>0</v>
      </c>
      <c r="BJ355" s="15" t="s">
        <v>82</v>
      </c>
      <c r="BK355" s="209">
        <f>ROUND(I355*H355,2)</f>
        <v>0</v>
      </c>
      <c r="BL355" s="15" t="s">
        <v>82</v>
      </c>
      <c r="BM355" s="208" t="s">
        <v>648</v>
      </c>
    </row>
    <row r="356" s="2" customFormat="1">
      <c r="A356" s="36"/>
      <c r="B356" s="37"/>
      <c r="C356" s="38"/>
      <c r="D356" s="210" t="s">
        <v>144</v>
      </c>
      <c r="E356" s="38"/>
      <c r="F356" s="211" t="s">
        <v>649</v>
      </c>
      <c r="G356" s="38"/>
      <c r="H356" s="38"/>
      <c r="I356" s="212"/>
      <c r="J356" s="38"/>
      <c r="K356" s="38"/>
      <c r="L356" s="42"/>
      <c r="M356" s="213"/>
      <c r="N356" s="214"/>
      <c r="O356" s="89"/>
      <c r="P356" s="89"/>
      <c r="Q356" s="89"/>
      <c r="R356" s="89"/>
      <c r="S356" s="89"/>
      <c r="T356" s="89"/>
      <c r="U356" s="90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5" t="s">
        <v>144</v>
      </c>
      <c r="AU356" s="15" t="s">
        <v>75</v>
      </c>
    </row>
    <row r="357" s="2" customFormat="1">
      <c r="A357" s="36"/>
      <c r="B357" s="37"/>
      <c r="C357" s="215" t="s">
        <v>650</v>
      </c>
      <c r="D357" s="215" t="s">
        <v>154</v>
      </c>
      <c r="E357" s="216" t="s">
        <v>651</v>
      </c>
      <c r="F357" s="217" t="s">
        <v>652</v>
      </c>
      <c r="G357" s="218" t="s">
        <v>147</v>
      </c>
      <c r="H357" s="219">
        <v>1</v>
      </c>
      <c r="I357" s="220"/>
      <c r="J357" s="221">
        <f>ROUND(I357*H357,2)</f>
        <v>0</v>
      </c>
      <c r="K357" s="217" t="s">
        <v>141</v>
      </c>
      <c r="L357" s="42"/>
      <c r="M357" s="222" t="s">
        <v>1</v>
      </c>
      <c r="N357" s="223" t="s">
        <v>40</v>
      </c>
      <c r="O357" s="89"/>
      <c r="P357" s="206">
        <f>O357*H357</f>
        <v>0</v>
      </c>
      <c r="Q357" s="206">
        <v>0</v>
      </c>
      <c r="R357" s="206">
        <f>Q357*H357</f>
        <v>0</v>
      </c>
      <c r="S357" s="206">
        <v>0</v>
      </c>
      <c r="T357" s="206">
        <f>S357*H357</f>
        <v>0</v>
      </c>
      <c r="U357" s="207" t="s">
        <v>1</v>
      </c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208" t="s">
        <v>82</v>
      </c>
      <c r="AT357" s="208" t="s">
        <v>154</v>
      </c>
      <c r="AU357" s="208" t="s">
        <v>75</v>
      </c>
      <c r="AY357" s="15" t="s">
        <v>142</v>
      </c>
      <c r="BE357" s="209">
        <f>IF(N357="základní",J357,0)</f>
        <v>0</v>
      </c>
      <c r="BF357" s="209">
        <f>IF(N357="snížená",J357,0)</f>
        <v>0</v>
      </c>
      <c r="BG357" s="209">
        <f>IF(N357="zákl. přenesená",J357,0)</f>
        <v>0</v>
      </c>
      <c r="BH357" s="209">
        <f>IF(N357="sníž. přenesená",J357,0)</f>
        <v>0</v>
      </c>
      <c r="BI357" s="209">
        <f>IF(N357="nulová",J357,0)</f>
        <v>0</v>
      </c>
      <c r="BJ357" s="15" t="s">
        <v>82</v>
      </c>
      <c r="BK357" s="209">
        <f>ROUND(I357*H357,2)</f>
        <v>0</v>
      </c>
      <c r="BL357" s="15" t="s">
        <v>82</v>
      </c>
      <c r="BM357" s="208" t="s">
        <v>653</v>
      </c>
    </row>
    <row r="358" s="2" customFormat="1">
      <c r="A358" s="36"/>
      <c r="B358" s="37"/>
      <c r="C358" s="38"/>
      <c r="D358" s="210" t="s">
        <v>144</v>
      </c>
      <c r="E358" s="38"/>
      <c r="F358" s="211" t="s">
        <v>654</v>
      </c>
      <c r="G358" s="38"/>
      <c r="H358" s="38"/>
      <c r="I358" s="212"/>
      <c r="J358" s="38"/>
      <c r="K358" s="38"/>
      <c r="L358" s="42"/>
      <c r="M358" s="213"/>
      <c r="N358" s="214"/>
      <c r="O358" s="89"/>
      <c r="P358" s="89"/>
      <c r="Q358" s="89"/>
      <c r="R358" s="89"/>
      <c r="S358" s="89"/>
      <c r="T358" s="89"/>
      <c r="U358" s="90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5" t="s">
        <v>144</v>
      </c>
      <c r="AU358" s="15" t="s">
        <v>75</v>
      </c>
    </row>
    <row r="359" s="2" customFormat="1" ht="16.5" customHeight="1">
      <c r="A359" s="36"/>
      <c r="B359" s="37"/>
      <c r="C359" s="215" t="s">
        <v>655</v>
      </c>
      <c r="D359" s="215" t="s">
        <v>154</v>
      </c>
      <c r="E359" s="216" t="s">
        <v>656</v>
      </c>
      <c r="F359" s="217" t="s">
        <v>657</v>
      </c>
      <c r="G359" s="218" t="s">
        <v>147</v>
      </c>
      <c r="H359" s="219">
        <v>1</v>
      </c>
      <c r="I359" s="220"/>
      <c r="J359" s="221">
        <f>ROUND(I359*H359,2)</f>
        <v>0</v>
      </c>
      <c r="K359" s="217" t="s">
        <v>141</v>
      </c>
      <c r="L359" s="42"/>
      <c r="M359" s="222" t="s">
        <v>1</v>
      </c>
      <c r="N359" s="223" t="s">
        <v>40</v>
      </c>
      <c r="O359" s="89"/>
      <c r="P359" s="206">
        <f>O359*H359</f>
        <v>0</v>
      </c>
      <c r="Q359" s="206">
        <v>0</v>
      </c>
      <c r="R359" s="206">
        <f>Q359*H359</f>
        <v>0</v>
      </c>
      <c r="S359" s="206">
        <v>0</v>
      </c>
      <c r="T359" s="206">
        <f>S359*H359</f>
        <v>0</v>
      </c>
      <c r="U359" s="207" t="s">
        <v>1</v>
      </c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208" t="s">
        <v>82</v>
      </c>
      <c r="AT359" s="208" t="s">
        <v>154</v>
      </c>
      <c r="AU359" s="208" t="s">
        <v>75</v>
      </c>
      <c r="AY359" s="15" t="s">
        <v>142</v>
      </c>
      <c r="BE359" s="209">
        <f>IF(N359="základní",J359,0)</f>
        <v>0</v>
      </c>
      <c r="BF359" s="209">
        <f>IF(N359="snížená",J359,0)</f>
        <v>0</v>
      </c>
      <c r="BG359" s="209">
        <f>IF(N359="zákl. přenesená",J359,0)</f>
        <v>0</v>
      </c>
      <c r="BH359" s="209">
        <f>IF(N359="sníž. přenesená",J359,0)</f>
        <v>0</v>
      </c>
      <c r="BI359" s="209">
        <f>IF(N359="nulová",J359,0)</f>
        <v>0</v>
      </c>
      <c r="BJ359" s="15" t="s">
        <v>82</v>
      </c>
      <c r="BK359" s="209">
        <f>ROUND(I359*H359,2)</f>
        <v>0</v>
      </c>
      <c r="BL359" s="15" t="s">
        <v>82</v>
      </c>
      <c r="BM359" s="208" t="s">
        <v>658</v>
      </c>
    </row>
    <row r="360" s="2" customFormat="1">
      <c r="A360" s="36"/>
      <c r="B360" s="37"/>
      <c r="C360" s="38"/>
      <c r="D360" s="210" t="s">
        <v>144</v>
      </c>
      <c r="E360" s="38"/>
      <c r="F360" s="211" t="s">
        <v>659</v>
      </c>
      <c r="G360" s="38"/>
      <c r="H360" s="38"/>
      <c r="I360" s="212"/>
      <c r="J360" s="38"/>
      <c r="K360" s="38"/>
      <c r="L360" s="42"/>
      <c r="M360" s="213"/>
      <c r="N360" s="214"/>
      <c r="O360" s="89"/>
      <c r="P360" s="89"/>
      <c r="Q360" s="89"/>
      <c r="R360" s="89"/>
      <c r="S360" s="89"/>
      <c r="T360" s="89"/>
      <c r="U360" s="90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5" t="s">
        <v>144</v>
      </c>
      <c r="AU360" s="15" t="s">
        <v>75</v>
      </c>
    </row>
    <row r="361" s="2" customFormat="1">
      <c r="A361" s="36"/>
      <c r="B361" s="37"/>
      <c r="C361" s="215" t="s">
        <v>660</v>
      </c>
      <c r="D361" s="215" t="s">
        <v>154</v>
      </c>
      <c r="E361" s="216" t="s">
        <v>661</v>
      </c>
      <c r="F361" s="217" t="s">
        <v>662</v>
      </c>
      <c r="G361" s="218" t="s">
        <v>147</v>
      </c>
      <c r="H361" s="219">
        <v>1</v>
      </c>
      <c r="I361" s="220"/>
      <c r="J361" s="221">
        <f>ROUND(I361*H361,2)</f>
        <v>0</v>
      </c>
      <c r="K361" s="217" t="s">
        <v>141</v>
      </c>
      <c r="L361" s="42"/>
      <c r="M361" s="222" t="s">
        <v>1</v>
      </c>
      <c r="N361" s="223" t="s">
        <v>40</v>
      </c>
      <c r="O361" s="89"/>
      <c r="P361" s="206">
        <f>O361*H361</f>
        <v>0</v>
      </c>
      <c r="Q361" s="206">
        <v>0</v>
      </c>
      <c r="R361" s="206">
        <f>Q361*H361</f>
        <v>0</v>
      </c>
      <c r="S361" s="206">
        <v>0</v>
      </c>
      <c r="T361" s="206">
        <f>S361*H361</f>
        <v>0</v>
      </c>
      <c r="U361" s="207" t="s">
        <v>1</v>
      </c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208" t="s">
        <v>82</v>
      </c>
      <c r="AT361" s="208" t="s">
        <v>154</v>
      </c>
      <c r="AU361" s="208" t="s">
        <v>75</v>
      </c>
      <c r="AY361" s="15" t="s">
        <v>142</v>
      </c>
      <c r="BE361" s="209">
        <f>IF(N361="základní",J361,0)</f>
        <v>0</v>
      </c>
      <c r="BF361" s="209">
        <f>IF(N361="snížená",J361,0)</f>
        <v>0</v>
      </c>
      <c r="BG361" s="209">
        <f>IF(N361="zákl. přenesená",J361,0)</f>
        <v>0</v>
      </c>
      <c r="BH361" s="209">
        <f>IF(N361="sníž. přenesená",J361,0)</f>
        <v>0</v>
      </c>
      <c r="BI361" s="209">
        <f>IF(N361="nulová",J361,0)</f>
        <v>0</v>
      </c>
      <c r="BJ361" s="15" t="s">
        <v>82</v>
      </c>
      <c r="BK361" s="209">
        <f>ROUND(I361*H361,2)</f>
        <v>0</v>
      </c>
      <c r="BL361" s="15" t="s">
        <v>82</v>
      </c>
      <c r="BM361" s="208" t="s">
        <v>663</v>
      </c>
    </row>
    <row r="362" s="2" customFormat="1">
      <c r="A362" s="36"/>
      <c r="B362" s="37"/>
      <c r="C362" s="38"/>
      <c r="D362" s="210" t="s">
        <v>144</v>
      </c>
      <c r="E362" s="38"/>
      <c r="F362" s="211" t="s">
        <v>664</v>
      </c>
      <c r="G362" s="38"/>
      <c r="H362" s="38"/>
      <c r="I362" s="212"/>
      <c r="J362" s="38"/>
      <c r="K362" s="38"/>
      <c r="L362" s="42"/>
      <c r="M362" s="213"/>
      <c r="N362" s="214"/>
      <c r="O362" s="89"/>
      <c r="P362" s="89"/>
      <c r="Q362" s="89"/>
      <c r="R362" s="89"/>
      <c r="S362" s="89"/>
      <c r="T362" s="89"/>
      <c r="U362" s="90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5" t="s">
        <v>144</v>
      </c>
      <c r="AU362" s="15" t="s">
        <v>75</v>
      </c>
    </row>
    <row r="363" s="2" customFormat="1">
      <c r="A363" s="36"/>
      <c r="B363" s="37"/>
      <c r="C363" s="215" t="s">
        <v>665</v>
      </c>
      <c r="D363" s="215" t="s">
        <v>154</v>
      </c>
      <c r="E363" s="216" t="s">
        <v>666</v>
      </c>
      <c r="F363" s="217" t="s">
        <v>667</v>
      </c>
      <c r="G363" s="218" t="s">
        <v>147</v>
      </c>
      <c r="H363" s="219">
        <v>1</v>
      </c>
      <c r="I363" s="220"/>
      <c r="J363" s="221">
        <f>ROUND(I363*H363,2)</f>
        <v>0</v>
      </c>
      <c r="K363" s="217" t="s">
        <v>141</v>
      </c>
      <c r="L363" s="42"/>
      <c r="M363" s="222" t="s">
        <v>1</v>
      </c>
      <c r="N363" s="223" t="s">
        <v>40</v>
      </c>
      <c r="O363" s="89"/>
      <c r="P363" s="206">
        <f>O363*H363</f>
        <v>0</v>
      </c>
      <c r="Q363" s="206">
        <v>0</v>
      </c>
      <c r="R363" s="206">
        <f>Q363*H363</f>
        <v>0</v>
      </c>
      <c r="S363" s="206">
        <v>0</v>
      </c>
      <c r="T363" s="206">
        <f>S363*H363</f>
        <v>0</v>
      </c>
      <c r="U363" s="207" t="s">
        <v>1</v>
      </c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208" t="s">
        <v>82</v>
      </c>
      <c r="AT363" s="208" t="s">
        <v>154</v>
      </c>
      <c r="AU363" s="208" t="s">
        <v>75</v>
      </c>
      <c r="AY363" s="15" t="s">
        <v>142</v>
      </c>
      <c r="BE363" s="209">
        <f>IF(N363="základní",J363,0)</f>
        <v>0</v>
      </c>
      <c r="BF363" s="209">
        <f>IF(N363="snížená",J363,0)</f>
        <v>0</v>
      </c>
      <c r="BG363" s="209">
        <f>IF(N363="zákl. přenesená",J363,0)</f>
        <v>0</v>
      </c>
      <c r="BH363" s="209">
        <f>IF(N363="sníž. přenesená",J363,0)</f>
        <v>0</v>
      </c>
      <c r="BI363" s="209">
        <f>IF(N363="nulová",J363,0)</f>
        <v>0</v>
      </c>
      <c r="BJ363" s="15" t="s">
        <v>82</v>
      </c>
      <c r="BK363" s="209">
        <f>ROUND(I363*H363,2)</f>
        <v>0</v>
      </c>
      <c r="BL363" s="15" t="s">
        <v>82</v>
      </c>
      <c r="BM363" s="208" t="s">
        <v>668</v>
      </c>
    </row>
    <row r="364" s="2" customFormat="1">
      <c r="A364" s="36"/>
      <c r="B364" s="37"/>
      <c r="C364" s="38"/>
      <c r="D364" s="210" t="s">
        <v>144</v>
      </c>
      <c r="E364" s="38"/>
      <c r="F364" s="211" t="s">
        <v>669</v>
      </c>
      <c r="G364" s="38"/>
      <c r="H364" s="38"/>
      <c r="I364" s="212"/>
      <c r="J364" s="38"/>
      <c r="K364" s="38"/>
      <c r="L364" s="42"/>
      <c r="M364" s="225"/>
      <c r="N364" s="226"/>
      <c r="O364" s="227"/>
      <c r="P364" s="227"/>
      <c r="Q364" s="227"/>
      <c r="R364" s="227"/>
      <c r="S364" s="227"/>
      <c r="T364" s="227"/>
      <c r="U364" s="228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5" t="s">
        <v>144</v>
      </c>
      <c r="AU364" s="15" t="s">
        <v>75</v>
      </c>
    </row>
    <row r="365" s="2" customFormat="1" ht="6.96" customHeight="1">
      <c r="A365" s="36"/>
      <c r="B365" s="64"/>
      <c r="C365" s="65"/>
      <c r="D365" s="65"/>
      <c r="E365" s="65"/>
      <c r="F365" s="65"/>
      <c r="G365" s="65"/>
      <c r="H365" s="65"/>
      <c r="I365" s="65"/>
      <c r="J365" s="65"/>
      <c r="K365" s="65"/>
      <c r="L365" s="42"/>
      <c r="M365" s="36"/>
      <c r="O365" s="36"/>
      <c r="P365" s="36"/>
      <c r="Q365" s="36"/>
      <c r="R365" s="36"/>
      <c r="S365" s="36"/>
      <c r="T365" s="36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</row>
  </sheetData>
  <sheetProtection sheet="1" autoFilter="0" formatColumns="0" formatRows="0" objects="1" scenarios="1" spinCount="100000" saltValue="ZO0Rtajnzd72rdQUK1smKoGMcsspQI6FDaJEDdeLGg9nv0UTrJcHC9s3Z/KTPepizDxfuZ5jbXumiz55GvHGJQ==" hashValue="9kRBr1JMix2W4qi2zAAgCoipltzRp6aJCgKUpnFYskBZfYzGCVqEJsO5cqH4XfADfuv4tLL69fMaix+bViybLg==" algorithmName="SHA-512" password="CC35"/>
  <autoFilter ref="C119:K36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84</v>
      </c>
    </row>
    <row r="4" hidden="1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>Oprava PZS P706 na trati Domažlice - Planá u M.L., P816 na trati Janovice - Domažlice a P631 na trati Plzeň-Česká Kubice</v>
      </c>
      <c r="F7" s="148"/>
      <c r="G7" s="148"/>
      <c r="H7" s="148"/>
      <c r="L7" s="18"/>
    </row>
    <row r="8" hidden="1" s="1" customFormat="1" ht="12" customHeight="1">
      <c r="B8" s="18"/>
      <c r="D8" s="148" t="s">
        <v>113</v>
      </c>
      <c r="L8" s="18"/>
    </row>
    <row r="9" hidden="1" s="2" customFormat="1" ht="16.5" customHeight="1">
      <c r="A9" s="36"/>
      <c r="B9" s="42"/>
      <c r="C9" s="36"/>
      <c r="D9" s="36"/>
      <c r="E9" s="149" t="s">
        <v>114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115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670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671</v>
      </c>
      <c r="G14" s="36"/>
      <c r="H14" s="36"/>
      <c r="I14" s="148" t="s">
        <v>22</v>
      </c>
      <c r="J14" s="151" t="str">
        <f>'Rekapitulace stavby'!AN8</f>
        <v>26. 1. 2021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35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37</v>
      </c>
      <c r="G34" s="36"/>
      <c r="H34" s="36"/>
      <c r="I34" s="159" t="s">
        <v>36</v>
      </c>
      <c r="J34" s="159" t="s">
        <v>38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39</v>
      </c>
      <c r="E35" s="148" t="s">
        <v>40</v>
      </c>
      <c r="F35" s="161">
        <f>ROUND((SUM(BE120:BE285)),  2)</f>
        <v>0</v>
      </c>
      <c r="G35" s="36"/>
      <c r="H35" s="36"/>
      <c r="I35" s="162">
        <v>0.20999999999999999</v>
      </c>
      <c r="J35" s="161">
        <f>ROUND(((SUM(BE120:BE285))*I35),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ROUND((SUM(BF120:BF285)),  2)</f>
        <v>0</v>
      </c>
      <c r="G36" s="36"/>
      <c r="H36" s="36"/>
      <c r="I36" s="162">
        <v>0.14999999999999999</v>
      </c>
      <c r="J36" s="161">
        <f>ROUND(((SUM(BF120:BF285))*I36),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ROUND((SUM(BG120:BG285)),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43</v>
      </c>
      <c r="F38" s="161">
        <f>ROUND((SUM(BH120:BH285)),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44</v>
      </c>
      <c r="F39" s="161">
        <f>ROUND((SUM(BI120:BI285)),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>Oprava PZS P706 na trati Domažlice - Planá u M.L., P816 na trati Janovice - Domažlice a P631 na trati Plzeň-Česká Kubice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114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115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01.2 - Oprava PZS P816 Kdyně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Kdyně</v>
      </c>
      <c r="G91" s="38"/>
      <c r="H91" s="38"/>
      <c r="I91" s="30" t="s">
        <v>22</v>
      </c>
      <c r="J91" s="77" t="str">
        <f>IF(J14="","",J14)</f>
        <v>26. 1. 2021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119</v>
      </c>
      <c r="D96" s="183"/>
      <c r="E96" s="183"/>
      <c r="F96" s="183"/>
      <c r="G96" s="183"/>
      <c r="H96" s="183"/>
      <c r="I96" s="183"/>
      <c r="J96" s="184" t="s">
        <v>120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121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122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123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81" t="str">
        <f>E7</f>
        <v>Oprava PZS P706 na trati Domažlice - Planá u M.L., P816 na trati Janovice - Domažlice a P631 na trati Plzeň-Česká Kubice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113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114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115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01.2 - Oprava PZS P816 Kdyně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Kdyně</v>
      </c>
      <c r="G114" s="38"/>
      <c r="H114" s="38"/>
      <c r="I114" s="30" t="s">
        <v>22</v>
      </c>
      <c r="J114" s="77" t="str">
        <f>IF(J14="","",J14)</f>
        <v>26. 1. 2021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 státní organizace</v>
      </c>
      <c r="G116" s="38"/>
      <c r="H116" s="38"/>
      <c r="I116" s="30" t="s">
        <v>30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IF(E20="","",E20)</f>
        <v>Vyplň údaj</v>
      </c>
      <c r="G117" s="38"/>
      <c r="H117" s="38"/>
      <c r="I117" s="30" t="s">
        <v>33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124</v>
      </c>
      <c r="D119" s="189" t="s">
        <v>60</v>
      </c>
      <c r="E119" s="189" t="s">
        <v>56</v>
      </c>
      <c r="F119" s="189" t="s">
        <v>57</v>
      </c>
      <c r="G119" s="189" t="s">
        <v>125</v>
      </c>
      <c r="H119" s="189" t="s">
        <v>126</v>
      </c>
      <c r="I119" s="189" t="s">
        <v>127</v>
      </c>
      <c r="J119" s="189" t="s">
        <v>120</v>
      </c>
      <c r="K119" s="190" t="s">
        <v>128</v>
      </c>
      <c r="L119" s="191"/>
      <c r="M119" s="98" t="s">
        <v>1</v>
      </c>
      <c r="N119" s="99" t="s">
        <v>39</v>
      </c>
      <c r="O119" s="99" t="s">
        <v>129</v>
      </c>
      <c r="P119" s="99" t="s">
        <v>130</v>
      </c>
      <c r="Q119" s="99" t="s">
        <v>131</v>
      </c>
      <c r="R119" s="99" t="s">
        <v>132</v>
      </c>
      <c r="S119" s="99" t="s">
        <v>133</v>
      </c>
      <c r="T119" s="99" t="s">
        <v>134</v>
      </c>
      <c r="U119" s="100" t="s">
        <v>135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136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SUM(P121:P285)</f>
        <v>0</v>
      </c>
      <c r="Q120" s="102"/>
      <c r="R120" s="194">
        <f>SUM(R121:R285)</f>
        <v>0</v>
      </c>
      <c r="S120" s="102"/>
      <c r="T120" s="194">
        <f>SUM(T121:T285)</f>
        <v>0</v>
      </c>
      <c r="U120" s="103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74</v>
      </c>
      <c r="AU120" s="15" t="s">
        <v>122</v>
      </c>
      <c r="BK120" s="195">
        <f>SUM(BK121:BK285)</f>
        <v>0</v>
      </c>
    </row>
    <row r="121" s="2" customFormat="1" ht="44.25" customHeight="1">
      <c r="A121" s="36"/>
      <c r="B121" s="37"/>
      <c r="C121" s="196" t="s">
        <v>82</v>
      </c>
      <c r="D121" s="196" t="s">
        <v>137</v>
      </c>
      <c r="E121" s="197" t="s">
        <v>138</v>
      </c>
      <c r="F121" s="198" t="s">
        <v>139</v>
      </c>
      <c r="G121" s="199" t="s">
        <v>140</v>
      </c>
      <c r="H121" s="200">
        <v>1</v>
      </c>
      <c r="I121" s="201"/>
      <c r="J121" s="202">
        <f>ROUND(I121*H121,2)</f>
        <v>0</v>
      </c>
      <c r="K121" s="198" t="s">
        <v>141</v>
      </c>
      <c r="L121" s="203"/>
      <c r="M121" s="204" t="s">
        <v>1</v>
      </c>
      <c r="N121" s="205" t="s">
        <v>40</v>
      </c>
      <c r="O121" s="89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6">
        <f>S121*H121</f>
        <v>0</v>
      </c>
      <c r="U121" s="207" t="s">
        <v>1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84</v>
      </c>
      <c r="AT121" s="208" t="s">
        <v>137</v>
      </c>
      <c r="AU121" s="208" t="s">
        <v>75</v>
      </c>
      <c r="AY121" s="15" t="s">
        <v>142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82</v>
      </c>
      <c r="BK121" s="209">
        <f>ROUND(I121*H121,2)</f>
        <v>0</v>
      </c>
      <c r="BL121" s="15" t="s">
        <v>82</v>
      </c>
      <c r="BM121" s="208" t="s">
        <v>672</v>
      </c>
    </row>
    <row r="122" s="2" customFormat="1">
      <c r="A122" s="36"/>
      <c r="B122" s="37"/>
      <c r="C122" s="38"/>
      <c r="D122" s="210" t="s">
        <v>144</v>
      </c>
      <c r="E122" s="38"/>
      <c r="F122" s="211" t="s">
        <v>139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89"/>
      <c r="U122" s="90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144</v>
      </c>
      <c r="AU122" s="15" t="s">
        <v>75</v>
      </c>
    </row>
    <row r="123" s="2" customFormat="1" ht="44.25" customHeight="1">
      <c r="A123" s="36"/>
      <c r="B123" s="37"/>
      <c r="C123" s="196" t="s">
        <v>84</v>
      </c>
      <c r="D123" s="196" t="s">
        <v>137</v>
      </c>
      <c r="E123" s="197" t="s">
        <v>145</v>
      </c>
      <c r="F123" s="198" t="s">
        <v>146</v>
      </c>
      <c r="G123" s="199" t="s">
        <v>147</v>
      </c>
      <c r="H123" s="200">
        <v>20</v>
      </c>
      <c r="I123" s="201"/>
      <c r="J123" s="202">
        <f>ROUND(I123*H123,2)</f>
        <v>0</v>
      </c>
      <c r="K123" s="198" t="s">
        <v>141</v>
      </c>
      <c r="L123" s="203"/>
      <c r="M123" s="204" t="s">
        <v>1</v>
      </c>
      <c r="N123" s="205" t="s">
        <v>40</v>
      </c>
      <c r="O123" s="89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6">
        <f>S123*H123</f>
        <v>0</v>
      </c>
      <c r="U123" s="207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84</v>
      </c>
      <c r="AT123" s="208" t="s">
        <v>137</v>
      </c>
      <c r="AU123" s="208" t="s">
        <v>75</v>
      </c>
      <c r="AY123" s="15" t="s">
        <v>142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82</v>
      </c>
      <c r="BK123" s="209">
        <f>ROUND(I123*H123,2)</f>
        <v>0</v>
      </c>
      <c r="BL123" s="15" t="s">
        <v>82</v>
      </c>
      <c r="BM123" s="208" t="s">
        <v>673</v>
      </c>
    </row>
    <row r="124" s="2" customFormat="1">
      <c r="A124" s="36"/>
      <c r="B124" s="37"/>
      <c r="C124" s="38"/>
      <c r="D124" s="210" t="s">
        <v>144</v>
      </c>
      <c r="E124" s="38"/>
      <c r="F124" s="211" t="s">
        <v>146</v>
      </c>
      <c r="G124" s="38"/>
      <c r="H124" s="38"/>
      <c r="I124" s="212"/>
      <c r="J124" s="38"/>
      <c r="K124" s="38"/>
      <c r="L124" s="42"/>
      <c r="M124" s="213"/>
      <c r="N124" s="214"/>
      <c r="O124" s="89"/>
      <c r="P124" s="89"/>
      <c r="Q124" s="89"/>
      <c r="R124" s="89"/>
      <c r="S124" s="89"/>
      <c r="T124" s="89"/>
      <c r="U124" s="90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144</v>
      </c>
      <c r="AU124" s="15" t="s">
        <v>75</v>
      </c>
    </row>
    <row r="125" s="2" customFormat="1">
      <c r="A125" s="36"/>
      <c r="B125" s="37"/>
      <c r="C125" s="196" t="s">
        <v>149</v>
      </c>
      <c r="D125" s="196" t="s">
        <v>137</v>
      </c>
      <c r="E125" s="197" t="s">
        <v>150</v>
      </c>
      <c r="F125" s="198" t="s">
        <v>151</v>
      </c>
      <c r="G125" s="199" t="s">
        <v>147</v>
      </c>
      <c r="H125" s="200">
        <v>20</v>
      </c>
      <c r="I125" s="201"/>
      <c r="J125" s="202">
        <f>ROUND(I125*H125,2)</f>
        <v>0</v>
      </c>
      <c r="K125" s="198" t="s">
        <v>141</v>
      </c>
      <c r="L125" s="203"/>
      <c r="M125" s="204" t="s">
        <v>1</v>
      </c>
      <c r="N125" s="205" t="s">
        <v>40</v>
      </c>
      <c r="O125" s="89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6">
        <f>S125*H125</f>
        <v>0</v>
      </c>
      <c r="U125" s="207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8" t="s">
        <v>84</v>
      </c>
      <c r="AT125" s="208" t="s">
        <v>137</v>
      </c>
      <c r="AU125" s="208" t="s">
        <v>75</v>
      </c>
      <c r="AY125" s="15" t="s">
        <v>142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5" t="s">
        <v>82</v>
      </c>
      <c r="BK125" s="209">
        <f>ROUND(I125*H125,2)</f>
        <v>0</v>
      </c>
      <c r="BL125" s="15" t="s">
        <v>82</v>
      </c>
      <c r="BM125" s="208" t="s">
        <v>674</v>
      </c>
    </row>
    <row r="126" s="2" customFormat="1">
      <c r="A126" s="36"/>
      <c r="B126" s="37"/>
      <c r="C126" s="38"/>
      <c r="D126" s="210" t="s">
        <v>144</v>
      </c>
      <c r="E126" s="38"/>
      <c r="F126" s="211" t="s">
        <v>151</v>
      </c>
      <c r="G126" s="38"/>
      <c r="H126" s="38"/>
      <c r="I126" s="212"/>
      <c r="J126" s="38"/>
      <c r="K126" s="38"/>
      <c r="L126" s="42"/>
      <c r="M126" s="213"/>
      <c r="N126" s="214"/>
      <c r="O126" s="89"/>
      <c r="P126" s="89"/>
      <c r="Q126" s="89"/>
      <c r="R126" s="89"/>
      <c r="S126" s="89"/>
      <c r="T126" s="89"/>
      <c r="U126" s="90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144</v>
      </c>
      <c r="AU126" s="15" t="s">
        <v>75</v>
      </c>
    </row>
    <row r="127" s="2" customFormat="1" ht="21.75" customHeight="1">
      <c r="A127" s="36"/>
      <c r="B127" s="37"/>
      <c r="C127" s="215" t="s">
        <v>153</v>
      </c>
      <c r="D127" s="215" t="s">
        <v>154</v>
      </c>
      <c r="E127" s="216" t="s">
        <v>155</v>
      </c>
      <c r="F127" s="217" t="s">
        <v>156</v>
      </c>
      <c r="G127" s="218" t="s">
        <v>147</v>
      </c>
      <c r="H127" s="219">
        <v>20</v>
      </c>
      <c r="I127" s="220"/>
      <c r="J127" s="221">
        <f>ROUND(I127*H127,2)</f>
        <v>0</v>
      </c>
      <c r="K127" s="217" t="s">
        <v>141</v>
      </c>
      <c r="L127" s="42"/>
      <c r="M127" s="222" t="s">
        <v>1</v>
      </c>
      <c r="N127" s="223" t="s">
        <v>40</v>
      </c>
      <c r="O127" s="89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6">
        <f>S127*H127</f>
        <v>0</v>
      </c>
      <c r="U127" s="207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8" t="s">
        <v>82</v>
      </c>
      <c r="AT127" s="208" t="s">
        <v>154</v>
      </c>
      <c r="AU127" s="208" t="s">
        <v>75</v>
      </c>
      <c r="AY127" s="15" t="s">
        <v>142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82</v>
      </c>
      <c r="BK127" s="209">
        <f>ROUND(I127*H127,2)</f>
        <v>0</v>
      </c>
      <c r="BL127" s="15" t="s">
        <v>82</v>
      </c>
      <c r="BM127" s="208" t="s">
        <v>675</v>
      </c>
    </row>
    <row r="128" s="2" customFormat="1">
      <c r="A128" s="36"/>
      <c r="B128" s="37"/>
      <c r="C128" s="38"/>
      <c r="D128" s="210" t="s">
        <v>144</v>
      </c>
      <c r="E128" s="38"/>
      <c r="F128" s="211" t="s">
        <v>158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89"/>
      <c r="U128" s="90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144</v>
      </c>
      <c r="AU128" s="15" t="s">
        <v>75</v>
      </c>
    </row>
    <row r="129" s="2" customFormat="1" ht="16.5" customHeight="1">
      <c r="A129" s="36"/>
      <c r="B129" s="37"/>
      <c r="C129" s="215" t="s">
        <v>159</v>
      </c>
      <c r="D129" s="215" t="s">
        <v>154</v>
      </c>
      <c r="E129" s="216" t="s">
        <v>160</v>
      </c>
      <c r="F129" s="217" t="s">
        <v>161</v>
      </c>
      <c r="G129" s="218" t="s">
        <v>147</v>
      </c>
      <c r="H129" s="219">
        <v>20</v>
      </c>
      <c r="I129" s="220"/>
      <c r="J129" s="221">
        <f>ROUND(I129*H129,2)</f>
        <v>0</v>
      </c>
      <c r="K129" s="217" t="s">
        <v>141</v>
      </c>
      <c r="L129" s="42"/>
      <c r="M129" s="222" t="s">
        <v>1</v>
      </c>
      <c r="N129" s="223" t="s">
        <v>40</v>
      </c>
      <c r="O129" s="89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6">
        <f>S129*H129</f>
        <v>0</v>
      </c>
      <c r="U129" s="207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8" t="s">
        <v>82</v>
      </c>
      <c r="AT129" s="208" t="s">
        <v>154</v>
      </c>
      <c r="AU129" s="208" t="s">
        <v>75</v>
      </c>
      <c r="AY129" s="15" t="s">
        <v>142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5" t="s">
        <v>82</v>
      </c>
      <c r="BK129" s="209">
        <f>ROUND(I129*H129,2)</f>
        <v>0</v>
      </c>
      <c r="BL129" s="15" t="s">
        <v>82</v>
      </c>
      <c r="BM129" s="208" t="s">
        <v>676</v>
      </c>
    </row>
    <row r="130" s="2" customFormat="1">
      <c r="A130" s="36"/>
      <c r="B130" s="37"/>
      <c r="C130" s="38"/>
      <c r="D130" s="210" t="s">
        <v>144</v>
      </c>
      <c r="E130" s="38"/>
      <c r="F130" s="211" t="s">
        <v>161</v>
      </c>
      <c r="G130" s="38"/>
      <c r="H130" s="38"/>
      <c r="I130" s="212"/>
      <c r="J130" s="38"/>
      <c r="K130" s="38"/>
      <c r="L130" s="42"/>
      <c r="M130" s="213"/>
      <c r="N130" s="214"/>
      <c r="O130" s="89"/>
      <c r="P130" s="89"/>
      <c r="Q130" s="89"/>
      <c r="R130" s="89"/>
      <c r="S130" s="89"/>
      <c r="T130" s="89"/>
      <c r="U130" s="90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144</v>
      </c>
      <c r="AU130" s="15" t="s">
        <v>75</v>
      </c>
    </row>
    <row r="131" s="2" customFormat="1" ht="21.75" customHeight="1">
      <c r="A131" s="36"/>
      <c r="B131" s="37"/>
      <c r="C131" s="215" t="s">
        <v>163</v>
      </c>
      <c r="D131" s="215" t="s">
        <v>154</v>
      </c>
      <c r="E131" s="216" t="s">
        <v>164</v>
      </c>
      <c r="F131" s="217" t="s">
        <v>165</v>
      </c>
      <c r="G131" s="218" t="s">
        <v>147</v>
      </c>
      <c r="H131" s="219">
        <v>20</v>
      </c>
      <c r="I131" s="220"/>
      <c r="J131" s="221">
        <f>ROUND(I131*H131,2)</f>
        <v>0</v>
      </c>
      <c r="K131" s="217" t="s">
        <v>141</v>
      </c>
      <c r="L131" s="42"/>
      <c r="M131" s="222" t="s">
        <v>1</v>
      </c>
      <c r="N131" s="223" t="s">
        <v>40</v>
      </c>
      <c r="O131" s="89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6">
        <f>S131*H131</f>
        <v>0</v>
      </c>
      <c r="U131" s="207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8" t="s">
        <v>82</v>
      </c>
      <c r="AT131" s="208" t="s">
        <v>154</v>
      </c>
      <c r="AU131" s="208" t="s">
        <v>75</v>
      </c>
      <c r="AY131" s="15" t="s">
        <v>142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5" t="s">
        <v>82</v>
      </c>
      <c r="BK131" s="209">
        <f>ROUND(I131*H131,2)</f>
        <v>0</v>
      </c>
      <c r="BL131" s="15" t="s">
        <v>82</v>
      </c>
      <c r="BM131" s="208" t="s">
        <v>677</v>
      </c>
    </row>
    <row r="132" s="2" customFormat="1">
      <c r="A132" s="36"/>
      <c r="B132" s="37"/>
      <c r="C132" s="38"/>
      <c r="D132" s="210" t="s">
        <v>144</v>
      </c>
      <c r="E132" s="38"/>
      <c r="F132" s="211" t="s">
        <v>165</v>
      </c>
      <c r="G132" s="38"/>
      <c r="H132" s="38"/>
      <c r="I132" s="212"/>
      <c r="J132" s="38"/>
      <c r="K132" s="38"/>
      <c r="L132" s="42"/>
      <c r="M132" s="213"/>
      <c r="N132" s="214"/>
      <c r="O132" s="89"/>
      <c r="P132" s="89"/>
      <c r="Q132" s="89"/>
      <c r="R132" s="89"/>
      <c r="S132" s="89"/>
      <c r="T132" s="89"/>
      <c r="U132" s="90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144</v>
      </c>
      <c r="AU132" s="15" t="s">
        <v>75</v>
      </c>
    </row>
    <row r="133" s="2" customFormat="1" ht="16.5" customHeight="1">
      <c r="A133" s="36"/>
      <c r="B133" s="37"/>
      <c r="C133" s="215" t="s">
        <v>167</v>
      </c>
      <c r="D133" s="215" t="s">
        <v>154</v>
      </c>
      <c r="E133" s="216" t="s">
        <v>168</v>
      </c>
      <c r="F133" s="217" t="s">
        <v>169</v>
      </c>
      <c r="G133" s="218" t="s">
        <v>147</v>
      </c>
      <c r="H133" s="219">
        <v>20</v>
      </c>
      <c r="I133" s="220"/>
      <c r="J133" s="221">
        <f>ROUND(I133*H133,2)</f>
        <v>0</v>
      </c>
      <c r="K133" s="217" t="s">
        <v>141</v>
      </c>
      <c r="L133" s="42"/>
      <c r="M133" s="222" t="s">
        <v>1</v>
      </c>
      <c r="N133" s="223" t="s">
        <v>40</v>
      </c>
      <c r="O133" s="89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6">
        <f>S133*H133</f>
        <v>0</v>
      </c>
      <c r="U133" s="207" t="s">
        <v>1</v>
      </c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8" t="s">
        <v>82</v>
      </c>
      <c r="AT133" s="208" t="s">
        <v>154</v>
      </c>
      <c r="AU133" s="208" t="s">
        <v>75</v>
      </c>
      <c r="AY133" s="15" t="s">
        <v>142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82</v>
      </c>
      <c r="BK133" s="209">
        <f>ROUND(I133*H133,2)</f>
        <v>0</v>
      </c>
      <c r="BL133" s="15" t="s">
        <v>82</v>
      </c>
      <c r="BM133" s="208" t="s">
        <v>678</v>
      </c>
    </row>
    <row r="134" s="2" customFormat="1">
      <c r="A134" s="36"/>
      <c r="B134" s="37"/>
      <c r="C134" s="38"/>
      <c r="D134" s="210" t="s">
        <v>144</v>
      </c>
      <c r="E134" s="38"/>
      <c r="F134" s="211" t="s">
        <v>169</v>
      </c>
      <c r="G134" s="38"/>
      <c r="H134" s="38"/>
      <c r="I134" s="212"/>
      <c r="J134" s="38"/>
      <c r="K134" s="38"/>
      <c r="L134" s="42"/>
      <c r="M134" s="213"/>
      <c r="N134" s="214"/>
      <c r="O134" s="89"/>
      <c r="P134" s="89"/>
      <c r="Q134" s="89"/>
      <c r="R134" s="89"/>
      <c r="S134" s="89"/>
      <c r="T134" s="89"/>
      <c r="U134" s="90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144</v>
      </c>
      <c r="AU134" s="15" t="s">
        <v>75</v>
      </c>
    </row>
    <row r="135" s="2" customFormat="1">
      <c r="A135" s="36"/>
      <c r="B135" s="37"/>
      <c r="C135" s="196" t="s">
        <v>171</v>
      </c>
      <c r="D135" s="196" t="s">
        <v>137</v>
      </c>
      <c r="E135" s="197" t="s">
        <v>172</v>
      </c>
      <c r="F135" s="198" t="s">
        <v>173</v>
      </c>
      <c r="G135" s="199" t="s">
        <v>147</v>
      </c>
      <c r="H135" s="200">
        <v>1</v>
      </c>
      <c r="I135" s="201"/>
      <c r="J135" s="202">
        <f>ROUND(I135*H135,2)</f>
        <v>0</v>
      </c>
      <c r="K135" s="198" t="s">
        <v>141</v>
      </c>
      <c r="L135" s="203"/>
      <c r="M135" s="204" t="s">
        <v>1</v>
      </c>
      <c r="N135" s="205" t="s">
        <v>40</v>
      </c>
      <c r="O135" s="89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6">
        <f>S135*H135</f>
        <v>0</v>
      </c>
      <c r="U135" s="207" t="s">
        <v>1</v>
      </c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8" t="s">
        <v>174</v>
      </c>
      <c r="AT135" s="208" t="s">
        <v>137</v>
      </c>
      <c r="AU135" s="208" t="s">
        <v>75</v>
      </c>
      <c r="AY135" s="15" t="s">
        <v>142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5" t="s">
        <v>82</v>
      </c>
      <c r="BK135" s="209">
        <f>ROUND(I135*H135,2)</f>
        <v>0</v>
      </c>
      <c r="BL135" s="15" t="s">
        <v>174</v>
      </c>
      <c r="BM135" s="208" t="s">
        <v>679</v>
      </c>
    </row>
    <row r="136" s="2" customFormat="1">
      <c r="A136" s="36"/>
      <c r="B136" s="37"/>
      <c r="C136" s="38"/>
      <c r="D136" s="210" t="s">
        <v>144</v>
      </c>
      <c r="E136" s="38"/>
      <c r="F136" s="211" t="s">
        <v>173</v>
      </c>
      <c r="G136" s="38"/>
      <c r="H136" s="38"/>
      <c r="I136" s="212"/>
      <c r="J136" s="38"/>
      <c r="K136" s="38"/>
      <c r="L136" s="42"/>
      <c r="M136" s="213"/>
      <c r="N136" s="214"/>
      <c r="O136" s="89"/>
      <c r="P136" s="89"/>
      <c r="Q136" s="89"/>
      <c r="R136" s="89"/>
      <c r="S136" s="89"/>
      <c r="T136" s="89"/>
      <c r="U136" s="90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144</v>
      </c>
      <c r="AU136" s="15" t="s">
        <v>75</v>
      </c>
    </row>
    <row r="137" s="2" customFormat="1" ht="16.5" customHeight="1">
      <c r="A137" s="36"/>
      <c r="B137" s="37"/>
      <c r="C137" s="196" t="s">
        <v>524</v>
      </c>
      <c r="D137" s="196" t="s">
        <v>137</v>
      </c>
      <c r="E137" s="197" t="s">
        <v>181</v>
      </c>
      <c r="F137" s="198" t="s">
        <v>182</v>
      </c>
      <c r="G137" s="199" t="s">
        <v>147</v>
      </c>
      <c r="H137" s="200">
        <v>1</v>
      </c>
      <c r="I137" s="201"/>
      <c r="J137" s="202">
        <f>ROUND(I137*H137,2)</f>
        <v>0</v>
      </c>
      <c r="K137" s="198" t="s">
        <v>141</v>
      </c>
      <c r="L137" s="203"/>
      <c r="M137" s="204" t="s">
        <v>1</v>
      </c>
      <c r="N137" s="205" t="s">
        <v>40</v>
      </c>
      <c r="O137" s="89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6">
        <f>S137*H137</f>
        <v>0</v>
      </c>
      <c r="U137" s="207" t="s">
        <v>1</v>
      </c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8" t="s">
        <v>84</v>
      </c>
      <c r="AT137" s="208" t="s">
        <v>137</v>
      </c>
      <c r="AU137" s="208" t="s">
        <v>75</v>
      </c>
      <c r="AY137" s="15" t="s">
        <v>142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5" t="s">
        <v>82</v>
      </c>
      <c r="BK137" s="209">
        <f>ROUND(I137*H137,2)</f>
        <v>0</v>
      </c>
      <c r="BL137" s="15" t="s">
        <v>82</v>
      </c>
      <c r="BM137" s="208" t="s">
        <v>680</v>
      </c>
    </row>
    <row r="138" s="2" customFormat="1">
      <c r="A138" s="36"/>
      <c r="B138" s="37"/>
      <c r="C138" s="38"/>
      <c r="D138" s="210" t="s">
        <v>144</v>
      </c>
      <c r="E138" s="38"/>
      <c r="F138" s="211" t="s">
        <v>182</v>
      </c>
      <c r="G138" s="38"/>
      <c r="H138" s="38"/>
      <c r="I138" s="212"/>
      <c r="J138" s="38"/>
      <c r="K138" s="38"/>
      <c r="L138" s="42"/>
      <c r="M138" s="213"/>
      <c r="N138" s="214"/>
      <c r="O138" s="89"/>
      <c r="P138" s="89"/>
      <c r="Q138" s="89"/>
      <c r="R138" s="89"/>
      <c r="S138" s="89"/>
      <c r="T138" s="89"/>
      <c r="U138" s="90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144</v>
      </c>
      <c r="AU138" s="15" t="s">
        <v>75</v>
      </c>
    </row>
    <row r="139" s="2" customFormat="1" ht="21.75" customHeight="1">
      <c r="A139" s="36"/>
      <c r="B139" s="37"/>
      <c r="C139" s="215" t="s">
        <v>184</v>
      </c>
      <c r="D139" s="215" t="s">
        <v>154</v>
      </c>
      <c r="E139" s="216" t="s">
        <v>185</v>
      </c>
      <c r="F139" s="217" t="s">
        <v>186</v>
      </c>
      <c r="G139" s="218" t="s">
        <v>147</v>
      </c>
      <c r="H139" s="219">
        <v>1</v>
      </c>
      <c r="I139" s="220"/>
      <c r="J139" s="221">
        <f>ROUND(I139*H139,2)</f>
        <v>0</v>
      </c>
      <c r="K139" s="217" t="s">
        <v>141</v>
      </c>
      <c r="L139" s="42"/>
      <c r="M139" s="222" t="s">
        <v>1</v>
      </c>
      <c r="N139" s="223" t="s">
        <v>40</v>
      </c>
      <c r="O139" s="89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6">
        <f>S139*H139</f>
        <v>0</v>
      </c>
      <c r="U139" s="207" t="s">
        <v>1</v>
      </c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8" t="s">
        <v>82</v>
      </c>
      <c r="AT139" s="208" t="s">
        <v>154</v>
      </c>
      <c r="AU139" s="208" t="s">
        <v>75</v>
      </c>
      <c r="AY139" s="15" t="s">
        <v>142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5" t="s">
        <v>82</v>
      </c>
      <c r="BK139" s="209">
        <f>ROUND(I139*H139,2)</f>
        <v>0</v>
      </c>
      <c r="BL139" s="15" t="s">
        <v>82</v>
      </c>
      <c r="BM139" s="208" t="s">
        <v>681</v>
      </c>
    </row>
    <row r="140" s="2" customFormat="1">
      <c r="A140" s="36"/>
      <c r="B140" s="37"/>
      <c r="C140" s="38"/>
      <c r="D140" s="210" t="s">
        <v>144</v>
      </c>
      <c r="E140" s="38"/>
      <c r="F140" s="211" t="s">
        <v>188</v>
      </c>
      <c r="G140" s="38"/>
      <c r="H140" s="38"/>
      <c r="I140" s="212"/>
      <c r="J140" s="38"/>
      <c r="K140" s="38"/>
      <c r="L140" s="42"/>
      <c r="M140" s="213"/>
      <c r="N140" s="214"/>
      <c r="O140" s="89"/>
      <c r="P140" s="89"/>
      <c r="Q140" s="89"/>
      <c r="R140" s="89"/>
      <c r="S140" s="89"/>
      <c r="T140" s="89"/>
      <c r="U140" s="90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144</v>
      </c>
      <c r="AU140" s="15" t="s">
        <v>75</v>
      </c>
    </row>
    <row r="141" s="2" customFormat="1">
      <c r="A141" s="36"/>
      <c r="B141" s="37"/>
      <c r="C141" s="215" t="s">
        <v>189</v>
      </c>
      <c r="D141" s="215" t="s">
        <v>154</v>
      </c>
      <c r="E141" s="216" t="s">
        <v>190</v>
      </c>
      <c r="F141" s="217" t="s">
        <v>191</v>
      </c>
      <c r="G141" s="218" t="s">
        <v>147</v>
      </c>
      <c r="H141" s="219">
        <v>4</v>
      </c>
      <c r="I141" s="220"/>
      <c r="J141" s="221">
        <f>ROUND(I141*H141,2)</f>
        <v>0</v>
      </c>
      <c r="K141" s="217" t="s">
        <v>141</v>
      </c>
      <c r="L141" s="42"/>
      <c r="M141" s="222" t="s">
        <v>1</v>
      </c>
      <c r="N141" s="223" t="s">
        <v>40</v>
      </c>
      <c r="O141" s="89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6">
        <f>S141*H141</f>
        <v>0</v>
      </c>
      <c r="U141" s="207" t="s">
        <v>1</v>
      </c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8" t="s">
        <v>82</v>
      </c>
      <c r="AT141" s="208" t="s">
        <v>154</v>
      </c>
      <c r="AU141" s="208" t="s">
        <v>75</v>
      </c>
      <c r="AY141" s="15" t="s">
        <v>142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5" t="s">
        <v>82</v>
      </c>
      <c r="BK141" s="209">
        <f>ROUND(I141*H141,2)</f>
        <v>0</v>
      </c>
      <c r="BL141" s="15" t="s">
        <v>82</v>
      </c>
      <c r="BM141" s="208" t="s">
        <v>682</v>
      </c>
    </row>
    <row r="142" s="2" customFormat="1">
      <c r="A142" s="36"/>
      <c r="B142" s="37"/>
      <c r="C142" s="38"/>
      <c r="D142" s="210" t="s">
        <v>144</v>
      </c>
      <c r="E142" s="38"/>
      <c r="F142" s="211" t="s">
        <v>191</v>
      </c>
      <c r="G142" s="38"/>
      <c r="H142" s="38"/>
      <c r="I142" s="212"/>
      <c r="J142" s="38"/>
      <c r="K142" s="38"/>
      <c r="L142" s="42"/>
      <c r="M142" s="213"/>
      <c r="N142" s="214"/>
      <c r="O142" s="89"/>
      <c r="P142" s="89"/>
      <c r="Q142" s="89"/>
      <c r="R142" s="89"/>
      <c r="S142" s="89"/>
      <c r="T142" s="89"/>
      <c r="U142" s="90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144</v>
      </c>
      <c r="AU142" s="15" t="s">
        <v>75</v>
      </c>
    </row>
    <row r="143" s="2" customFormat="1" ht="16.5" customHeight="1">
      <c r="A143" s="36"/>
      <c r="B143" s="37"/>
      <c r="C143" s="215" t="s">
        <v>193</v>
      </c>
      <c r="D143" s="215" t="s">
        <v>154</v>
      </c>
      <c r="E143" s="216" t="s">
        <v>194</v>
      </c>
      <c r="F143" s="217" t="s">
        <v>195</v>
      </c>
      <c r="G143" s="218" t="s">
        <v>147</v>
      </c>
      <c r="H143" s="219">
        <v>1</v>
      </c>
      <c r="I143" s="220"/>
      <c r="J143" s="221">
        <f>ROUND(I143*H143,2)</f>
        <v>0</v>
      </c>
      <c r="K143" s="217" t="s">
        <v>141</v>
      </c>
      <c r="L143" s="42"/>
      <c r="M143" s="222" t="s">
        <v>1</v>
      </c>
      <c r="N143" s="223" t="s">
        <v>40</v>
      </c>
      <c r="O143" s="89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6">
        <f>S143*H143</f>
        <v>0</v>
      </c>
      <c r="U143" s="207" t="s">
        <v>1</v>
      </c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8" t="s">
        <v>82</v>
      </c>
      <c r="AT143" s="208" t="s">
        <v>154</v>
      </c>
      <c r="AU143" s="208" t="s">
        <v>75</v>
      </c>
      <c r="AY143" s="15" t="s">
        <v>142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5" t="s">
        <v>82</v>
      </c>
      <c r="BK143" s="209">
        <f>ROUND(I143*H143,2)</f>
        <v>0</v>
      </c>
      <c r="BL143" s="15" t="s">
        <v>82</v>
      </c>
      <c r="BM143" s="208" t="s">
        <v>683</v>
      </c>
    </row>
    <row r="144" s="2" customFormat="1">
      <c r="A144" s="36"/>
      <c r="B144" s="37"/>
      <c r="C144" s="38"/>
      <c r="D144" s="210" t="s">
        <v>144</v>
      </c>
      <c r="E144" s="38"/>
      <c r="F144" s="211" t="s">
        <v>197</v>
      </c>
      <c r="G144" s="38"/>
      <c r="H144" s="38"/>
      <c r="I144" s="212"/>
      <c r="J144" s="38"/>
      <c r="K144" s="38"/>
      <c r="L144" s="42"/>
      <c r="M144" s="213"/>
      <c r="N144" s="214"/>
      <c r="O144" s="89"/>
      <c r="P144" s="89"/>
      <c r="Q144" s="89"/>
      <c r="R144" s="89"/>
      <c r="S144" s="89"/>
      <c r="T144" s="89"/>
      <c r="U144" s="90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144</v>
      </c>
      <c r="AU144" s="15" t="s">
        <v>75</v>
      </c>
    </row>
    <row r="145" s="2" customFormat="1" ht="16.5" customHeight="1">
      <c r="A145" s="36"/>
      <c r="B145" s="37"/>
      <c r="C145" s="215" t="s">
        <v>202</v>
      </c>
      <c r="D145" s="215" t="s">
        <v>154</v>
      </c>
      <c r="E145" s="216" t="s">
        <v>199</v>
      </c>
      <c r="F145" s="217" t="s">
        <v>200</v>
      </c>
      <c r="G145" s="218" t="s">
        <v>147</v>
      </c>
      <c r="H145" s="219">
        <v>1</v>
      </c>
      <c r="I145" s="220"/>
      <c r="J145" s="221">
        <f>ROUND(I145*H145,2)</f>
        <v>0</v>
      </c>
      <c r="K145" s="217" t="s">
        <v>141</v>
      </c>
      <c r="L145" s="42"/>
      <c r="M145" s="222" t="s">
        <v>1</v>
      </c>
      <c r="N145" s="223" t="s">
        <v>40</v>
      </c>
      <c r="O145" s="89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6">
        <f>S145*H145</f>
        <v>0</v>
      </c>
      <c r="U145" s="207" t="s">
        <v>1</v>
      </c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8" t="s">
        <v>82</v>
      </c>
      <c r="AT145" s="208" t="s">
        <v>154</v>
      </c>
      <c r="AU145" s="208" t="s">
        <v>75</v>
      </c>
      <c r="AY145" s="15" t="s">
        <v>142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5" t="s">
        <v>82</v>
      </c>
      <c r="BK145" s="209">
        <f>ROUND(I145*H145,2)</f>
        <v>0</v>
      </c>
      <c r="BL145" s="15" t="s">
        <v>82</v>
      </c>
      <c r="BM145" s="208" t="s">
        <v>684</v>
      </c>
    </row>
    <row r="146" s="2" customFormat="1">
      <c r="A146" s="36"/>
      <c r="B146" s="37"/>
      <c r="C146" s="38"/>
      <c r="D146" s="210" t="s">
        <v>144</v>
      </c>
      <c r="E146" s="38"/>
      <c r="F146" s="211" t="s">
        <v>200</v>
      </c>
      <c r="G146" s="38"/>
      <c r="H146" s="38"/>
      <c r="I146" s="212"/>
      <c r="J146" s="38"/>
      <c r="K146" s="38"/>
      <c r="L146" s="42"/>
      <c r="M146" s="213"/>
      <c r="N146" s="214"/>
      <c r="O146" s="89"/>
      <c r="P146" s="89"/>
      <c r="Q146" s="89"/>
      <c r="R146" s="89"/>
      <c r="S146" s="89"/>
      <c r="T146" s="89"/>
      <c r="U146" s="90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144</v>
      </c>
      <c r="AU146" s="15" t="s">
        <v>75</v>
      </c>
    </row>
    <row r="147" s="2" customFormat="1" ht="16.5" customHeight="1">
      <c r="A147" s="36"/>
      <c r="B147" s="37"/>
      <c r="C147" s="215" t="s">
        <v>206</v>
      </c>
      <c r="D147" s="215" t="s">
        <v>154</v>
      </c>
      <c r="E147" s="216" t="s">
        <v>203</v>
      </c>
      <c r="F147" s="217" t="s">
        <v>204</v>
      </c>
      <c r="G147" s="218" t="s">
        <v>147</v>
      </c>
      <c r="H147" s="219">
        <v>60</v>
      </c>
      <c r="I147" s="220"/>
      <c r="J147" s="221">
        <f>ROUND(I147*H147,2)</f>
        <v>0</v>
      </c>
      <c r="K147" s="217" t="s">
        <v>141</v>
      </c>
      <c r="L147" s="42"/>
      <c r="M147" s="222" t="s">
        <v>1</v>
      </c>
      <c r="N147" s="223" t="s">
        <v>40</v>
      </c>
      <c r="O147" s="89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6">
        <f>S147*H147</f>
        <v>0</v>
      </c>
      <c r="U147" s="207" t="s">
        <v>1</v>
      </c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8" t="s">
        <v>82</v>
      </c>
      <c r="AT147" s="208" t="s">
        <v>154</v>
      </c>
      <c r="AU147" s="208" t="s">
        <v>75</v>
      </c>
      <c r="AY147" s="15" t="s">
        <v>142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5" t="s">
        <v>82</v>
      </c>
      <c r="BK147" s="209">
        <f>ROUND(I147*H147,2)</f>
        <v>0</v>
      </c>
      <c r="BL147" s="15" t="s">
        <v>82</v>
      </c>
      <c r="BM147" s="208" t="s">
        <v>685</v>
      </c>
    </row>
    <row r="148" s="2" customFormat="1">
      <c r="A148" s="36"/>
      <c r="B148" s="37"/>
      <c r="C148" s="38"/>
      <c r="D148" s="210" t="s">
        <v>144</v>
      </c>
      <c r="E148" s="38"/>
      <c r="F148" s="211" t="s">
        <v>204</v>
      </c>
      <c r="G148" s="38"/>
      <c r="H148" s="38"/>
      <c r="I148" s="212"/>
      <c r="J148" s="38"/>
      <c r="K148" s="38"/>
      <c r="L148" s="42"/>
      <c r="M148" s="213"/>
      <c r="N148" s="214"/>
      <c r="O148" s="89"/>
      <c r="P148" s="89"/>
      <c r="Q148" s="89"/>
      <c r="R148" s="89"/>
      <c r="S148" s="89"/>
      <c r="T148" s="89"/>
      <c r="U148" s="90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144</v>
      </c>
      <c r="AU148" s="15" t="s">
        <v>75</v>
      </c>
    </row>
    <row r="149" s="2" customFormat="1" ht="16.5" customHeight="1">
      <c r="A149" s="36"/>
      <c r="B149" s="37"/>
      <c r="C149" s="215" t="s">
        <v>215</v>
      </c>
      <c r="D149" s="215" t="s">
        <v>154</v>
      </c>
      <c r="E149" s="216" t="s">
        <v>207</v>
      </c>
      <c r="F149" s="217" t="s">
        <v>208</v>
      </c>
      <c r="G149" s="218" t="s">
        <v>147</v>
      </c>
      <c r="H149" s="219">
        <v>1</v>
      </c>
      <c r="I149" s="220"/>
      <c r="J149" s="221">
        <f>ROUND(I149*H149,2)</f>
        <v>0</v>
      </c>
      <c r="K149" s="217" t="s">
        <v>141</v>
      </c>
      <c r="L149" s="42"/>
      <c r="M149" s="222" t="s">
        <v>1</v>
      </c>
      <c r="N149" s="223" t="s">
        <v>40</v>
      </c>
      <c r="O149" s="89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6">
        <f>S149*H149</f>
        <v>0</v>
      </c>
      <c r="U149" s="207" t="s">
        <v>1</v>
      </c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8" t="s">
        <v>82</v>
      </c>
      <c r="AT149" s="208" t="s">
        <v>154</v>
      </c>
      <c r="AU149" s="208" t="s">
        <v>75</v>
      </c>
      <c r="AY149" s="15" t="s">
        <v>142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5" t="s">
        <v>82</v>
      </c>
      <c r="BK149" s="209">
        <f>ROUND(I149*H149,2)</f>
        <v>0</v>
      </c>
      <c r="BL149" s="15" t="s">
        <v>82</v>
      </c>
      <c r="BM149" s="208" t="s">
        <v>686</v>
      </c>
    </row>
    <row r="150" s="2" customFormat="1">
      <c r="A150" s="36"/>
      <c r="B150" s="37"/>
      <c r="C150" s="38"/>
      <c r="D150" s="210" t="s">
        <v>144</v>
      </c>
      <c r="E150" s="38"/>
      <c r="F150" s="211" t="s">
        <v>210</v>
      </c>
      <c r="G150" s="38"/>
      <c r="H150" s="38"/>
      <c r="I150" s="212"/>
      <c r="J150" s="38"/>
      <c r="K150" s="38"/>
      <c r="L150" s="42"/>
      <c r="M150" s="213"/>
      <c r="N150" s="214"/>
      <c r="O150" s="89"/>
      <c r="P150" s="89"/>
      <c r="Q150" s="89"/>
      <c r="R150" s="89"/>
      <c r="S150" s="89"/>
      <c r="T150" s="89"/>
      <c r="U150" s="90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144</v>
      </c>
      <c r="AU150" s="15" t="s">
        <v>75</v>
      </c>
    </row>
    <row r="151" s="2" customFormat="1" ht="16.5" customHeight="1">
      <c r="A151" s="36"/>
      <c r="B151" s="37"/>
      <c r="C151" s="215" t="s">
        <v>224</v>
      </c>
      <c r="D151" s="215" t="s">
        <v>154</v>
      </c>
      <c r="E151" s="216" t="s">
        <v>216</v>
      </c>
      <c r="F151" s="217" t="s">
        <v>217</v>
      </c>
      <c r="G151" s="218" t="s">
        <v>218</v>
      </c>
      <c r="H151" s="219">
        <v>1</v>
      </c>
      <c r="I151" s="220"/>
      <c r="J151" s="221">
        <f>ROUND(I151*H151,2)</f>
        <v>0</v>
      </c>
      <c r="K151" s="217" t="s">
        <v>141</v>
      </c>
      <c r="L151" s="42"/>
      <c r="M151" s="222" t="s">
        <v>1</v>
      </c>
      <c r="N151" s="223" t="s">
        <v>40</v>
      </c>
      <c r="O151" s="89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6">
        <f>S151*H151</f>
        <v>0</v>
      </c>
      <c r="U151" s="207" t="s">
        <v>1</v>
      </c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8" t="s">
        <v>82</v>
      </c>
      <c r="AT151" s="208" t="s">
        <v>154</v>
      </c>
      <c r="AU151" s="208" t="s">
        <v>75</v>
      </c>
      <c r="AY151" s="15" t="s">
        <v>142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5" t="s">
        <v>82</v>
      </c>
      <c r="BK151" s="209">
        <f>ROUND(I151*H151,2)</f>
        <v>0</v>
      </c>
      <c r="BL151" s="15" t="s">
        <v>82</v>
      </c>
      <c r="BM151" s="208" t="s">
        <v>687</v>
      </c>
    </row>
    <row r="152" s="2" customFormat="1">
      <c r="A152" s="36"/>
      <c r="B152" s="37"/>
      <c r="C152" s="38"/>
      <c r="D152" s="210" t="s">
        <v>144</v>
      </c>
      <c r="E152" s="38"/>
      <c r="F152" s="211" t="s">
        <v>217</v>
      </c>
      <c r="G152" s="38"/>
      <c r="H152" s="38"/>
      <c r="I152" s="212"/>
      <c r="J152" s="38"/>
      <c r="K152" s="38"/>
      <c r="L152" s="42"/>
      <c r="M152" s="213"/>
      <c r="N152" s="214"/>
      <c r="O152" s="89"/>
      <c r="P152" s="89"/>
      <c r="Q152" s="89"/>
      <c r="R152" s="89"/>
      <c r="S152" s="89"/>
      <c r="T152" s="89"/>
      <c r="U152" s="90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144</v>
      </c>
      <c r="AU152" s="15" t="s">
        <v>75</v>
      </c>
    </row>
    <row r="153" s="2" customFormat="1" ht="16.5" customHeight="1">
      <c r="A153" s="36"/>
      <c r="B153" s="37"/>
      <c r="C153" s="215" t="s">
        <v>242</v>
      </c>
      <c r="D153" s="215" t="s">
        <v>154</v>
      </c>
      <c r="E153" s="216" t="s">
        <v>220</v>
      </c>
      <c r="F153" s="217" t="s">
        <v>221</v>
      </c>
      <c r="G153" s="218" t="s">
        <v>147</v>
      </c>
      <c r="H153" s="219">
        <v>300</v>
      </c>
      <c r="I153" s="220"/>
      <c r="J153" s="221">
        <f>ROUND(I153*H153,2)</f>
        <v>0</v>
      </c>
      <c r="K153" s="217" t="s">
        <v>141</v>
      </c>
      <c r="L153" s="42"/>
      <c r="M153" s="222" t="s">
        <v>1</v>
      </c>
      <c r="N153" s="223" t="s">
        <v>40</v>
      </c>
      <c r="O153" s="89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6">
        <f>S153*H153</f>
        <v>0</v>
      </c>
      <c r="U153" s="207" t="s">
        <v>1</v>
      </c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8" t="s">
        <v>82</v>
      </c>
      <c r="AT153" s="208" t="s">
        <v>154</v>
      </c>
      <c r="AU153" s="208" t="s">
        <v>75</v>
      </c>
      <c r="AY153" s="15" t="s">
        <v>142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5" t="s">
        <v>82</v>
      </c>
      <c r="BK153" s="209">
        <f>ROUND(I153*H153,2)</f>
        <v>0</v>
      </c>
      <c r="BL153" s="15" t="s">
        <v>82</v>
      </c>
      <c r="BM153" s="208" t="s">
        <v>688</v>
      </c>
    </row>
    <row r="154" s="2" customFormat="1">
      <c r="A154" s="36"/>
      <c r="B154" s="37"/>
      <c r="C154" s="38"/>
      <c r="D154" s="210" t="s">
        <v>144</v>
      </c>
      <c r="E154" s="38"/>
      <c r="F154" s="211" t="s">
        <v>223</v>
      </c>
      <c r="G154" s="38"/>
      <c r="H154" s="38"/>
      <c r="I154" s="212"/>
      <c r="J154" s="38"/>
      <c r="K154" s="38"/>
      <c r="L154" s="42"/>
      <c r="M154" s="213"/>
      <c r="N154" s="214"/>
      <c r="O154" s="89"/>
      <c r="P154" s="89"/>
      <c r="Q154" s="89"/>
      <c r="R154" s="89"/>
      <c r="S154" s="89"/>
      <c r="T154" s="89"/>
      <c r="U154" s="90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144</v>
      </c>
      <c r="AU154" s="15" t="s">
        <v>75</v>
      </c>
    </row>
    <row r="155" s="2" customFormat="1">
      <c r="A155" s="36"/>
      <c r="B155" s="37"/>
      <c r="C155" s="215" t="s">
        <v>246</v>
      </c>
      <c r="D155" s="215" t="s">
        <v>154</v>
      </c>
      <c r="E155" s="216" t="s">
        <v>225</v>
      </c>
      <c r="F155" s="217" t="s">
        <v>226</v>
      </c>
      <c r="G155" s="218" t="s">
        <v>147</v>
      </c>
      <c r="H155" s="219">
        <v>80</v>
      </c>
      <c r="I155" s="220"/>
      <c r="J155" s="221">
        <f>ROUND(I155*H155,2)</f>
        <v>0</v>
      </c>
      <c r="K155" s="217" t="s">
        <v>141</v>
      </c>
      <c r="L155" s="42"/>
      <c r="M155" s="222" t="s">
        <v>1</v>
      </c>
      <c r="N155" s="223" t="s">
        <v>40</v>
      </c>
      <c r="O155" s="89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6">
        <f>S155*H155</f>
        <v>0</v>
      </c>
      <c r="U155" s="207" t="s">
        <v>1</v>
      </c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8" t="s">
        <v>82</v>
      </c>
      <c r="AT155" s="208" t="s">
        <v>154</v>
      </c>
      <c r="AU155" s="208" t="s">
        <v>75</v>
      </c>
      <c r="AY155" s="15" t="s">
        <v>142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5" t="s">
        <v>82</v>
      </c>
      <c r="BK155" s="209">
        <f>ROUND(I155*H155,2)</f>
        <v>0</v>
      </c>
      <c r="BL155" s="15" t="s">
        <v>82</v>
      </c>
      <c r="BM155" s="208" t="s">
        <v>689</v>
      </c>
    </row>
    <row r="156" s="2" customFormat="1">
      <c r="A156" s="36"/>
      <c r="B156" s="37"/>
      <c r="C156" s="38"/>
      <c r="D156" s="210" t="s">
        <v>144</v>
      </c>
      <c r="E156" s="38"/>
      <c r="F156" s="211" t="s">
        <v>228</v>
      </c>
      <c r="G156" s="38"/>
      <c r="H156" s="38"/>
      <c r="I156" s="212"/>
      <c r="J156" s="38"/>
      <c r="K156" s="38"/>
      <c r="L156" s="42"/>
      <c r="M156" s="213"/>
      <c r="N156" s="214"/>
      <c r="O156" s="89"/>
      <c r="P156" s="89"/>
      <c r="Q156" s="89"/>
      <c r="R156" s="89"/>
      <c r="S156" s="89"/>
      <c r="T156" s="89"/>
      <c r="U156" s="90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144</v>
      </c>
      <c r="AU156" s="15" t="s">
        <v>75</v>
      </c>
    </row>
    <row r="157" s="2" customFormat="1" ht="16.5" customHeight="1">
      <c r="A157" s="36"/>
      <c r="B157" s="37"/>
      <c r="C157" s="215" t="s">
        <v>250</v>
      </c>
      <c r="D157" s="215" t="s">
        <v>154</v>
      </c>
      <c r="E157" s="216" t="s">
        <v>230</v>
      </c>
      <c r="F157" s="217" t="s">
        <v>231</v>
      </c>
      <c r="G157" s="218" t="s">
        <v>147</v>
      </c>
      <c r="H157" s="219">
        <v>60</v>
      </c>
      <c r="I157" s="220"/>
      <c r="J157" s="221">
        <f>ROUND(I157*H157,2)</f>
        <v>0</v>
      </c>
      <c r="K157" s="217" t="s">
        <v>141</v>
      </c>
      <c r="L157" s="42"/>
      <c r="M157" s="222" t="s">
        <v>1</v>
      </c>
      <c r="N157" s="223" t="s">
        <v>40</v>
      </c>
      <c r="O157" s="89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6">
        <f>S157*H157</f>
        <v>0</v>
      </c>
      <c r="U157" s="207" t="s">
        <v>1</v>
      </c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8" t="s">
        <v>82</v>
      </c>
      <c r="AT157" s="208" t="s">
        <v>154</v>
      </c>
      <c r="AU157" s="208" t="s">
        <v>75</v>
      </c>
      <c r="AY157" s="15" t="s">
        <v>142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5" t="s">
        <v>82</v>
      </c>
      <c r="BK157" s="209">
        <f>ROUND(I157*H157,2)</f>
        <v>0</v>
      </c>
      <c r="BL157" s="15" t="s">
        <v>82</v>
      </c>
      <c r="BM157" s="208" t="s">
        <v>690</v>
      </c>
    </row>
    <row r="158" s="2" customFormat="1">
      <c r="A158" s="36"/>
      <c r="B158" s="37"/>
      <c r="C158" s="38"/>
      <c r="D158" s="210" t="s">
        <v>144</v>
      </c>
      <c r="E158" s="38"/>
      <c r="F158" s="211" t="s">
        <v>231</v>
      </c>
      <c r="G158" s="38"/>
      <c r="H158" s="38"/>
      <c r="I158" s="212"/>
      <c r="J158" s="38"/>
      <c r="K158" s="38"/>
      <c r="L158" s="42"/>
      <c r="M158" s="213"/>
      <c r="N158" s="214"/>
      <c r="O158" s="89"/>
      <c r="P158" s="89"/>
      <c r="Q158" s="89"/>
      <c r="R158" s="89"/>
      <c r="S158" s="89"/>
      <c r="T158" s="89"/>
      <c r="U158" s="90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144</v>
      </c>
      <c r="AU158" s="15" t="s">
        <v>75</v>
      </c>
    </row>
    <row r="159" s="2" customFormat="1" ht="16.5" customHeight="1">
      <c r="A159" s="36"/>
      <c r="B159" s="37"/>
      <c r="C159" s="215" t="s">
        <v>255</v>
      </c>
      <c r="D159" s="215" t="s">
        <v>154</v>
      </c>
      <c r="E159" s="216" t="s">
        <v>234</v>
      </c>
      <c r="F159" s="217" t="s">
        <v>235</v>
      </c>
      <c r="G159" s="218" t="s">
        <v>147</v>
      </c>
      <c r="H159" s="219">
        <v>2</v>
      </c>
      <c r="I159" s="220"/>
      <c r="J159" s="221">
        <f>ROUND(I159*H159,2)</f>
        <v>0</v>
      </c>
      <c r="K159" s="217" t="s">
        <v>141</v>
      </c>
      <c r="L159" s="42"/>
      <c r="M159" s="222" t="s">
        <v>1</v>
      </c>
      <c r="N159" s="223" t="s">
        <v>40</v>
      </c>
      <c r="O159" s="89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6">
        <f>S159*H159</f>
        <v>0</v>
      </c>
      <c r="U159" s="207" t="s">
        <v>1</v>
      </c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8" t="s">
        <v>82</v>
      </c>
      <c r="AT159" s="208" t="s">
        <v>154</v>
      </c>
      <c r="AU159" s="208" t="s">
        <v>75</v>
      </c>
      <c r="AY159" s="15" t="s">
        <v>142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5" t="s">
        <v>82</v>
      </c>
      <c r="BK159" s="209">
        <f>ROUND(I159*H159,2)</f>
        <v>0</v>
      </c>
      <c r="BL159" s="15" t="s">
        <v>82</v>
      </c>
      <c r="BM159" s="208" t="s">
        <v>691</v>
      </c>
    </row>
    <row r="160" s="2" customFormat="1">
      <c r="A160" s="36"/>
      <c r="B160" s="37"/>
      <c r="C160" s="38"/>
      <c r="D160" s="210" t="s">
        <v>144</v>
      </c>
      <c r="E160" s="38"/>
      <c r="F160" s="211" t="s">
        <v>235</v>
      </c>
      <c r="G160" s="38"/>
      <c r="H160" s="38"/>
      <c r="I160" s="212"/>
      <c r="J160" s="38"/>
      <c r="K160" s="38"/>
      <c r="L160" s="42"/>
      <c r="M160" s="213"/>
      <c r="N160" s="214"/>
      <c r="O160" s="89"/>
      <c r="P160" s="89"/>
      <c r="Q160" s="89"/>
      <c r="R160" s="89"/>
      <c r="S160" s="89"/>
      <c r="T160" s="89"/>
      <c r="U160" s="90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144</v>
      </c>
      <c r="AU160" s="15" t="s">
        <v>75</v>
      </c>
    </row>
    <row r="161" s="2" customFormat="1" ht="16.5" customHeight="1">
      <c r="A161" s="36"/>
      <c r="B161" s="37"/>
      <c r="C161" s="215" t="s">
        <v>7</v>
      </c>
      <c r="D161" s="215" t="s">
        <v>154</v>
      </c>
      <c r="E161" s="216" t="s">
        <v>238</v>
      </c>
      <c r="F161" s="217" t="s">
        <v>239</v>
      </c>
      <c r="G161" s="218" t="s">
        <v>147</v>
      </c>
      <c r="H161" s="219">
        <v>2</v>
      </c>
      <c r="I161" s="220"/>
      <c r="J161" s="221">
        <f>ROUND(I161*H161,2)</f>
        <v>0</v>
      </c>
      <c r="K161" s="217" t="s">
        <v>141</v>
      </c>
      <c r="L161" s="42"/>
      <c r="M161" s="222" t="s">
        <v>1</v>
      </c>
      <c r="N161" s="223" t="s">
        <v>40</v>
      </c>
      <c r="O161" s="89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6">
        <f>S161*H161</f>
        <v>0</v>
      </c>
      <c r="U161" s="207" t="s">
        <v>1</v>
      </c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8" t="s">
        <v>82</v>
      </c>
      <c r="AT161" s="208" t="s">
        <v>154</v>
      </c>
      <c r="AU161" s="208" t="s">
        <v>75</v>
      </c>
      <c r="AY161" s="15" t="s">
        <v>142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5" t="s">
        <v>82</v>
      </c>
      <c r="BK161" s="209">
        <f>ROUND(I161*H161,2)</f>
        <v>0</v>
      </c>
      <c r="BL161" s="15" t="s">
        <v>82</v>
      </c>
      <c r="BM161" s="208" t="s">
        <v>692</v>
      </c>
    </row>
    <row r="162" s="2" customFormat="1">
      <c r="A162" s="36"/>
      <c r="B162" s="37"/>
      <c r="C162" s="38"/>
      <c r="D162" s="210" t="s">
        <v>144</v>
      </c>
      <c r="E162" s="38"/>
      <c r="F162" s="211" t="s">
        <v>241</v>
      </c>
      <c r="G162" s="38"/>
      <c r="H162" s="38"/>
      <c r="I162" s="212"/>
      <c r="J162" s="38"/>
      <c r="K162" s="38"/>
      <c r="L162" s="42"/>
      <c r="M162" s="213"/>
      <c r="N162" s="214"/>
      <c r="O162" s="89"/>
      <c r="P162" s="89"/>
      <c r="Q162" s="89"/>
      <c r="R162" s="89"/>
      <c r="S162" s="89"/>
      <c r="T162" s="89"/>
      <c r="U162" s="90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144</v>
      </c>
      <c r="AU162" s="15" t="s">
        <v>75</v>
      </c>
    </row>
    <row r="163" s="2" customFormat="1" ht="16.5" customHeight="1">
      <c r="A163" s="36"/>
      <c r="B163" s="37"/>
      <c r="C163" s="215" t="s">
        <v>693</v>
      </c>
      <c r="D163" s="215" t="s">
        <v>154</v>
      </c>
      <c r="E163" s="216" t="s">
        <v>296</v>
      </c>
      <c r="F163" s="217" t="s">
        <v>297</v>
      </c>
      <c r="G163" s="218" t="s">
        <v>218</v>
      </c>
      <c r="H163" s="219">
        <v>40</v>
      </c>
      <c r="I163" s="220"/>
      <c r="J163" s="221">
        <f>ROUND(I163*H163,2)</f>
        <v>0</v>
      </c>
      <c r="K163" s="217" t="s">
        <v>141</v>
      </c>
      <c r="L163" s="42"/>
      <c r="M163" s="222" t="s">
        <v>1</v>
      </c>
      <c r="N163" s="223" t="s">
        <v>40</v>
      </c>
      <c r="O163" s="89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6">
        <f>S163*H163</f>
        <v>0</v>
      </c>
      <c r="U163" s="207" t="s">
        <v>1</v>
      </c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8" t="s">
        <v>82</v>
      </c>
      <c r="AT163" s="208" t="s">
        <v>154</v>
      </c>
      <c r="AU163" s="208" t="s">
        <v>75</v>
      </c>
      <c r="AY163" s="15" t="s">
        <v>142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5" t="s">
        <v>82</v>
      </c>
      <c r="BK163" s="209">
        <f>ROUND(I163*H163,2)</f>
        <v>0</v>
      </c>
      <c r="BL163" s="15" t="s">
        <v>82</v>
      </c>
      <c r="BM163" s="208" t="s">
        <v>694</v>
      </c>
    </row>
    <row r="164" s="2" customFormat="1">
      <c r="A164" s="36"/>
      <c r="B164" s="37"/>
      <c r="C164" s="38"/>
      <c r="D164" s="210" t="s">
        <v>144</v>
      </c>
      <c r="E164" s="38"/>
      <c r="F164" s="211" t="s">
        <v>299</v>
      </c>
      <c r="G164" s="38"/>
      <c r="H164" s="38"/>
      <c r="I164" s="212"/>
      <c r="J164" s="38"/>
      <c r="K164" s="38"/>
      <c r="L164" s="42"/>
      <c r="M164" s="213"/>
      <c r="N164" s="214"/>
      <c r="O164" s="89"/>
      <c r="P164" s="89"/>
      <c r="Q164" s="89"/>
      <c r="R164" s="89"/>
      <c r="S164" s="89"/>
      <c r="T164" s="89"/>
      <c r="U164" s="90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144</v>
      </c>
      <c r="AU164" s="15" t="s">
        <v>75</v>
      </c>
    </row>
    <row r="165" s="2" customFormat="1">
      <c r="A165" s="36"/>
      <c r="B165" s="37"/>
      <c r="C165" s="215" t="s">
        <v>263</v>
      </c>
      <c r="D165" s="215" t="s">
        <v>154</v>
      </c>
      <c r="E165" s="216" t="s">
        <v>329</v>
      </c>
      <c r="F165" s="217" t="s">
        <v>330</v>
      </c>
      <c r="G165" s="218" t="s">
        <v>147</v>
      </c>
      <c r="H165" s="219">
        <v>6</v>
      </c>
      <c r="I165" s="220"/>
      <c r="J165" s="221">
        <f>ROUND(I165*H165,2)</f>
        <v>0</v>
      </c>
      <c r="K165" s="217" t="s">
        <v>141</v>
      </c>
      <c r="L165" s="42"/>
      <c r="M165" s="222" t="s">
        <v>1</v>
      </c>
      <c r="N165" s="223" t="s">
        <v>40</v>
      </c>
      <c r="O165" s="89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6">
        <f>S165*H165</f>
        <v>0</v>
      </c>
      <c r="U165" s="207" t="s">
        <v>1</v>
      </c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8" t="s">
        <v>82</v>
      </c>
      <c r="AT165" s="208" t="s">
        <v>154</v>
      </c>
      <c r="AU165" s="208" t="s">
        <v>75</v>
      </c>
      <c r="AY165" s="15" t="s">
        <v>142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5" t="s">
        <v>82</v>
      </c>
      <c r="BK165" s="209">
        <f>ROUND(I165*H165,2)</f>
        <v>0</v>
      </c>
      <c r="BL165" s="15" t="s">
        <v>82</v>
      </c>
      <c r="BM165" s="208" t="s">
        <v>695</v>
      </c>
    </row>
    <row r="166" s="2" customFormat="1">
      <c r="A166" s="36"/>
      <c r="B166" s="37"/>
      <c r="C166" s="38"/>
      <c r="D166" s="210" t="s">
        <v>144</v>
      </c>
      <c r="E166" s="38"/>
      <c r="F166" s="211" t="s">
        <v>332</v>
      </c>
      <c r="G166" s="38"/>
      <c r="H166" s="38"/>
      <c r="I166" s="212"/>
      <c r="J166" s="38"/>
      <c r="K166" s="38"/>
      <c r="L166" s="42"/>
      <c r="M166" s="213"/>
      <c r="N166" s="214"/>
      <c r="O166" s="89"/>
      <c r="P166" s="89"/>
      <c r="Q166" s="89"/>
      <c r="R166" s="89"/>
      <c r="S166" s="89"/>
      <c r="T166" s="89"/>
      <c r="U166" s="90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144</v>
      </c>
      <c r="AU166" s="15" t="s">
        <v>75</v>
      </c>
    </row>
    <row r="167" s="2" customFormat="1">
      <c r="A167" s="36"/>
      <c r="B167" s="37"/>
      <c r="C167" s="215" t="s">
        <v>267</v>
      </c>
      <c r="D167" s="215" t="s">
        <v>154</v>
      </c>
      <c r="E167" s="216" t="s">
        <v>334</v>
      </c>
      <c r="F167" s="217" t="s">
        <v>335</v>
      </c>
      <c r="G167" s="218" t="s">
        <v>147</v>
      </c>
      <c r="H167" s="219">
        <v>1</v>
      </c>
      <c r="I167" s="220"/>
      <c r="J167" s="221">
        <f>ROUND(I167*H167,2)</f>
        <v>0</v>
      </c>
      <c r="K167" s="217" t="s">
        <v>141</v>
      </c>
      <c r="L167" s="42"/>
      <c r="M167" s="222" t="s">
        <v>1</v>
      </c>
      <c r="N167" s="223" t="s">
        <v>40</v>
      </c>
      <c r="O167" s="89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6">
        <f>S167*H167</f>
        <v>0</v>
      </c>
      <c r="U167" s="207" t="s">
        <v>1</v>
      </c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8" t="s">
        <v>82</v>
      </c>
      <c r="AT167" s="208" t="s">
        <v>154</v>
      </c>
      <c r="AU167" s="208" t="s">
        <v>75</v>
      </c>
      <c r="AY167" s="15" t="s">
        <v>142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5" t="s">
        <v>82</v>
      </c>
      <c r="BK167" s="209">
        <f>ROUND(I167*H167,2)</f>
        <v>0</v>
      </c>
      <c r="BL167" s="15" t="s">
        <v>82</v>
      </c>
      <c r="BM167" s="208" t="s">
        <v>696</v>
      </c>
    </row>
    <row r="168" s="2" customFormat="1">
      <c r="A168" s="36"/>
      <c r="B168" s="37"/>
      <c r="C168" s="38"/>
      <c r="D168" s="210" t="s">
        <v>144</v>
      </c>
      <c r="E168" s="38"/>
      <c r="F168" s="211" t="s">
        <v>337</v>
      </c>
      <c r="G168" s="38"/>
      <c r="H168" s="38"/>
      <c r="I168" s="212"/>
      <c r="J168" s="38"/>
      <c r="K168" s="38"/>
      <c r="L168" s="42"/>
      <c r="M168" s="213"/>
      <c r="N168" s="214"/>
      <c r="O168" s="89"/>
      <c r="P168" s="89"/>
      <c r="Q168" s="89"/>
      <c r="R168" s="89"/>
      <c r="S168" s="89"/>
      <c r="T168" s="89"/>
      <c r="U168" s="90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144</v>
      </c>
      <c r="AU168" s="15" t="s">
        <v>75</v>
      </c>
    </row>
    <row r="169" s="2" customFormat="1">
      <c r="A169" s="36"/>
      <c r="B169" s="37"/>
      <c r="C169" s="215" t="s">
        <v>271</v>
      </c>
      <c r="D169" s="215" t="s">
        <v>154</v>
      </c>
      <c r="E169" s="216" t="s">
        <v>339</v>
      </c>
      <c r="F169" s="217" t="s">
        <v>340</v>
      </c>
      <c r="G169" s="218" t="s">
        <v>147</v>
      </c>
      <c r="H169" s="219">
        <v>4</v>
      </c>
      <c r="I169" s="220"/>
      <c r="J169" s="221">
        <f>ROUND(I169*H169,2)</f>
        <v>0</v>
      </c>
      <c r="K169" s="217" t="s">
        <v>141</v>
      </c>
      <c r="L169" s="42"/>
      <c r="M169" s="222" t="s">
        <v>1</v>
      </c>
      <c r="N169" s="223" t="s">
        <v>40</v>
      </c>
      <c r="O169" s="89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6">
        <f>S169*H169</f>
        <v>0</v>
      </c>
      <c r="U169" s="207" t="s">
        <v>1</v>
      </c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8" t="s">
        <v>82</v>
      </c>
      <c r="AT169" s="208" t="s">
        <v>154</v>
      </c>
      <c r="AU169" s="208" t="s">
        <v>75</v>
      </c>
      <c r="AY169" s="15" t="s">
        <v>142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5" t="s">
        <v>82</v>
      </c>
      <c r="BK169" s="209">
        <f>ROUND(I169*H169,2)</f>
        <v>0</v>
      </c>
      <c r="BL169" s="15" t="s">
        <v>82</v>
      </c>
      <c r="BM169" s="208" t="s">
        <v>697</v>
      </c>
    </row>
    <row r="170" s="2" customFormat="1">
      <c r="A170" s="36"/>
      <c r="B170" s="37"/>
      <c r="C170" s="38"/>
      <c r="D170" s="210" t="s">
        <v>144</v>
      </c>
      <c r="E170" s="38"/>
      <c r="F170" s="211" t="s">
        <v>342</v>
      </c>
      <c r="G170" s="38"/>
      <c r="H170" s="38"/>
      <c r="I170" s="212"/>
      <c r="J170" s="38"/>
      <c r="K170" s="38"/>
      <c r="L170" s="42"/>
      <c r="M170" s="213"/>
      <c r="N170" s="214"/>
      <c r="O170" s="89"/>
      <c r="P170" s="89"/>
      <c r="Q170" s="89"/>
      <c r="R170" s="89"/>
      <c r="S170" s="89"/>
      <c r="T170" s="89"/>
      <c r="U170" s="90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144</v>
      </c>
      <c r="AU170" s="15" t="s">
        <v>75</v>
      </c>
    </row>
    <row r="171" s="2" customFormat="1">
      <c r="A171" s="36"/>
      <c r="B171" s="37"/>
      <c r="C171" s="215" t="s">
        <v>275</v>
      </c>
      <c r="D171" s="215" t="s">
        <v>154</v>
      </c>
      <c r="E171" s="216" t="s">
        <v>344</v>
      </c>
      <c r="F171" s="217" t="s">
        <v>345</v>
      </c>
      <c r="G171" s="218" t="s">
        <v>147</v>
      </c>
      <c r="H171" s="219">
        <v>4</v>
      </c>
      <c r="I171" s="220"/>
      <c r="J171" s="221">
        <f>ROUND(I171*H171,2)</f>
        <v>0</v>
      </c>
      <c r="K171" s="217" t="s">
        <v>141</v>
      </c>
      <c r="L171" s="42"/>
      <c r="M171" s="222" t="s">
        <v>1</v>
      </c>
      <c r="N171" s="223" t="s">
        <v>40</v>
      </c>
      <c r="O171" s="89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6">
        <f>S171*H171</f>
        <v>0</v>
      </c>
      <c r="U171" s="207" t="s">
        <v>1</v>
      </c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8" t="s">
        <v>82</v>
      </c>
      <c r="AT171" s="208" t="s">
        <v>154</v>
      </c>
      <c r="AU171" s="208" t="s">
        <v>75</v>
      </c>
      <c r="AY171" s="15" t="s">
        <v>142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5" t="s">
        <v>82</v>
      </c>
      <c r="BK171" s="209">
        <f>ROUND(I171*H171,2)</f>
        <v>0</v>
      </c>
      <c r="BL171" s="15" t="s">
        <v>82</v>
      </c>
      <c r="BM171" s="208" t="s">
        <v>698</v>
      </c>
    </row>
    <row r="172" s="2" customFormat="1">
      <c r="A172" s="36"/>
      <c r="B172" s="37"/>
      <c r="C172" s="38"/>
      <c r="D172" s="210" t="s">
        <v>144</v>
      </c>
      <c r="E172" s="38"/>
      <c r="F172" s="211" t="s">
        <v>347</v>
      </c>
      <c r="G172" s="38"/>
      <c r="H172" s="38"/>
      <c r="I172" s="212"/>
      <c r="J172" s="38"/>
      <c r="K172" s="38"/>
      <c r="L172" s="42"/>
      <c r="M172" s="213"/>
      <c r="N172" s="214"/>
      <c r="O172" s="89"/>
      <c r="P172" s="89"/>
      <c r="Q172" s="89"/>
      <c r="R172" s="89"/>
      <c r="S172" s="89"/>
      <c r="T172" s="89"/>
      <c r="U172" s="90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144</v>
      </c>
      <c r="AU172" s="15" t="s">
        <v>75</v>
      </c>
    </row>
    <row r="173" s="2" customFormat="1" ht="16.5" customHeight="1">
      <c r="A173" s="36"/>
      <c r="B173" s="37"/>
      <c r="C173" s="215" t="s">
        <v>279</v>
      </c>
      <c r="D173" s="215" t="s">
        <v>154</v>
      </c>
      <c r="E173" s="216" t="s">
        <v>349</v>
      </c>
      <c r="F173" s="217" t="s">
        <v>350</v>
      </c>
      <c r="G173" s="218" t="s">
        <v>147</v>
      </c>
      <c r="H173" s="219">
        <v>4</v>
      </c>
      <c r="I173" s="220"/>
      <c r="J173" s="221">
        <f>ROUND(I173*H173,2)</f>
        <v>0</v>
      </c>
      <c r="K173" s="217" t="s">
        <v>141</v>
      </c>
      <c r="L173" s="42"/>
      <c r="M173" s="222" t="s">
        <v>1</v>
      </c>
      <c r="N173" s="223" t="s">
        <v>40</v>
      </c>
      <c r="O173" s="89"/>
      <c r="P173" s="206">
        <f>O173*H173</f>
        <v>0</v>
      </c>
      <c r="Q173" s="206">
        <v>0</v>
      </c>
      <c r="R173" s="206">
        <f>Q173*H173</f>
        <v>0</v>
      </c>
      <c r="S173" s="206">
        <v>0</v>
      </c>
      <c r="T173" s="206">
        <f>S173*H173</f>
        <v>0</v>
      </c>
      <c r="U173" s="207" t="s">
        <v>1</v>
      </c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8" t="s">
        <v>82</v>
      </c>
      <c r="AT173" s="208" t="s">
        <v>154</v>
      </c>
      <c r="AU173" s="208" t="s">
        <v>75</v>
      </c>
      <c r="AY173" s="15" t="s">
        <v>142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5" t="s">
        <v>82</v>
      </c>
      <c r="BK173" s="209">
        <f>ROUND(I173*H173,2)</f>
        <v>0</v>
      </c>
      <c r="BL173" s="15" t="s">
        <v>82</v>
      </c>
      <c r="BM173" s="208" t="s">
        <v>699</v>
      </c>
    </row>
    <row r="174" s="2" customFormat="1">
      <c r="A174" s="36"/>
      <c r="B174" s="37"/>
      <c r="C174" s="38"/>
      <c r="D174" s="210" t="s">
        <v>144</v>
      </c>
      <c r="E174" s="38"/>
      <c r="F174" s="211" t="s">
        <v>350</v>
      </c>
      <c r="G174" s="38"/>
      <c r="H174" s="38"/>
      <c r="I174" s="212"/>
      <c r="J174" s="38"/>
      <c r="K174" s="38"/>
      <c r="L174" s="42"/>
      <c r="M174" s="213"/>
      <c r="N174" s="214"/>
      <c r="O174" s="89"/>
      <c r="P174" s="89"/>
      <c r="Q174" s="89"/>
      <c r="R174" s="89"/>
      <c r="S174" s="89"/>
      <c r="T174" s="89"/>
      <c r="U174" s="90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144</v>
      </c>
      <c r="AU174" s="15" t="s">
        <v>75</v>
      </c>
    </row>
    <row r="175" s="2" customFormat="1">
      <c r="A175" s="36"/>
      <c r="B175" s="37"/>
      <c r="C175" s="215" t="s">
        <v>283</v>
      </c>
      <c r="D175" s="215" t="s">
        <v>154</v>
      </c>
      <c r="E175" s="216" t="s">
        <v>353</v>
      </c>
      <c r="F175" s="217" t="s">
        <v>354</v>
      </c>
      <c r="G175" s="218" t="s">
        <v>253</v>
      </c>
      <c r="H175" s="219">
        <v>20</v>
      </c>
      <c r="I175" s="220"/>
      <c r="J175" s="221">
        <f>ROUND(I175*H175,2)</f>
        <v>0</v>
      </c>
      <c r="K175" s="217" t="s">
        <v>141</v>
      </c>
      <c r="L175" s="42"/>
      <c r="M175" s="222" t="s">
        <v>1</v>
      </c>
      <c r="N175" s="223" t="s">
        <v>40</v>
      </c>
      <c r="O175" s="89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6">
        <f>S175*H175</f>
        <v>0</v>
      </c>
      <c r="U175" s="207" t="s">
        <v>1</v>
      </c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8" t="s">
        <v>82</v>
      </c>
      <c r="AT175" s="208" t="s">
        <v>154</v>
      </c>
      <c r="AU175" s="208" t="s">
        <v>75</v>
      </c>
      <c r="AY175" s="15" t="s">
        <v>142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5" t="s">
        <v>82</v>
      </c>
      <c r="BK175" s="209">
        <f>ROUND(I175*H175,2)</f>
        <v>0</v>
      </c>
      <c r="BL175" s="15" t="s">
        <v>82</v>
      </c>
      <c r="BM175" s="208" t="s">
        <v>700</v>
      </c>
    </row>
    <row r="176" s="2" customFormat="1">
      <c r="A176" s="36"/>
      <c r="B176" s="37"/>
      <c r="C176" s="38"/>
      <c r="D176" s="210" t="s">
        <v>144</v>
      </c>
      <c r="E176" s="38"/>
      <c r="F176" s="211" t="s">
        <v>356</v>
      </c>
      <c r="G176" s="38"/>
      <c r="H176" s="38"/>
      <c r="I176" s="212"/>
      <c r="J176" s="38"/>
      <c r="K176" s="38"/>
      <c r="L176" s="42"/>
      <c r="M176" s="213"/>
      <c r="N176" s="214"/>
      <c r="O176" s="89"/>
      <c r="P176" s="89"/>
      <c r="Q176" s="89"/>
      <c r="R176" s="89"/>
      <c r="S176" s="89"/>
      <c r="T176" s="89"/>
      <c r="U176" s="90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144</v>
      </c>
      <c r="AU176" s="15" t="s">
        <v>75</v>
      </c>
    </row>
    <row r="177" s="2" customFormat="1" ht="21.75" customHeight="1">
      <c r="A177" s="36"/>
      <c r="B177" s="37"/>
      <c r="C177" s="215" t="s">
        <v>287</v>
      </c>
      <c r="D177" s="215" t="s">
        <v>154</v>
      </c>
      <c r="E177" s="216" t="s">
        <v>358</v>
      </c>
      <c r="F177" s="217" t="s">
        <v>359</v>
      </c>
      <c r="G177" s="218" t="s">
        <v>147</v>
      </c>
      <c r="H177" s="219">
        <v>4</v>
      </c>
      <c r="I177" s="220"/>
      <c r="J177" s="221">
        <f>ROUND(I177*H177,2)</f>
        <v>0</v>
      </c>
      <c r="K177" s="217" t="s">
        <v>141</v>
      </c>
      <c r="L177" s="42"/>
      <c r="M177" s="222" t="s">
        <v>1</v>
      </c>
      <c r="N177" s="223" t="s">
        <v>40</v>
      </c>
      <c r="O177" s="89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6">
        <f>S177*H177</f>
        <v>0</v>
      </c>
      <c r="U177" s="207" t="s">
        <v>1</v>
      </c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8" t="s">
        <v>82</v>
      </c>
      <c r="AT177" s="208" t="s">
        <v>154</v>
      </c>
      <c r="AU177" s="208" t="s">
        <v>75</v>
      </c>
      <c r="AY177" s="15" t="s">
        <v>142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5" t="s">
        <v>82</v>
      </c>
      <c r="BK177" s="209">
        <f>ROUND(I177*H177,2)</f>
        <v>0</v>
      </c>
      <c r="BL177" s="15" t="s">
        <v>82</v>
      </c>
      <c r="BM177" s="208" t="s">
        <v>701</v>
      </c>
    </row>
    <row r="178" s="2" customFormat="1">
      <c r="A178" s="36"/>
      <c r="B178" s="37"/>
      <c r="C178" s="38"/>
      <c r="D178" s="210" t="s">
        <v>144</v>
      </c>
      <c r="E178" s="38"/>
      <c r="F178" s="211" t="s">
        <v>359</v>
      </c>
      <c r="G178" s="38"/>
      <c r="H178" s="38"/>
      <c r="I178" s="212"/>
      <c r="J178" s="38"/>
      <c r="K178" s="38"/>
      <c r="L178" s="42"/>
      <c r="M178" s="213"/>
      <c r="N178" s="214"/>
      <c r="O178" s="89"/>
      <c r="P178" s="89"/>
      <c r="Q178" s="89"/>
      <c r="R178" s="89"/>
      <c r="S178" s="89"/>
      <c r="T178" s="89"/>
      <c r="U178" s="90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144</v>
      </c>
      <c r="AU178" s="15" t="s">
        <v>75</v>
      </c>
    </row>
    <row r="179" s="2" customFormat="1" ht="33" customHeight="1">
      <c r="A179" s="36"/>
      <c r="B179" s="37"/>
      <c r="C179" s="196" t="s">
        <v>291</v>
      </c>
      <c r="D179" s="196" t="s">
        <v>137</v>
      </c>
      <c r="E179" s="197" t="s">
        <v>366</v>
      </c>
      <c r="F179" s="198" t="s">
        <v>367</v>
      </c>
      <c r="G179" s="199" t="s">
        <v>253</v>
      </c>
      <c r="H179" s="200">
        <v>60</v>
      </c>
      <c r="I179" s="201"/>
      <c r="J179" s="202">
        <f>ROUND(I179*H179,2)</f>
        <v>0</v>
      </c>
      <c r="K179" s="198" t="s">
        <v>141</v>
      </c>
      <c r="L179" s="203"/>
      <c r="M179" s="204" t="s">
        <v>1</v>
      </c>
      <c r="N179" s="205" t="s">
        <v>40</v>
      </c>
      <c r="O179" s="89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6">
        <f>S179*H179</f>
        <v>0</v>
      </c>
      <c r="U179" s="207" t="s">
        <v>1</v>
      </c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8" t="s">
        <v>174</v>
      </c>
      <c r="AT179" s="208" t="s">
        <v>137</v>
      </c>
      <c r="AU179" s="208" t="s">
        <v>75</v>
      </c>
      <c r="AY179" s="15" t="s">
        <v>142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5" t="s">
        <v>82</v>
      </c>
      <c r="BK179" s="209">
        <f>ROUND(I179*H179,2)</f>
        <v>0</v>
      </c>
      <c r="BL179" s="15" t="s">
        <v>174</v>
      </c>
      <c r="BM179" s="208" t="s">
        <v>702</v>
      </c>
    </row>
    <row r="180" s="2" customFormat="1">
      <c r="A180" s="36"/>
      <c r="B180" s="37"/>
      <c r="C180" s="38"/>
      <c r="D180" s="210" t="s">
        <v>144</v>
      </c>
      <c r="E180" s="38"/>
      <c r="F180" s="211" t="s">
        <v>367</v>
      </c>
      <c r="G180" s="38"/>
      <c r="H180" s="38"/>
      <c r="I180" s="212"/>
      <c r="J180" s="38"/>
      <c r="K180" s="38"/>
      <c r="L180" s="42"/>
      <c r="M180" s="213"/>
      <c r="N180" s="214"/>
      <c r="O180" s="89"/>
      <c r="P180" s="89"/>
      <c r="Q180" s="89"/>
      <c r="R180" s="89"/>
      <c r="S180" s="89"/>
      <c r="T180" s="89"/>
      <c r="U180" s="90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144</v>
      </c>
      <c r="AU180" s="15" t="s">
        <v>75</v>
      </c>
    </row>
    <row r="181" s="2" customFormat="1" ht="33" customHeight="1">
      <c r="A181" s="36"/>
      <c r="B181" s="37"/>
      <c r="C181" s="196" t="s">
        <v>295</v>
      </c>
      <c r="D181" s="196" t="s">
        <v>137</v>
      </c>
      <c r="E181" s="197" t="s">
        <v>370</v>
      </c>
      <c r="F181" s="198" t="s">
        <v>371</v>
      </c>
      <c r="G181" s="199" t="s">
        <v>253</v>
      </c>
      <c r="H181" s="200">
        <v>60</v>
      </c>
      <c r="I181" s="201"/>
      <c r="J181" s="202">
        <f>ROUND(I181*H181,2)</f>
        <v>0</v>
      </c>
      <c r="K181" s="198" t="s">
        <v>141</v>
      </c>
      <c r="L181" s="203"/>
      <c r="M181" s="204" t="s">
        <v>1</v>
      </c>
      <c r="N181" s="205" t="s">
        <v>40</v>
      </c>
      <c r="O181" s="89"/>
      <c r="P181" s="206">
        <f>O181*H181</f>
        <v>0</v>
      </c>
      <c r="Q181" s="206">
        <v>0</v>
      </c>
      <c r="R181" s="206">
        <f>Q181*H181</f>
        <v>0</v>
      </c>
      <c r="S181" s="206">
        <v>0</v>
      </c>
      <c r="T181" s="206">
        <f>S181*H181</f>
        <v>0</v>
      </c>
      <c r="U181" s="207" t="s">
        <v>1</v>
      </c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8" t="s">
        <v>174</v>
      </c>
      <c r="AT181" s="208" t="s">
        <v>137</v>
      </c>
      <c r="AU181" s="208" t="s">
        <v>75</v>
      </c>
      <c r="AY181" s="15" t="s">
        <v>142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5" t="s">
        <v>82</v>
      </c>
      <c r="BK181" s="209">
        <f>ROUND(I181*H181,2)</f>
        <v>0</v>
      </c>
      <c r="BL181" s="15" t="s">
        <v>174</v>
      </c>
      <c r="BM181" s="208" t="s">
        <v>703</v>
      </c>
    </row>
    <row r="182" s="2" customFormat="1">
      <c r="A182" s="36"/>
      <c r="B182" s="37"/>
      <c r="C182" s="38"/>
      <c r="D182" s="210" t="s">
        <v>144</v>
      </c>
      <c r="E182" s="38"/>
      <c r="F182" s="211" t="s">
        <v>371</v>
      </c>
      <c r="G182" s="38"/>
      <c r="H182" s="38"/>
      <c r="I182" s="212"/>
      <c r="J182" s="38"/>
      <c r="K182" s="38"/>
      <c r="L182" s="42"/>
      <c r="M182" s="213"/>
      <c r="N182" s="214"/>
      <c r="O182" s="89"/>
      <c r="P182" s="89"/>
      <c r="Q182" s="89"/>
      <c r="R182" s="89"/>
      <c r="S182" s="89"/>
      <c r="T182" s="89"/>
      <c r="U182" s="90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144</v>
      </c>
      <c r="AU182" s="15" t="s">
        <v>75</v>
      </c>
    </row>
    <row r="183" s="2" customFormat="1">
      <c r="A183" s="36"/>
      <c r="B183" s="37"/>
      <c r="C183" s="196" t="s">
        <v>300</v>
      </c>
      <c r="D183" s="196" t="s">
        <v>137</v>
      </c>
      <c r="E183" s="197" t="s">
        <v>374</v>
      </c>
      <c r="F183" s="198" t="s">
        <v>375</v>
      </c>
      <c r="G183" s="199" t="s">
        <v>253</v>
      </c>
      <c r="H183" s="200">
        <v>60</v>
      </c>
      <c r="I183" s="201"/>
      <c r="J183" s="202">
        <f>ROUND(I183*H183,2)</f>
        <v>0</v>
      </c>
      <c r="K183" s="198" t="s">
        <v>141</v>
      </c>
      <c r="L183" s="203"/>
      <c r="M183" s="204" t="s">
        <v>1</v>
      </c>
      <c r="N183" s="205" t="s">
        <v>40</v>
      </c>
      <c r="O183" s="89"/>
      <c r="P183" s="206">
        <f>O183*H183</f>
        <v>0</v>
      </c>
      <c r="Q183" s="206">
        <v>0</v>
      </c>
      <c r="R183" s="206">
        <f>Q183*H183</f>
        <v>0</v>
      </c>
      <c r="S183" s="206">
        <v>0</v>
      </c>
      <c r="T183" s="206">
        <f>S183*H183</f>
        <v>0</v>
      </c>
      <c r="U183" s="207" t="s">
        <v>1</v>
      </c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8" t="s">
        <v>174</v>
      </c>
      <c r="AT183" s="208" t="s">
        <v>137</v>
      </c>
      <c r="AU183" s="208" t="s">
        <v>75</v>
      </c>
      <c r="AY183" s="15" t="s">
        <v>142</v>
      </c>
      <c r="BE183" s="209">
        <f>IF(N183="základní",J183,0)</f>
        <v>0</v>
      </c>
      <c r="BF183" s="209">
        <f>IF(N183="snížená",J183,0)</f>
        <v>0</v>
      </c>
      <c r="BG183" s="209">
        <f>IF(N183="zákl. přenesená",J183,0)</f>
        <v>0</v>
      </c>
      <c r="BH183" s="209">
        <f>IF(N183="sníž. přenesená",J183,0)</f>
        <v>0</v>
      </c>
      <c r="BI183" s="209">
        <f>IF(N183="nulová",J183,0)</f>
        <v>0</v>
      </c>
      <c r="BJ183" s="15" t="s">
        <v>82</v>
      </c>
      <c r="BK183" s="209">
        <f>ROUND(I183*H183,2)</f>
        <v>0</v>
      </c>
      <c r="BL183" s="15" t="s">
        <v>174</v>
      </c>
      <c r="BM183" s="208" t="s">
        <v>704</v>
      </c>
    </row>
    <row r="184" s="2" customFormat="1">
      <c r="A184" s="36"/>
      <c r="B184" s="37"/>
      <c r="C184" s="38"/>
      <c r="D184" s="210" t="s">
        <v>144</v>
      </c>
      <c r="E184" s="38"/>
      <c r="F184" s="211" t="s">
        <v>375</v>
      </c>
      <c r="G184" s="38"/>
      <c r="H184" s="38"/>
      <c r="I184" s="212"/>
      <c r="J184" s="38"/>
      <c r="K184" s="38"/>
      <c r="L184" s="42"/>
      <c r="M184" s="213"/>
      <c r="N184" s="214"/>
      <c r="O184" s="89"/>
      <c r="P184" s="89"/>
      <c r="Q184" s="89"/>
      <c r="R184" s="89"/>
      <c r="S184" s="89"/>
      <c r="T184" s="89"/>
      <c r="U184" s="90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5" t="s">
        <v>144</v>
      </c>
      <c r="AU184" s="15" t="s">
        <v>75</v>
      </c>
    </row>
    <row r="185" s="2" customFormat="1">
      <c r="A185" s="36"/>
      <c r="B185" s="37"/>
      <c r="C185" s="215" t="s">
        <v>304</v>
      </c>
      <c r="D185" s="215" t="s">
        <v>154</v>
      </c>
      <c r="E185" s="216" t="s">
        <v>378</v>
      </c>
      <c r="F185" s="217" t="s">
        <v>379</v>
      </c>
      <c r="G185" s="218" t="s">
        <v>253</v>
      </c>
      <c r="H185" s="219">
        <v>60</v>
      </c>
      <c r="I185" s="220"/>
      <c r="J185" s="221">
        <f>ROUND(I185*H185,2)</f>
        <v>0</v>
      </c>
      <c r="K185" s="217" t="s">
        <v>141</v>
      </c>
      <c r="L185" s="42"/>
      <c r="M185" s="222" t="s">
        <v>1</v>
      </c>
      <c r="N185" s="223" t="s">
        <v>40</v>
      </c>
      <c r="O185" s="89"/>
      <c r="P185" s="206">
        <f>O185*H185</f>
        <v>0</v>
      </c>
      <c r="Q185" s="206">
        <v>0</v>
      </c>
      <c r="R185" s="206">
        <f>Q185*H185</f>
        <v>0</v>
      </c>
      <c r="S185" s="206">
        <v>0</v>
      </c>
      <c r="T185" s="206">
        <f>S185*H185</f>
        <v>0</v>
      </c>
      <c r="U185" s="207" t="s">
        <v>1</v>
      </c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8" t="s">
        <v>82</v>
      </c>
      <c r="AT185" s="208" t="s">
        <v>154</v>
      </c>
      <c r="AU185" s="208" t="s">
        <v>75</v>
      </c>
      <c r="AY185" s="15" t="s">
        <v>142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5" t="s">
        <v>82</v>
      </c>
      <c r="BK185" s="209">
        <f>ROUND(I185*H185,2)</f>
        <v>0</v>
      </c>
      <c r="BL185" s="15" t="s">
        <v>82</v>
      </c>
      <c r="BM185" s="208" t="s">
        <v>705</v>
      </c>
    </row>
    <row r="186" s="2" customFormat="1">
      <c r="A186" s="36"/>
      <c r="B186" s="37"/>
      <c r="C186" s="38"/>
      <c r="D186" s="210" t="s">
        <v>144</v>
      </c>
      <c r="E186" s="38"/>
      <c r="F186" s="211" t="s">
        <v>381</v>
      </c>
      <c r="G186" s="38"/>
      <c r="H186" s="38"/>
      <c r="I186" s="212"/>
      <c r="J186" s="38"/>
      <c r="K186" s="38"/>
      <c r="L186" s="42"/>
      <c r="M186" s="213"/>
      <c r="N186" s="214"/>
      <c r="O186" s="89"/>
      <c r="P186" s="89"/>
      <c r="Q186" s="89"/>
      <c r="R186" s="89"/>
      <c r="S186" s="89"/>
      <c r="T186" s="89"/>
      <c r="U186" s="90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5" t="s">
        <v>144</v>
      </c>
      <c r="AU186" s="15" t="s">
        <v>75</v>
      </c>
    </row>
    <row r="187" s="2" customFormat="1">
      <c r="A187" s="36"/>
      <c r="B187" s="37"/>
      <c r="C187" s="215" t="s">
        <v>308</v>
      </c>
      <c r="D187" s="215" t="s">
        <v>154</v>
      </c>
      <c r="E187" s="216" t="s">
        <v>383</v>
      </c>
      <c r="F187" s="217" t="s">
        <v>384</v>
      </c>
      <c r="G187" s="218" t="s">
        <v>253</v>
      </c>
      <c r="H187" s="219">
        <v>60</v>
      </c>
      <c r="I187" s="220"/>
      <c r="J187" s="221">
        <f>ROUND(I187*H187,2)</f>
        <v>0</v>
      </c>
      <c r="K187" s="217" t="s">
        <v>141</v>
      </c>
      <c r="L187" s="42"/>
      <c r="M187" s="222" t="s">
        <v>1</v>
      </c>
      <c r="N187" s="223" t="s">
        <v>40</v>
      </c>
      <c r="O187" s="89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6">
        <f>S187*H187</f>
        <v>0</v>
      </c>
      <c r="U187" s="207" t="s">
        <v>1</v>
      </c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8" t="s">
        <v>82</v>
      </c>
      <c r="AT187" s="208" t="s">
        <v>154</v>
      </c>
      <c r="AU187" s="208" t="s">
        <v>75</v>
      </c>
      <c r="AY187" s="15" t="s">
        <v>142</v>
      </c>
      <c r="BE187" s="209">
        <f>IF(N187="základní",J187,0)</f>
        <v>0</v>
      </c>
      <c r="BF187" s="209">
        <f>IF(N187="snížená",J187,0)</f>
        <v>0</v>
      </c>
      <c r="BG187" s="209">
        <f>IF(N187="zákl. přenesená",J187,0)</f>
        <v>0</v>
      </c>
      <c r="BH187" s="209">
        <f>IF(N187="sníž. přenesená",J187,0)</f>
        <v>0</v>
      </c>
      <c r="BI187" s="209">
        <f>IF(N187="nulová",J187,0)</f>
        <v>0</v>
      </c>
      <c r="BJ187" s="15" t="s">
        <v>82</v>
      </c>
      <c r="BK187" s="209">
        <f>ROUND(I187*H187,2)</f>
        <v>0</v>
      </c>
      <c r="BL187" s="15" t="s">
        <v>82</v>
      </c>
      <c r="BM187" s="208" t="s">
        <v>706</v>
      </c>
    </row>
    <row r="188" s="2" customFormat="1">
      <c r="A188" s="36"/>
      <c r="B188" s="37"/>
      <c r="C188" s="38"/>
      <c r="D188" s="210" t="s">
        <v>144</v>
      </c>
      <c r="E188" s="38"/>
      <c r="F188" s="211" t="s">
        <v>386</v>
      </c>
      <c r="G188" s="38"/>
      <c r="H188" s="38"/>
      <c r="I188" s="212"/>
      <c r="J188" s="38"/>
      <c r="K188" s="38"/>
      <c r="L188" s="42"/>
      <c r="M188" s="213"/>
      <c r="N188" s="214"/>
      <c r="O188" s="89"/>
      <c r="P188" s="89"/>
      <c r="Q188" s="89"/>
      <c r="R188" s="89"/>
      <c r="S188" s="89"/>
      <c r="T188" s="89"/>
      <c r="U188" s="90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144</v>
      </c>
      <c r="AU188" s="15" t="s">
        <v>75</v>
      </c>
    </row>
    <row r="189" s="2" customFormat="1">
      <c r="A189" s="36"/>
      <c r="B189" s="37"/>
      <c r="C189" s="215" t="s">
        <v>312</v>
      </c>
      <c r="D189" s="215" t="s">
        <v>154</v>
      </c>
      <c r="E189" s="216" t="s">
        <v>403</v>
      </c>
      <c r="F189" s="217" t="s">
        <v>404</v>
      </c>
      <c r="G189" s="218" t="s">
        <v>147</v>
      </c>
      <c r="H189" s="219">
        <v>4</v>
      </c>
      <c r="I189" s="220"/>
      <c r="J189" s="221">
        <f>ROUND(I189*H189,2)</f>
        <v>0</v>
      </c>
      <c r="K189" s="217" t="s">
        <v>141</v>
      </c>
      <c r="L189" s="42"/>
      <c r="M189" s="222" t="s">
        <v>1</v>
      </c>
      <c r="N189" s="223" t="s">
        <v>40</v>
      </c>
      <c r="O189" s="89"/>
      <c r="P189" s="206">
        <f>O189*H189</f>
        <v>0</v>
      </c>
      <c r="Q189" s="206">
        <v>0</v>
      </c>
      <c r="R189" s="206">
        <f>Q189*H189</f>
        <v>0</v>
      </c>
      <c r="S189" s="206">
        <v>0</v>
      </c>
      <c r="T189" s="206">
        <f>S189*H189</f>
        <v>0</v>
      </c>
      <c r="U189" s="207" t="s">
        <v>1</v>
      </c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8" t="s">
        <v>82</v>
      </c>
      <c r="AT189" s="208" t="s">
        <v>154</v>
      </c>
      <c r="AU189" s="208" t="s">
        <v>75</v>
      </c>
      <c r="AY189" s="15" t="s">
        <v>142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5" t="s">
        <v>82</v>
      </c>
      <c r="BK189" s="209">
        <f>ROUND(I189*H189,2)</f>
        <v>0</v>
      </c>
      <c r="BL189" s="15" t="s">
        <v>82</v>
      </c>
      <c r="BM189" s="208" t="s">
        <v>707</v>
      </c>
    </row>
    <row r="190" s="2" customFormat="1">
      <c r="A190" s="36"/>
      <c r="B190" s="37"/>
      <c r="C190" s="38"/>
      <c r="D190" s="210" t="s">
        <v>144</v>
      </c>
      <c r="E190" s="38"/>
      <c r="F190" s="211" t="s">
        <v>406</v>
      </c>
      <c r="G190" s="38"/>
      <c r="H190" s="38"/>
      <c r="I190" s="212"/>
      <c r="J190" s="38"/>
      <c r="K190" s="38"/>
      <c r="L190" s="42"/>
      <c r="M190" s="213"/>
      <c r="N190" s="214"/>
      <c r="O190" s="89"/>
      <c r="P190" s="89"/>
      <c r="Q190" s="89"/>
      <c r="R190" s="89"/>
      <c r="S190" s="89"/>
      <c r="T190" s="89"/>
      <c r="U190" s="90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144</v>
      </c>
      <c r="AU190" s="15" t="s">
        <v>75</v>
      </c>
    </row>
    <row r="191" s="2" customFormat="1">
      <c r="A191" s="36"/>
      <c r="B191" s="37"/>
      <c r="C191" s="215" t="s">
        <v>317</v>
      </c>
      <c r="D191" s="215" t="s">
        <v>154</v>
      </c>
      <c r="E191" s="216" t="s">
        <v>408</v>
      </c>
      <c r="F191" s="217" t="s">
        <v>409</v>
      </c>
      <c r="G191" s="218" t="s">
        <v>253</v>
      </c>
      <c r="H191" s="219">
        <v>60</v>
      </c>
      <c r="I191" s="220"/>
      <c r="J191" s="221">
        <f>ROUND(I191*H191,2)</f>
        <v>0</v>
      </c>
      <c r="K191" s="217" t="s">
        <v>141</v>
      </c>
      <c r="L191" s="42"/>
      <c r="M191" s="222" t="s">
        <v>1</v>
      </c>
      <c r="N191" s="223" t="s">
        <v>40</v>
      </c>
      <c r="O191" s="89"/>
      <c r="P191" s="206">
        <f>O191*H191</f>
        <v>0</v>
      </c>
      <c r="Q191" s="206">
        <v>0</v>
      </c>
      <c r="R191" s="206">
        <f>Q191*H191</f>
        <v>0</v>
      </c>
      <c r="S191" s="206">
        <v>0</v>
      </c>
      <c r="T191" s="206">
        <f>S191*H191</f>
        <v>0</v>
      </c>
      <c r="U191" s="207" t="s">
        <v>1</v>
      </c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8" t="s">
        <v>82</v>
      </c>
      <c r="AT191" s="208" t="s">
        <v>154</v>
      </c>
      <c r="AU191" s="208" t="s">
        <v>75</v>
      </c>
      <c r="AY191" s="15" t="s">
        <v>142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5" t="s">
        <v>82</v>
      </c>
      <c r="BK191" s="209">
        <f>ROUND(I191*H191,2)</f>
        <v>0</v>
      </c>
      <c r="BL191" s="15" t="s">
        <v>82</v>
      </c>
      <c r="BM191" s="208" t="s">
        <v>708</v>
      </c>
    </row>
    <row r="192" s="2" customFormat="1">
      <c r="A192" s="36"/>
      <c r="B192" s="37"/>
      <c r="C192" s="38"/>
      <c r="D192" s="210" t="s">
        <v>144</v>
      </c>
      <c r="E192" s="38"/>
      <c r="F192" s="211" t="s">
        <v>409</v>
      </c>
      <c r="G192" s="38"/>
      <c r="H192" s="38"/>
      <c r="I192" s="212"/>
      <c r="J192" s="38"/>
      <c r="K192" s="38"/>
      <c r="L192" s="42"/>
      <c r="M192" s="213"/>
      <c r="N192" s="214"/>
      <c r="O192" s="89"/>
      <c r="P192" s="89"/>
      <c r="Q192" s="89"/>
      <c r="R192" s="89"/>
      <c r="S192" s="89"/>
      <c r="T192" s="89"/>
      <c r="U192" s="90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5" t="s">
        <v>144</v>
      </c>
      <c r="AU192" s="15" t="s">
        <v>75</v>
      </c>
    </row>
    <row r="193" s="2" customFormat="1" ht="16.5" customHeight="1">
      <c r="A193" s="36"/>
      <c r="B193" s="37"/>
      <c r="C193" s="215" t="s">
        <v>322</v>
      </c>
      <c r="D193" s="215" t="s">
        <v>154</v>
      </c>
      <c r="E193" s="216" t="s">
        <v>412</v>
      </c>
      <c r="F193" s="217" t="s">
        <v>413</v>
      </c>
      <c r="G193" s="218" t="s">
        <v>253</v>
      </c>
      <c r="H193" s="219">
        <v>60</v>
      </c>
      <c r="I193" s="220"/>
      <c r="J193" s="221">
        <f>ROUND(I193*H193,2)</f>
        <v>0</v>
      </c>
      <c r="K193" s="217" t="s">
        <v>141</v>
      </c>
      <c r="L193" s="42"/>
      <c r="M193" s="222" t="s">
        <v>1</v>
      </c>
      <c r="N193" s="223" t="s">
        <v>40</v>
      </c>
      <c r="O193" s="89"/>
      <c r="P193" s="206">
        <f>O193*H193</f>
        <v>0</v>
      </c>
      <c r="Q193" s="206">
        <v>0</v>
      </c>
      <c r="R193" s="206">
        <f>Q193*H193</f>
        <v>0</v>
      </c>
      <c r="S193" s="206">
        <v>0</v>
      </c>
      <c r="T193" s="206">
        <f>S193*H193</f>
        <v>0</v>
      </c>
      <c r="U193" s="207" t="s">
        <v>1</v>
      </c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8" t="s">
        <v>82</v>
      </c>
      <c r="AT193" s="208" t="s">
        <v>154</v>
      </c>
      <c r="AU193" s="208" t="s">
        <v>75</v>
      </c>
      <c r="AY193" s="15" t="s">
        <v>142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5" t="s">
        <v>82</v>
      </c>
      <c r="BK193" s="209">
        <f>ROUND(I193*H193,2)</f>
        <v>0</v>
      </c>
      <c r="BL193" s="15" t="s">
        <v>82</v>
      </c>
      <c r="BM193" s="208" t="s">
        <v>709</v>
      </c>
    </row>
    <row r="194" s="2" customFormat="1">
      <c r="A194" s="36"/>
      <c r="B194" s="37"/>
      <c r="C194" s="38"/>
      <c r="D194" s="210" t="s">
        <v>144</v>
      </c>
      <c r="E194" s="38"/>
      <c r="F194" s="211" t="s">
        <v>415</v>
      </c>
      <c r="G194" s="38"/>
      <c r="H194" s="38"/>
      <c r="I194" s="212"/>
      <c r="J194" s="38"/>
      <c r="K194" s="38"/>
      <c r="L194" s="42"/>
      <c r="M194" s="213"/>
      <c r="N194" s="214"/>
      <c r="O194" s="89"/>
      <c r="P194" s="89"/>
      <c r="Q194" s="89"/>
      <c r="R194" s="89"/>
      <c r="S194" s="89"/>
      <c r="T194" s="89"/>
      <c r="U194" s="90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144</v>
      </c>
      <c r="AU194" s="15" t="s">
        <v>75</v>
      </c>
    </row>
    <row r="195" s="2" customFormat="1">
      <c r="A195" s="36"/>
      <c r="B195" s="37"/>
      <c r="C195" s="196" t="s">
        <v>328</v>
      </c>
      <c r="D195" s="196" t="s">
        <v>137</v>
      </c>
      <c r="E195" s="197" t="s">
        <v>417</v>
      </c>
      <c r="F195" s="198" t="s">
        <v>418</v>
      </c>
      <c r="G195" s="199" t="s">
        <v>147</v>
      </c>
      <c r="H195" s="200">
        <v>4</v>
      </c>
      <c r="I195" s="201"/>
      <c r="J195" s="202">
        <f>ROUND(I195*H195,2)</f>
        <v>0</v>
      </c>
      <c r="K195" s="198" t="s">
        <v>141</v>
      </c>
      <c r="L195" s="203"/>
      <c r="M195" s="204" t="s">
        <v>1</v>
      </c>
      <c r="N195" s="205" t="s">
        <v>40</v>
      </c>
      <c r="O195" s="89"/>
      <c r="P195" s="206">
        <f>O195*H195</f>
        <v>0</v>
      </c>
      <c r="Q195" s="206">
        <v>0</v>
      </c>
      <c r="R195" s="206">
        <f>Q195*H195</f>
        <v>0</v>
      </c>
      <c r="S195" s="206">
        <v>0</v>
      </c>
      <c r="T195" s="206">
        <f>S195*H195</f>
        <v>0</v>
      </c>
      <c r="U195" s="207" t="s">
        <v>1</v>
      </c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8" t="s">
        <v>174</v>
      </c>
      <c r="AT195" s="208" t="s">
        <v>137</v>
      </c>
      <c r="AU195" s="208" t="s">
        <v>75</v>
      </c>
      <c r="AY195" s="15" t="s">
        <v>142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5" t="s">
        <v>82</v>
      </c>
      <c r="BK195" s="209">
        <f>ROUND(I195*H195,2)</f>
        <v>0</v>
      </c>
      <c r="BL195" s="15" t="s">
        <v>174</v>
      </c>
      <c r="BM195" s="208" t="s">
        <v>710</v>
      </c>
    </row>
    <row r="196" s="2" customFormat="1">
      <c r="A196" s="36"/>
      <c r="B196" s="37"/>
      <c r="C196" s="38"/>
      <c r="D196" s="210" t="s">
        <v>144</v>
      </c>
      <c r="E196" s="38"/>
      <c r="F196" s="211" t="s">
        <v>418</v>
      </c>
      <c r="G196" s="38"/>
      <c r="H196" s="38"/>
      <c r="I196" s="212"/>
      <c r="J196" s="38"/>
      <c r="K196" s="38"/>
      <c r="L196" s="42"/>
      <c r="M196" s="213"/>
      <c r="N196" s="214"/>
      <c r="O196" s="89"/>
      <c r="P196" s="89"/>
      <c r="Q196" s="89"/>
      <c r="R196" s="89"/>
      <c r="S196" s="89"/>
      <c r="T196" s="89"/>
      <c r="U196" s="90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144</v>
      </c>
      <c r="AU196" s="15" t="s">
        <v>75</v>
      </c>
    </row>
    <row r="197" s="2" customFormat="1" ht="33" customHeight="1">
      <c r="A197" s="36"/>
      <c r="B197" s="37"/>
      <c r="C197" s="215" t="s">
        <v>333</v>
      </c>
      <c r="D197" s="215" t="s">
        <v>154</v>
      </c>
      <c r="E197" s="216" t="s">
        <v>421</v>
      </c>
      <c r="F197" s="217" t="s">
        <v>422</v>
      </c>
      <c r="G197" s="218" t="s">
        <v>147</v>
      </c>
      <c r="H197" s="219">
        <v>4</v>
      </c>
      <c r="I197" s="220"/>
      <c r="J197" s="221">
        <f>ROUND(I197*H197,2)</f>
        <v>0</v>
      </c>
      <c r="K197" s="217" t="s">
        <v>141</v>
      </c>
      <c r="L197" s="42"/>
      <c r="M197" s="222" t="s">
        <v>1</v>
      </c>
      <c r="N197" s="223" t="s">
        <v>40</v>
      </c>
      <c r="O197" s="89"/>
      <c r="P197" s="206">
        <f>O197*H197</f>
        <v>0</v>
      </c>
      <c r="Q197" s="206">
        <v>0</v>
      </c>
      <c r="R197" s="206">
        <f>Q197*H197</f>
        <v>0</v>
      </c>
      <c r="S197" s="206">
        <v>0</v>
      </c>
      <c r="T197" s="206">
        <f>S197*H197</f>
        <v>0</v>
      </c>
      <c r="U197" s="207" t="s">
        <v>1</v>
      </c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08" t="s">
        <v>82</v>
      </c>
      <c r="AT197" s="208" t="s">
        <v>154</v>
      </c>
      <c r="AU197" s="208" t="s">
        <v>75</v>
      </c>
      <c r="AY197" s="15" t="s">
        <v>142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5" t="s">
        <v>82</v>
      </c>
      <c r="BK197" s="209">
        <f>ROUND(I197*H197,2)</f>
        <v>0</v>
      </c>
      <c r="BL197" s="15" t="s">
        <v>82</v>
      </c>
      <c r="BM197" s="208" t="s">
        <v>711</v>
      </c>
    </row>
    <row r="198" s="2" customFormat="1">
      <c r="A198" s="36"/>
      <c r="B198" s="37"/>
      <c r="C198" s="38"/>
      <c r="D198" s="210" t="s">
        <v>144</v>
      </c>
      <c r="E198" s="38"/>
      <c r="F198" s="211" t="s">
        <v>424</v>
      </c>
      <c r="G198" s="38"/>
      <c r="H198" s="38"/>
      <c r="I198" s="212"/>
      <c r="J198" s="38"/>
      <c r="K198" s="38"/>
      <c r="L198" s="42"/>
      <c r="M198" s="213"/>
      <c r="N198" s="214"/>
      <c r="O198" s="89"/>
      <c r="P198" s="89"/>
      <c r="Q198" s="89"/>
      <c r="R198" s="89"/>
      <c r="S198" s="89"/>
      <c r="T198" s="89"/>
      <c r="U198" s="90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144</v>
      </c>
      <c r="AU198" s="15" t="s">
        <v>75</v>
      </c>
    </row>
    <row r="199" s="2" customFormat="1" ht="16.5" customHeight="1">
      <c r="A199" s="36"/>
      <c r="B199" s="37"/>
      <c r="C199" s="215" t="s">
        <v>343</v>
      </c>
      <c r="D199" s="215" t="s">
        <v>154</v>
      </c>
      <c r="E199" s="216" t="s">
        <v>426</v>
      </c>
      <c r="F199" s="217" t="s">
        <v>427</v>
      </c>
      <c r="G199" s="218" t="s">
        <v>325</v>
      </c>
      <c r="H199" s="219">
        <v>72</v>
      </c>
      <c r="I199" s="220"/>
      <c r="J199" s="221">
        <f>ROUND(I199*H199,2)</f>
        <v>0</v>
      </c>
      <c r="K199" s="217" t="s">
        <v>141</v>
      </c>
      <c r="L199" s="42"/>
      <c r="M199" s="222" t="s">
        <v>1</v>
      </c>
      <c r="N199" s="223" t="s">
        <v>40</v>
      </c>
      <c r="O199" s="89"/>
      <c r="P199" s="206">
        <f>O199*H199</f>
        <v>0</v>
      </c>
      <c r="Q199" s="206">
        <v>0</v>
      </c>
      <c r="R199" s="206">
        <f>Q199*H199</f>
        <v>0</v>
      </c>
      <c r="S199" s="206">
        <v>0</v>
      </c>
      <c r="T199" s="206">
        <f>S199*H199</f>
        <v>0</v>
      </c>
      <c r="U199" s="207" t="s">
        <v>1</v>
      </c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8" t="s">
        <v>82</v>
      </c>
      <c r="AT199" s="208" t="s">
        <v>154</v>
      </c>
      <c r="AU199" s="208" t="s">
        <v>75</v>
      </c>
      <c r="AY199" s="15" t="s">
        <v>142</v>
      </c>
      <c r="BE199" s="209">
        <f>IF(N199="základní",J199,0)</f>
        <v>0</v>
      </c>
      <c r="BF199" s="209">
        <f>IF(N199="snížená",J199,0)</f>
        <v>0</v>
      </c>
      <c r="BG199" s="209">
        <f>IF(N199="zákl. přenesená",J199,0)</f>
        <v>0</v>
      </c>
      <c r="BH199" s="209">
        <f>IF(N199="sníž. přenesená",J199,0)</f>
        <v>0</v>
      </c>
      <c r="BI199" s="209">
        <f>IF(N199="nulová",J199,0)</f>
        <v>0</v>
      </c>
      <c r="BJ199" s="15" t="s">
        <v>82</v>
      </c>
      <c r="BK199" s="209">
        <f>ROUND(I199*H199,2)</f>
        <v>0</v>
      </c>
      <c r="BL199" s="15" t="s">
        <v>82</v>
      </c>
      <c r="BM199" s="208" t="s">
        <v>712</v>
      </c>
    </row>
    <row r="200" s="2" customFormat="1">
      <c r="A200" s="36"/>
      <c r="B200" s="37"/>
      <c r="C200" s="38"/>
      <c r="D200" s="210" t="s">
        <v>144</v>
      </c>
      <c r="E200" s="38"/>
      <c r="F200" s="211" t="s">
        <v>427</v>
      </c>
      <c r="G200" s="38"/>
      <c r="H200" s="38"/>
      <c r="I200" s="212"/>
      <c r="J200" s="38"/>
      <c r="K200" s="38"/>
      <c r="L200" s="42"/>
      <c r="M200" s="213"/>
      <c r="N200" s="214"/>
      <c r="O200" s="89"/>
      <c r="P200" s="89"/>
      <c r="Q200" s="89"/>
      <c r="R200" s="89"/>
      <c r="S200" s="89"/>
      <c r="T200" s="89"/>
      <c r="U200" s="90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144</v>
      </c>
      <c r="AU200" s="15" t="s">
        <v>75</v>
      </c>
    </row>
    <row r="201" s="2" customFormat="1" ht="33" customHeight="1">
      <c r="A201" s="36"/>
      <c r="B201" s="37"/>
      <c r="C201" s="196" t="s">
        <v>348</v>
      </c>
      <c r="D201" s="196" t="s">
        <v>137</v>
      </c>
      <c r="E201" s="197" t="s">
        <v>430</v>
      </c>
      <c r="F201" s="198" t="s">
        <v>431</v>
      </c>
      <c r="G201" s="199" t="s">
        <v>253</v>
      </c>
      <c r="H201" s="200">
        <v>40</v>
      </c>
      <c r="I201" s="201"/>
      <c r="J201" s="202">
        <f>ROUND(I201*H201,2)</f>
        <v>0</v>
      </c>
      <c r="K201" s="198" t="s">
        <v>141</v>
      </c>
      <c r="L201" s="203"/>
      <c r="M201" s="204" t="s">
        <v>1</v>
      </c>
      <c r="N201" s="205" t="s">
        <v>40</v>
      </c>
      <c r="O201" s="89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6">
        <f>S201*H201</f>
        <v>0</v>
      </c>
      <c r="U201" s="207" t="s">
        <v>1</v>
      </c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08" t="s">
        <v>174</v>
      </c>
      <c r="AT201" s="208" t="s">
        <v>137</v>
      </c>
      <c r="AU201" s="208" t="s">
        <v>75</v>
      </c>
      <c r="AY201" s="15" t="s">
        <v>142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5" t="s">
        <v>82</v>
      </c>
      <c r="BK201" s="209">
        <f>ROUND(I201*H201,2)</f>
        <v>0</v>
      </c>
      <c r="BL201" s="15" t="s">
        <v>174</v>
      </c>
      <c r="BM201" s="208" t="s">
        <v>713</v>
      </c>
    </row>
    <row r="202" s="2" customFormat="1">
      <c r="A202" s="36"/>
      <c r="B202" s="37"/>
      <c r="C202" s="38"/>
      <c r="D202" s="210" t="s">
        <v>144</v>
      </c>
      <c r="E202" s="38"/>
      <c r="F202" s="211" t="s">
        <v>431</v>
      </c>
      <c r="G202" s="38"/>
      <c r="H202" s="38"/>
      <c r="I202" s="212"/>
      <c r="J202" s="38"/>
      <c r="K202" s="38"/>
      <c r="L202" s="42"/>
      <c r="M202" s="213"/>
      <c r="N202" s="214"/>
      <c r="O202" s="89"/>
      <c r="P202" s="89"/>
      <c r="Q202" s="89"/>
      <c r="R202" s="89"/>
      <c r="S202" s="89"/>
      <c r="T202" s="89"/>
      <c r="U202" s="90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5" t="s">
        <v>144</v>
      </c>
      <c r="AU202" s="15" t="s">
        <v>75</v>
      </c>
    </row>
    <row r="203" s="2" customFormat="1" ht="16.5" customHeight="1">
      <c r="A203" s="36"/>
      <c r="B203" s="37"/>
      <c r="C203" s="215" t="s">
        <v>352</v>
      </c>
      <c r="D203" s="215" t="s">
        <v>154</v>
      </c>
      <c r="E203" s="216" t="s">
        <v>434</v>
      </c>
      <c r="F203" s="217" t="s">
        <v>435</v>
      </c>
      <c r="G203" s="218" t="s">
        <v>253</v>
      </c>
      <c r="H203" s="219">
        <v>40</v>
      </c>
      <c r="I203" s="220"/>
      <c r="J203" s="221">
        <f>ROUND(I203*H203,2)</f>
        <v>0</v>
      </c>
      <c r="K203" s="217" t="s">
        <v>141</v>
      </c>
      <c r="L203" s="42"/>
      <c r="M203" s="222" t="s">
        <v>1</v>
      </c>
      <c r="N203" s="223" t="s">
        <v>40</v>
      </c>
      <c r="O203" s="89"/>
      <c r="P203" s="206">
        <f>O203*H203</f>
        <v>0</v>
      </c>
      <c r="Q203" s="206">
        <v>0</v>
      </c>
      <c r="R203" s="206">
        <f>Q203*H203</f>
        <v>0</v>
      </c>
      <c r="S203" s="206">
        <v>0</v>
      </c>
      <c r="T203" s="206">
        <f>S203*H203</f>
        <v>0</v>
      </c>
      <c r="U203" s="207" t="s">
        <v>1</v>
      </c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8" t="s">
        <v>82</v>
      </c>
      <c r="AT203" s="208" t="s">
        <v>154</v>
      </c>
      <c r="AU203" s="208" t="s">
        <v>75</v>
      </c>
      <c r="AY203" s="15" t="s">
        <v>142</v>
      </c>
      <c r="BE203" s="209">
        <f>IF(N203="základní",J203,0)</f>
        <v>0</v>
      </c>
      <c r="BF203" s="209">
        <f>IF(N203="snížená",J203,0)</f>
        <v>0</v>
      </c>
      <c r="BG203" s="209">
        <f>IF(N203="zákl. přenesená",J203,0)</f>
        <v>0</v>
      </c>
      <c r="BH203" s="209">
        <f>IF(N203="sníž. přenesená",J203,0)</f>
        <v>0</v>
      </c>
      <c r="BI203" s="209">
        <f>IF(N203="nulová",J203,0)</f>
        <v>0</v>
      </c>
      <c r="BJ203" s="15" t="s">
        <v>82</v>
      </c>
      <c r="BK203" s="209">
        <f>ROUND(I203*H203,2)</f>
        <v>0</v>
      </c>
      <c r="BL203" s="15" t="s">
        <v>82</v>
      </c>
      <c r="BM203" s="208" t="s">
        <v>714</v>
      </c>
    </row>
    <row r="204" s="2" customFormat="1">
      <c r="A204" s="36"/>
      <c r="B204" s="37"/>
      <c r="C204" s="38"/>
      <c r="D204" s="210" t="s">
        <v>144</v>
      </c>
      <c r="E204" s="38"/>
      <c r="F204" s="211" t="s">
        <v>435</v>
      </c>
      <c r="G204" s="38"/>
      <c r="H204" s="38"/>
      <c r="I204" s="212"/>
      <c r="J204" s="38"/>
      <c r="K204" s="38"/>
      <c r="L204" s="42"/>
      <c r="M204" s="213"/>
      <c r="N204" s="214"/>
      <c r="O204" s="89"/>
      <c r="P204" s="89"/>
      <c r="Q204" s="89"/>
      <c r="R204" s="89"/>
      <c r="S204" s="89"/>
      <c r="T204" s="89"/>
      <c r="U204" s="90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144</v>
      </c>
      <c r="AU204" s="15" t="s">
        <v>75</v>
      </c>
    </row>
    <row r="205" s="2" customFormat="1">
      <c r="A205" s="36"/>
      <c r="B205" s="37"/>
      <c r="C205" s="215" t="s">
        <v>357</v>
      </c>
      <c r="D205" s="215" t="s">
        <v>154</v>
      </c>
      <c r="E205" s="216" t="s">
        <v>454</v>
      </c>
      <c r="F205" s="217" t="s">
        <v>455</v>
      </c>
      <c r="G205" s="218" t="s">
        <v>147</v>
      </c>
      <c r="H205" s="219">
        <v>1</v>
      </c>
      <c r="I205" s="220"/>
      <c r="J205" s="221">
        <f>ROUND(I205*H205,2)</f>
        <v>0</v>
      </c>
      <c r="K205" s="217" t="s">
        <v>141</v>
      </c>
      <c r="L205" s="42"/>
      <c r="M205" s="222" t="s">
        <v>1</v>
      </c>
      <c r="N205" s="223" t="s">
        <v>40</v>
      </c>
      <c r="O205" s="89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6">
        <f>S205*H205</f>
        <v>0</v>
      </c>
      <c r="U205" s="207" t="s">
        <v>1</v>
      </c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8" t="s">
        <v>82</v>
      </c>
      <c r="AT205" s="208" t="s">
        <v>154</v>
      </c>
      <c r="AU205" s="208" t="s">
        <v>75</v>
      </c>
      <c r="AY205" s="15" t="s">
        <v>142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5" t="s">
        <v>82</v>
      </c>
      <c r="BK205" s="209">
        <f>ROUND(I205*H205,2)</f>
        <v>0</v>
      </c>
      <c r="BL205" s="15" t="s">
        <v>82</v>
      </c>
      <c r="BM205" s="208" t="s">
        <v>715</v>
      </c>
    </row>
    <row r="206" s="2" customFormat="1">
      <c r="A206" s="36"/>
      <c r="B206" s="37"/>
      <c r="C206" s="38"/>
      <c r="D206" s="210" t="s">
        <v>144</v>
      </c>
      <c r="E206" s="38"/>
      <c r="F206" s="211" t="s">
        <v>455</v>
      </c>
      <c r="G206" s="38"/>
      <c r="H206" s="38"/>
      <c r="I206" s="212"/>
      <c r="J206" s="38"/>
      <c r="K206" s="38"/>
      <c r="L206" s="42"/>
      <c r="M206" s="213"/>
      <c r="N206" s="214"/>
      <c r="O206" s="89"/>
      <c r="P206" s="89"/>
      <c r="Q206" s="89"/>
      <c r="R206" s="89"/>
      <c r="S206" s="89"/>
      <c r="T206" s="89"/>
      <c r="U206" s="90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144</v>
      </c>
      <c r="AU206" s="15" t="s">
        <v>75</v>
      </c>
    </row>
    <row r="207" s="2" customFormat="1">
      <c r="A207" s="36"/>
      <c r="B207" s="37"/>
      <c r="C207" s="215" t="s">
        <v>338</v>
      </c>
      <c r="D207" s="215" t="s">
        <v>154</v>
      </c>
      <c r="E207" s="216" t="s">
        <v>458</v>
      </c>
      <c r="F207" s="217" t="s">
        <v>459</v>
      </c>
      <c r="G207" s="218" t="s">
        <v>147</v>
      </c>
      <c r="H207" s="219">
        <v>1</v>
      </c>
      <c r="I207" s="220"/>
      <c r="J207" s="221">
        <f>ROUND(I207*H207,2)</f>
        <v>0</v>
      </c>
      <c r="K207" s="217" t="s">
        <v>141</v>
      </c>
      <c r="L207" s="42"/>
      <c r="M207" s="222" t="s">
        <v>1</v>
      </c>
      <c r="N207" s="223" t="s">
        <v>40</v>
      </c>
      <c r="O207" s="89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6">
        <f>S207*H207</f>
        <v>0</v>
      </c>
      <c r="U207" s="207" t="s">
        <v>1</v>
      </c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08" t="s">
        <v>82</v>
      </c>
      <c r="AT207" s="208" t="s">
        <v>154</v>
      </c>
      <c r="AU207" s="208" t="s">
        <v>75</v>
      </c>
      <c r="AY207" s="15" t="s">
        <v>142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5" t="s">
        <v>82</v>
      </c>
      <c r="BK207" s="209">
        <f>ROUND(I207*H207,2)</f>
        <v>0</v>
      </c>
      <c r="BL207" s="15" t="s">
        <v>82</v>
      </c>
      <c r="BM207" s="208" t="s">
        <v>716</v>
      </c>
    </row>
    <row r="208" s="2" customFormat="1">
      <c r="A208" s="36"/>
      <c r="B208" s="37"/>
      <c r="C208" s="38"/>
      <c r="D208" s="210" t="s">
        <v>144</v>
      </c>
      <c r="E208" s="38"/>
      <c r="F208" s="211" t="s">
        <v>459</v>
      </c>
      <c r="G208" s="38"/>
      <c r="H208" s="38"/>
      <c r="I208" s="212"/>
      <c r="J208" s="38"/>
      <c r="K208" s="38"/>
      <c r="L208" s="42"/>
      <c r="M208" s="213"/>
      <c r="N208" s="214"/>
      <c r="O208" s="89"/>
      <c r="P208" s="89"/>
      <c r="Q208" s="89"/>
      <c r="R208" s="89"/>
      <c r="S208" s="89"/>
      <c r="T208" s="89"/>
      <c r="U208" s="90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144</v>
      </c>
      <c r="AU208" s="15" t="s">
        <v>75</v>
      </c>
    </row>
    <row r="209" s="2" customFormat="1">
      <c r="A209" s="36"/>
      <c r="B209" s="37"/>
      <c r="C209" s="215" t="s">
        <v>717</v>
      </c>
      <c r="D209" s="215" t="s">
        <v>154</v>
      </c>
      <c r="E209" s="216" t="s">
        <v>483</v>
      </c>
      <c r="F209" s="217" t="s">
        <v>484</v>
      </c>
      <c r="G209" s="218" t="s">
        <v>147</v>
      </c>
      <c r="H209" s="219">
        <v>1</v>
      </c>
      <c r="I209" s="220"/>
      <c r="J209" s="221">
        <f>ROUND(I209*H209,2)</f>
        <v>0</v>
      </c>
      <c r="K209" s="217" t="s">
        <v>141</v>
      </c>
      <c r="L209" s="42"/>
      <c r="M209" s="222" t="s">
        <v>1</v>
      </c>
      <c r="N209" s="223" t="s">
        <v>40</v>
      </c>
      <c r="O209" s="89"/>
      <c r="P209" s="206">
        <f>O209*H209</f>
        <v>0</v>
      </c>
      <c r="Q209" s="206">
        <v>0</v>
      </c>
      <c r="R209" s="206">
        <f>Q209*H209</f>
        <v>0</v>
      </c>
      <c r="S209" s="206">
        <v>0</v>
      </c>
      <c r="T209" s="206">
        <f>S209*H209</f>
        <v>0</v>
      </c>
      <c r="U209" s="207" t="s">
        <v>1</v>
      </c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08" t="s">
        <v>82</v>
      </c>
      <c r="AT209" s="208" t="s">
        <v>154</v>
      </c>
      <c r="AU209" s="208" t="s">
        <v>75</v>
      </c>
      <c r="AY209" s="15" t="s">
        <v>142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5" t="s">
        <v>82</v>
      </c>
      <c r="BK209" s="209">
        <f>ROUND(I209*H209,2)</f>
        <v>0</v>
      </c>
      <c r="BL209" s="15" t="s">
        <v>82</v>
      </c>
      <c r="BM209" s="208" t="s">
        <v>718</v>
      </c>
    </row>
    <row r="210" s="2" customFormat="1">
      <c r="A210" s="36"/>
      <c r="B210" s="37"/>
      <c r="C210" s="38"/>
      <c r="D210" s="210" t="s">
        <v>144</v>
      </c>
      <c r="E210" s="38"/>
      <c r="F210" s="211" t="s">
        <v>484</v>
      </c>
      <c r="G210" s="38"/>
      <c r="H210" s="38"/>
      <c r="I210" s="212"/>
      <c r="J210" s="38"/>
      <c r="K210" s="38"/>
      <c r="L210" s="42"/>
      <c r="M210" s="213"/>
      <c r="N210" s="214"/>
      <c r="O210" s="89"/>
      <c r="P210" s="89"/>
      <c r="Q210" s="89"/>
      <c r="R210" s="89"/>
      <c r="S210" s="89"/>
      <c r="T210" s="89"/>
      <c r="U210" s="90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5" t="s">
        <v>144</v>
      </c>
      <c r="AU210" s="15" t="s">
        <v>75</v>
      </c>
    </row>
    <row r="211" s="2" customFormat="1">
      <c r="A211" s="36"/>
      <c r="B211" s="37"/>
      <c r="C211" s="215" t="s">
        <v>719</v>
      </c>
      <c r="D211" s="215" t="s">
        <v>154</v>
      </c>
      <c r="E211" s="216" t="s">
        <v>487</v>
      </c>
      <c r="F211" s="217" t="s">
        <v>488</v>
      </c>
      <c r="G211" s="218" t="s">
        <v>147</v>
      </c>
      <c r="H211" s="219">
        <v>1</v>
      </c>
      <c r="I211" s="220"/>
      <c r="J211" s="221">
        <f>ROUND(I211*H211,2)</f>
        <v>0</v>
      </c>
      <c r="K211" s="217" t="s">
        <v>141</v>
      </c>
      <c r="L211" s="42"/>
      <c r="M211" s="222" t="s">
        <v>1</v>
      </c>
      <c r="N211" s="223" t="s">
        <v>40</v>
      </c>
      <c r="O211" s="89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6">
        <f>S211*H211</f>
        <v>0</v>
      </c>
      <c r="U211" s="207" t="s">
        <v>1</v>
      </c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08" t="s">
        <v>82</v>
      </c>
      <c r="AT211" s="208" t="s">
        <v>154</v>
      </c>
      <c r="AU211" s="208" t="s">
        <v>75</v>
      </c>
      <c r="AY211" s="15" t="s">
        <v>142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5" t="s">
        <v>82</v>
      </c>
      <c r="BK211" s="209">
        <f>ROUND(I211*H211,2)</f>
        <v>0</v>
      </c>
      <c r="BL211" s="15" t="s">
        <v>82</v>
      </c>
      <c r="BM211" s="208" t="s">
        <v>720</v>
      </c>
    </row>
    <row r="212" s="2" customFormat="1">
      <c r="A212" s="36"/>
      <c r="B212" s="37"/>
      <c r="C212" s="38"/>
      <c r="D212" s="210" t="s">
        <v>144</v>
      </c>
      <c r="E212" s="38"/>
      <c r="F212" s="211" t="s">
        <v>488</v>
      </c>
      <c r="G212" s="38"/>
      <c r="H212" s="38"/>
      <c r="I212" s="212"/>
      <c r="J212" s="38"/>
      <c r="K212" s="38"/>
      <c r="L212" s="42"/>
      <c r="M212" s="213"/>
      <c r="N212" s="214"/>
      <c r="O212" s="89"/>
      <c r="P212" s="89"/>
      <c r="Q212" s="89"/>
      <c r="R212" s="89"/>
      <c r="S212" s="89"/>
      <c r="T212" s="89"/>
      <c r="U212" s="90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5" t="s">
        <v>144</v>
      </c>
      <c r="AU212" s="15" t="s">
        <v>75</v>
      </c>
    </row>
    <row r="213" s="2" customFormat="1">
      <c r="A213" s="36"/>
      <c r="B213" s="37"/>
      <c r="C213" s="215" t="s">
        <v>721</v>
      </c>
      <c r="D213" s="215" t="s">
        <v>154</v>
      </c>
      <c r="E213" s="216" t="s">
        <v>491</v>
      </c>
      <c r="F213" s="217" t="s">
        <v>492</v>
      </c>
      <c r="G213" s="218" t="s">
        <v>218</v>
      </c>
      <c r="H213" s="219">
        <v>50</v>
      </c>
      <c r="I213" s="220"/>
      <c r="J213" s="221">
        <f>ROUND(I213*H213,2)</f>
        <v>0</v>
      </c>
      <c r="K213" s="217" t="s">
        <v>141</v>
      </c>
      <c r="L213" s="42"/>
      <c r="M213" s="222" t="s">
        <v>1</v>
      </c>
      <c r="N213" s="223" t="s">
        <v>40</v>
      </c>
      <c r="O213" s="89"/>
      <c r="P213" s="206">
        <f>O213*H213</f>
        <v>0</v>
      </c>
      <c r="Q213" s="206">
        <v>0</v>
      </c>
      <c r="R213" s="206">
        <f>Q213*H213</f>
        <v>0</v>
      </c>
      <c r="S213" s="206">
        <v>0</v>
      </c>
      <c r="T213" s="206">
        <f>S213*H213</f>
        <v>0</v>
      </c>
      <c r="U213" s="207" t="s">
        <v>1</v>
      </c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08" t="s">
        <v>82</v>
      </c>
      <c r="AT213" s="208" t="s">
        <v>154</v>
      </c>
      <c r="AU213" s="208" t="s">
        <v>75</v>
      </c>
      <c r="AY213" s="15" t="s">
        <v>142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5" t="s">
        <v>82</v>
      </c>
      <c r="BK213" s="209">
        <f>ROUND(I213*H213,2)</f>
        <v>0</v>
      </c>
      <c r="BL213" s="15" t="s">
        <v>82</v>
      </c>
      <c r="BM213" s="208" t="s">
        <v>722</v>
      </c>
    </row>
    <row r="214" s="2" customFormat="1">
      <c r="A214" s="36"/>
      <c r="B214" s="37"/>
      <c r="C214" s="38"/>
      <c r="D214" s="210" t="s">
        <v>144</v>
      </c>
      <c r="E214" s="38"/>
      <c r="F214" s="211" t="s">
        <v>492</v>
      </c>
      <c r="G214" s="38"/>
      <c r="H214" s="38"/>
      <c r="I214" s="212"/>
      <c r="J214" s="38"/>
      <c r="K214" s="38"/>
      <c r="L214" s="42"/>
      <c r="M214" s="213"/>
      <c r="N214" s="214"/>
      <c r="O214" s="89"/>
      <c r="P214" s="89"/>
      <c r="Q214" s="89"/>
      <c r="R214" s="89"/>
      <c r="S214" s="89"/>
      <c r="T214" s="89"/>
      <c r="U214" s="90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5" t="s">
        <v>144</v>
      </c>
      <c r="AU214" s="15" t="s">
        <v>75</v>
      </c>
    </row>
    <row r="215" s="2" customFormat="1">
      <c r="A215" s="36"/>
      <c r="B215" s="37"/>
      <c r="C215" s="38"/>
      <c r="D215" s="210" t="s">
        <v>400</v>
      </c>
      <c r="E215" s="38"/>
      <c r="F215" s="224" t="s">
        <v>494</v>
      </c>
      <c r="G215" s="38"/>
      <c r="H215" s="38"/>
      <c r="I215" s="212"/>
      <c r="J215" s="38"/>
      <c r="K215" s="38"/>
      <c r="L215" s="42"/>
      <c r="M215" s="213"/>
      <c r="N215" s="214"/>
      <c r="O215" s="89"/>
      <c r="P215" s="89"/>
      <c r="Q215" s="89"/>
      <c r="R215" s="89"/>
      <c r="S215" s="89"/>
      <c r="T215" s="89"/>
      <c r="U215" s="90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400</v>
      </c>
      <c r="AU215" s="15" t="s">
        <v>75</v>
      </c>
    </row>
    <row r="216" s="2" customFormat="1" ht="16.5" customHeight="1">
      <c r="A216" s="36"/>
      <c r="B216" s="37"/>
      <c r="C216" s="215" t="s">
        <v>723</v>
      </c>
      <c r="D216" s="215" t="s">
        <v>154</v>
      </c>
      <c r="E216" s="216" t="s">
        <v>521</v>
      </c>
      <c r="F216" s="217" t="s">
        <v>522</v>
      </c>
      <c r="G216" s="218" t="s">
        <v>147</v>
      </c>
      <c r="H216" s="219">
        <v>4</v>
      </c>
      <c r="I216" s="220"/>
      <c r="J216" s="221">
        <f>ROUND(I216*H216,2)</f>
        <v>0</v>
      </c>
      <c r="K216" s="217" t="s">
        <v>141</v>
      </c>
      <c r="L216" s="42"/>
      <c r="M216" s="222" t="s">
        <v>1</v>
      </c>
      <c r="N216" s="223" t="s">
        <v>40</v>
      </c>
      <c r="O216" s="89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6">
        <f>S216*H216</f>
        <v>0</v>
      </c>
      <c r="U216" s="207" t="s">
        <v>1</v>
      </c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8" t="s">
        <v>82</v>
      </c>
      <c r="AT216" s="208" t="s">
        <v>154</v>
      </c>
      <c r="AU216" s="208" t="s">
        <v>75</v>
      </c>
      <c r="AY216" s="15" t="s">
        <v>142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5" t="s">
        <v>82</v>
      </c>
      <c r="BK216" s="209">
        <f>ROUND(I216*H216,2)</f>
        <v>0</v>
      </c>
      <c r="BL216" s="15" t="s">
        <v>82</v>
      </c>
      <c r="BM216" s="208" t="s">
        <v>724</v>
      </c>
    </row>
    <row r="217" s="2" customFormat="1">
      <c r="A217" s="36"/>
      <c r="B217" s="37"/>
      <c r="C217" s="38"/>
      <c r="D217" s="210" t="s">
        <v>144</v>
      </c>
      <c r="E217" s="38"/>
      <c r="F217" s="211" t="s">
        <v>522</v>
      </c>
      <c r="G217" s="38"/>
      <c r="H217" s="38"/>
      <c r="I217" s="212"/>
      <c r="J217" s="38"/>
      <c r="K217" s="38"/>
      <c r="L217" s="42"/>
      <c r="M217" s="213"/>
      <c r="N217" s="214"/>
      <c r="O217" s="89"/>
      <c r="P217" s="89"/>
      <c r="Q217" s="89"/>
      <c r="R217" s="89"/>
      <c r="S217" s="89"/>
      <c r="T217" s="89"/>
      <c r="U217" s="90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144</v>
      </c>
      <c r="AU217" s="15" t="s">
        <v>75</v>
      </c>
    </row>
    <row r="218" s="2" customFormat="1" ht="16.5" customHeight="1">
      <c r="A218" s="36"/>
      <c r="B218" s="37"/>
      <c r="C218" s="215" t="s">
        <v>361</v>
      </c>
      <c r="D218" s="215" t="s">
        <v>154</v>
      </c>
      <c r="E218" s="216" t="s">
        <v>525</v>
      </c>
      <c r="F218" s="217" t="s">
        <v>526</v>
      </c>
      <c r="G218" s="218" t="s">
        <v>147</v>
      </c>
      <c r="H218" s="219">
        <v>4</v>
      </c>
      <c r="I218" s="220"/>
      <c r="J218" s="221">
        <f>ROUND(I218*H218,2)</f>
        <v>0</v>
      </c>
      <c r="K218" s="217" t="s">
        <v>141</v>
      </c>
      <c r="L218" s="42"/>
      <c r="M218" s="222" t="s">
        <v>1</v>
      </c>
      <c r="N218" s="223" t="s">
        <v>40</v>
      </c>
      <c r="O218" s="89"/>
      <c r="P218" s="206">
        <f>O218*H218</f>
        <v>0</v>
      </c>
      <c r="Q218" s="206">
        <v>0</v>
      </c>
      <c r="R218" s="206">
        <f>Q218*H218</f>
        <v>0</v>
      </c>
      <c r="S218" s="206">
        <v>0</v>
      </c>
      <c r="T218" s="206">
        <f>S218*H218</f>
        <v>0</v>
      </c>
      <c r="U218" s="207" t="s">
        <v>1</v>
      </c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8" t="s">
        <v>82</v>
      </c>
      <c r="AT218" s="208" t="s">
        <v>154</v>
      </c>
      <c r="AU218" s="208" t="s">
        <v>75</v>
      </c>
      <c r="AY218" s="15" t="s">
        <v>142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5" t="s">
        <v>82</v>
      </c>
      <c r="BK218" s="209">
        <f>ROUND(I218*H218,2)</f>
        <v>0</v>
      </c>
      <c r="BL218" s="15" t="s">
        <v>82</v>
      </c>
      <c r="BM218" s="208" t="s">
        <v>725</v>
      </c>
    </row>
    <row r="219" s="2" customFormat="1">
      <c r="A219" s="36"/>
      <c r="B219" s="37"/>
      <c r="C219" s="38"/>
      <c r="D219" s="210" t="s">
        <v>144</v>
      </c>
      <c r="E219" s="38"/>
      <c r="F219" s="211" t="s">
        <v>526</v>
      </c>
      <c r="G219" s="38"/>
      <c r="H219" s="38"/>
      <c r="I219" s="212"/>
      <c r="J219" s="38"/>
      <c r="K219" s="38"/>
      <c r="L219" s="42"/>
      <c r="M219" s="213"/>
      <c r="N219" s="214"/>
      <c r="O219" s="89"/>
      <c r="P219" s="89"/>
      <c r="Q219" s="89"/>
      <c r="R219" s="89"/>
      <c r="S219" s="89"/>
      <c r="T219" s="89"/>
      <c r="U219" s="90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144</v>
      </c>
      <c r="AU219" s="15" t="s">
        <v>75</v>
      </c>
    </row>
    <row r="220" s="2" customFormat="1" ht="33" customHeight="1">
      <c r="A220" s="36"/>
      <c r="B220" s="37"/>
      <c r="C220" s="196" t="s">
        <v>369</v>
      </c>
      <c r="D220" s="196" t="s">
        <v>137</v>
      </c>
      <c r="E220" s="197" t="s">
        <v>533</v>
      </c>
      <c r="F220" s="198" t="s">
        <v>534</v>
      </c>
      <c r="G220" s="199" t="s">
        <v>147</v>
      </c>
      <c r="H220" s="200">
        <v>2</v>
      </c>
      <c r="I220" s="201"/>
      <c r="J220" s="202">
        <f>ROUND(I220*H220,2)</f>
        <v>0</v>
      </c>
      <c r="K220" s="198" t="s">
        <v>141</v>
      </c>
      <c r="L220" s="203"/>
      <c r="M220" s="204" t="s">
        <v>1</v>
      </c>
      <c r="N220" s="205" t="s">
        <v>40</v>
      </c>
      <c r="O220" s="89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6">
        <f>S220*H220</f>
        <v>0</v>
      </c>
      <c r="U220" s="207" t="s">
        <v>1</v>
      </c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8" t="s">
        <v>174</v>
      </c>
      <c r="AT220" s="208" t="s">
        <v>137</v>
      </c>
      <c r="AU220" s="208" t="s">
        <v>75</v>
      </c>
      <c r="AY220" s="15" t="s">
        <v>142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5" t="s">
        <v>82</v>
      </c>
      <c r="BK220" s="209">
        <f>ROUND(I220*H220,2)</f>
        <v>0</v>
      </c>
      <c r="BL220" s="15" t="s">
        <v>174</v>
      </c>
      <c r="BM220" s="208" t="s">
        <v>726</v>
      </c>
    </row>
    <row r="221" s="2" customFormat="1">
      <c r="A221" s="36"/>
      <c r="B221" s="37"/>
      <c r="C221" s="38"/>
      <c r="D221" s="210" t="s">
        <v>144</v>
      </c>
      <c r="E221" s="38"/>
      <c r="F221" s="211" t="s">
        <v>534</v>
      </c>
      <c r="G221" s="38"/>
      <c r="H221" s="38"/>
      <c r="I221" s="212"/>
      <c r="J221" s="38"/>
      <c r="K221" s="38"/>
      <c r="L221" s="42"/>
      <c r="M221" s="213"/>
      <c r="N221" s="214"/>
      <c r="O221" s="89"/>
      <c r="P221" s="89"/>
      <c r="Q221" s="89"/>
      <c r="R221" s="89"/>
      <c r="S221" s="89"/>
      <c r="T221" s="89"/>
      <c r="U221" s="90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144</v>
      </c>
      <c r="AU221" s="15" t="s">
        <v>75</v>
      </c>
    </row>
    <row r="222" s="2" customFormat="1">
      <c r="A222" s="36"/>
      <c r="B222" s="37"/>
      <c r="C222" s="215" t="s">
        <v>373</v>
      </c>
      <c r="D222" s="215" t="s">
        <v>154</v>
      </c>
      <c r="E222" s="216" t="s">
        <v>537</v>
      </c>
      <c r="F222" s="217" t="s">
        <v>538</v>
      </c>
      <c r="G222" s="218" t="s">
        <v>147</v>
      </c>
      <c r="H222" s="219">
        <v>2</v>
      </c>
      <c r="I222" s="220"/>
      <c r="J222" s="221">
        <f>ROUND(I222*H222,2)</f>
        <v>0</v>
      </c>
      <c r="K222" s="217" t="s">
        <v>141</v>
      </c>
      <c r="L222" s="42"/>
      <c r="M222" s="222" t="s">
        <v>1</v>
      </c>
      <c r="N222" s="223" t="s">
        <v>40</v>
      </c>
      <c r="O222" s="89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6">
        <f>S222*H222</f>
        <v>0</v>
      </c>
      <c r="U222" s="207" t="s">
        <v>1</v>
      </c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8" t="s">
        <v>82</v>
      </c>
      <c r="AT222" s="208" t="s">
        <v>154</v>
      </c>
      <c r="AU222" s="208" t="s">
        <v>75</v>
      </c>
      <c r="AY222" s="15" t="s">
        <v>142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5" t="s">
        <v>82</v>
      </c>
      <c r="BK222" s="209">
        <f>ROUND(I222*H222,2)</f>
        <v>0</v>
      </c>
      <c r="BL222" s="15" t="s">
        <v>82</v>
      </c>
      <c r="BM222" s="208" t="s">
        <v>727</v>
      </c>
    </row>
    <row r="223" s="2" customFormat="1">
      <c r="A223" s="36"/>
      <c r="B223" s="37"/>
      <c r="C223" s="38"/>
      <c r="D223" s="210" t="s">
        <v>144</v>
      </c>
      <c r="E223" s="38"/>
      <c r="F223" s="211" t="s">
        <v>538</v>
      </c>
      <c r="G223" s="38"/>
      <c r="H223" s="38"/>
      <c r="I223" s="212"/>
      <c r="J223" s="38"/>
      <c r="K223" s="38"/>
      <c r="L223" s="42"/>
      <c r="M223" s="213"/>
      <c r="N223" s="214"/>
      <c r="O223" s="89"/>
      <c r="P223" s="89"/>
      <c r="Q223" s="89"/>
      <c r="R223" s="89"/>
      <c r="S223" s="89"/>
      <c r="T223" s="89"/>
      <c r="U223" s="90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144</v>
      </c>
      <c r="AU223" s="15" t="s">
        <v>75</v>
      </c>
    </row>
    <row r="224" s="2" customFormat="1">
      <c r="A224" s="36"/>
      <c r="B224" s="37"/>
      <c r="C224" s="215" t="s">
        <v>377</v>
      </c>
      <c r="D224" s="215" t="s">
        <v>154</v>
      </c>
      <c r="E224" s="216" t="s">
        <v>541</v>
      </c>
      <c r="F224" s="217" t="s">
        <v>542</v>
      </c>
      <c r="G224" s="218" t="s">
        <v>147</v>
      </c>
      <c r="H224" s="219">
        <v>2</v>
      </c>
      <c r="I224" s="220"/>
      <c r="J224" s="221">
        <f>ROUND(I224*H224,2)</f>
        <v>0</v>
      </c>
      <c r="K224" s="217" t="s">
        <v>141</v>
      </c>
      <c r="L224" s="42"/>
      <c r="M224" s="222" t="s">
        <v>1</v>
      </c>
      <c r="N224" s="223" t="s">
        <v>40</v>
      </c>
      <c r="O224" s="89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6">
        <f>S224*H224</f>
        <v>0</v>
      </c>
      <c r="U224" s="207" t="s">
        <v>1</v>
      </c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8" t="s">
        <v>82</v>
      </c>
      <c r="AT224" s="208" t="s">
        <v>154</v>
      </c>
      <c r="AU224" s="208" t="s">
        <v>75</v>
      </c>
      <c r="AY224" s="15" t="s">
        <v>142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5" t="s">
        <v>82</v>
      </c>
      <c r="BK224" s="209">
        <f>ROUND(I224*H224,2)</f>
        <v>0</v>
      </c>
      <c r="BL224" s="15" t="s">
        <v>82</v>
      </c>
      <c r="BM224" s="208" t="s">
        <v>728</v>
      </c>
    </row>
    <row r="225" s="2" customFormat="1">
      <c r="A225" s="36"/>
      <c r="B225" s="37"/>
      <c r="C225" s="38"/>
      <c r="D225" s="210" t="s">
        <v>144</v>
      </c>
      <c r="E225" s="38"/>
      <c r="F225" s="211" t="s">
        <v>542</v>
      </c>
      <c r="G225" s="38"/>
      <c r="H225" s="38"/>
      <c r="I225" s="212"/>
      <c r="J225" s="38"/>
      <c r="K225" s="38"/>
      <c r="L225" s="42"/>
      <c r="M225" s="213"/>
      <c r="N225" s="214"/>
      <c r="O225" s="89"/>
      <c r="P225" s="89"/>
      <c r="Q225" s="89"/>
      <c r="R225" s="89"/>
      <c r="S225" s="89"/>
      <c r="T225" s="89"/>
      <c r="U225" s="90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144</v>
      </c>
      <c r="AU225" s="15" t="s">
        <v>75</v>
      </c>
    </row>
    <row r="226" s="2" customFormat="1">
      <c r="A226" s="36"/>
      <c r="B226" s="37"/>
      <c r="C226" s="215" t="s">
        <v>382</v>
      </c>
      <c r="D226" s="215" t="s">
        <v>154</v>
      </c>
      <c r="E226" s="216" t="s">
        <v>545</v>
      </c>
      <c r="F226" s="217" t="s">
        <v>546</v>
      </c>
      <c r="G226" s="218" t="s">
        <v>147</v>
      </c>
      <c r="H226" s="219">
        <v>2</v>
      </c>
      <c r="I226" s="220"/>
      <c r="J226" s="221">
        <f>ROUND(I226*H226,2)</f>
        <v>0</v>
      </c>
      <c r="K226" s="217" t="s">
        <v>141</v>
      </c>
      <c r="L226" s="42"/>
      <c r="M226" s="222" t="s">
        <v>1</v>
      </c>
      <c r="N226" s="223" t="s">
        <v>40</v>
      </c>
      <c r="O226" s="89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6">
        <f>S226*H226</f>
        <v>0</v>
      </c>
      <c r="U226" s="207" t="s">
        <v>1</v>
      </c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8" t="s">
        <v>82</v>
      </c>
      <c r="AT226" s="208" t="s">
        <v>154</v>
      </c>
      <c r="AU226" s="208" t="s">
        <v>75</v>
      </c>
      <c r="AY226" s="15" t="s">
        <v>142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5" t="s">
        <v>82</v>
      </c>
      <c r="BK226" s="209">
        <f>ROUND(I226*H226,2)</f>
        <v>0</v>
      </c>
      <c r="BL226" s="15" t="s">
        <v>82</v>
      </c>
      <c r="BM226" s="208" t="s">
        <v>729</v>
      </c>
    </row>
    <row r="227" s="2" customFormat="1">
      <c r="A227" s="36"/>
      <c r="B227" s="37"/>
      <c r="C227" s="38"/>
      <c r="D227" s="210" t="s">
        <v>144</v>
      </c>
      <c r="E227" s="38"/>
      <c r="F227" s="211" t="s">
        <v>546</v>
      </c>
      <c r="G227" s="38"/>
      <c r="H227" s="38"/>
      <c r="I227" s="212"/>
      <c r="J227" s="38"/>
      <c r="K227" s="38"/>
      <c r="L227" s="42"/>
      <c r="M227" s="213"/>
      <c r="N227" s="214"/>
      <c r="O227" s="89"/>
      <c r="P227" s="89"/>
      <c r="Q227" s="89"/>
      <c r="R227" s="89"/>
      <c r="S227" s="89"/>
      <c r="T227" s="89"/>
      <c r="U227" s="90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144</v>
      </c>
      <c r="AU227" s="15" t="s">
        <v>75</v>
      </c>
    </row>
    <row r="228" s="2" customFormat="1" ht="21.75" customHeight="1">
      <c r="A228" s="36"/>
      <c r="B228" s="37"/>
      <c r="C228" s="215" t="s">
        <v>402</v>
      </c>
      <c r="D228" s="215" t="s">
        <v>154</v>
      </c>
      <c r="E228" s="216" t="s">
        <v>549</v>
      </c>
      <c r="F228" s="217" t="s">
        <v>550</v>
      </c>
      <c r="G228" s="218" t="s">
        <v>147</v>
      </c>
      <c r="H228" s="219">
        <v>2</v>
      </c>
      <c r="I228" s="220"/>
      <c r="J228" s="221">
        <f>ROUND(I228*H228,2)</f>
        <v>0</v>
      </c>
      <c r="K228" s="217" t="s">
        <v>141</v>
      </c>
      <c r="L228" s="42"/>
      <c r="M228" s="222" t="s">
        <v>1</v>
      </c>
      <c r="N228" s="223" t="s">
        <v>40</v>
      </c>
      <c r="O228" s="89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6">
        <f>S228*H228</f>
        <v>0</v>
      </c>
      <c r="U228" s="207" t="s">
        <v>1</v>
      </c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8" t="s">
        <v>82</v>
      </c>
      <c r="AT228" s="208" t="s">
        <v>154</v>
      </c>
      <c r="AU228" s="208" t="s">
        <v>75</v>
      </c>
      <c r="AY228" s="15" t="s">
        <v>142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5" t="s">
        <v>82</v>
      </c>
      <c r="BK228" s="209">
        <f>ROUND(I228*H228,2)</f>
        <v>0</v>
      </c>
      <c r="BL228" s="15" t="s">
        <v>82</v>
      </c>
      <c r="BM228" s="208" t="s">
        <v>730</v>
      </c>
    </row>
    <row r="229" s="2" customFormat="1">
      <c r="A229" s="36"/>
      <c r="B229" s="37"/>
      <c r="C229" s="38"/>
      <c r="D229" s="210" t="s">
        <v>144</v>
      </c>
      <c r="E229" s="38"/>
      <c r="F229" s="211" t="s">
        <v>550</v>
      </c>
      <c r="G229" s="38"/>
      <c r="H229" s="38"/>
      <c r="I229" s="212"/>
      <c r="J229" s="38"/>
      <c r="K229" s="38"/>
      <c r="L229" s="42"/>
      <c r="M229" s="213"/>
      <c r="N229" s="214"/>
      <c r="O229" s="89"/>
      <c r="P229" s="89"/>
      <c r="Q229" s="89"/>
      <c r="R229" s="89"/>
      <c r="S229" s="89"/>
      <c r="T229" s="89"/>
      <c r="U229" s="90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144</v>
      </c>
      <c r="AU229" s="15" t="s">
        <v>75</v>
      </c>
    </row>
    <row r="230" s="2" customFormat="1">
      <c r="A230" s="36"/>
      <c r="B230" s="37"/>
      <c r="C230" s="215" t="s">
        <v>407</v>
      </c>
      <c r="D230" s="215" t="s">
        <v>154</v>
      </c>
      <c r="E230" s="216" t="s">
        <v>553</v>
      </c>
      <c r="F230" s="217" t="s">
        <v>554</v>
      </c>
      <c r="G230" s="218" t="s">
        <v>147</v>
      </c>
      <c r="H230" s="219">
        <v>2</v>
      </c>
      <c r="I230" s="220"/>
      <c r="J230" s="221">
        <f>ROUND(I230*H230,2)</f>
        <v>0</v>
      </c>
      <c r="K230" s="217" t="s">
        <v>141</v>
      </c>
      <c r="L230" s="42"/>
      <c r="M230" s="222" t="s">
        <v>1</v>
      </c>
      <c r="N230" s="223" t="s">
        <v>40</v>
      </c>
      <c r="O230" s="89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6">
        <f>S230*H230</f>
        <v>0</v>
      </c>
      <c r="U230" s="207" t="s">
        <v>1</v>
      </c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8" t="s">
        <v>82</v>
      </c>
      <c r="AT230" s="208" t="s">
        <v>154</v>
      </c>
      <c r="AU230" s="208" t="s">
        <v>75</v>
      </c>
      <c r="AY230" s="15" t="s">
        <v>142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5" t="s">
        <v>82</v>
      </c>
      <c r="BK230" s="209">
        <f>ROUND(I230*H230,2)</f>
        <v>0</v>
      </c>
      <c r="BL230" s="15" t="s">
        <v>82</v>
      </c>
      <c r="BM230" s="208" t="s">
        <v>731</v>
      </c>
    </row>
    <row r="231" s="2" customFormat="1">
      <c r="A231" s="36"/>
      <c r="B231" s="37"/>
      <c r="C231" s="38"/>
      <c r="D231" s="210" t="s">
        <v>144</v>
      </c>
      <c r="E231" s="38"/>
      <c r="F231" s="211" t="s">
        <v>556</v>
      </c>
      <c r="G231" s="38"/>
      <c r="H231" s="38"/>
      <c r="I231" s="212"/>
      <c r="J231" s="38"/>
      <c r="K231" s="38"/>
      <c r="L231" s="42"/>
      <c r="M231" s="213"/>
      <c r="N231" s="214"/>
      <c r="O231" s="89"/>
      <c r="P231" s="89"/>
      <c r="Q231" s="89"/>
      <c r="R231" s="89"/>
      <c r="S231" s="89"/>
      <c r="T231" s="89"/>
      <c r="U231" s="90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144</v>
      </c>
      <c r="AU231" s="15" t="s">
        <v>75</v>
      </c>
    </row>
    <row r="232" s="2" customFormat="1" ht="16.5" customHeight="1">
      <c r="A232" s="36"/>
      <c r="B232" s="37"/>
      <c r="C232" s="215" t="s">
        <v>411</v>
      </c>
      <c r="D232" s="215" t="s">
        <v>154</v>
      </c>
      <c r="E232" s="216" t="s">
        <v>558</v>
      </c>
      <c r="F232" s="217" t="s">
        <v>559</v>
      </c>
      <c r="G232" s="218" t="s">
        <v>147</v>
      </c>
      <c r="H232" s="219">
        <v>4</v>
      </c>
      <c r="I232" s="220"/>
      <c r="J232" s="221">
        <f>ROUND(I232*H232,2)</f>
        <v>0</v>
      </c>
      <c r="K232" s="217" t="s">
        <v>141</v>
      </c>
      <c r="L232" s="42"/>
      <c r="M232" s="222" t="s">
        <v>1</v>
      </c>
      <c r="N232" s="223" t="s">
        <v>40</v>
      </c>
      <c r="O232" s="89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6">
        <f>S232*H232</f>
        <v>0</v>
      </c>
      <c r="U232" s="207" t="s">
        <v>1</v>
      </c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8" t="s">
        <v>82</v>
      </c>
      <c r="AT232" s="208" t="s">
        <v>154</v>
      </c>
      <c r="AU232" s="208" t="s">
        <v>75</v>
      </c>
      <c r="AY232" s="15" t="s">
        <v>142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5" t="s">
        <v>82</v>
      </c>
      <c r="BK232" s="209">
        <f>ROUND(I232*H232,2)</f>
        <v>0</v>
      </c>
      <c r="BL232" s="15" t="s">
        <v>82</v>
      </c>
      <c r="BM232" s="208" t="s">
        <v>732</v>
      </c>
    </row>
    <row r="233" s="2" customFormat="1">
      <c r="A233" s="36"/>
      <c r="B233" s="37"/>
      <c r="C233" s="38"/>
      <c r="D233" s="210" t="s">
        <v>144</v>
      </c>
      <c r="E233" s="38"/>
      <c r="F233" s="211" t="s">
        <v>559</v>
      </c>
      <c r="G233" s="38"/>
      <c r="H233" s="38"/>
      <c r="I233" s="212"/>
      <c r="J233" s="38"/>
      <c r="K233" s="38"/>
      <c r="L233" s="42"/>
      <c r="M233" s="213"/>
      <c r="N233" s="214"/>
      <c r="O233" s="89"/>
      <c r="P233" s="89"/>
      <c r="Q233" s="89"/>
      <c r="R233" s="89"/>
      <c r="S233" s="89"/>
      <c r="T233" s="89"/>
      <c r="U233" s="90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144</v>
      </c>
      <c r="AU233" s="15" t="s">
        <v>75</v>
      </c>
    </row>
    <row r="234" s="2" customFormat="1" ht="16.5" customHeight="1">
      <c r="A234" s="36"/>
      <c r="B234" s="37"/>
      <c r="C234" s="215" t="s">
        <v>416</v>
      </c>
      <c r="D234" s="215" t="s">
        <v>154</v>
      </c>
      <c r="E234" s="216" t="s">
        <v>562</v>
      </c>
      <c r="F234" s="217" t="s">
        <v>563</v>
      </c>
      <c r="G234" s="218" t="s">
        <v>147</v>
      </c>
      <c r="H234" s="219">
        <v>4</v>
      </c>
      <c r="I234" s="220"/>
      <c r="J234" s="221">
        <f>ROUND(I234*H234,2)</f>
        <v>0</v>
      </c>
      <c r="K234" s="217" t="s">
        <v>141</v>
      </c>
      <c r="L234" s="42"/>
      <c r="M234" s="222" t="s">
        <v>1</v>
      </c>
      <c r="N234" s="223" t="s">
        <v>40</v>
      </c>
      <c r="O234" s="89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6">
        <f>S234*H234</f>
        <v>0</v>
      </c>
      <c r="U234" s="207" t="s">
        <v>1</v>
      </c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8" t="s">
        <v>82</v>
      </c>
      <c r="AT234" s="208" t="s">
        <v>154</v>
      </c>
      <c r="AU234" s="208" t="s">
        <v>75</v>
      </c>
      <c r="AY234" s="15" t="s">
        <v>142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5" t="s">
        <v>82</v>
      </c>
      <c r="BK234" s="209">
        <f>ROUND(I234*H234,2)</f>
        <v>0</v>
      </c>
      <c r="BL234" s="15" t="s">
        <v>82</v>
      </c>
      <c r="BM234" s="208" t="s">
        <v>733</v>
      </c>
    </row>
    <row r="235" s="2" customFormat="1">
      <c r="A235" s="36"/>
      <c r="B235" s="37"/>
      <c r="C235" s="38"/>
      <c r="D235" s="210" t="s">
        <v>144</v>
      </c>
      <c r="E235" s="38"/>
      <c r="F235" s="211" t="s">
        <v>563</v>
      </c>
      <c r="G235" s="38"/>
      <c r="H235" s="38"/>
      <c r="I235" s="212"/>
      <c r="J235" s="38"/>
      <c r="K235" s="38"/>
      <c r="L235" s="42"/>
      <c r="M235" s="213"/>
      <c r="N235" s="214"/>
      <c r="O235" s="89"/>
      <c r="P235" s="89"/>
      <c r="Q235" s="89"/>
      <c r="R235" s="89"/>
      <c r="S235" s="89"/>
      <c r="T235" s="89"/>
      <c r="U235" s="90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144</v>
      </c>
      <c r="AU235" s="15" t="s">
        <v>75</v>
      </c>
    </row>
    <row r="236" s="2" customFormat="1" ht="16.5" customHeight="1">
      <c r="A236" s="36"/>
      <c r="B236" s="37"/>
      <c r="C236" s="215" t="s">
        <v>420</v>
      </c>
      <c r="D236" s="215" t="s">
        <v>154</v>
      </c>
      <c r="E236" s="216" t="s">
        <v>566</v>
      </c>
      <c r="F236" s="217" t="s">
        <v>567</v>
      </c>
      <c r="G236" s="218" t="s">
        <v>147</v>
      </c>
      <c r="H236" s="219">
        <v>8</v>
      </c>
      <c r="I236" s="220"/>
      <c r="J236" s="221">
        <f>ROUND(I236*H236,2)</f>
        <v>0</v>
      </c>
      <c r="K236" s="217" t="s">
        <v>141</v>
      </c>
      <c r="L236" s="42"/>
      <c r="M236" s="222" t="s">
        <v>1</v>
      </c>
      <c r="N236" s="223" t="s">
        <v>40</v>
      </c>
      <c r="O236" s="89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6">
        <f>S236*H236</f>
        <v>0</v>
      </c>
      <c r="U236" s="207" t="s">
        <v>1</v>
      </c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8" t="s">
        <v>82</v>
      </c>
      <c r="AT236" s="208" t="s">
        <v>154</v>
      </c>
      <c r="AU236" s="208" t="s">
        <v>75</v>
      </c>
      <c r="AY236" s="15" t="s">
        <v>142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5" t="s">
        <v>82</v>
      </c>
      <c r="BK236" s="209">
        <f>ROUND(I236*H236,2)</f>
        <v>0</v>
      </c>
      <c r="BL236" s="15" t="s">
        <v>82</v>
      </c>
      <c r="BM236" s="208" t="s">
        <v>734</v>
      </c>
    </row>
    <row r="237" s="2" customFormat="1">
      <c r="A237" s="36"/>
      <c r="B237" s="37"/>
      <c r="C237" s="38"/>
      <c r="D237" s="210" t="s">
        <v>144</v>
      </c>
      <c r="E237" s="38"/>
      <c r="F237" s="211" t="s">
        <v>567</v>
      </c>
      <c r="G237" s="38"/>
      <c r="H237" s="38"/>
      <c r="I237" s="212"/>
      <c r="J237" s="38"/>
      <c r="K237" s="38"/>
      <c r="L237" s="42"/>
      <c r="M237" s="213"/>
      <c r="N237" s="214"/>
      <c r="O237" s="89"/>
      <c r="P237" s="89"/>
      <c r="Q237" s="89"/>
      <c r="R237" s="89"/>
      <c r="S237" s="89"/>
      <c r="T237" s="89"/>
      <c r="U237" s="90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144</v>
      </c>
      <c r="AU237" s="15" t="s">
        <v>75</v>
      </c>
    </row>
    <row r="238" s="2" customFormat="1" ht="16.5" customHeight="1">
      <c r="A238" s="36"/>
      <c r="B238" s="37"/>
      <c r="C238" s="215" t="s">
        <v>425</v>
      </c>
      <c r="D238" s="215" t="s">
        <v>154</v>
      </c>
      <c r="E238" s="216" t="s">
        <v>570</v>
      </c>
      <c r="F238" s="217" t="s">
        <v>571</v>
      </c>
      <c r="G238" s="218" t="s">
        <v>147</v>
      </c>
      <c r="H238" s="219">
        <v>12</v>
      </c>
      <c r="I238" s="220"/>
      <c r="J238" s="221">
        <f>ROUND(I238*H238,2)</f>
        <v>0</v>
      </c>
      <c r="K238" s="217" t="s">
        <v>141</v>
      </c>
      <c r="L238" s="42"/>
      <c r="M238" s="222" t="s">
        <v>1</v>
      </c>
      <c r="N238" s="223" t="s">
        <v>40</v>
      </c>
      <c r="O238" s="89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6">
        <f>S238*H238</f>
        <v>0</v>
      </c>
      <c r="U238" s="207" t="s">
        <v>1</v>
      </c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8" t="s">
        <v>82</v>
      </c>
      <c r="AT238" s="208" t="s">
        <v>154</v>
      </c>
      <c r="AU238" s="208" t="s">
        <v>75</v>
      </c>
      <c r="AY238" s="15" t="s">
        <v>142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5" t="s">
        <v>82</v>
      </c>
      <c r="BK238" s="209">
        <f>ROUND(I238*H238,2)</f>
        <v>0</v>
      </c>
      <c r="BL238" s="15" t="s">
        <v>82</v>
      </c>
      <c r="BM238" s="208" t="s">
        <v>735</v>
      </c>
    </row>
    <row r="239" s="2" customFormat="1">
      <c r="A239" s="36"/>
      <c r="B239" s="37"/>
      <c r="C239" s="38"/>
      <c r="D239" s="210" t="s">
        <v>144</v>
      </c>
      <c r="E239" s="38"/>
      <c r="F239" s="211" t="s">
        <v>571</v>
      </c>
      <c r="G239" s="38"/>
      <c r="H239" s="38"/>
      <c r="I239" s="212"/>
      <c r="J239" s="38"/>
      <c r="K239" s="38"/>
      <c r="L239" s="42"/>
      <c r="M239" s="213"/>
      <c r="N239" s="214"/>
      <c r="O239" s="89"/>
      <c r="P239" s="89"/>
      <c r="Q239" s="89"/>
      <c r="R239" s="89"/>
      <c r="S239" s="89"/>
      <c r="T239" s="89"/>
      <c r="U239" s="90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144</v>
      </c>
      <c r="AU239" s="15" t="s">
        <v>75</v>
      </c>
    </row>
    <row r="240" s="2" customFormat="1" ht="16.5" customHeight="1">
      <c r="A240" s="36"/>
      <c r="B240" s="37"/>
      <c r="C240" s="215" t="s">
        <v>429</v>
      </c>
      <c r="D240" s="215" t="s">
        <v>154</v>
      </c>
      <c r="E240" s="216" t="s">
        <v>574</v>
      </c>
      <c r="F240" s="217" t="s">
        <v>575</v>
      </c>
      <c r="G240" s="218" t="s">
        <v>147</v>
      </c>
      <c r="H240" s="219">
        <v>4</v>
      </c>
      <c r="I240" s="220"/>
      <c r="J240" s="221">
        <f>ROUND(I240*H240,2)</f>
        <v>0</v>
      </c>
      <c r="K240" s="217" t="s">
        <v>141</v>
      </c>
      <c r="L240" s="42"/>
      <c r="M240" s="222" t="s">
        <v>1</v>
      </c>
      <c r="N240" s="223" t="s">
        <v>40</v>
      </c>
      <c r="O240" s="89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6">
        <f>S240*H240</f>
        <v>0</v>
      </c>
      <c r="U240" s="207" t="s">
        <v>1</v>
      </c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8" t="s">
        <v>82</v>
      </c>
      <c r="AT240" s="208" t="s">
        <v>154</v>
      </c>
      <c r="AU240" s="208" t="s">
        <v>75</v>
      </c>
      <c r="AY240" s="15" t="s">
        <v>142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5" t="s">
        <v>82</v>
      </c>
      <c r="BK240" s="209">
        <f>ROUND(I240*H240,2)</f>
        <v>0</v>
      </c>
      <c r="BL240" s="15" t="s">
        <v>82</v>
      </c>
      <c r="BM240" s="208" t="s">
        <v>736</v>
      </c>
    </row>
    <row r="241" s="2" customFormat="1">
      <c r="A241" s="36"/>
      <c r="B241" s="37"/>
      <c r="C241" s="38"/>
      <c r="D241" s="210" t="s">
        <v>144</v>
      </c>
      <c r="E241" s="38"/>
      <c r="F241" s="211" t="s">
        <v>575</v>
      </c>
      <c r="G241" s="38"/>
      <c r="H241" s="38"/>
      <c r="I241" s="212"/>
      <c r="J241" s="38"/>
      <c r="K241" s="38"/>
      <c r="L241" s="42"/>
      <c r="M241" s="213"/>
      <c r="N241" s="214"/>
      <c r="O241" s="89"/>
      <c r="P241" s="89"/>
      <c r="Q241" s="89"/>
      <c r="R241" s="89"/>
      <c r="S241" s="89"/>
      <c r="T241" s="89"/>
      <c r="U241" s="90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144</v>
      </c>
      <c r="AU241" s="15" t="s">
        <v>75</v>
      </c>
    </row>
    <row r="242" s="2" customFormat="1">
      <c r="A242" s="36"/>
      <c r="B242" s="37"/>
      <c r="C242" s="215" t="s">
        <v>486</v>
      </c>
      <c r="D242" s="215" t="s">
        <v>154</v>
      </c>
      <c r="E242" s="216" t="s">
        <v>500</v>
      </c>
      <c r="F242" s="217" t="s">
        <v>501</v>
      </c>
      <c r="G242" s="218" t="s">
        <v>147</v>
      </c>
      <c r="H242" s="219">
        <v>4</v>
      </c>
      <c r="I242" s="220"/>
      <c r="J242" s="221">
        <f>ROUND(I242*H242,2)</f>
        <v>0</v>
      </c>
      <c r="K242" s="217" t="s">
        <v>141</v>
      </c>
      <c r="L242" s="42"/>
      <c r="M242" s="222" t="s">
        <v>1</v>
      </c>
      <c r="N242" s="223" t="s">
        <v>40</v>
      </c>
      <c r="O242" s="89"/>
      <c r="P242" s="206">
        <f>O242*H242</f>
        <v>0</v>
      </c>
      <c r="Q242" s="206">
        <v>0</v>
      </c>
      <c r="R242" s="206">
        <f>Q242*H242</f>
        <v>0</v>
      </c>
      <c r="S242" s="206">
        <v>0</v>
      </c>
      <c r="T242" s="206">
        <f>S242*H242</f>
        <v>0</v>
      </c>
      <c r="U242" s="207" t="s">
        <v>1</v>
      </c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8" t="s">
        <v>82</v>
      </c>
      <c r="AT242" s="208" t="s">
        <v>154</v>
      </c>
      <c r="AU242" s="208" t="s">
        <v>75</v>
      </c>
      <c r="AY242" s="15" t="s">
        <v>142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5" t="s">
        <v>82</v>
      </c>
      <c r="BK242" s="209">
        <f>ROUND(I242*H242,2)</f>
        <v>0</v>
      </c>
      <c r="BL242" s="15" t="s">
        <v>82</v>
      </c>
      <c r="BM242" s="208" t="s">
        <v>737</v>
      </c>
    </row>
    <row r="243" s="2" customFormat="1">
      <c r="A243" s="36"/>
      <c r="B243" s="37"/>
      <c r="C243" s="38"/>
      <c r="D243" s="210" t="s">
        <v>144</v>
      </c>
      <c r="E243" s="38"/>
      <c r="F243" s="211" t="s">
        <v>501</v>
      </c>
      <c r="G243" s="38"/>
      <c r="H243" s="38"/>
      <c r="I243" s="212"/>
      <c r="J243" s="38"/>
      <c r="K243" s="38"/>
      <c r="L243" s="42"/>
      <c r="M243" s="213"/>
      <c r="N243" s="214"/>
      <c r="O243" s="89"/>
      <c r="P243" s="89"/>
      <c r="Q243" s="89"/>
      <c r="R243" s="89"/>
      <c r="S243" s="89"/>
      <c r="T243" s="89"/>
      <c r="U243" s="90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144</v>
      </c>
      <c r="AU243" s="15" t="s">
        <v>75</v>
      </c>
    </row>
    <row r="244" s="2" customFormat="1" ht="21.75" customHeight="1">
      <c r="A244" s="36"/>
      <c r="B244" s="37"/>
      <c r="C244" s="215" t="s">
        <v>490</v>
      </c>
      <c r="D244" s="215" t="s">
        <v>154</v>
      </c>
      <c r="E244" s="216" t="s">
        <v>738</v>
      </c>
      <c r="F244" s="217" t="s">
        <v>739</v>
      </c>
      <c r="G244" s="218" t="s">
        <v>147</v>
      </c>
      <c r="H244" s="219">
        <v>2</v>
      </c>
      <c r="I244" s="220"/>
      <c r="J244" s="221">
        <f>ROUND(I244*H244,2)</f>
        <v>0</v>
      </c>
      <c r="K244" s="217" t="s">
        <v>141</v>
      </c>
      <c r="L244" s="42"/>
      <c r="M244" s="222" t="s">
        <v>1</v>
      </c>
      <c r="N244" s="223" t="s">
        <v>40</v>
      </c>
      <c r="O244" s="89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6">
        <f>S244*H244</f>
        <v>0</v>
      </c>
      <c r="U244" s="207" t="s">
        <v>1</v>
      </c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8" t="s">
        <v>82</v>
      </c>
      <c r="AT244" s="208" t="s">
        <v>154</v>
      </c>
      <c r="AU244" s="208" t="s">
        <v>75</v>
      </c>
      <c r="AY244" s="15" t="s">
        <v>142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15" t="s">
        <v>82</v>
      </c>
      <c r="BK244" s="209">
        <f>ROUND(I244*H244,2)</f>
        <v>0</v>
      </c>
      <c r="BL244" s="15" t="s">
        <v>82</v>
      </c>
      <c r="BM244" s="208" t="s">
        <v>740</v>
      </c>
    </row>
    <row r="245" s="2" customFormat="1">
      <c r="A245" s="36"/>
      <c r="B245" s="37"/>
      <c r="C245" s="38"/>
      <c r="D245" s="210" t="s">
        <v>144</v>
      </c>
      <c r="E245" s="38"/>
      <c r="F245" s="211" t="s">
        <v>741</v>
      </c>
      <c r="G245" s="38"/>
      <c r="H245" s="38"/>
      <c r="I245" s="212"/>
      <c r="J245" s="38"/>
      <c r="K245" s="38"/>
      <c r="L245" s="42"/>
      <c r="M245" s="213"/>
      <c r="N245" s="214"/>
      <c r="O245" s="89"/>
      <c r="P245" s="89"/>
      <c r="Q245" s="89"/>
      <c r="R245" s="89"/>
      <c r="S245" s="89"/>
      <c r="T245" s="89"/>
      <c r="U245" s="90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144</v>
      </c>
      <c r="AU245" s="15" t="s">
        <v>75</v>
      </c>
    </row>
    <row r="246" s="2" customFormat="1">
      <c r="A246" s="36"/>
      <c r="B246" s="37"/>
      <c r="C246" s="196" t="s">
        <v>482</v>
      </c>
      <c r="D246" s="196" t="s">
        <v>137</v>
      </c>
      <c r="E246" s="197" t="s">
        <v>742</v>
      </c>
      <c r="F246" s="198" t="s">
        <v>743</v>
      </c>
      <c r="G246" s="199" t="s">
        <v>147</v>
      </c>
      <c r="H246" s="200">
        <v>4</v>
      </c>
      <c r="I246" s="201"/>
      <c r="J246" s="202">
        <f>ROUND(I246*H246,2)</f>
        <v>0</v>
      </c>
      <c r="K246" s="198" t="s">
        <v>141</v>
      </c>
      <c r="L246" s="203"/>
      <c r="M246" s="204" t="s">
        <v>1</v>
      </c>
      <c r="N246" s="205" t="s">
        <v>40</v>
      </c>
      <c r="O246" s="89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6">
        <f>S246*H246</f>
        <v>0</v>
      </c>
      <c r="U246" s="207" t="s">
        <v>1</v>
      </c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8" t="s">
        <v>84</v>
      </c>
      <c r="AT246" s="208" t="s">
        <v>137</v>
      </c>
      <c r="AU246" s="208" t="s">
        <v>75</v>
      </c>
      <c r="AY246" s="15" t="s">
        <v>142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5" t="s">
        <v>82</v>
      </c>
      <c r="BK246" s="209">
        <f>ROUND(I246*H246,2)</f>
        <v>0</v>
      </c>
      <c r="BL246" s="15" t="s">
        <v>82</v>
      </c>
      <c r="BM246" s="208" t="s">
        <v>744</v>
      </c>
    </row>
    <row r="247" s="2" customFormat="1">
      <c r="A247" s="36"/>
      <c r="B247" s="37"/>
      <c r="C247" s="38"/>
      <c r="D247" s="210" t="s">
        <v>144</v>
      </c>
      <c r="E247" s="38"/>
      <c r="F247" s="211" t="s">
        <v>743</v>
      </c>
      <c r="G247" s="38"/>
      <c r="H247" s="38"/>
      <c r="I247" s="212"/>
      <c r="J247" s="38"/>
      <c r="K247" s="38"/>
      <c r="L247" s="42"/>
      <c r="M247" s="213"/>
      <c r="N247" s="214"/>
      <c r="O247" s="89"/>
      <c r="P247" s="89"/>
      <c r="Q247" s="89"/>
      <c r="R247" s="89"/>
      <c r="S247" s="89"/>
      <c r="T247" s="89"/>
      <c r="U247" s="90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144</v>
      </c>
      <c r="AU247" s="15" t="s">
        <v>75</v>
      </c>
    </row>
    <row r="248" s="2" customFormat="1">
      <c r="A248" s="36"/>
      <c r="B248" s="37"/>
      <c r="C248" s="196" t="s">
        <v>433</v>
      </c>
      <c r="D248" s="196" t="s">
        <v>137</v>
      </c>
      <c r="E248" s="197" t="s">
        <v>578</v>
      </c>
      <c r="F248" s="198" t="s">
        <v>579</v>
      </c>
      <c r="G248" s="199" t="s">
        <v>147</v>
      </c>
      <c r="H248" s="200">
        <v>1</v>
      </c>
      <c r="I248" s="201"/>
      <c r="J248" s="202">
        <f>ROUND(I248*H248,2)</f>
        <v>0</v>
      </c>
      <c r="K248" s="198" t="s">
        <v>141</v>
      </c>
      <c r="L248" s="203"/>
      <c r="M248" s="204" t="s">
        <v>1</v>
      </c>
      <c r="N248" s="205" t="s">
        <v>40</v>
      </c>
      <c r="O248" s="89"/>
      <c r="P248" s="206">
        <f>O248*H248</f>
        <v>0</v>
      </c>
      <c r="Q248" s="206">
        <v>0</v>
      </c>
      <c r="R248" s="206">
        <f>Q248*H248</f>
        <v>0</v>
      </c>
      <c r="S248" s="206">
        <v>0</v>
      </c>
      <c r="T248" s="206">
        <f>S248*H248</f>
        <v>0</v>
      </c>
      <c r="U248" s="207" t="s">
        <v>1</v>
      </c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8" t="s">
        <v>84</v>
      </c>
      <c r="AT248" s="208" t="s">
        <v>137</v>
      </c>
      <c r="AU248" s="208" t="s">
        <v>75</v>
      </c>
      <c r="AY248" s="15" t="s">
        <v>142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5" t="s">
        <v>82</v>
      </c>
      <c r="BK248" s="209">
        <f>ROUND(I248*H248,2)</f>
        <v>0</v>
      </c>
      <c r="BL248" s="15" t="s">
        <v>82</v>
      </c>
      <c r="BM248" s="208" t="s">
        <v>745</v>
      </c>
    </row>
    <row r="249" s="2" customFormat="1">
      <c r="A249" s="36"/>
      <c r="B249" s="37"/>
      <c r="C249" s="38"/>
      <c r="D249" s="210" t="s">
        <v>144</v>
      </c>
      <c r="E249" s="38"/>
      <c r="F249" s="211" t="s">
        <v>579</v>
      </c>
      <c r="G249" s="38"/>
      <c r="H249" s="38"/>
      <c r="I249" s="212"/>
      <c r="J249" s="38"/>
      <c r="K249" s="38"/>
      <c r="L249" s="42"/>
      <c r="M249" s="213"/>
      <c r="N249" s="214"/>
      <c r="O249" s="89"/>
      <c r="P249" s="89"/>
      <c r="Q249" s="89"/>
      <c r="R249" s="89"/>
      <c r="S249" s="89"/>
      <c r="T249" s="89"/>
      <c r="U249" s="90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144</v>
      </c>
      <c r="AU249" s="15" t="s">
        <v>75</v>
      </c>
    </row>
    <row r="250" s="2" customFormat="1">
      <c r="A250" s="36"/>
      <c r="B250" s="37"/>
      <c r="C250" s="38"/>
      <c r="D250" s="210" t="s">
        <v>400</v>
      </c>
      <c r="E250" s="38"/>
      <c r="F250" s="224" t="s">
        <v>581</v>
      </c>
      <c r="G250" s="38"/>
      <c r="H250" s="38"/>
      <c r="I250" s="212"/>
      <c r="J250" s="38"/>
      <c r="K250" s="38"/>
      <c r="L250" s="42"/>
      <c r="M250" s="213"/>
      <c r="N250" s="214"/>
      <c r="O250" s="89"/>
      <c r="P250" s="89"/>
      <c r="Q250" s="89"/>
      <c r="R250" s="89"/>
      <c r="S250" s="89"/>
      <c r="T250" s="89"/>
      <c r="U250" s="90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400</v>
      </c>
      <c r="AU250" s="15" t="s">
        <v>75</v>
      </c>
    </row>
    <row r="251" s="2" customFormat="1" ht="16.5" customHeight="1">
      <c r="A251" s="36"/>
      <c r="B251" s="37"/>
      <c r="C251" s="215" t="s">
        <v>176</v>
      </c>
      <c r="D251" s="215" t="s">
        <v>154</v>
      </c>
      <c r="E251" s="216" t="s">
        <v>583</v>
      </c>
      <c r="F251" s="217" t="s">
        <v>584</v>
      </c>
      <c r="G251" s="218" t="s">
        <v>147</v>
      </c>
      <c r="H251" s="219">
        <v>1</v>
      </c>
      <c r="I251" s="220"/>
      <c r="J251" s="221">
        <f>ROUND(I251*H251,2)</f>
        <v>0</v>
      </c>
      <c r="K251" s="217" t="s">
        <v>141</v>
      </c>
      <c r="L251" s="42"/>
      <c r="M251" s="222" t="s">
        <v>1</v>
      </c>
      <c r="N251" s="223" t="s">
        <v>40</v>
      </c>
      <c r="O251" s="89"/>
      <c r="P251" s="206">
        <f>O251*H251</f>
        <v>0</v>
      </c>
      <c r="Q251" s="206">
        <v>0</v>
      </c>
      <c r="R251" s="206">
        <f>Q251*H251</f>
        <v>0</v>
      </c>
      <c r="S251" s="206">
        <v>0</v>
      </c>
      <c r="T251" s="206">
        <f>S251*H251</f>
        <v>0</v>
      </c>
      <c r="U251" s="207" t="s">
        <v>1</v>
      </c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8" t="s">
        <v>82</v>
      </c>
      <c r="AT251" s="208" t="s">
        <v>154</v>
      </c>
      <c r="AU251" s="208" t="s">
        <v>75</v>
      </c>
      <c r="AY251" s="15" t="s">
        <v>142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15" t="s">
        <v>82</v>
      </c>
      <c r="BK251" s="209">
        <f>ROUND(I251*H251,2)</f>
        <v>0</v>
      </c>
      <c r="BL251" s="15" t="s">
        <v>82</v>
      </c>
      <c r="BM251" s="208" t="s">
        <v>746</v>
      </c>
    </row>
    <row r="252" s="2" customFormat="1">
      <c r="A252" s="36"/>
      <c r="B252" s="37"/>
      <c r="C252" s="38"/>
      <c r="D252" s="210" t="s">
        <v>144</v>
      </c>
      <c r="E252" s="38"/>
      <c r="F252" s="211" t="s">
        <v>584</v>
      </c>
      <c r="G252" s="38"/>
      <c r="H252" s="38"/>
      <c r="I252" s="212"/>
      <c r="J252" s="38"/>
      <c r="K252" s="38"/>
      <c r="L252" s="42"/>
      <c r="M252" s="213"/>
      <c r="N252" s="214"/>
      <c r="O252" s="89"/>
      <c r="P252" s="89"/>
      <c r="Q252" s="89"/>
      <c r="R252" s="89"/>
      <c r="S252" s="89"/>
      <c r="T252" s="89"/>
      <c r="U252" s="90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144</v>
      </c>
      <c r="AU252" s="15" t="s">
        <v>75</v>
      </c>
    </row>
    <row r="253" s="2" customFormat="1">
      <c r="A253" s="36"/>
      <c r="B253" s="37"/>
      <c r="C253" s="38"/>
      <c r="D253" s="210" t="s">
        <v>400</v>
      </c>
      <c r="E253" s="38"/>
      <c r="F253" s="224" t="s">
        <v>586</v>
      </c>
      <c r="G253" s="38"/>
      <c r="H253" s="38"/>
      <c r="I253" s="212"/>
      <c r="J253" s="38"/>
      <c r="K253" s="38"/>
      <c r="L253" s="42"/>
      <c r="M253" s="213"/>
      <c r="N253" s="214"/>
      <c r="O253" s="89"/>
      <c r="P253" s="89"/>
      <c r="Q253" s="89"/>
      <c r="R253" s="89"/>
      <c r="S253" s="89"/>
      <c r="T253" s="89"/>
      <c r="U253" s="90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400</v>
      </c>
      <c r="AU253" s="15" t="s">
        <v>75</v>
      </c>
    </row>
    <row r="254" s="2" customFormat="1">
      <c r="A254" s="36"/>
      <c r="B254" s="37"/>
      <c r="C254" s="196" t="s">
        <v>229</v>
      </c>
      <c r="D254" s="196" t="s">
        <v>137</v>
      </c>
      <c r="E254" s="197" t="s">
        <v>588</v>
      </c>
      <c r="F254" s="198" t="s">
        <v>589</v>
      </c>
      <c r="G254" s="199" t="s">
        <v>147</v>
      </c>
      <c r="H254" s="200">
        <v>1</v>
      </c>
      <c r="I254" s="201"/>
      <c r="J254" s="202">
        <f>ROUND(I254*H254,2)</f>
        <v>0</v>
      </c>
      <c r="K254" s="198" t="s">
        <v>141</v>
      </c>
      <c r="L254" s="203"/>
      <c r="M254" s="204" t="s">
        <v>1</v>
      </c>
      <c r="N254" s="205" t="s">
        <v>40</v>
      </c>
      <c r="O254" s="89"/>
      <c r="P254" s="206">
        <f>O254*H254</f>
        <v>0</v>
      </c>
      <c r="Q254" s="206">
        <v>0</v>
      </c>
      <c r="R254" s="206">
        <f>Q254*H254</f>
        <v>0</v>
      </c>
      <c r="S254" s="206">
        <v>0</v>
      </c>
      <c r="T254" s="206">
        <f>S254*H254</f>
        <v>0</v>
      </c>
      <c r="U254" s="207" t="s">
        <v>1</v>
      </c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8" t="s">
        <v>174</v>
      </c>
      <c r="AT254" s="208" t="s">
        <v>137</v>
      </c>
      <c r="AU254" s="208" t="s">
        <v>75</v>
      </c>
      <c r="AY254" s="15" t="s">
        <v>142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5" t="s">
        <v>82</v>
      </c>
      <c r="BK254" s="209">
        <f>ROUND(I254*H254,2)</f>
        <v>0</v>
      </c>
      <c r="BL254" s="15" t="s">
        <v>174</v>
      </c>
      <c r="BM254" s="208" t="s">
        <v>747</v>
      </c>
    </row>
    <row r="255" s="2" customFormat="1">
      <c r="A255" s="36"/>
      <c r="B255" s="37"/>
      <c r="C255" s="38"/>
      <c r="D255" s="210" t="s">
        <v>144</v>
      </c>
      <c r="E255" s="38"/>
      <c r="F255" s="211" t="s">
        <v>589</v>
      </c>
      <c r="G255" s="38"/>
      <c r="H255" s="38"/>
      <c r="I255" s="212"/>
      <c r="J255" s="38"/>
      <c r="K255" s="38"/>
      <c r="L255" s="42"/>
      <c r="M255" s="213"/>
      <c r="N255" s="214"/>
      <c r="O255" s="89"/>
      <c r="P255" s="89"/>
      <c r="Q255" s="89"/>
      <c r="R255" s="89"/>
      <c r="S255" s="89"/>
      <c r="T255" s="89"/>
      <c r="U255" s="90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144</v>
      </c>
      <c r="AU255" s="15" t="s">
        <v>75</v>
      </c>
    </row>
    <row r="256" s="2" customFormat="1">
      <c r="A256" s="36"/>
      <c r="B256" s="37"/>
      <c r="C256" s="215" t="s">
        <v>233</v>
      </c>
      <c r="D256" s="215" t="s">
        <v>154</v>
      </c>
      <c r="E256" s="216" t="s">
        <v>592</v>
      </c>
      <c r="F256" s="217" t="s">
        <v>593</v>
      </c>
      <c r="G256" s="218" t="s">
        <v>147</v>
      </c>
      <c r="H256" s="219">
        <v>2</v>
      </c>
      <c r="I256" s="220"/>
      <c r="J256" s="221">
        <f>ROUND(I256*H256,2)</f>
        <v>0</v>
      </c>
      <c r="K256" s="217" t="s">
        <v>141</v>
      </c>
      <c r="L256" s="42"/>
      <c r="M256" s="222" t="s">
        <v>1</v>
      </c>
      <c r="N256" s="223" t="s">
        <v>40</v>
      </c>
      <c r="O256" s="89"/>
      <c r="P256" s="206">
        <f>O256*H256</f>
        <v>0</v>
      </c>
      <c r="Q256" s="206">
        <v>0</v>
      </c>
      <c r="R256" s="206">
        <f>Q256*H256</f>
        <v>0</v>
      </c>
      <c r="S256" s="206">
        <v>0</v>
      </c>
      <c r="T256" s="206">
        <f>S256*H256</f>
        <v>0</v>
      </c>
      <c r="U256" s="207" t="s">
        <v>1</v>
      </c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8" t="s">
        <v>82</v>
      </c>
      <c r="AT256" s="208" t="s">
        <v>154</v>
      </c>
      <c r="AU256" s="208" t="s">
        <v>75</v>
      </c>
      <c r="AY256" s="15" t="s">
        <v>142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5" t="s">
        <v>82</v>
      </c>
      <c r="BK256" s="209">
        <f>ROUND(I256*H256,2)</f>
        <v>0</v>
      </c>
      <c r="BL256" s="15" t="s">
        <v>82</v>
      </c>
      <c r="BM256" s="208" t="s">
        <v>748</v>
      </c>
    </row>
    <row r="257" s="2" customFormat="1">
      <c r="A257" s="36"/>
      <c r="B257" s="37"/>
      <c r="C257" s="38"/>
      <c r="D257" s="210" t="s">
        <v>144</v>
      </c>
      <c r="E257" s="38"/>
      <c r="F257" s="211" t="s">
        <v>595</v>
      </c>
      <c r="G257" s="38"/>
      <c r="H257" s="38"/>
      <c r="I257" s="212"/>
      <c r="J257" s="38"/>
      <c r="K257" s="38"/>
      <c r="L257" s="42"/>
      <c r="M257" s="213"/>
      <c r="N257" s="214"/>
      <c r="O257" s="89"/>
      <c r="P257" s="89"/>
      <c r="Q257" s="89"/>
      <c r="R257" s="89"/>
      <c r="S257" s="89"/>
      <c r="T257" s="89"/>
      <c r="U257" s="90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144</v>
      </c>
      <c r="AU257" s="15" t="s">
        <v>75</v>
      </c>
    </row>
    <row r="258" s="2" customFormat="1">
      <c r="A258" s="36"/>
      <c r="B258" s="37"/>
      <c r="C258" s="215" t="s">
        <v>237</v>
      </c>
      <c r="D258" s="215" t="s">
        <v>154</v>
      </c>
      <c r="E258" s="216" t="s">
        <v>602</v>
      </c>
      <c r="F258" s="217" t="s">
        <v>603</v>
      </c>
      <c r="G258" s="218" t="s">
        <v>147</v>
      </c>
      <c r="H258" s="219">
        <v>2</v>
      </c>
      <c r="I258" s="220"/>
      <c r="J258" s="221">
        <f>ROUND(I258*H258,2)</f>
        <v>0</v>
      </c>
      <c r="K258" s="217" t="s">
        <v>141</v>
      </c>
      <c r="L258" s="42"/>
      <c r="M258" s="222" t="s">
        <v>1</v>
      </c>
      <c r="N258" s="223" t="s">
        <v>40</v>
      </c>
      <c r="O258" s="89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6">
        <f>S258*H258</f>
        <v>0</v>
      </c>
      <c r="U258" s="207" t="s">
        <v>1</v>
      </c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8" t="s">
        <v>82</v>
      </c>
      <c r="AT258" s="208" t="s">
        <v>154</v>
      </c>
      <c r="AU258" s="208" t="s">
        <v>75</v>
      </c>
      <c r="AY258" s="15" t="s">
        <v>142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5" t="s">
        <v>82</v>
      </c>
      <c r="BK258" s="209">
        <f>ROUND(I258*H258,2)</f>
        <v>0</v>
      </c>
      <c r="BL258" s="15" t="s">
        <v>82</v>
      </c>
      <c r="BM258" s="208" t="s">
        <v>749</v>
      </c>
    </row>
    <row r="259" s="2" customFormat="1">
      <c r="A259" s="36"/>
      <c r="B259" s="37"/>
      <c r="C259" s="38"/>
      <c r="D259" s="210" t="s">
        <v>144</v>
      </c>
      <c r="E259" s="38"/>
      <c r="F259" s="211" t="s">
        <v>605</v>
      </c>
      <c r="G259" s="38"/>
      <c r="H259" s="38"/>
      <c r="I259" s="212"/>
      <c r="J259" s="38"/>
      <c r="K259" s="38"/>
      <c r="L259" s="42"/>
      <c r="M259" s="213"/>
      <c r="N259" s="214"/>
      <c r="O259" s="89"/>
      <c r="P259" s="89"/>
      <c r="Q259" s="89"/>
      <c r="R259" s="89"/>
      <c r="S259" s="89"/>
      <c r="T259" s="89"/>
      <c r="U259" s="90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144</v>
      </c>
      <c r="AU259" s="15" t="s">
        <v>75</v>
      </c>
    </row>
    <row r="260" s="2" customFormat="1" ht="16.5" customHeight="1">
      <c r="A260" s="36"/>
      <c r="B260" s="37"/>
      <c r="C260" s="215" t="s">
        <v>211</v>
      </c>
      <c r="D260" s="215" t="s">
        <v>154</v>
      </c>
      <c r="E260" s="216" t="s">
        <v>607</v>
      </c>
      <c r="F260" s="217" t="s">
        <v>608</v>
      </c>
      <c r="G260" s="218" t="s">
        <v>147</v>
      </c>
      <c r="H260" s="219">
        <v>2</v>
      </c>
      <c r="I260" s="220"/>
      <c r="J260" s="221">
        <f>ROUND(I260*H260,2)</f>
        <v>0</v>
      </c>
      <c r="K260" s="217" t="s">
        <v>141</v>
      </c>
      <c r="L260" s="42"/>
      <c r="M260" s="222" t="s">
        <v>1</v>
      </c>
      <c r="N260" s="223" t="s">
        <v>40</v>
      </c>
      <c r="O260" s="89"/>
      <c r="P260" s="206">
        <f>O260*H260</f>
        <v>0</v>
      </c>
      <c r="Q260" s="206">
        <v>0</v>
      </c>
      <c r="R260" s="206">
        <f>Q260*H260</f>
        <v>0</v>
      </c>
      <c r="S260" s="206">
        <v>0</v>
      </c>
      <c r="T260" s="206">
        <f>S260*H260</f>
        <v>0</v>
      </c>
      <c r="U260" s="207" t="s">
        <v>1</v>
      </c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8" t="s">
        <v>82</v>
      </c>
      <c r="AT260" s="208" t="s">
        <v>154</v>
      </c>
      <c r="AU260" s="208" t="s">
        <v>75</v>
      </c>
      <c r="AY260" s="15" t="s">
        <v>142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5" t="s">
        <v>82</v>
      </c>
      <c r="BK260" s="209">
        <f>ROUND(I260*H260,2)</f>
        <v>0</v>
      </c>
      <c r="BL260" s="15" t="s">
        <v>82</v>
      </c>
      <c r="BM260" s="208" t="s">
        <v>750</v>
      </c>
    </row>
    <row r="261" s="2" customFormat="1">
      <c r="A261" s="36"/>
      <c r="B261" s="37"/>
      <c r="C261" s="38"/>
      <c r="D261" s="210" t="s">
        <v>144</v>
      </c>
      <c r="E261" s="38"/>
      <c r="F261" s="211" t="s">
        <v>610</v>
      </c>
      <c r="G261" s="38"/>
      <c r="H261" s="38"/>
      <c r="I261" s="212"/>
      <c r="J261" s="38"/>
      <c r="K261" s="38"/>
      <c r="L261" s="42"/>
      <c r="M261" s="213"/>
      <c r="N261" s="214"/>
      <c r="O261" s="89"/>
      <c r="P261" s="89"/>
      <c r="Q261" s="89"/>
      <c r="R261" s="89"/>
      <c r="S261" s="89"/>
      <c r="T261" s="89"/>
      <c r="U261" s="90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144</v>
      </c>
      <c r="AU261" s="15" t="s">
        <v>75</v>
      </c>
    </row>
    <row r="262" s="2" customFormat="1" ht="16.5" customHeight="1">
      <c r="A262" s="36"/>
      <c r="B262" s="37"/>
      <c r="C262" s="215" t="s">
        <v>437</v>
      </c>
      <c r="D262" s="215" t="s">
        <v>154</v>
      </c>
      <c r="E262" s="216" t="s">
        <v>612</v>
      </c>
      <c r="F262" s="217" t="s">
        <v>613</v>
      </c>
      <c r="G262" s="218" t="s">
        <v>147</v>
      </c>
      <c r="H262" s="219">
        <v>1</v>
      </c>
      <c r="I262" s="220"/>
      <c r="J262" s="221">
        <f>ROUND(I262*H262,2)</f>
        <v>0</v>
      </c>
      <c r="K262" s="217" t="s">
        <v>141</v>
      </c>
      <c r="L262" s="42"/>
      <c r="M262" s="222" t="s">
        <v>1</v>
      </c>
      <c r="N262" s="223" t="s">
        <v>40</v>
      </c>
      <c r="O262" s="89"/>
      <c r="P262" s="206">
        <f>O262*H262</f>
        <v>0</v>
      </c>
      <c r="Q262" s="206">
        <v>0</v>
      </c>
      <c r="R262" s="206">
        <f>Q262*H262</f>
        <v>0</v>
      </c>
      <c r="S262" s="206">
        <v>0</v>
      </c>
      <c r="T262" s="206">
        <f>S262*H262</f>
        <v>0</v>
      </c>
      <c r="U262" s="207" t="s">
        <v>1</v>
      </c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8" t="s">
        <v>82</v>
      </c>
      <c r="AT262" s="208" t="s">
        <v>154</v>
      </c>
      <c r="AU262" s="208" t="s">
        <v>75</v>
      </c>
      <c r="AY262" s="15" t="s">
        <v>142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5" t="s">
        <v>82</v>
      </c>
      <c r="BK262" s="209">
        <f>ROUND(I262*H262,2)</f>
        <v>0</v>
      </c>
      <c r="BL262" s="15" t="s">
        <v>82</v>
      </c>
      <c r="BM262" s="208" t="s">
        <v>751</v>
      </c>
    </row>
    <row r="263" s="2" customFormat="1">
      <c r="A263" s="36"/>
      <c r="B263" s="37"/>
      <c r="C263" s="38"/>
      <c r="D263" s="210" t="s">
        <v>144</v>
      </c>
      <c r="E263" s="38"/>
      <c r="F263" s="211" t="s">
        <v>615</v>
      </c>
      <c r="G263" s="38"/>
      <c r="H263" s="38"/>
      <c r="I263" s="212"/>
      <c r="J263" s="38"/>
      <c r="K263" s="38"/>
      <c r="L263" s="42"/>
      <c r="M263" s="213"/>
      <c r="N263" s="214"/>
      <c r="O263" s="89"/>
      <c r="P263" s="89"/>
      <c r="Q263" s="89"/>
      <c r="R263" s="89"/>
      <c r="S263" s="89"/>
      <c r="T263" s="89"/>
      <c r="U263" s="90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144</v>
      </c>
      <c r="AU263" s="15" t="s">
        <v>75</v>
      </c>
    </row>
    <row r="264" s="2" customFormat="1" ht="16.5" customHeight="1">
      <c r="A264" s="36"/>
      <c r="B264" s="37"/>
      <c r="C264" s="215" t="s">
        <v>441</v>
      </c>
      <c r="D264" s="215" t="s">
        <v>154</v>
      </c>
      <c r="E264" s="216" t="s">
        <v>617</v>
      </c>
      <c r="F264" s="217" t="s">
        <v>618</v>
      </c>
      <c r="G264" s="218" t="s">
        <v>147</v>
      </c>
      <c r="H264" s="219">
        <v>8</v>
      </c>
      <c r="I264" s="220"/>
      <c r="J264" s="221">
        <f>ROUND(I264*H264,2)</f>
        <v>0</v>
      </c>
      <c r="K264" s="217" t="s">
        <v>141</v>
      </c>
      <c r="L264" s="42"/>
      <c r="M264" s="222" t="s">
        <v>1</v>
      </c>
      <c r="N264" s="223" t="s">
        <v>40</v>
      </c>
      <c r="O264" s="89"/>
      <c r="P264" s="206">
        <f>O264*H264</f>
        <v>0</v>
      </c>
      <c r="Q264" s="206">
        <v>0</v>
      </c>
      <c r="R264" s="206">
        <f>Q264*H264</f>
        <v>0</v>
      </c>
      <c r="S264" s="206">
        <v>0</v>
      </c>
      <c r="T264" s="206">
        <f>S264*H264</f>
        <v>0</v>
      </c>
      <c r="U264" s="207" t="s">
        <v>1</v>
      </c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8" t="s">
        <v>82</v>
      </c>
      <c r="AT264" s="208" t="s">
        <v>154</v>
      </c>
      <c r="AU264" s="208" t="s">
        <v>75</v>
      </c>
      <c r="AY264" s="15" t="s">
        <v>142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5" t="s">
        <v>82</v>
      </c>
      <c r="BK264" s="209">
        <f>ROUND(I264*H264,2)</f>
        <v>0</v>
      </c>
      <c r="BL264" s="15" t="s">
        <v>82</v>
      </c>
      <c r="BM264" s="208" t="s">
        <v>752</v>
      </c>
    </row>
    <row r="265" s="2" customFormat="1">
      <c r="A265" s="36"/>
      <c r="B265" s="37"/>
      <c r="C265" s="38"/>
      <c r="D265" s="210" t="s">
        <v>144</v>
      </c>
      <c r="E265" s="38"/>
      <c r="F265" s="211" t="s">
        <v>620</v>
      </c>
      <c r="G265" s="38"/>
      <c r="H265" s="38"/>
      <c r="I265" s="212"/>
      <c r="J265" s="38"/>
      <c r="K265" s="38"/>
      <c r="L265" s="42"/>
      <c r="M265" s="213"/>
      <c r="N265" s="214"/>
      <c r="O265" s="89"/>
      <c r="P265" s="89"/>
      <c r="Q265" s="89"/>
      <c r="R265" s="89"/>
      <c r="S265" s="89"/>
      <c r="T265" s="89"/>
      <c r="U265" s="90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144</v>
      </c>
      <c r="AU265" s="15" t="s">
        <v>75</v>
      </c>
    </row>
    <row r="266" s="2" customFormat="1">
      <c r="A266" s="36"/>
      <c r="B266" s="37"/>
      <c r="C266" s="215" t="s">
        <v>445</v>
      </c>
      <c r="D266" s="215" t="s">
        <v>154</v>
      </c>
      <c r="E266" s="216" t="s">
        <v>622</v>
      </c>
      <c r="F266" s="217" t="s">
        <v>623</v>
      </c>
      <c r="G266" s="218" t="s">
        <v>147</v>
      </c>
      <c r="H266" s="219">
        <v>1</v>
      </c>
      <c r="I266" s="220"/>
      <c r="J266" s="221">
        <f>ROUND(I266*H266,2)</f>
        <v>0</v>
      </c>
      <c r="K266" s="217" t="s">
        <v>141</v>
      </c>
      <c r="L266" s="42"/>
      <c r="M266" s="222" t="s">
        <v>1</v>
      </c>
      <c r="N266" s="223" t="s">
        <v>40</v>
      </c>
      <c r="O266" s="89"/>
      <c r="P266" s="206">
        <f>O266*H266</f>
        <v>0</v>
      </c>
      <c r="Q266" s="206">
        <v>0</v>
      </c>
      <c r="R266" s="206">
        <f>Q266*H266</f>
        <v>0</v>
      </c>
      <c r="S266" s="206">
        <v>0</v>
      </c>
      <c r="T266" s="206">
        <f>S266*H266</f>
        <v>0</v>
      </c>
      <c r="U266" s="207" t="s">
        <v>1</v>
      </c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8" t="s">
        <v>82</v>
      </c>
      <c r="AT266" s="208" t="s">
        <v>154</v>
      </c>
      <c r="AU266" s="208" t="s">
        <v>75</v>
      </c>
      <c r="AY266" s="15" t="s">
        <v>142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15" t="s">
        <v>82</v>
      </c>
      <c r="BK266" s="209">
        <f>ROUND(I266*H266,2)</f>
        <v>0</v>
      </c>
      <c r="BL266" s="15" t="s">
        <v>82</v>
      </c>
      <c r="BM266" s="208" t="s">
        <v>753</v>
      </c>
    </row>
    <row r="267" s="2" customFormat="1">
      <c r="A267" s="36"/>
      <c r="B267" s="37"/>
      <c r="C267" s="38"/>
      <c r="D267" s="210" t="s">
        <v>144</v>
      </c>
      <c r="E267" s="38"/>
      <c r="F267" s="211" t="s">
        <v>625</v>
      </c>
      <c r="G267" s="38"/>
      <c r="H267" s="38"/>
      <c r="I267" s="212"/>
      <c r="J267" s="38"/>
      <c r="K267" s="38"/>
      <c r="L267" s="42"/>
      <c r="M267" s="213"/>
      <c r="N267" s="214"/>
      <c r="O267" s="89"/>
      <c r="P267" s="89"/>
      <c r="Q267" s="89"/>
      <c r="R267" s="89"/>
      <c r="S267" s="89"/>
      <c r="T267" s="89"/>
      <c r="U267" s="90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144</v>
      </c>
      <c r="AU267" s="15" t="s">
        <v>75</v>
      </c>
    </row>
    <row r="268" s="2" customFormat="1">
      <c r="A268" s="36"/>
      <c r="B268" s="37"/>
      <c r="C268" s="215" t="s">
        <v>449</v>
      </c>
      <c r="D268" s="215" t="s">
        <v>154</v>
      </c>
      <c r="E268" s="216" t="s">
        <v>627</v>
      </c>
      <c r="F268" s="217" t="s">
        <v>628</v>
      </c>
      <c r="G268" s="218" t="s">
        <v>147</v>
      </c>
      <c r="H268" s="219">
        <v>4</v>
      </c>
      <c r="I268" s="220"/>
      <c r="J268" s="221">
        <f>ROUND(I268*H268,2)</f>
        <v>0</v>
      </c>
      <c r="K268" s="217" t="s">
        <v>141</v>
      </c>
      <c r="L268" s="42"/>
      <c r="M268" s="222" t="s">
        <v>1</v>
      </c>
      <c r="N268" s="223" t="s">
        <v>40</v>
      </c>
      <c r="O268" s="89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6">
        <f>S268*H268</f>
        <v>0</v>
      </c>
      <c r="U268" s="207" t="s">
        <v>1</v>
      </c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8" t="s">
        <v>82</v>
      </c>
      <c r="AT268" s="208" t="s">
        <v>154</v>
      </c>
      <c r="AU268" s="208" t="s">
        <v>75</v>
      </c>
      <c r="AY268" s="15" t="s">
        <v>142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5" t="s">
        <v>82</v>
      </c>
      <c r="BK268" s="209">
        <f>ROUND(I268*H268,2)</f>
        <v>0</v>
      </c>
      <c r="BL268" s="15" t="s">
        <v>82</v>
      </c>
      <c r="BM268" s="208" t="s">
        <v>754</v>
      </c>
    </row>
    <row r="269" s="2" customFormat="1">
      <c r="A269" s="36"/>
      <c r="B269" s="37"/>
      <c r="C269" s="38"/>
      <c r="D269" s="210" t="s">
        <v>144</v>
      </c>
      <c r="E269" s="38"/>
      <c r="F269" s="211" t="s">
        <v>630</v>
      </c>
      <c r="G269" s="38"/>
      <c r="H269" s="38"/>
      <c r="I269" s="212"/>
      <c r="J269" s="38"/>
      <c r="K269" s="38"/>
      <c r="L269" s="42"/>
      <c r="M269" s="213"/>
      <c r="N269" s="214"/>
      <c r="O269" s="89"/>
      <c r="P269" s="89"/>
      <c r="Q269" s="89"/>
      <c r="R269" s="89"/>
      <c r="S269" s="89"/>
      <c r="T269" s="89"/>
      <c r="U269" s="90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144</v>
      </c>
      <c r="AU269" s="15" t="s">
        <v>75</v>
      </c>
    </row>
    <row r="270" s="2" customFormat="1" ht="16.5" customHeight="1">
      <c r="A270" s="36"/>
      <c r="B270" s="37"/>
      <c r="C270" s="215" t="s">
        <v>453</v>
      </c>
      <c r="D270" s="215" t="s">
        <v>154</v>
      </c>
      <c r="E270" s="216" t="s">
        <v>632</v>
      </c>
      <c r="F270" s="217" t="s">
        <v>633</v>
      </c>
      <c r="G270" s="218" t="s">
        <v>147</v>
      </c>
      <c r="H270" s="219">
        <v>1</v>
      </c>
      <c r="I270" s="220"/>
      <c r="J270" s="221">
        <f>ROUND(I270*H270,2)</f>
        <v>0</v>
      </c>
      <c r="K270" s="217" t="s">
        <v>141</v>
      </c>
      <c r="L270" s="42"/>
      <c r="M270" s="222" t="s">
        <v>1</v>
      </c>
      <c r="N270" s="223" t="s">
        <v>40</v>
      </c>
      <c r="O270" s="89"/>
      <c r="P270" s="206">
        <f>O270*H270</f>
        <v>0</v>
      </c>
      <c r="Q270" s="206">
        <v>0</v>
      </c>
      <c r="R270" s="206">
        <f>Q270*H270</f>
        <v>0</v>
      </c>
      <c r="S270" s="206">
        <v>0</v>
      </c>
      <c r="T270" s="206">
        <f>S270*H270</f>
        <v>0</v>
      </c>
      <c r="U270" s="207" t="s">
        <v>1</v>
      </c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8" t="s">
        <v>82</v>
      </c>
      <c r="AT270" s="208" t="s">
        <v>154</v>
      </c>
      <c r="AU270" s="208" t="s">
        <v>75</v>
      </c>
      <c r="AY270" s="15" t="s">
        <v>142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5" t="s">
        <v>82</v>
      </c>
      <c r="BK270" s="209">
        <f>ROUND(I270*H270,2)</f>
        <v>0</v>
      </c>
      <c r="BL270" s="15" t="s">
        <v>82</v>
      </c>
      <c r="BM270" s="208" t="s">
        <v>755</v>
      </c>
    </row>
    <row r="271" s="2" customFormat="1">
      <c r="A271" s="36"/>
      <c r="B271" s="37"/>
      <c r="C271" s="38"/>
      <c r="D271" s="210" t="s">
        <v>144</v>
      </c>
      <c r="E271" s="38"/>
      <c r="F271" s="211" t="s">
        <v>635</v>
      </c>
      <c r="G271" s="38"/>
      <c r="H271" s="38"/>
      <c r="I271" s="212"/>
      <c r="J271" s="38"/>
      <c r="K271" s="38"/>
      <c r="L271" s="42"/>
      <c r="M271" s="213"/>
      <c r="N271" s="214"/>
      <c r="O271" s="89"/>
      <c r="P271" s="89"/>
      <c r="Q271" s="89"/>
      <c r="R271" s="89"/>
      <c r="S271" s="89"/>
      <c r="T271" s="89"/>
      <c r="U271" s="90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144</v>
      </c>
      <c r="AU271" s="15" t="s">
        <v>75</v>
      </c>
    </row>
    <row r="272" s="2" customFormat="1">
      <c r="A272" s="36"/>
      <c r="B272" s="37"/>
      <c r="C272" s="215" t="s">
        <v>520</v>
      </c>
      <c r="D272" s="215" t="s">
        <v>154</v>
      </c>
      <c r="E272" s="216" t="s">
        <v>637</v>
      </c>
      <c r="F272" s="217" t="s">
        <v>638</v>
      </c>
      <c r="G272" s="218" t="s">
        <v>218</v>
      </c>
      <c r="H272" s="219">
        <v>15</v>
      </c>
      <c r="I272" s="220"/>
      <c r="J272" s="221">
        <f>ROUND(I272*H272,2)</f>
        <v>0</v>
      </c>
      <c r="K272" s="217" t="s">
        <v>141</v>
      </c>
      <c r="L272" s="42"/>
      <c r="M272" s="222" t="s">
        <v>1</v>
      </c>
      <c r="N272" s="223" t="s">
        <v>40</v>
      </c>
      <c r="O272" s="89"/>
      <c r="P272" s="206">
        <f>O272*H272</f>
        <v>0</v>
      </c>
      <c r="Q272" s="206">
        <v>0</v>
      </c>
      <c r="R272" s="206">
        <f>Q272*H272</f>
        <v>0</v>
      </c>
      <c r="S272" s="206">
        <v>0</v>
      </c>
      <c r="T272" s="206">
        <f>S272*H272</f>
        <v>0</v>
      </c>
      <c r="U272" s="207" t="s">
        <v>1</v>
      </c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8" t="s">
        <v>82</v>
      </c>
      <c r="AT272" s="208" t="s">
        <v>154</v>
      </c>
      <c r="AU272" s="208" t="s">
        <v>75</v>
      </c>
      <c r="AY272" s="15" t="s">
        <v>142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15" t="s">
        <v>82</v>
      </c>
      <c r="BK272" s="209">
        <f>ROUND(I272*H272,2)</f>
        <v>0</v>
      </c>
      <c r="BL272" s="15" t="s">
        <v>82</v>
      </c>
      <c r="BM272" s="208" t="s">
        <v>756</v>
      </c>
    </row>
    <row r="273" s="2" customFormat="1">
      <c r="A273" s="36"/>
      <c r="B273" s="37"/>
      <c r="C273" s="38"/>
      <c r="D273" s="210" t="s">
        <v>144</v>
      </c>
      <c r="E273" s="38"/>
      <c r="F273" s="211" t="s">
        <v>638</v>
      </c>
      <c r="G273" s="38"/>
      <c r="H273" s="38"/>
      <c r="I273" s="212"/>
      <c r="J273" s="38"/>
      <c r="K273" s="38"/>
      <c r="L273" s="42"/>
      <c r="M273" s="213"/>
      <c r="N273" s="214"/>
      <c r="O273" s="89"/>
      <c r="P273" s="89"/>
      <c r="Q273" s="89"/>
      <c r="R273" s="89"/>
      <c r="S273" s="89"/>
      <c r="T273" s="89"/>
      <c r="U273" s="90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144</v>
      </c>
      <c r="AU273" s="15" t="s">
        <v>75</v>
      </c>
    </row>
    <row r="274" s="2" customFormat="1">
      <c r="A274" s="36"/>
      <c r="B274" s="37"/>
      <c r="C274" s="215" t="s">
        <v>457</v>
      </c>
      <c r="D274" s="215" t="s">
        <v>154</v>
      </c>
      <c r="E274" s="216" t="s">
        <v>641</v>
      </c>
      <c r="F274" s="217" t="s">
        <v>642</v>
      </c>
      <c r="G274" s="218" t="s">
        <v>147</v>
      </c>
      <c r="H274" s="219">
        <v>1</v>
      </c>
      <c r="I274" s="220"/>
      <c r="J274" s="221">
        <f>ROUND(I274*H274,2)</f>
        <v>0</v>
      </c>
      <c r="K274" s="217" t="s">
        <v>141</v>
      </c>
      <c r="L274" s="42"/>
      <c r="M274" s="222" t="s">
        <v>1</v>
      </c>
      <c r="N274" s="223" t="s">
        <v>40</v>
      </c>
      <c r="O274" s="89"/>
      <c r="P274" s="206">
        <f>O274*H274</f>
        <v>0</v>
      </c>
      <c r="Q274" s="206">
        <v>0</v>
      </c>
      <c r="R274" s="206">
        <f>Q274*H274</f>
        <v>0</v>
      </c>
      <c r="S274" s="206">
        <v>0</v>
      </c>
      <c r="T274" s="206">
        <f>S274*H274</f>
        <v>0</v>
      </c>
      <c r="U274" s="207" t="s">
        <v>1</v>
      </c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8" t="s">
        <v>82</v>
      </c>
      <c r="AT274" s="208" t="s">
        <v>154</v>
      </c>
      <c r="AU274" s="208" t="s">
        <v>75</v>
      </c>
      <c r="AY274" s="15" t="s">
        <v>142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15" t="s">
        <v>82</v>
      </c>
      <c r="BK274" s="209">
        <f>ROUND(I274*H274,2)</f>
        <v>0</v>
      </c>
      <c r="BL274" s="15" t="s">
        <v>82</v>
      </c>
      <c r="BM274" s="208" t="s">
        <v>757</v>
      </c>
    </row>
    <row r="275" s="2" customFormat="1">
      <c r="A275" s="36"/>
      <c r="B275" s="37"/>
      <c r="C275" s="38"/>
      <c r="D275" s="210" t="s">
        <v>144</v>
      </c>
      <c r="E275" s="38"/>
      <c r="F275" s="211" t="s">
        <v>644</v>
      </c>
      <c r="G275" s="38"/>
      <c r="H275" s="38"/>
      <c r="I275" s="212"/>
      <c r="J275" s="38"/>
      <c r="K275" s="38"/>
      <c r="L275" s="42"/>
      <c r="M275" s="213"/>
      <c r="N275" s="214"/>
      <c r="O275" s="89"/>
      <c r="P275" s="89"/>
      <c r="Q275" s="89"/>
      <c r="R275" s="89"/>
      <c r="S275" s="89"/>
      <c r="T275" s="89"/>
      <c r="U275" s="90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144</v>
      </c>
      <c r="AU275" s="15" t="s">
        <v>75</v>
      </c>
    </row>
    <row r="276" s="2" customFormat="1" ht="33" customHeight="1">
      <c r="A276" s="36"/>
      <c r="B276" s="37"/>
      <c r="C276" s="215" t="s">
        <v>461</v>
      </c>
      <c r="D276" s="215" t="s">
        <v>154</v>
      </c>
      <c r="E276" s="216" t="s">
        <v>646</v>
      </c>
      <c r="F276" s="217" t="s">
        <v>647</v>
      </c>
      <c r="G276" s="218" t="s">
        <v>147</v>
      </c>
      <c r="H276" s="219">
        <v>1</v>
      </c>
      <c r="I276" s="220"/>
      <c r="J276" s="221">
        <f>ROUND(I276*H276,2)</f>
        <v>0</v>
      </c>
      <c r="K276" s="217" t="s">
        <v>141</v>
      </c>
      <c r="L276" s="42"/>
      <c r="M276" s="222" t="s">
        <v>1</v>
      </c>
      <c r="N276" s="223" t="s">
        <v>40</v>
      </c>
      <c r="O276" s="89"/>
      <c r="P276" s="206">
        <f>O276*H276</f>
        <v>0</v>
      </c>
      <c r="Q276" s="206">
        <v>0</v>
      </c>
      <c r="R276" s="206">
        <f>Q276*H276</f>
        <v>0</v>
      </c>
      <c r="S276" s="206">
        <v>0</v>
      </c>
      <c r="T276" s="206">
        <f>S276*H276</f>
        <v>0</v>
      </c>
      <c r="U276" s="207" t="s">
        <v>1</v>
      </c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8" t="s">
        <v>82</v>
      </c>
      <c r="AT276" s="208" t="s">
        <v>154</v>
      </c>
      <c r="AU276" s="208" t="s">
        <v>75</v>
      </c>
      <c r="AY276" s="15" t="s">
        <v>142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5" t="s">
        <v>82</v>
      </c>
      <c r="BK276" s="209">
        <f>ROUND(I276*H276,2)</f>
        <v>0</v>
      </c>
      <c r="BL276" s="15" t="s">
        <v>82</v>
      </c>
      <c r="BM276" s="208" t="s">
        <v>758</v>
      </c>
    </row>
    <row r="277" s="2" customFormat="1">
      <c r="A277" s="36"/>
      <c r="B277" s="37"/>
      <c r="C277" s="38"/>
      <c r="D277" s="210" t="s">
        <v>144</v>
      </c>
      <c r="E277" s="38"/>
      <c r="F277" s="211" t="s">
        <v>649</v>
      </c>
      <c r="G277" s="38"/>
      <c r="H277" s="38"/>
      <c r="I277" s="212"/>
      <c r="J277" s="38"/>
      <c r="K277" s="38"/>
      <c r="L277" s="42"/>
      <c r="M277" s="213"/>
      <c r="N277" s="214"/>
      <c r="O277" s="89"/>
      <c r="P277" s="89"/>
      <c r="Q277" s="89"/>
      <c r="R277" s="89"/>
      <c r="S277" s="89"/>
      <c r="T277" s="89"/>
      <c r="U277" s="90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144</v>
      </c>
      <c r="AU277" s="15" t="s">
        <v>75</v>
      </c>
    </row>
    <row r="278" s="2" customFormat="1">
      <c r="A278" s="36"/>
      <c r="B278" s="37"/>
      <c r="C278" s="215" t="s">
        <v>466</v>
      </c>
      <c r="D278" s="215" t="s">
        <v>154</v>
      </c>
      <c r="E278" s="216" t="s">
        <v>651</v>
      </c>
      <c r="F278" s="217" t="s">
        <v>652</v>
      </c>
      <c r="G278" s="218" t="s">
        <v>147</v>
      </c>
      <c r="H278" s="219">
        <v>1</v>
      </c>
      <c r="I278" s="220"/>
      <c r="J278" s="221">
        <f>ROUND(I278*H278,2)</f>
        <v>0</v>
      </c>
      <c r="K278" s="217" t="s">
        <v>141</v>
      </c>
      <c r="L278" s="42"/>
      <c r="M278" s="222" t="s">
        <v>1</v>
      </c>
      <c r="N278" s="223" t="s">
        <v>40</v>
      </c>
      <c r="O278" s="89"/>
      <c r="P278" s="206">
        <f>O278*H278</f>
        <v>0</v>
      </c>
      <c r="Q278" s="206">
        <v>0</v>
      </c>
      <c r="R278" s="206">
        <f>Q278*H278</f>
        <v>0</v>
      </c>
      <c r="S278" s="206">
        <v>0</v>
      </c>
      <c r="T278" s="206">
        <f>S278*H278</f>
        <v>0</v>
      </c>
      <c r="U278" s="207" t="s">
        <v>1</v>
      </c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08" t="s">
        <v>82</v>
      </c>
      <c r="AT278" s="208" t="s">
        <v>154</v>
      </c>
      <c r="AU278" s="208" t="s">
        <v>75</v>
      </c>
      <c r="AY278" s="15" t="s">
        <v>142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5" t="s">
        <v>82</v>
      </c>
      <c r="BK278" s="209">
        <f>ROUND(I278*H278,2)</f>
        <v>0</v>
      </c>
      <c r="BL278" s="15" t="s">
        <v>82</v>
      </c>
      <c r="BM278" s="208" t="s">
        <v>759</v>
      </c>
    </row>
    <row r="279" s="2" customFormat="1">
      <c r="A279" s="36"/>
      <c r="B279" s="37"/>
      <c r="C279" s="38"/>
      <c r="D279" s="210" t="s">
        <v>144</v>
      </c>
      <c r="E279" s="38"/>
      <c r="F279" s="211" t="s">
        <v>654</v>
      </c>
      <c r="G279" s="38"/>
      <c r="H279" s="38"/>
      <c r="I279" s="212"/>
      <c r="J279" s="38"/>
      <c r="K279" s="38"/>
      <c r="L279" s="42"/>
      <c r="M279" s="213"/>
      <c r="N279" s="214"/>
      <c r="O279" s="89"/>
      <c r="P279" s="89"/>
      <c r="Q279" s="89"/>
      <c r="R279" s="89"/>
      <c r="S279" s="89"/>
      <c r="T279" s="89"/>
      <c r="U279" s="90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144</v>
      </c>
      <c r="AU279" s="15" t="s">
        <v>75</v>
      </c>
    </row>
    <row r="280" s="2" customFormat="1" ht="16.5" customHeight="1">
      <c r="A280" s="36"/>
      <c r="B280" s="37"/>
      <c r="C280" s="215" t="s">
        <v>470</v>
      </c>
      <c r="D280" s="215" t="s">
        <v>154</v>
      </c>
      <c r="E280" s="216" t="s">
        <v>656</v>
      </c>
      <c r="F280" s="217" t="s">
        <v>657</v>
      </c>
      <c r="G280" s="218" t="s">
        <v>147</v>
      </c>
      <c r="H280" s="219">
        <v>1</v>
      </c>
      <c r="I280" s="220"/>
      <c r="J280" s="221">
        <f>ROUND(I280*H280,2)</f>
        <v>0</v>
      </c>
      <c r="K280" s="217" t="s">
        <v>141</v>
      </c>
      <c r="L280" s="42"/>
      <c r="M280" s="222" t="s">
        <v>1</v>
      </c>
      <c r="N280" s="223" t="s">
        <v>40</v>
      </c>
      <c r="O280" s="89"/>
      <c r="P280" s="206">
        <f>O280*H280</f>
        <v>0</v>
      </c>
      <c r="Q280" s="206">
        <v>0</v>
      </c>
      <c r="R280" s="206">
        <f>Q280*H280</f>
        <v>0</v>
      </c>
      <c r="S280" s="206">
        <v>0</v>
      </c>
      <c r="T280" s="206">
        <f>S280*H280</f>
        <v>0</v>
      </c>
      <c r="U280" s="207" t="s">
        <v>1</v>
      </c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8" t="s">
        <v>82</v>
      </c>
      <c r="AT280" s="208" t="s">
        <v>154</v>
      </c>
      <c r="AU280" s="208" t="s">
        <v>75</v>
      </c>
      <c r="AY280" s="15" t="s">
        <v>142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15" t="s">
        <v>82</v>
      </c>
      <c r="BK280" s="209">
        <f>ROUND(I280*H280,2)</f>
        <v>0</v>
      </c>
      <c r="BL280" s="15" t="s">
        <v>82</v>
      </c>
      <c r="BM280" s="208" t="s">
        <v>760</v>
      </c>
    </row>
    <row r="281" s="2" customFormat="1">
      <c r="A281" s="36"/>
      <c r="B281" s="37"/>
      <c r="C281" s="38"/>
      <c r="D281" s="210" t="s">
        <v>144</v>
      </c>
      <c r="E281" s="38"/>
      <c r="F281" s="211" t="s">
        <v>659</v>
      </c>
      <c r="G281" s="38"/>
      <c r="H281" s="38"/>
      <c r="I281" s="212"/>
      <c r="J281" s="38"/>
      <c r="K281" s="38"/>
      <c r="L281" s="42"/>
      <c r="M281" s="213"/>
      <c r="N281" s="214"/>
      <c r="O281" s="89"/>
      <c r="P281" s="89"/>
      <c r="Q281" s="89"/>
      <c r="R281" s="89"/>
      <c r="S281" s="89"/>
      <c r="T281" s="89"/>
      <c r="U281" s="90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144</v>
      </c>
      <c r="AU281" s="15" t="s">
        <v>75</v>
      </c>
    </row>
    <row r="282" s="2" customFormat="1">
      <c r="A282" s="36"/>
      <c r="B282" s="37"/>
      <c r="C282" s="215" t="s">
        <v>474</v>
      </c>
      <c r="D282" s="215" t="s">
        <v>154</v>
      </c>
      <c r="E282" s="216" t="s">
        <v>661</v>
      </c>
      <c r="F282" s="217" t="s">
        <v>662</v>
      </c>
      <c r="G282" s="218" t="s">
        <v>147</v>
      </c>
      <c r="H282" s="219">
        <v>2</v>
      </c>
      <c r="I282" s="220"/>
      <c r="J282" s="221">
        <f>ROUND(I282*H282,2)</f>
        <v>0</v>
      </c>
      <c r="K282" s="217" t="s">
        <v>141</v>
      </c>
      <c r="L282" s="42"/>
      <c r="M282" s="222" t="s">
        <v>1</v>
      </c>
      <c r="N282" s="223" t="s">
        <v>40</v>
      </c>
      <c r="O282" s="89"/>
      <c r="P282" s="206">
        <f>O282*H282</f>
        <v>0</v>
      </c>
      <c r="Q282" s="206">
        <v>0</v>
      </c>
      <c r="R282" s="206">
        <f>Q282*H282</f>
        <v>0</v>
      </c>
      <c r="S282" s="206">
        <v>0</v>
      </c>
      <c r="T282" s="206">
        <f>S282*H282</f>
        <v>0</v>
      </c>
      <c r="U282" s="207" t="s">
        <v>1</v>
      </c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8" t="s">
        <v>82</v>
      </c>
      <c r="AT282" s="208" t="s">
        <v>154</v>
      </c>
      <c r="AU282" s="208" t="s">
        <v>75</v>
      </c>
      <c r="AY282" s="15" t="s">
        <v>142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15" t="s">
        <v>82</v>
      </c>
      <c r="BK282" s="209">
        <f>ROUND(I282*H282,2)</f>
        <v>0</v>
      </c>
      <c r="BL282" s="15" t="s">
        <v>82</v>
      </c>
      <c r="BM282" s="208" t="s">
        <v>761</v>
      </c>
    </row>
    <row r="283" s="2" customFormat="1">
      <c r="A283" s="36"/>
      <c r="B283" s="37"/>
      <c r="C283" s="38"/>
      <c r="D283" s="210" t="s">
        <v>144</v>
      </c>
      <c r="E283" s="38"/>
      <c r="F283" s="211" t="s">
        <v>664</v>
      </c>
      <c r="G283" s="38"/>
      <c r="H283" s="38"/>
      <c r="I283" s="212"/>
      <c r="J283" s="38"/>
      <c r="K283" s="38"/>
      <c r="L283" s="42"/>
      <c r="M283" s="213"/>
      <c r="N283" s="214"/>
      <c r="O283" s="89"/>
      <c r="P283" s="89"/>
      <c r="Q283" s="89"/>
      <c r="R283" s="89"/>
      <c r="S283" s="89"/>
      <c r="T283" s="89"/>
      <c r="U283" s="90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144</v>
      </c>
      <c r="AU283" s="15" t="s">
        <v>75</v>
      </c>
    </row>
    <row r="284" s="2" customFormat="1">
      <c r="A284" s="36"/>
      <c r="B284" s="37"/>
      <c r="C284" s="215" t="s">
        <v>478</v>
      </c>
      <c r="D284" s="215" t="s">
        <v>154</v>
      </c>
      <c r="E284" s="216" t="s">
        <v>666</v>
      </c>
      <c r="F284" s="217" t="s">
        <v>667</v>
      </c>
      <c r="G284" s="218" t="s">
        <v>147</v>
      </c>
      <c r="H284" s="219">
        <v>2</v>
      </c>
      <c r="I284" s="220"/>
      <c r="J284" s="221">
        <f>ROUND(I284*H284,2)</f>
        <v>0</v>
      </c>
      <c r="K284" s="217" t="s">
        <v>141</v>
      </c>
      <c r="L284" s="42"/>
      <c r="M284" s="222" t="s">
        <v>1</v>
      </c>
      <c r="N284" s="223" t="s">
        <v>40</v>
      </c>
      <c r="O284" s="89"/>
      <c r="P284" s="206">
        <f>O284*H284</f>
        <v>0</v>
      </c>
      <c r="Q284" s="206">
        <v>0</v>
      </c>
      <c r="R284" s="206">
        <f>Q284*H284</f>
        <v>0</v>
      </c>
      <c r="S284" s="206">
        <v>0</v>
      </c>
      <c r="T284" s="206">
        <f>S284*H284</f>
        <v>0</v>
      </c>
      <c r="U284" s="207" t="s">
        <v>1</v>
      </c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8" t="s">
        <v>82</v>
      </c>
      <c r="AT284" s="208" t="s">
        <v>154</v>
      </c>
      <c r="AU284" s="208" t="s">
        <v>75</v>
      </c>
      <c r="AY284" s="15" t="s">
        <v>142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15" t="s">
        <v>82</v>
      </c>
      <c r="BK284" s="209">
        <f>ROUND(I284*H284,2)</f>
        <v>0</v>
      </c>
      <c r="BL284" s="15" t="s">
        <v>82</v>
      </c>
      <c r="BM284" s="208" t="s">
        <v>762</v>
      </c>
    </row>
    <row r="285" s="2" customFormat="1">
      <c r="A285" s="36"/>
      <c r="B285" s="37"/>
      <c r="C285" s="38"/>
      <c r="D285" s="210" t="s">
        <v>144</v>
      </c>
      <c r="E285" s="38"/>
      <c r="F285" s="211" t="s">
        <v>669</v>
      </c>
      <c r="G285" s="38"/>
      <c r="H285" s="38"/>
      <c r="I285" s="212"/>
      <c r="J285" s="38"/>
      <c r="K285" s="38"/>
      <c r="L285" s="42"/>
      <c r="M285" s="225"/>
      <c r="N285" s="226"/>
      <c r="O285" s="227"/>
      <c r="P285" s="227"/>
      <c r="Q285" s="227"/>
      <c r="R285" s="227"/>
      <c r="S285" s="227"/>
      <c r="T285" s="227"/>
      <c r="U285" s="228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144</v>
      </c>
      <c r="AU285" s="15" t="s">
        <v>75</v>
      </c>
    </row>
    <row r="286" s="2" customFormat="1" ht="6.96" customHeight="1">
      <c r="A286" s="36"/>
      <c r="B286" s="64"/>
      <c r="C286" s="65"/>
      <c r="D286" s="65"/>
      <c r="E286" s="65"/>
      <c r="F286" s="65"/>
      <c r="G286" s="65"/>
      <c r="H286" s="65"/>
      <c r="I286" s="65"/>
      <c r="J286" s="65"/>
      <c r="K286" s="65"/>
      <c r="L286" s="42"/>
      <c r="M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</row>
  </sheetData>
  <sheetProtection sheet="1" autoFilter="0" formatColumns="0" formatRows="0" objects="1" scenarios="1" spinCount="100000" saltValue="8NjTUdMr/3jlPonebELnjtHArlcgemA7IFu+rEcc3ayCjysRFlcXfIFeZgUkeh3riqzXhyQFmlwZAiEqmCsqcw==" hashValue="D0y/+GpYCVX9qGAkDsiGhUJZ7ChIrt8+an7/lH2lTqR/u6gr0+XZCgyULua5UPpj1Vub22DElBu9+IBKA11cKw==" algorithmName="SHA-512" password="CC35"/>
  <autoFilter ref="C119:K28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95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84</v>
      </c>
    </row>
    <row r="4" hidden="1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>Oprava PZS P706 na trati Domažlice - Planá u M.L., P816 na trati Janovice - Domažlice a P631 na trati Plzeň-Česká Kubice</v>
      </c>
      <c r="F7" s="148"/>
      <c r="G7" s="148"/>
      <c r="H7" s="148"/>
      <c r="L7" s="18"/>
    </row>
    <row r="8" hidden="1" s="1" customFormat="1" ht="12" customHeight="1">
      <c r="B8" s="18"/>
      <c r="D8" s="148" t="s">
        <v>113</v>
      </c>
      <c r="L8" s="18"/>
    </row>
    <row r="9" hidden="1" s="2" customFormat="1" ht="16.5" customHeight="1">
      <c r="A9" s="36"/>
      <c r="B9" s="42"/>
      <c r="C9" s="36"/>
      <c r="D9" s="36"/>
      <c r="E9" s="149" t="s">
        <v>114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115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763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764</v>
      </c>
      <c r="G14" s="36"/>
      <c r="H14" s="36"/>
      <c r="I14" s="148" t="s">
        <v>22</v>
      </c>
      <c r="J14" s="151" t="str">
        <f>'Rekapitulace stavby'!AN8</f>
        <v>26. 1. 2021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35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37</v>
      </c>
      <c r="G34" s="36"/>
      <c r="H34" s="36"/>
      <c r="I34" s="159" t="s">
        <v>36</v>
      </c>
      <c r="J34" s="159" t="s">
        <v>38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39</v>
      </c>
      <c r="E35" s="148" t="s">
        <v>40</v>
      </c>
      <c r="F35" s="161">
        <f>ROUND((SUM(BE120:BE429)),  2)</f>
        <v>0</v>
      </c>
      <c r="G35" s="36"/>
      <c r="H35" s="36"/>
      <c r="I35" s="162">
        <v>0.20999999999999999</v>
      </c>
      <c r="J35" s="161">
        <f>ROUND(((SUM(BE120:BE429))*I35),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ROUND((SUM(BF120:BF429)),  2)</f>
        <v>0</v>
      </c>
      <c r="G36" s="36"/>
      <c r="H36" s="36"/>
      <c r="I36" s="162">
        <v>0.14999999999999999</v>
      </c>
      <c r="J36" s="161">
        <f>ROUND(((SUM(BF120:BF429))*I36),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ROUND((SUM(BG120:BG429)),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43</v>
      </c>
      <c r="F38" s="161">
        <f>ROUND((SUM(BH120:BH429)),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44</v>
      </c>
      <c r="F39" s="161">
        <f>ROUND((SUM(BI120:BI429)),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>Oprava PZS P706 na trati Domažlice - Planá u M.L., P816 na trati Janovice - Domažlice a P631 na trati Plzeň-Česká Kubice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114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115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01.3 - Oprava PZS P631 Radonice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Radonice</v>
      </c>
      <c r="G91" s="38"/>
      <c r="H91" s="38"/>
      <c r="I91" s="30" t="s">
        <v>22</v>
      </c>
      <c r="J91" s="77" t="str">
        <f>IF(J14="","",J14)</f>
        <v>26. 1. 2021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119</v>
      </c>
      <c r="D96" s="183"/>
      <c r="E96" s="183"/>
      <c r="F96" s="183"/>
      <c r="G96" s="183"/>
      <c r="H96" s="183"/>
      <c r="I96" s="183"/>
      <c r="J96" s="184" t="s">
        <v>120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121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122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123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81" t="str">
        <f>E7</f>
        <v>Oprava PZS P706 na trati Domažlice - Planá u M.L., P816 na trati Janovice - Domažlice a P631 na trati Plzeň-Česká Kubice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113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114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115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01.3 - Oprava PZS P631 Radonice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Radonice</v>
      </c>
      <c r="G114" s="38"/>
      <c r="H114" s="38"/>
      <c r="I114" s="30" t="s">
        <v>22</v>
      </c>
      <c r="J114" s="77" t="str">
        <f>IF(J14="","",J14)</f>
        <v>26. 1. 2021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 státní organizace</v>
      </c>
      <c r="G116" s="38"/>
      <c r="H116" s="38"/>
      <c r="I116" s="30" t="s">
        <v>30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IF(E20="","",E20)</f>
        <v>Vyplň údaj</v>
      </c>
      <c r="G117" s="38"/>
      <c r="H117" s="38"/>
      <c r="I117" s="30" t="s">
        <v>33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124</v>
      </c>
      <c r="D119" s="189" t="s">
        <v>60</v>
      </c>
      <c r="E119" s="189" t="s">
        <v>56</v>
      </c>
      <c r="F119" s="189" t="s">
        <v>57</v>
      </c>
      <c r="G119" s="189" t="s">
        <v>125</v>
      </c>
      <c r="H119" s="189" t="s">
        <v>126</v>
      </c>
      <c r="I119" s="189" t="s">
        <v>127</v>
      </c>
      <c r="J119" s="189" t="s">
        <v>120</v>
      </c>
      <c r="K119" s="190" t="s">
        <v>128</v>
      </c>
      <c r="L119" s="191"/>
      <c r="M119" s="98" t="s">
        <v>1</v>
      </c>
      <c r="N119" s="99" t="s">
        <v>39</v>
      </c>
      <c r="O119" s="99" t="s">
        <v>129</v>
      </c>
      <c r="P119" s="99" t="s">
        <v>130</v>
      </c>
      <c r="Q119" s="99" t="s">
        <v>131</v>
      </c>
      <c r="R119" s="99" t="s">
        <v>132</v>
      </c>
      <c r="S119" s="99" t="s">
        <v>133</v>
      </c>
      <c r="T119" s="99" t="s">
        <v>134</v>
      </c>
      <c r="U119" s="100" t="s">
        <v>135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136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SUM(P121:P429)</f>
        <v>0</v>
      </c>
      <c r="Q120" s="102"/>
      <c r="R120" s="194">
        <f>SUM(R121:R429)</f>
        <v>0</v>
      </c>
      <c r="S120" s="102"/>
      <c r="T120" s="194">
        <f>SUM(T121:T429)</f>
        <v>0</v>
      </c>
      <c r="U120" s="103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74</v>
      </c>
      <c r="AU120" s="15" t="s">
        <v>122</v>
      </c>
      <c r="BK120" s="195">
        <f>SUM(BK121:BK429)</f>
        <v>0</v>
      </c>
    </row>
    <row r="121" s="2" customFormat="1" ht="44.25" customHeight="1">
      <c r="A121" s="36"/>
      <c r="B121" s="37"/>
      <c r="C121" s="196" t="s">
        <v>82</v>
      </c>
      <c r="D121" s="196" t="s">
        <v>137</v>
      </c>
      <c r="E121" s="197" t="s">
        <v>138</v>
      </c>
      <c r="F121" s="198" t="s">
        <v>139</v>
      </c>
      <c r="G121" s="199" t="s">
        <v>140</v>
      </c>
      <c r="H121" s="200">
        <v>1</v>
      </c>
      <c r="I121" s="201"/>
      <c r="J121" s="202">
        <f>ROUND(I121*H121,2)</f>
        <v>0</v>
      </c>
      <c r="K121" s="198" t="s">
        <v>141</v>
      </c>
      <c r="L121" s="203"/>
      <c r="M121" s="204" t="s">
        <v>1</v>
      </c>
      <c r="N121" s="205" t="s">
        <v>40</v>
      </c>
      <c r="O121" s="89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6">
        <f>S121*H121</f>
        <v>0</v>
      </c>
      <c r="U121" s="207" t="s">
        <v>1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84</v>
      </c>
      <c r="AT121" s="208" t="s">
        <v>137</v>
      </c>
      <c r="AU121" s="208" t="s">
        <v>75</v>
      </c>
      <c r="AY121" s="15" t="s">
        <v>142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82</v>
      </c>
      <c r="BK121" s="209">
        <f>ROUND(I121*H121,2)</f>
        <v>0</v>
      </c>
      <c r="BL121" s="15" t="s">
        <v>82</v>
      </c>
      <c r="BM121" s="208" t="s">
        <v>765</v>
      </c>
    </row>
    <row r="122" s="2" customFormat="1">
      <c r="A122" s="36"/>
      <c r="B122" s="37"/>
      <c r="C122" s="38"/>
      <c r="D122" s="210" t="s">
        <v>144</v>
      </c>
      <c r="E122" s="38"/>
      <c r="F122" s="211" t="s">
        <v>139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89"/>
      <c r="U122" s="90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144</v>
      </c>
      <c r="AU122" s="15" t="s">
        <v>75</v>
      </c>
    </row>
    <row r="123" s="2" customFormat="1" ht="44.25" customHeight="1">
      <c r="A123" s="36"/>
      <c r="B123" s="37"/>
      <c r="C123" s="196" t="s">
        <v>84</v>
      </c>
      <c r="D123" s="196" t="s">
        <v>137</v>
      </c>
      <c r="E123" s="197" t="s">
        <v>145</v>
      </c>
      <c r="F123" s="198" t="s">
        <v>146</v>
      </c>
      <c r="G123" s="199" t="s">
        <v>147</v>
      </c>
      <c r="H123" s="200">
        <v>20</v>
      </c>
      <c r="I123" s="201"/>
      <c r="J123" s="202">
        <f>ROUND(I123*H123,2)</f>
        <v>0</v>
      </c>
      <c r="K123" s="198" t="s">
        <v>141</v>
      </c>
      <c r="L123" s="203"/>
      <c r="M123" s="204" t="s">
        <v>1</v>
      </c>
      <c r="N123" s="205" t="s">
        <v>40</v>
      </c>
      <c r="O123" s="89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6">
        <f>S123*H123</f>
        <v>0</v>
      </c>
      <c r="U123" s="207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84</v>
      </c>
      <c r="AT123" s="208" t="s">
        <v>137</v>
      </c>
      <c r="AU123" s="208" t="s">
        <v>75</v>
      </c>
      <c r="AY123" s="15" t="s">
        <v>142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82</v>
      </c>
      <c r="BK123" s="209">
        <f>ROUND(I123*H123,2)</f>
        <v>0</v>
      </c>
      <c r="BL123" s="15" t="s">
        <v>82</v>
      </c>
      <c r="BM123" s="208" t="s">
        <v>766</v>
      </c>
    </row>
    <row r="124" s="2" customFormat="1">
      <c r="A124" s="36"/>
      <c r="B124" s="37"/>
      <c r="C124" s="38"/>
      <c r="D124" s="210" t="s">
        <v>144</v>
      </c>
      <c r="E124" s="38"/>
      <c r="F124" s="211" t="s">
        <v>146</v>
      </c>
      <c r="G124" s="38"/>
      <c r="H124" s="38"/>
      <c r="I124" s="212"/>
      <c r="J124" s="38"/>
      <c r="K124" s="38"/>
      <c r="L124" s="42"/>
      <c r="M124" s="213"/>
      <c r="N124" s="214"/>
      <c r="O124" s="89"/>
      <c r="P124" s="89"/>
      <c r="Q124" s="89"/>
      <c r="R124" s="89"/>
      <c r="S124" s="89"/>
      <c r="T124" s="89"/>
      <c r="U124" s="90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144</v>
      </c>
      <c r="AU124" s="15" t="s">
        <v>75</v>
      </c>
    </row>
    <row r="125" s="2" customFormat="1">
      <c r="A125" s="36"/>
      <c r="B125" s="37"/>
      <c r="C125" s="196" t="s">
        <v>149</v>
      </c>
      <c r="D125" s="196" t="s">
        <v>137</v>
      </c>
      <c r="E125" s="197" t="s">
        <v>150</v>
      </c>
      <c r="F125" s="198" t="s">
        <v>151</v>
      </c>
      <c r="G125" s="199" t="s">
        <v>147</v>
      </c>
      <c r="H125" s="200">
        <v>20</v>
      </c>
      <c r="I125" s="201"/>
      <c r="J125" s="202">
        <f>ROUND(I125*H125,2)</f>
        <v>0</v>
      </c>
      <c r="K125" s="198" t="s">
        <v>141</v>
      </c>
      <c r="L125" s="203"/>
      <c r="M125" s="204" t="s">
        <v>1</v>
      </c>
      <c r="N125" s="205" t="s">
        <v>40</v>
      </c>
      <c r="O125" s="89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6">
        <f>S125*H125</f>
        <v>0</v>
      </c>
      <c r="U125" s="207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8" t="s">
        <v>84</v>
      </c>
      <c r="AT125" s="208" t="s">
        <v>137</v>
      </c>
      <c r="AU125" s="208" t="s">
        <v>75</v>
      </c>
      <c r="AY125" s="15" t="s">
        <v>142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5" t="s">
        <v>82</v>
      </c>
      <c r="BK125" s="209">
        <f>ROUND(I125*H125,2)</f>
        <v>0</v>
      </c>
      <c r="BL125" s="15" t="s">
        <v>82</v>
      </c>
      <c r="BM125" s="208" t="s">
        <v>767</v>
      </c>
    </row>
    <row r="126" s="2" customFormat="1">
      <c r="A126" s="36"/>
      <c r="B126" s="37"/>
      <c r="C126" s="38"/>
      <c r="D126" s="210" t="s">
        <v>144</v>
      </c>
      <c r="E126" s="38"/>
      <c r="F126" s="211" t="s">
        <v>151</v>
      </c>
      <c r="G126" s="38"/>
      <c r="H126" s="38"/>
      <c r="I126" s="212"/>
      <c r="J126" s="38"/>
      <c r="K126" s="38"/>
      <c r="L126" s="42"/>
      <c r="M126" s="213"/>
      <c r="N126" s="214"/>
      <c r="O126" s="89"/>
      <c r="P126" s="89"/>
      <c r="Q126" s="89"/>
      <c r="R126" s="89"/>
      <c r="S126" s="89"/>
      <c r="T126" s="89"/>
      <c r="U126" s="90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144</v>
      </c>
      <c r="AU126" s="15" t="s">
        <v>75</v>
      </c>
    </row>
    <row r="127" s="2" customFormat="1" ht="21.75" customHeight="1">
      <c r="A127" s="36"/>
      <c r="B127" s="37"/>
      <c r="C127" s="215" t="s">
        <v>153</v>
      </c>
      <c r="D127" s="215" t="s">
        <v>154</v>
      </c>
      <c r="E127" s="216" t="s">
        <v>155</v>
      </c>
      <c r="F127" s="217" t="s">
        <v>156</v>
      </c>
      <c r="G127" s="218" t="s">
        <v>147</v>
      </c>
      <c r="H127" s="219">
        <v>20</v>
      </c>
      <c r="I127" s="220"/>
      <c r="J127" s="221">
        <f>ROUND(I127*H127,2)</f>
        <v>0</v>
      </c>
      <c r="K127" s="217" t="s">
        <v>141</v>
      </c>
      <c r="L127" s="42"/>
      <c r="M127" s="222" t="s">
        <v>1</v>
      </c>
      <c r="N127" s="223" t="s">
        <v>40</v>
      </c>
      <c r="O127" s="89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6">
        <f>S127*H127</f>
        <v>0</v>
      </c>
      <c r="U127" s="207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8" t="s">
        <v>82</v>
      </c>
      <c r="AT127" s="208" t="s">
        <v>154</v>
      </c>
      <c r="AU127" s="208" t="s">
        <v>75</v>
      </c>
      <c r="AY127" s="15" t="s">
        <v>142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82</v>
      </c>
      <c r="BK127" s="209">
        <f>ROUND(I127*H127,2)</f>
        <v>0</v>
      </c>
      <c r="BL127" s="15" t="s">
        <v>82</v>
      </c>
      <c r="BM127" s="208" t="s">
        <v>768</v>
      </c>
    </row>
    <row r="128" s="2" customFormat="1">
      <c r="A128" s="36"/>
      <c r="B128" s="37"/>
      <c r="C128" s="38"/>
      <c r="D128" s="210" t="s">
        <v>144</v>
      </c>
      <c r="E128" s="38"/>
      <c r="F128" s="211" t="s">
        <v>158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89"/>
      <c r="U128" s="90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144</v>
      </c>
      <c r="AU128" s="15" t="s">
        <v>75</v>
      </c>
    </row>
    <row r="129" s="2" customFormat="1" ht="16.5" customHeight="1">
      <c r="A129" s="36"/>
      <c r="B129" s="37"/>
      <c r="C129" s="215" t="s">
        <v>159</v>
      </c>
      <c r="D129" s="215" t="s">
        <v>154</v>
      </c>
      <c r="E129" s="216" t="s">
        <v>160</v>
      </c>
      <c r="F129" s="217" t="s">
        <v>161</v>
      </c>
      <c r="G129" s="218" t="s">
        <v>147</v>
      </c>
      <c r="H129" s="219">
        <v>20</v>
      </c>
      <c r="I129" s="220"/>
      <c r="J129" s="221">
        <f>ROUND(I129*H129,2)</f>
        <v>0</v>
      </c>
      <c r="K129" s="217" t="s">
        <v>141</v>
      </c>
      <c r="L129" s="42"/>
      <c r="M129" s="222" t="s">
        <v>1</v>
      </c>
      <c r="N129" s="223" t="s">
        <v>40</v>
      </c>
      <c r="O129" s="89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6">
        <f>S129*H129</f>
        <v>0</v>
      </c>
      <c r="U129" s="207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8" t="s">
        <v>82</v>
      </c>
      <c r="AT129" s="208" t="s">
        <v>154</v>
      </c>
      <c r="AU129" s="208" t="s">
        <v>75</v>
      </c>
      <c r="AY129" s="15" t="s">
        <v>142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5" t="s">
        <v>82</v>
      </c>
      <c r="BK129" s="209">
        <f>ROUND(I129*H129,2)</f>
        <v>0</v>
      </c>
      <c r="BL129" s="15" t="s">
        <v>82</v>
      </c>
      <c r="BM129" s="208" t="s">
        <v>769</v>
      </c>
    </row>
    <row r="130" s="2" customFormat="1">
      <c r="A130" s="36"/>
      <c r="B130" s="37"/>
      <c r="C130" s="38"/>
      <c r="D130" s="210" t="s">
        <v>144</v>
      </c>
      <c r="E130" s="38"/>
      <c r="F130" s="211" t="s">
        <v>161</v>
      </c>
      <c r="G130" s="38"/>
      <c r="H130" s="38"/>
      <c r="I130" s="212"/>
      <c r="J130" s="38"/>
      <c r="K130" s="38"/>
      <c r="L130" s="42"/>
      <c r="M130" s="213"/>
      <c r="N130" s="214"/>
      <c r="O130" s="89"/>
      <c r="P130" s="89"/>
      <c r="Q130" s="89"/>
      <c r="R130" s="89"/>
      <c r="S130" s="89"/>
      <c r="T130" s="89"/>
      <c r="U130" s="90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144</v>
      </c>
      <c r="AU130" s="15" t="s">
        <v>75</v>
      </c>
    </row>
    <row r="131" s="2" customFormat="1" ht="21.75" customHeight="1">
      <c r="A131" s="36"/>
      <c r="B131" s="37"/>
      <c r="C131" s="215" t="s">
        <v>163</v>
      </c>
      <c r="D131" s="215" t="s">
        <v>154</v>
      </c>
      <c r="E131" s="216" t="s">
        <v>164</v>
      </c>
      <c r="F131" s="217" t="s">
        <v>165</v>
      </c>
      <c r="G131" s="218" t="s">
        <v>147</v>
      </c>
      <c r="H131" s="219">
        <v>20</v>
      </c>
      <c r="I131" s="220"/>
      <c r="J131" s="221">
        <f>ROUND(I131*H131,2)</f>
        <v>0</v>
      </c>
      <c r="K131" s="217" t="s">
        <v>141</v>
      </c>
      <c r="L131" s="42"/>
      <c r="M131" s="222" t="s">
        <v>1</v>
      </c>
      <c r="N131" s="223" t="s">
        <v>40</v>
      </c>
      <c r="O131" s="89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6">
        <f>S131*H131</f>
        <v>0</v>
      </c>
      <c r="U131" s="207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8" t="s">
        <v>82</v>
      </c>
      <c r="AT131" s="208" t="s">
        <v>154</v>
      </c>
      <c r="AU131" s="208" t="s">
        <v>75</v>
      </c>
      <c r="AY131" s="15" t="s">
        <v>142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5" t="s">
        <v>82</v>
      </c>
      <c r="BK131" s="209">
        <f>ROUND(I131*H131,2)</f>
        <v>0</v>
      </c>
      <c r="BL131" s="15" t="s">
        <v>82</v>
      </c>
      <c r="BM131" s="208" t="s">
        <v>770</v>
      </c>
    </row>
    <row r="132" s="2" customFormat="1">
      <c r="A132" s="36"/>
      <c r="B132" s="37"/>
      <c r="C132" s="38"/>
      <c r="D132" s="210" t="s">
        <v>144</v>
      </c>
      <c r="E132" s="38"/>
      <c r="F132" s="211" t="s">
        <v>165</v>
      </c>
      <c r="G132" s="38"/>
      <c r="H132" s="38"/>
      <c r="I132" s="212"/>
      <c r="J132" s="38"/>
      <c r="K132" s="38"/>
      <c r="L132" s="42"/>
      <c r="M132" s="213"/>
      <c r="N132" s="214"/>
      <c r="O132" s="89"/>
      <c r="P132" s="89"/>
      <c r="Q132" s="89"/>
      <c r="R132" s="89"/>
      <c r="S132" s="89"/>
      <c r="T132" s="89"/>
      <c r="U132" s="90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144</v>
      </c>
      <c r="AU132" s="15" t="s">
        <v>75</v>
      </c>
    </row>
    <row r="133" s="2" customFormat="1" ht="16.5" customHeight="1">
      <c r="A133" s="36"/>
      <c r="B133" s="37"/>
      <c r="C133" s="215" t="s">
        <v>167</v>
      </c>
      <c r="D133" s="215" t="s">
        <v>154</v>
      </c>
      <c r="E133" s="216" t="s">
        <v>168</v>
      </c>
      <c r="F133" s="217" t="s">
        <v>169</v>
      </c>
      <c r="G133" s="218" t="s">
        <v>147</v>
      </c>
      <c r="H133" s="219">
        <v>20</v>
      </c>
      <c r="I133" s="220"/>
      <c r="J133" s="221">
        <f>ROUND(I133*H133,2)</f>
        <v>0</v>
      </c>
      <c r="K133" s="217" t="s">
        <v>141</v>
      </c>
      <c r="L133" s="42"/>
      <c r="M133" s="222" t="s">
        <v>1</v>
      </c>
      <c r="N133" s="223" t="s">
        <v>40</v>
      </c>
      <c r="O133" s="89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6">
        <f>S133*H133</f>
        <v>0</v>
      </c>
      <c r="U133" s="207" t="s">
        <v>1</v>
      </c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8" t="s">
        <v>82</v>
      </c>
      <c r="AT133" s="208" t="s">
        <v>154</v>
      </c>
      <c r="AU133" s="208" t="s">
        <v>75</v>
      </c>
      <c r="AY133" s="15" t="s">
        <v>142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82</v>
      </c>
      <c r="BK133" s="209">
        <f>ROUND(I133*H133,2)</f>
        <v>0</v>
      </c>
      <c r="BL133" s="15" t="s">
        <v>82</v>
      </c>
      <c r="BM133" s="208" t="s">
        <v>771</v>
      </c>
    </row>
    <row r="134" s="2" customFormat="1">
      <c r="A134" s="36"/>
      <c r="B134" s="37"/>
      <c r="C134" s="38"/>
      <c r="D134" s="210" t="s">
        <v>144</v>
      </c>
      <c r="E134" s="38"/>
      <c r="F134" s="211" t="s">
        <v>169</v>
      </c>
      <c r="G134" s="38"/>
      <c r="H134" s="38"/>
      <c r="I134" s="212"/>
      <c r="J134" s="38"/>
      <c r="K134" s="38"/>
      <c r="L134" s="42"/>
      <c r="M134" s="213"/>
      <c r="N134" s="214"/>
      <c r="O134" s="89"/>
      <c r="P134" s="89"/>
      <c r="Q134" s="89"/>
      <c r="R134" s="89"/>
      <c r="S134" s="89"/>
      <c r="T134" s="89"/>
      <c r="U134" s="90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144</v>
      </c>
      <c r="AU134" s="15" t="s">
        <v>75</v>
      </c>
    </row>
    <row r="135" s="2" customFormat="1">
      <c r="A135" s="36"/>
      <c r="B135" s="37"/>
      <c r="C135" s="196" t="s">
        <v>171</v>
      </c>
      <c r="D135" s="196" t="s">
        <v>137</v>
      </c>
      <c r="E135" s="197" t="s">
        <v>172</v>
      </c>
      <c r="F135" s="198" t="s">
        <v>173</v>
      </c>
      <c r="G135" s="199" t="s">
        <v>147</v>
      </c>
      <c r="H135" s="200">
        <v>1</v>
      </c>
      <c r="I135" s="201"/>
      <c r="J135" s="202">
        <f>ROUND(I135*H135,2)</f>
        <v>0</v>
      </c>
      <c r="K135" s="198" t="s">
        <v>141</v>
      </c>
      <c r="L135" s="203"/>
      <c r="M135" s="204" t="s">
        <v>1</v>
      </c>
      <c r="N135" s="205" t="s">
        <v>40</v>
      </c>
      <c r="O135" s="89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6">
        <f>S135*H135</f>
        <v>0</v>
      </c>
      <c r="U135" s="207" t="s">
        <v>1</v>
      </c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8" t="s">
        <v>174</v>
      </c>
      <c r="AT135" s="208" t="s">
        <v>137</v>
      </c>
      <c r="AU135" s="208" t="s">
        <v>75</v>
      </c>
      <c r="AY135" s="15" t="s">
        <v>142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5" t="s">
        <v>82</v>
      </c>
      <c r="BK135" s="209">
        <f>ROUND(I135*H135,2)</f>
        <v>0</v>
      </c>
      <c r="BL135" s="15" t="s">
        <v>174</v>
      </c>
      <c r="BM135" s="208" t="s">
        <v>772</v>
      </c>
    </row>
    <row r="136" s="2" customFormat="1">
      <c r="A136" s="36"/>
      <c r="B136" s="37"/>
      <c r="C136" s="38"/>
      <c r="D136" s="210" t="s">
        <v>144</v>
      </c>
      <c r="E136" s="38"/>
      <c r="F136" s="211" t="s">
        <v>173</v>
      </c>
      <c r="G136" s="38"/>
      <c r="H136" s="38"/>
      <c r="I136" s="212"/>
      <c r="J136" s="38"/>
      <c r="K136" s="38"/>
      <c r="L136" s="42"/>
      <c r="M136" s="213"/>
      <c r="N136" s="214"/>
      <c r="O136" s="89"/>
      <c r="P136" s="89"/>
      <c r="Q136" s="89"/>
      <c r="R136" s="89"/>
      <c r="S136" s="89"/>
      <c r="T136" s="89"/>
      <c r="U136" s="90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144</v>
      </c>
      <c r="AU136" s="15" t="s">
        <v>75</v>
      </c>
    </row>
    <row r="137" s="2" customFormat="1" ht="16.5" customHeight="1">
      <c r="A137" s="36"/>
      <c r="B137" s="37"/>
      <c r="C137" s="196" t="s">
        <v>773</v>
      </c>
      <c r="D137" s="196" t="s">
        <v>137</v>
      </c>
      <c r="E137" s="197" t="s">
        <v>181</v>
      </c>
      <c r="F137" s="198" t="s">
        <v>182</v>
      </c>
      <c r="G137" s="199" t="s">
        <v>147</v>
      </c>
      <c r="H137" s="200">
        <v>1</v>
      </c>
      <c r="I137" s="201"/>
      <c r="J137" s="202">
        <f>ROUND(I137*H137,2)</f>
        <v>0</v>
      </c>
      <c r="K137" s="198" t="s">
        <v>141</v>
      </c>
      <c r="L137" s="203"/>
      <c r="M137" s="204" t="s">
        <v>1</v>
      </c>
      <c r="N137" s="205" t="s">
        <v>40</v>
      </c>
      <c r="O137" s="89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6">
        <f>S137*H137</f>
        <v>0</v>
      </c>
      <c r="U137" s="207" t="s">
        <v>1</v>
      </c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8" t="s">
        <v>84</v>
      </c>
      <c r="AT137" s="208" t="s">
        <v>137</v>
      </c>
      <c r="AU137" s="208" t="s">
        <v>75</v>
      </c>
      <c r="AY137" s="15" t="s">
        <v>142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5" t="s">
        <v>82</v>
      </c>
      <c r="BK137" s="209">
        <f>ROUND(I137*H137,2)</f>
        <v>0</v>
      </c>
      <c r="BL137" s="15" t="s">
        <v>82</v>
      </c>
      <c r="BM137" s="208" t="s">
        <v>774</v>
      </c>
    </row>
    <row r="138" s="2" customFormat="1">
      <c r="A138" s="36"/>
      <c r="B138" s="37"/>
      <c r="C138" s="38"/>
      <c r="D138" s="210" t="s">
        <v>144</v>
      </c>
      <c r="E138" s="38"/>
      <c r="F138" s="211" t="s">
        <v>182</v>
      </c>
      <c r="G138" s="38"/>
      <c r="H138" s="38"/>
      <c r="I138" s="212"/>
      <c r="J138" s="38"/>
      <c r="K138" s="38"/>
      <c r="L138" s="42"/>
      <c r="M138" s="213"/>
      <c r="N138" s="214"/>
      <c r="O138" s="89"/>
      <c r="P138" s="89"/>
      <c r="Q138" s="89"/>
      <c r="R138" s="89"/>
      <c r="S138" s="89"/>
      <c r="T138" s="89"/>
      <c r="U138" s="90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144</v>
      </c>
      <c r="AU138" s="15" t="s">
        <v>75</v>
      </c>
    </row>
    <row r="139" s="2" customFormat="1" ht="21.75" customHeight="1">
      <c r="A139" s="36"/>
      <c r="B139" s="37"/>
      <c r="C139" s="215" t="s">
        <v>184</v>
      </c>
      <c r="D139" s="215" t="s">
        <v>154</v>
      </c>
      <c r="E139" s="216" t="s">
        <v>185</v>
      </c>
      <c r="F139" s="217" t="s">
        <v>186</v>
      </c>
      <c r="G139" s="218" t="s">
        <v>147</v>
      </c>
      <c r="H139" s="219">
        <v>1</v>
      </c>
      <c r="I139" s="220"/>
      <c r="J139" s="221">
        <f>ROUND(I139*H139,2)</f>
        <v>0</v>
      </c>
      <c r="K139" s="217" t="s">
        <v>141</v>
      </c>
      <c r="L139" s="42"/>
      <c r="M139" s="222" t="s">
        <v>1</v>
      </c>
      <c r="N139" s="223" t="s">
        <v>40</v>
      </c>
      <c r="O139" s="89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6">
        <f>S139*H139</f>
        <v>0</v>
      </c>
      <c r="U139" s="207" t="s">
        <v>1</v>
      </c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8" t="s">
        <v>82</v>
      </c>
      <c r="AT139" s="208" t="s">
        <v>154</v>
      </c>
      <c r="AU139" s="208" t="s">
        <v>75</v>
      </c>
      <c r="AY139" s="15" t="s">
        <v>142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5" t="s">
        <v>82</v>
      </c>
      <c r="BK139" s="209">
        <f>ROUND(I139*H139,2)</f>
        <v>0</v>
      </c>
      <c r="BL139" s="15" t="s">
        <v>82</v>
      </c>
      <c r="BM139" s="208" t="s">
        <v>775</v>
      </c>
    </row>
    <row r="140" s="2" customFormat="1">
      <c r="A140" s="36"/>
      <c r="B140" s="37"/>
      <c r="C140" s="38"/>
      <c r="D140" s="210" t="s">
        <v>144</v>
      </c>
      <c r="E140" s="38"/>
      <c r="F140" s="211" t="s">
        <v>188</v>
      </c>
      <c r="G140" s="38"/>
      <c r="H140" s="38"/>
      <c r="I140" s="212"/>
      <c r="J140" s="38"/>
      <c r="K140" s="38"/>
      <c r="L140" s="42"/>
      <c r="M140" s="213"/>
      <c r="N140" s="214"/>
      <c r="O140" s="89"/>
      <c r="P140" s="89"/>
      <c r="Q140" s="89"/>
      <c r="R140" s="89"/>
      <c r="S140" s="89"/>
      <c r="T140" s="89"/>
      <c r="U140" s="90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5" t="s">
        <v>144</v>
      </c>
      <c r="AU140" s="15" t="s">
        <v>75</v>
      </c>
    </row>
    <row r="141" s="2" customFormat="1">
      <c r="A141" s="36"/>
      <c r="B141" s="37"/>
      <c r="C141" s="215" t="s">
        <v>189</v>
      </c>
      <c r="D141" s="215" t="s">
        <v>154</v>
      </c>
      <c r="E141" s="216" t="s">
        <v>190</v>
      </c>
      <c r="F141" s="217" t="s">
        <v>191</v>
      </c>
      <c r="G141" s="218" t="s">
        <v>147</v>
      </c>
      <c r="H141" s="219">
        <v>1</v>
      </c>
      <c r="I141" s="220"/>
      <c r="J141" s="221">
        <f>ROUND(I141*H141,2)</f>
        <v>0</v>
      </c>
      <c r="K141" s="217" t="s">
        <v>141</v>
      </c>
      <c r="L141" s="42"/>
      <c r="M141" s="222" t="s">
        <v>1</v>
      </c>
      <c r="N141" s="223" t="s">
        <v>40</v>
      </c>
      <c r="O141" s="89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6">
        <f>S141*H141</f>
        <v>0</v>
      </c>
      <c r="U141" s="207" t="s">
        <v>1</v>
      </c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8" t="s">
        <v>82</v>
      </c>
      <c r="AT141" s="208" t="s">
        <v>154</v>
      </c>
      <c r="AU141" s="208" t="s">
        <v>75</v>
      </c>
      <c r="AY141" s="15" t="s">
        <v>142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5" t="s">
        <v>82</v>
      </c>
      <c r="BK141" s="209">
        <f>ROUND(I141*H141,2)</f>
        <v>0</v>
      </c>
      <c r="BL141" s="15" t="s">
        <v>82</v>
      </c>
      <c r="BM141" s="208" t="s">
        <v>776</v>
      </c>
    </row>
    <row r="142" s="2" customFormat="1">
      <c r="A142" s="36"/>
      <c r="B142" s="37"/>
      <c r="C142" s="38"/>
      <c r="D142" s="210" t="s">
        <v>144</v>
      </c>
      <c r="E142" s="38"/>
      <c r="F142" s="211" t="s">
        <v>191</v>
      </c>
      <c r="G142" s="38"/>
      <c r="H142" s="38"/>
      <c r="I142" s="212"/>
      <c r="J142" s="38"/>
      <c r="K142" s="38"/>
      <c r="L142" s="42"/>
      <c r="M142" s="213"/>
      <c r="N142" s="214"/>
      <c r="O142" s="89"/>
      <c r="P142" s="89"/>
      <c r="Q142" s="89"/>
      <c r="R142" s="89"/>
      <c r="S142" s="89"/>
      <c r="T142" s="89"/>
      <c r="U142" s="90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144</v>
      </c>
      <c r="AU142" s="15" t="s">
        <v>75</v>
      </c>
    </row>
    <row r="143" s="2" customFormat="1" ht="16.5" customHeight="1">
      <c r="A143" s="36"/>
      <c r="B143" s="37"/>
      <c r="C143" s="215" t="s">
        <v>193</v>
      </c>
      <c r="D143" s="215" t="s">
        <v>154</v>
      </c>
      <c r="E143" s="216" t="s">
        <v>194</v>
      </c>
      <c r="F143" s="217" t="s">
        <v>195</v>
      </c>
      <c r="G143" s="218" t="s">
        <v>147</v>
      </c>
      <c r="H143" s="219">
        <v>1</v>
      </c>
      <c r="I143" s="220"/>
      <c r="J143" s="221">
        <f>ROUND(I143*H143,2)</f>
        <v>0</v>
      </c>
      <c r="K143" s="217" t="s">
        <v>141</v>
      </c>
      <c r="L143" s="42"/>
      <c r="M143" s="222" t="s">
        <v>1</v>
      </c>
      <c r="N143" s="223" t="s">
        <v>40</v>
      </c>
      <c r="O143" s="89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6">
        <f>S143*H143</f>
        <v>0</v>
      </c>
      <c r="U143" s="207" t="s">
        <v>1</v>
      </c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8" t="s">
        <v>82</v>
      </c>
      <c r="AT143" s="208" t="s">
        <v>154</v>
      </c>
      <c r="AU143" s="208" t="s">
        <v>75</v>
      </c>
      <c r="AY143" s="15" t="s">
        <v>142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5" t="s">
        <v>82</v>
      </c>
      <c r="BK143" s="209">
        <f>ROUND(I143*H143,2)</f>
        <v>0</v>
      </c>
      <c r="BL143" s="15" t="s">
        <v>82</v>
      </c>
      <c r="BM143" s="208" t="s">
        <v>777</v>
      </c>
    </row>
    <row r="144" s="2" customFormat="1">
      <c r="A144" s="36"/>
      <c r="B144" s="37"/>
      <c r="C144" s="38"/>
      <c r="D144" s="210" t="s">
        <v>144</v>
      </c>
      <c r="E144" s="38"/>
      <c r="F144" s="211" t="s">
        <v>197</v>
      </c>
      <c r="G144" s="38"/>
      <c r="H144" s="38"/>
      <c r="I144" s="212"/>
      <c r="J144" s="38"/>
      <c r="K144" s="38"/>
      <c r="L144" s="42"/>
      <c r="M144" s="213"/>
      <c r="N144" s="214"/>
      <c r="O144" s="89"/>
      <c r="P144" s="89"/>
      <c r="Q144" s="89"/>
      <c r="R144" s="89"/>
      <c r="S144" s="89"/>
      <c r="T144" s="89"/>
      <c r="U144" s="90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144</v>
      </c>
      <c r="AU144" s="15" t="s">
        <v>75</v>
      </c>
    </row>
    <row r="145" s="2" customFormat="1" ht="16.5" customHeight="1">
      <c r="A145" s="36"/>
      <c r="B145" s="37"/>
      <c r="C145" s="215" t="s">
        <v>202</v>
      </c>
      <c r="D145" s="215" t="s">
        <v>154</v>
      </c>
      <c r="E145" s="216" t="s">
        <v>203</v>
      </c>
      <c r="F145" s="217" t="s">
        <v>204</v>
      </c>
      <c r="G145" s="218" t="s">
        <v>147</v>
      </c>
      <c r="H145" s="219">
        <v>70</v>
      </c>
      <c r="I145" s="220"/>
      <c r="J145" s="221">
        <f>ROUND(I145*H145,2)</f>
        <v>0</v>
      </c>
      <c r="K145" s="217" t="s">
        <v>141</v>
      </c>
      <c r="L145" s="42"/>
      <c r="M145" s="222" t="s">
        <v>1</v>
      </c>
      <c r="N145" s="223" t="s">
        <v>40</v>
      </c>
      <c r="O145" s="89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6">
        <f>S145*H145</f>
        <v>0</v>
      </c>
      <c r="U145" s="207" t="s">
        <v>1</v>
      </c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8" t="s">
        <v>82</v>
      </c>
      <c r="AT145" s="208" t="s">
        <v>154</v>
      </c>
      <c r="AU145" s="208" t="s">
        <v>75</v>
      </c>
      <c r="AY145" s="15" t="s">
        <v>142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5" t="s">
        <v>82</v>
      </c>
      <c r="BK145" s="209">
        <f>ROUND(I145*H145,2)</f>
        <v>0</v>
      </c>
      <c r="BL145" s="15" t="s">
        <v>82</v>
      </c>
      <c r="BM145" s="208" t="s">
        <v>778</v>
      </c>
    </row>
    <row r="146" s="2" customFormat="1">
      <c r="A146" s="36"/>
      <c r="B146" s="37"/>
      <c r="C146" s="38"/>
      <c r="D146" s="210" t="s">
        <v>144</v>
      </c>
      <c r="E146" s="38"/>
      <c r="F146" s="211" t="s">
        <v>204</v>
      </c>
      <c r="G146" s="38"/>
      <c r="H146" s="38"/>
      <c r="I146" s="212"/>
      <c r="J146" s="38"/>
      <c r="K146" s="38"/>
      <c r="L146" s="42"/>
      <c r="M146" s="213"/>
      <c r="N146" s="214"/>
      <c r="O146" s="89"/>
      <c r="P146" s="89"/>
      <c r="Q146" s="89"/>
      <c r="R146" s="89"/>
      <c r="S146" s="89"/>
      <c r="T146" s="89"/>
      <c r="U146" s="90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5" t="s">
        <v>144</v>
      </c>
      <c r="AU146" s="15" t="s">
        <v>75</v>
      </c>
    </row>
    <row r="147" s="2" customFormat="1" ht="16.5" customHeight="1">
      <c r="A147" s="36"/>
      <c r="B147" s="37"/>
      <c r="C147" s="215" t="s">
        <v>206</v>
      </c>
      <c r="D147" s="215" t="s">
        <v>154</v>
      </c>
      <c r="E147" s="216" t="s">
        <v>207</v>
      </c>
      <c r="F147" s="217" t="s">
        <v>208</v>
      </c>
      <c r="G147" s="218" t="s">
        <v>147</v>
      </c>
      <c r="H147" s="219">
        <v>1</v>
      </c>
      <c r="I147" s="220"/>
      <c r="J147" s="221">
        <f>ROUND(I147*H147,2)</f>
        <v>0</v>
      </c>
      <c r="K147" s="217" t="s">
        <v>141</v>
      </c>
      <c r="L147" s="42"/>
      <c r="M147" s="222" t="s">
        <v>1</v>
      </c>
      <c r="N147" s="223" t="s">
        <v>40</v>
      </c>
      <c r="O147" s="89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6">
        <f>S147*H147</f>
        <v>0</v>
      </c>
      <c r="U147" s="207" t="s">
        <v>1</v>
      </c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8" t="s">
        <v>82</v>
      </c>
      <c r="AT147" s="208" t="s">
        <v>154</v>
      </c>
      <c r="AU147" s="208" t="s">
        <v>75</v>
      </c>
      <c r="AY147" s="15" t="s">
        <v>142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5" t="s">
        <v>82</v>
      </c>
      <c r="BK147" s="209">
        <f>ROUND(I147*H147,2)</f>
        <v>0</v>
      </c>
      <c r="BL147" s="15" t="s">
        <v>82</v>
      </c>
      <c r="BM147" s="208" t="s">
        <v>779</v>
      </c>
    </row>
    <row r="148" s="2" customFormat="1">
      <c r="A148" s="36"/>
      <c r="B148" s="37"/>
      <c r="C148" s="38"/>
      <c r="D148" s="210" t="s">
        <v>144</v>
      </c>
      <c r="E148" s="38"/>
      <c r="F148" s="211" t="s">
        <v>210</v>
      </c>
      <c r="G148" s="38"/>
      <c r="H148" s="38"/>
      <c r="I148" s="212"/>
      <c r="J148" s="38"/>
      <c r="K148" s="38"/>
      <c r="L148" s="42"/>
      <c r="M148" s="213"/>
      <c r="N148" s="214"/>
      <c r="O148" s="89"/>
      <c r="P148" s="89"/>
      <c r="Q148" s="89"/>
      <c r="R148" s="89"/>
      <c r="S148" s="89"/>
      <c r="T148" s="89"/>
      <c r="U148" s="90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144</v>
      </c>
      <c r="AU148" s="15" t="s">
        <v>75</v>
      </c>
    </row>
    <row r="149" s="2" customFormat="1" ht="16.5" customHeight="1">
      <c r="A149" s="36"/>
      <c r="B149" s="37"/>
      <c r="C149" s="215" t="s">
        <v>215</v>
      </c>
      <c r="D149" s="215" t="s">
        <v>154</v>
      </c>
      <c r="E149" s="216" t="s">
        <v>212</v>
      </c>
      <c r="F149" s="217" t="s">
        <v>213</v>
      </c>
      <c r="G149" s="218" t="s">
        <v>147</v>
      </c>
      <c r="H149" s="219">
        <v>1</v>
      </c>
      <c r="I149" s="220"/>
      <c r="J149" s="221">
        <f>ROUND(I149*H149,2)</f>
        <v>0</v>
      </c>
      <c r="K149" s="217" t="s">
        <v>141</v>
      </c>
      <c r="L149" s="42"/>
      <c r="M149" s="222" t="s">
        <v>1</v>
      </c>
      <c r="N149" s="223" t="s">
        <v>40</v>
      </c>
      <c r="O149" s="89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6">
        <f>S149*H149</f>
        <v>0</v>
      </c>
      <c r="U149" s="207" t="s">
        <v>1</v>
      </c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8" t="s">
        <v>82</v>
      </c>
      <c r="AT149" s="208" t="s">
        <v>154</v>
      </c>
      <c r="AU149" s="208" t="s">
        <v>75</v>
      </c>
      <c r="AY149" s="15" t="s">
        <v>142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5" t="s">
        <v>82</v>
      </c>
      <c r="BK149" s="209">
        <f>ROUND(I149*H149,2)</f>
        <v>0</v>
      </c>
      <c r="BL149" s="15" t="s">
        <v>82</v>
      </c>
      <c r="BM149" s="208" t="s">
        <v>780</v>
      </c>
    </row>
    <row r="150" s="2" customFormat="1">
      <c r="A150" s="36"/>
      <c r="B150" s="37"/>
      <c r="C150" s="38"/>
      <c r="D150" s="210" t="s">
        <v>144</v>
      </c>
      <c r="E150" s="38"/>
      <c r="F150" s="211" t="s">
        <v>213</v>
      </c>
      <c r="G150" s="38"/>
      <c r="H150" s="38"/>
      <c r="I150" s="212"/>
      <c r="J150" s="38"/>
      <c r="K150" s="38"/>
      <c r="L150" s="42"/>
      <c r="M150" s="213"/>
      <c r="N150" s="214"/>
      <c r="O150" s="89"/>
      <c r="P150" s="89"/>
      <c r="Q150" s="89"/>
      <c r="R150" s="89"/>
      <c r="S150" s="89"/>
      <c r="T150" s="89"/>
      <c r="U150" s="90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144</v>
      </c>
      <c r="AU150" s="15" t="s">
        <v>75</v>
      </c>
    </row>
    <row r="151" s="2" customFormat="1" ht="16.5" customHeight="1">
      <c r="A151" s="36"/>
      <c r="B151" s="37"/>
      <c r="C151" s="215" t="s">
        <v>8</v>
      </c>
      <c r="D151" s="215" t="s">
        <v>154</v>
      </c>
      <c r="E151" s="216" t="s">
        <v>216</v>
      </c>
      <c r="F151" s="217" t="s">
        <v>217</v>
      </c>
      <c r="G151" s="218" t="s">
        <v>218</v>
      </c>
      <c r="H151" s="219">
        <v>1</v>
      </c>
      <c r="I151" s="220"/>
      <c r="J151" s="221">
        <f>ROUND(I151*H151,2)</f>
        <v>0</v>
      </c>
      <c r="K151" s="217" t="s">
        <v>141</v>
      </c>
      <c r="L151" s="42"/>
      <c r="M151" s="222" t="s">
        <v>1</v>
      </c>
      <c r="N151" s="223" t="s">
        <v>40</v>
      </c>
      <c r="O151" s="89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6">
        <f>S151*H151</f>
        <v>0</v>
      </c>
      <c r="U151" s="207" t="s">
        <v>1</v>
      </c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8" t="s">
        <v>82</v>
      </c>
      <c r="AT151" s="208" t="s">
        <v>154</v>
      </c>
      <c r="AU151" s="208" t="s">
        <v>75</v>
      </c>
      <c r="AY151" s="15" t="s">
        <v>142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5" t="s">
        <v>82</v>
      </c>
      <c r="BK151" s="209">
        <f>ROUND(I151*H151,2)</f>
        <v>0</v>
      </c>
      <c r="BL151" s="15" t="s">
        <v>82</v>
      </c>
      <c r="BM151" s="208" t="s">
        <v>781</v>
      </c>
    </row>
    <row r="152" s="2" customFormat="1">
      <c r="A152" s="36"/>
      <c r="B152" s="37"/>
      <c r="C152" s="38"/>
      <c r="D152" s="210" t="s">
        <v>144</v>
      </c>
      <c r="E152" s="38"/>
      <c r="F152" s="211" t="s">
        <v>217</v>
      </c>
      <c r="G152" s="38"/>
      <c r="H152" s="38"/>
      <c r="I152" s="212"/>
      <c r="J152" s="38"/>
      <c r="K152" s="38"/>
      <c r="L152" s="42"/>
      <c r="M152" s="213"/>
      <c r="N152" s="214"/>
      <c r="O152" s="89"/>
      <c r="P152" s="89"/>
      <c r="Q152" s="89"/>
      <c r="R152" s="89"/>
      <c r="S152" s="89"/>
      <c r="T152" s="89"/>
      <c r="U152" s="90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5" t="s">
        <v>144</v>
      </c>
      <c r="AU152" s="15" t="s">
        <v>75</v>
      </c>
    </row>
    <row r="153" s="2" customFormat="1" ht="16.5" customHeight="1">
      <c r="A153" s="36"/>
      <c r="B153" s="37"/>
      <c r="C153" s="215" t="s">
        <v>224</v>
      </c>
      <c r="D153" s="215" t="s">
        <v>154</v>
      </c>
      <c r="E153" s="216" t="s">
        <v>220</v>
      </c>
      <c r="F153" s="217" t="s">
        <v>221</v>
      </c>
      <c r="G153" s="218" t="s">
        <v>147</v>
      </c>
      <c r="H153" s="219">
        <v>600</v>
      </c>
      <c r="I153" s="220"/>
      <c r="J153" s="221">
        <f>ROUND(I153*H153,2)</f>
        <v>0</v>
      </c>
      <c r="K153" s="217" t="s">
        <v>141</v>
      </c>
      <c r="L153" s="42"/>
      <c r="M153" s="222" t="s">
        <v>1</v>
      </c>
      <c r="N153" s="223" t="s">
        <v>40</v>
      </c>
      <c r="O153" s="89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6">
        <f>S153*H153</f>
        <v>0</v>
      </c>
      <c r="U153" s="207" t="s">
        <v>1</v>
      </c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8" t="s">
        <v>82</v>
      </c>
      <c r="AT153" s="208" t="s">
        <v>154</v>
      </c>
      <c r="AU153" s="208" t="s">
        <v>75</v>
      </c>
      <c r="AY153" s="15" t="s">
        <v>142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5" t="s">
        <v>82</v>
      </c>
      <c r="BK153" s="209">
        <f>ROUND(I153*H153,2)</f>
        <v>0</v>
      </c>
      <c r="BL153" s="15" t="s">
        <v>82</v>
      </c>
      <c r="BM153" s="208" t="s">
        <v>782</v>
      </c>
    </row>
    <row r="154" s="2" customFormat="1">
      <c r="A154" s="36"/>
      <c r="B154" s="37"/>
      <c r="C154" s="38"/>
      <c r="D154" s="210" t="s">
        <v>144</v>
      </c>
      <c r="E154" s="38"/>
      <c r="F154" s="211" t="s">
        <v>223</v>
      </c>
      <c r="G154" s="38"/>
      <c r="H154" s="38"/>
      <c r="I154" s="212"/>
      <c r="J154" s="38"/>
      <c r="K154" s="38"/>
      <c r="L154" s="42"/>
      <c r="M154" s="213"/>
      <c r="N154" s="214"/>
      <c r="O154" s="89"/>
      <c r="P154" s="89"/>
      <c r="Q154" s="89"/>
      <c r="R154" s="89"/>
      <c r="S154" s="89"/>
      <c r="T154" s="89"/>
      <c r="U154" s="90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144</v>
      </c>
      <c r="AU154" s="15" t="s">
        <v>75</v>
      </c>
    </row>
    <row r="155" s="2" customFormat="1">
      <c r="A155" s="36"/>
      <c r="B155" s="37"/>
      <c r="C155" s="215" t="s">
        <v>242</v>
      </c>
      <c r="D155" s="215" t="s">
        <v>154</v>
      </c>
      <c r="E155" s="216" t="s">
        <v>225</v>
      </c>
      <c r="F155" s="217" t="s">
        <v>226</v>
      </c>
      <c r="G155" s="218" t="s">
        <v>147</v>
      </c>
      <c r="H155" s="219">
        <v>200</v>
      </c>
      <c r="I155" s="220"/>
      <c r="J155" s="221">
        <f>ROUND(I155*H155,2)</f>
        <v>0</v>
      </c>
      <c r="K155" s="217" t="s">
        <v>141</v>
      </c>
      <c r="L155" s="42"/>
      <c r="M155" s="222" t="s">
        <v>1</v>
      </c>
      <c r="N155" s="223" t="s">
        <v>40</v>
      </c>
      <c r="O155" s="89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6">
        <f>S155*H155</f>
        <v>0</v>
      </c>
      <c r="U155" s="207" t="s">
        <v>1</v>
      </c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8" t="s">
        <v>82</v>
      </c>
      <c r="AT155" s="208" t="s">
        <v>154</v>
      </c>
      <c r="AU155" s="208" t="s">
        <v>75</v>
      </c>
      <c r="AY155" s="15" t="s">
        <v>142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5" t="s">
        <v>82</v>
      </c>
      <c r="BK155" s="209">
        <f>ROUND(I155*H155,2)</f>
        <v>0</v>
      </c>
      <c r="BL155" s="15" t="s">
        <v>82</v>
      </c>
      <c r="BM155" s="208" t="s">
        <v>783</v>
      </c>
    </row>
    <row r="156" s="2" customFormat="1">
      <c r="A156" s="36"/>
      <c r="B156" s="37"/>
      <c r="C156" s="38"/>
      <c r="D156" s="210" t="s">
        <v>144</v>
      </c>
      <c r="E156" s="38"/>
      <c r="F156" s="211" t="s">
        <v>228</v>
      </c>
      <c r="G156" s="38"/>
      <c r="H156" s="38"/>
      <c r="I156" s="212"/>
      <c r="J156" s="38"/>
      <c r="K156" s="38"/>
      <c r="L156" s="42"/>
      <c r="M156" s="213"/>
      <c r="N156" s="214"/>
      <c r="O156" s="89"/>
      <c r="P156" s="89"/>
      <c r="Q156" s="89"/>
      <c r="R156" s="89"/>
      <c r="S156" s="89"/>
      <c r="T156" s="89"/>
      <c r="U156" s="90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144</v>
      </c>
      <c r="AU156" s="15" t="s">
        <v>75</v>
      </c>
    </row>
    <row r="157" s="2" customFormat="1" ht="16.5" customHeight="1">
      <c r="A157" s="36"/>
      <c r="B157" s="37"/>
      <c r="C157" s="215" t="s">
        <v>246</v>
      </c>
      <c r="D157" s="215" t="s">
        <v>154</v>
      </c>
      <c r="E157" s="216" t="s">
        <v>230</v>
      </c>
      <c r="F157" s="217" t="s">
        <v>231</v>
      </c>
      <c r="G157" s="218" t="s">
        <v>147</v>
      </c>
      <c r="H157" s="219">
        <v>70</v>
      </c>
      <c r="I157" s="220"/>
      <c r="J157" s="221">
        <f>ROUND(I157*H157,2)</f>
        <v>0</v>
      </c>
      <c r="K157" s="217" t="s">
        <v>141</v>
      </c>
      <c r="L157" s="42"/>
      <c r="M157" s="222" t="s">
        <v>1</v>
      </c>
      <c r="N157" s="223" t="s">
        <v>40</v>
      </c>
      <c r="O157" s="89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6">
        <f>S157*H157</f>
        <v>0</v>
      </c>
      <c r="U157" s="207" t="s">
        <v>1</v>
      </c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8" t="s">
        <v>82</v>
      </c>
      <c r="AT157" s="208" t="s">
        <v>154</v>
      </c>
      <c r="AU157" s="208" t="s">
        <v>75</v>
      </c>
      <c r="AY157" s="15" t="s">
        <v>142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5" t="s">
        <v>82</v>
      </c>
      <c r="BK157" s="209">
        <f>ROUND(I157*H157,2)</f>
        <v>0</v>
      </c>
      <c r="BL157" s="15" t="s">
        <v>82</v>
      </c>
      <c r="BM157" s="208" t="s">
        <v>784</v>
      </c>
    </row>
    <row r="158" s="2" customFormat="1">
      <c r="A158" s="36"/>
      <c r="B158" s="37"/>
      <c r="C158" s="38"/>
      <c r="D158" s="210" t="s">
        <v>144</v>
      </c>
      <c r="E158" s="38"/>
      <c r="F158" s="211" t="s">
        <v>231</v>
      </c>
      <c r="G158" s="38"/>
      <c r="H158" s="38"/>
      <c r="I158" s="212"/>
      <c r="J158" s="38"/>
      <c r="K158" s="38"/>
      <c r="L158" s="42"/>
      <c r="M158" s="213"/>
      <c r="N158" s="214"/>
      <c r="O158" s="89"/>
      <c r="P158" s="89"/>
      <c r="Q158" s="89"/>
      <c r="R158" s="89"/>
      <c r="S158" s="89"/>
      <c r="T158" s="89"/>
      <c r="U158" s="90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144</v>
      </c>
      <c r="AU158" s="15" t="s">
        <v>75</v>
      </c>
    </row>
    <row r="159" s="2" customFormat="1" ht="16.5" customHeight="1">
      <c r="A159" s="36"/>
      <c r="B159" s="37"/>
      <c r="C159" s="215" t="s">
        <v>250</v>
      </c>
      <c r="D159" s="215" t="s">
        <v>154</v>
      </c>
      <c r="E159" s="216" t="s">
        <v>234</v>
      </c>
      <c r="F159" s="217" t="s">
        <v>235</v>
      </c>
      <c r="G159" s="218" t="s">
        <v>147</v>
      </c>
      <c r="H159" s="219">
        <v>1</v>
      </c>
      <c r="I159" s="220"/>
      <c r="J159" s="221">
        <f>ROUND(I159*H159,2)</f>
        <v>0</v>
      </c>
      <c r="K159" s="217" t="s">
        <v>141</v>
      </c>
      <c r="L159" s="42"/>
      <c r="M159" s="222" t="s">
        <v>1</v>
      </c>
      <c r="N159" s="223" t="s">
        <v>40</v>
      </c>
      <c r="O159" s="89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6">
        <f>S159*H159</f>
        <v>0</v>
      </c>
      <c r="U159" s="207" t="s">
        <v>1</v>
      </c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8" t="s">
        <v>82</v>
      </c>
      <c r="AT159" s="208" t="s">
        <v>154</v>
      </c>
      <c r="AU159" s="208" t="s">
        <v>75</v>
      </c>
      <c r="AY159" s="15" t="s">
        <v>142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5" t="s">
        <v>82</v>
      </c>
      <c r="BK159" s="209">
        <f>ROUND(I159*H159,2)</f>
        <v>0</v>
      </c>
      <c r="BL159" s="15" t="s">
        <v>82</v>
      </c>
      <c r="BM159" s="208" t="s">
        <v>785</v>
      </c>
    </row>
    <row r="160" s="2" customFormat="1">
      <c r="A160" s="36"/>
      <c r="B160" s="37"/>
      <c r="C160" s="38"/>
      <c r="D160" s="210" t="s">
        <v>144</v>
      </c>
      <c r="E160" s="38"/>
      <c r="F160" s="211" t="s">
        <v>235</v>
      </c>
      <c r="G160" s="38"/>
      <c r="H160" s="38"/>
      <c r="I160" s="212"/>
      <c r="J160" s="38"/>
      <c r="K160" s="38"/>
      <c r="L160" s="42"/>
      <c r="M160" s="213"/>
      <c r="N160" s="214"/>
      <c r="O160" s="89"/>
      <c r="P160" s="89"/>
      <c r="Q160" s="89"/>
      <c r="R160" s="89"/>
      <c r="S160" s="89"/>
      <c r="T160" s="89"/>
      <c r="U160" s="90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144</v>
      </c>
      <c r="AU160" s="15" t="s">
        <v>75</v>
      </c>
    </row>
    <row r="161" s="2" customFormat="1" ht="16.5" customHeight="1">
      <c r="A161" s="36"/>
      <c r="B161" s="37"/>
      <c r="C161" s="215" t="s">
        <v>255</v>
      </c>
      <c r="D161" s="215" t="s">
        <v>154</v>
      </c>
      <c r="E161" s="216" t="s">
        <v>238</v>
      </c>
      <c r="F161" s="217" t="s">
        <v>239</v>
      </c>
      <c r="G161" s="218" t="s">
        <v>147</v>
      </c>
      <c r="H161" s="219">
        <v>2</v>
      </c>
      <c r="I161" s="220"/>
      <c r="J161" s="221">
        <f>ROUND(I161*H161,2)</f>
        <v>0</v>
      </c>
      <c r="K161" s="217" t="s">
        <v>141</v>
      </c>
      <c r="L161" s="42"/>
      <c r="M161" s="222" t="s">
        <v>1</v>
      </c>
      <c r="N161" s="223" t="s">
        <v>40</v>
      </c>
      <c r="O161" s="89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6">
        <f>S161*H161</f>
        <v>0</v>
      </c>
      <c r="U161" s="207" t="s">
        <v>1</v>
      </c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8" t="s">
        <v>82</v>
      </c>
      <c r="AT161" s="208" t="s">
        <v>154</v>
      </c>
      <c r="AU161" s="208" t="s">
        <v>75</v>
      </c>
      <c r="AY161" s="15" t="s">
        <v>142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5" t="s">
        <v>82</v>
      </c>
      <c r="BK161" s="209">
        <f>ROUND(I161*H161,2)</f>
        <v>0</v>
      </c>
      <c r="BL161" s="15" t="s">
        <v>82</v>
      </c>
      <c r="BM161" s="208" t="s">
        <v>786</v>
      </c>
    </row>
    <row r="162" s="2" customFormat="1">
      <c r="A162" s="36"/>
      <c r="B162" s="37"/>
      <c r="C162" s="38"/>
      <c r="D162" s="210" t="s">
        <v>144</v>
      </c>
      <c r="E162" s="38"/>
      <c r="F162" s="211" t="s">
        <v>241</v>
      </c>
      <c r="G162" s="38"/>
      <c r="H162" s="38"/>
      <c r="I162" s="212"/>
      <c r="J162" s="38"/>
      <c r="K162" s="38"/>
      <c r="L162" s="42"/>
      <c r="M162" s="213"/>
      <c r="N162" s="214"/>
      <c r="O162" s="89"/>
      <c r="P162" s="89"/>
      <c r="Q162" s="89"/>
      <c r="R162" s="89"/>
      <c r="S162" s="89"/>
      <c r="T162" s="89"/>
      <c r="U162" s="90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5" t="s">
        <v>144</v>
      </c>
      <c r="AU162" s="15" t="s">
        <v>75</v>
      </c>
    </row>
    <row r="163" s="2" customFormat="1">
      <c r="A163" s="36"/>
      <c r="B163" s="37"/>
      <c r="C163" s="196" t="s">
        <v>787</v>
      </c>
      <c r="D163" s="196" t="s">
        <v>137</v>
      </c>
      <c r="E163" s="197" t="s">
        <v>788</v>
      </c>
      <c r="F163" s="198" t="s">
        <v>789</v>
      </c>
      <c r="G163" s="199" t="s">
        <v>147</v>
      </c>
      <c r="H163" s="200">
        <v>8</v>
      </c>
      <c r="I163" s="201"/>
      <c r="J163" s="202">
        <f>ROUND(I163*H163,2)</f>
        <v>0</v>
      </c>
      <c r="K163" s="198" t="s">
        <v>141</v>
      </c>
      <c r="L163" s="203"/>
      <c r="M163" s="204" t="s">
        <v>1</v>
      </c>
      <c r="N163" s="205" t="s">
        <v>40</v>
      </c>
      <c r="O163" s="89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6">
        <f>S163*H163</f>
        <v>0</v>
      </c>
      <c r="U163" s="207" t="s">
        <v>1</v>
      </c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8" t="s">
        <v>84</v>
      </c>
      <c r="AT163" s="208" t="s">
        <v>137</v>
      </c>
      <c r="AU163" s="208" t="s">
        <v>75</v>
      </c>
      <c r="AY163" s="15" t="s">
        <v>142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5" t="s">
        <v>82</v>
      </c>
      <c r="BK163" s="209">
        <f>ROUND(I163*H163,2)</f>
        <v>0</v>
      </c>
      <c r="BL163" s="15" t="s">
        <v>82</v>
      </c>
      <c r="BM163" s="208" t="s">
        <v>790</v>
      </c>
    </row>
    <row r="164" s="2" customFormat="1">
      <c r="A164" s="36"/>
      <c r="B164" s="37"/>
      <c r="C164" s="38"/>
      <c r="D164" s="210" t="s">
        <v>144</v>
      </c>
      <c r="E164" s="38"/>
      <c r="F164" s="211" t="s">
        <v>789</v>
      </c>
      <c r="G164" s="38"/>
      <c r="H164" s="38"/>
      <c r="I164" s="212"/>
      <c r="J164" s="38"/>
      <c r="K164" s="38"/>
      <c r="L164" s="42"/>
      <c r="M164" s="213"/>
      <c r="N164" s="214"/>
      <c r="O164" s="89"/>
      <c r="P164" s="89"/>
      <c r="Q164" s="89"/>
      <c r="R164" s="89"/>
      <c r="S164" s="89"/>
      <c r="T164" s="89"/>
      <c r="U164" s="90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144</v>
      </c>
      <c r="AU164" s="15" t="s">
        <v>75</v>
      </c>
    </row>
    <row r="165" s="2" customFormat="1" ht="33" customHeight="1">
      <c r="A165" s="36"/>
      <c r="B165" s="37"/>
      <c r="C165" s="215" t="s">
        <v>791</v>
      </c>
      <c r="D165" s="215" t="s">
        <v>154</v>
      </c>
      <c r="E165" s="216" t="s">
        <v>792</v>
      </c>
      <c r="F165" s="217" t="s">
        <v>793</v>
      </c>
      <c r="G165" s="218" t="s">
        <v>147</v>
      </c>
      <c r="H165" s="219">
        <v>8</v>
      </c>
      <c r="I165" s="220"/>
      <c r="J165" s="221">
        <f>ROUND(I165*H165,2)</f>
        <v>0</v>
      </c>
      <c r="K165" s="217" t="s">
        <v>141</v>
      </c>
      <c r="L165" s="42"/>
      <c r="M165" s="222" t="s">
        <v>1</v>
      </c>
      <c r="N165" s="223" t="s">
        <v>40</v>
      </c>
      <c r="O165" s="89"/>
      <c r="P165" s="206">
        <f>O165*H165</f>
        <v>0</v>
      </c>
      <c r="Q165" s="206">
        <v>0</v>
      </c>
      <c r="R165" s="206">
        <f>Q165*H165</f>
        <v>0</v>
      </c>
      <c r="S165" s="206">
        <v>0</v>
      </c>
      <c r="T165" s="206">
        <f>S165*H165</f>
        <v>0</v>
      </c>
      <c r="U165" s="207" t="s">
        <v>1</v>
      </c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8" t="s">
        <v>82</v>
      </c>
      <c r="AT165" s="208" t="s">
        <v>154</v>
      </c>
      <c r="AU165" s="208" t="s">
        <v>75</v>
      </c>
      <c r="AY165" s="15" t="s">
        <v>142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5" t="s">
        <v>82</v>
      </c>
      <c r="BK165" s="209">
        <f>ROUND(I165*H165,2)</f>
        <v>0</v>
      </c>
      <c r="BL165" s="15" t="s">
        <v>82</v>
      </c>
      <c r="BM165" s="208" t="s">
        <v>794</v>
      </c>
    </row>
    <row r="166" s="2" customFormat="1">
      <c r="A166" s="36"/>
      <c r="B166" s="37"/>
      <c r="C166" s="38"/>
      <c r="D166" s="210" t="s">
        <v>144</v>
      </c>
      <c r="E166" s="38"/>
      <c r="F166" s="211" t="s">
        <v>795</v>
      </c>
      <c r="G166" s="38"/>
      <c r="H166" s="38"/>
      <c r="I166" s="212"/>
      <c r="J166" s="38"/>
      <c r="K166" s="38"/>
      <c r="L166" s="42"/>
      <c r="M166" s="213"/>
      <c r="N166" s="214"/>
      <c r="O166" s="89"/>
      <c r="P166" s="89"/>
      <c r="Q166" s="89"/>
      <c r="R166" s="89"/>
      <c r="S166" s="89"/>
      <c r="T166" s="89"/>
      <c r="U166" s="90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144</v>
      </c>
      <c r="AU166" s="15" t="s">
        <v>75</v>
      </c>
    </row>
    <row r="167" s="2" customFormat="1" ht="16.5" customHeight="1">
      <c r="A167" s="36"/>
      <c r="B167" s="37"/>
      <c r="C167" s="215" t="s">
        <v>796</v>
      </c>
      <c r="D167" s="215" t="s">
        <v>154</v>
      </c>
      <c r="E167" s="216" t="s">
        <v>797</v>
      </c>
      <c r="F167" s="217" t="s">
        <v>798</v>
      </c>
      <c r="G167" s="218" t="s">
        <v>147</v>
      </c>
      <c r="H167" s="219">
        <v>80</v>
      </c>
      <c r="I167" s="220"/>
      <c r="J167" s="221">
        <f>ROUND(I167*H167,2)</f>
        <v>0</v>
      </c>
      <c r="K167" s="217" t="s">
        <v>141</v>
      </c>
      <c r="L167" s="42"/>
      <c r="M167" s="222" t="s">
        <v>1</v>
      </c>
      <c r="N167" s="223" t="s">
        <v>40</v>
      </c>
      <c r="O167" s="89"/>
      <c r="P167" s="206">
        <f>O167*H167</f>
        <v>0</v>
      </c>
      <c r="Q167" s="206">
        <v>0</v>
      </c>
      <c r="R167" s="206">
        <f>Q167*H167</f>
        <v>0</v>
      </c>
      <c r="S167" s="206">
        <v>0</v>
      </c>
      <c r="T167" s="206">
        <f>S167*H167</f>
        <v>0</v>
      </c>
      <c r="U167" s="207" t="s">
        <v>1</v>
      </c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8" t="s">
        <v>82</v>
      </c>
      <c r="AT167" s="208" t="s">
        <v>154</v>
      </c>
      <c r="AU167" s="208" t="s">
        <v>75</v>
      </c>
      <c r="AY167" s="15" t="s">
        <v>142</v>
      </c>
      <c r="BE167" s="209">
        <f>IF(N167="základní",J167,0)</f>
        <v>0</v>
      </c>
      <c r="BF167" s="209">
        <f>IF(N167="snížená",J167,0)</f>
        <v>0</v>
      </c>
      <c r="BG167" s="209">
        <f>IF(N167="zákl. přenesená",J167,0)</f>
        <v>0</v>
      </c>
      <c r="BH167" s="209">
        <f>IF(N167="sníž. přenesená",J167,0)</f>
        <v>0</v>
      </c>
      <c r="BI167" s="209">
        <f>IF(N167="nulová",J167,0)</f>
        <v>0</v>
      </c>
      <c r="BJ167" s="15" t="s">
        <v>82</v>
      </c>
      <c r="BK167" s="209">
        <f>ROUND(I167*H167,2)</f>
        <v>0</v>
      </c>
      <c r="BL167" s="15" t="s">
        <v>82</v>
      </c>
      <c r="BM167" s="208" t="s">
        <v>799</v>
      </c>
    </row>
    <row r="168" s="2" customFormat="1">
      <c r="A168" s="36"/>
      <c r="B168" s="37"/>
      <c r="C168" s="38"/>
      <c r="D168" s="210" t="s">
        <v>144</v>
      </c>
      <c r="E168" s="38"/>
      <c r="F168" s="211" t="s">
        <v>800</v>
      </c>
      <c r="G168" s="38"/>
      <c r="H168" s="38"/>
      <c r="I168" s="212"/>
      <c r="J168" s="38"/>
      <c r="K168" s="38"/>
      <c r="L168" s="42"/>
      <c r="M168" s="213"/>
      <c r="N168" s="214"/>
      <c r="O168" s="89"/>
      <c r="P168" s="89"/>
      <c r="Q168" s="89"/>
      <c r="R168" s="89"/>
      <c r="S168" s="89"/>
      <c r="T168" s="89"/>
      <c r="U168" s="90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5" t="s">
        <v>144</v>
      </c>
      <c r="AU168" s="15" t="s">
        <v>75</v>
      </c>
    </row>
    <row r="169" s="2" customFormat="1">
      <c r="A169" s="36"/>
      <c r="B169" s="37"/>
      <c r="C169" s="215" t="s">
        <v>801</v>
      </c>
      <c r="D169" s="215" t="s">
        <v>154</v>
      </c>
      <c r="E169" s="216" t="s">
        <v>802</v>
      </c>
      <c r="F169" s="217" t="s">
        <v>803</v>
      </c>
      <c r="G169" s="218" t="s">
        <v>147</v>
      </c>
      <c r="H169" s="219">
        <v>8</v>
      </c>
      <c r="I169" s="220"/>
      <c r="J169" s="221">
        <f>ROUND(I169*H169,2)</f>
        <v>0</v>
      </c>
      <c r="K169" s="217" t="s">
        <v>141</v>
      </c>
      <c r="L169" s="42"/>
      <c r="M169" s="222" t="s">
        <v>1</v>
      </c>
      <c r="N169" s="223" t="s">
        <v>40</v>
      </c>
      <c r="O169" s="89"/>
      <c r="P169" s="206">
        <f>O169*H169</f>
        <v>0</v>
      </c>
      <c r="Q169" s="206">
        <v>0</v>
      </c>
      <c r="R169" s="206">
        <f>Q169*H169</f>
        <v>0</v>
      </c>
      <c r="S169" s="206">
        <v>0</v>
      </c>
      <c r="T169" s="206">
        <f>S169*H169</f>
        <v>0</v>
      </c>
      <c r="U169" s="207" t="s">
        <v>1</v>
      </c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8" t="s">
        <v>82</v>
      </c>
      <c r="AT169" s="208" t="s">
        <v>154</v>
      </c>
      <c r="AU169" s="208" t="s">
        <v>75</v>
      </c>
      <c r="AY169" s="15" t="s">
        <v>142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5" t="s">
        <v>82</v>
      </c>
      <c r="BK169" s="209">
        <f>ROUND(I169*H169,2)</f>
        <v>0</v>
      </c>
      <c r="BL169" s="15" t="s">
        <v>82</v>
      </c>
      <c r="BM169" s="208" t="s">
        <v>804</v>
      </c>
    </row>
    <row r="170" s="2" customFormat="1">
      <c r="A170" s="36"/>
      <c r="B170" s="37"/>
      <c r="C170" s="38"/>
      <c r="D170" s="210" t="s">
        <v>144</v>
      </c>
      <c r="E170" s="38"/>
      <c r="F170" s="211" t="s">
        <v>805</v>
      </c>
      <c r="G170" s="38"/>
      <c r="H170" s="38"/>
      <c r="I170" s="212"/>
      <c r="J170" s="38"/>
      <c r="K170" s="38"/>
      <c r="L170" s="42"/>
      <c r="M170" s="213"/>
      <c r="N170" s="214"/>
      <c r="O170" s="89"/>
      <c r="P170" s="89"/>
      <c r="Q170" s="89"/>
      <c r="R170" s="89"/>
      <c r="S170" s="89"/>
      <c r="T170" s="89"/>
      <c r="U170" s="90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144</v>
      </c>
      <c r="AU170" s="15" t="s">
        <v>75</v>
      </c>
    </row>
    <row r="171" s="2" customFormat="1" ht="16.5" customHeight="1">
      <c r="A171" s="36"/>
      <c r="B171" s="37"/>
      <c r="C171" s="215" t="s">
        <v>806</v>
      </c>
      <c r="D171" s="215" t="s">
        <v>154</v>
      </c>
      <c r="E171" s="216" t="s">
        <v>807</v>
      </c>
      <c r="F171" s="217" t="s">
        <v>808</v>
      </c>
      <c r="G171" s="218" t="s">
        <v>147</v>
      </c>
      <c r="H171" s="219">
        <v>2</v>
      </c>
      <c r="I171" s="220"/>
      <c r="J171" s="221">
        <f>ROUND(I171*H171,2)</f>
        <v>0</v>
      </c>
      <c r="K171" s="217" t="s">
        <v>141</v>
      </c>
      <c r="L171" s="42"/>
      <c r="M171" s="222" t="s">
        <v>1</v>
      </c>
      <c r="N171" s="223" t="s">
        <v>40</v>
      </c>
      <c r="O171" s="89"/>
      <c r="P171" s="206">
        <f>O171*H171</f>
        <v>0</v>
      </c>
      <c r="Q171" s="206">
        <v>0</v>
      </c>
      <c r="R171" s="206">
        <f>Q171*H171</f>
        <v>0</v>
      </c>
      <c r="S171" s="206">
        <v>0</v>
      </c>
      <c r="T171" s="206">
        <f>S171*H171</f>
        <v>0</v>
      </c>
      <c r="U171" s="207" t="s">
        <v>1</v>
      </c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8" t="s">
        <v>82</v>
      </c>
      <c r="AT171" s="208" t="s">
        <v>154</v>
      </c>
      <c r="AU171" s="208" t="s">
        <v>75</v>
      </c>
      <c r="AY171" s="15" t="s">
        <v>142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5" t="s">
        <v>82</v>
      </c>
      <c r="BK171" s="209">
        <f>ROUND(I171*H171,2)</f>
        <v>0</v>
      </c>
      <c r="BL171" s="15" t="s">
        <v>82</v>
      </c>
      <c r="BM171" s="208" t="s">
        <v>809</v>
      </c>
    </row>
    <row r="172" s="2" customFormat="1">
      <c r="A172" s="36"/>
      <c r="B172" s="37"/>
      <c r="C172" s="38"/>
      <c r="D172" s="210" t="s">
        <v>144</v>
      </c>
      <c r="E172" s="38"/>
      <c r="F172" s="211" t="s">
        <v>810</v>
      </c>
      <c r="G172" s="38"/>
      <c r="H172" s="38"/>
      <c r="I172" s="212"/>
      <c r="J172" s="38"/>
      <c r="K172" s="38"/>
      <c r="L172" s="42"/>
      <c r="M172" s="213"/>
      <c r="N172" s="214"/>
      <c r="O172" s="89"/>
      <c r="P172" s="89"/>
      <c r="Q172" s="89"/>
      <c r="R172" s="89"/>
      <c r="S172" s="89"/>
      <c r="T172" s="89"/>
      <c r="U172" s="90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144</v>
      </c>
      <c r="AU172" s="15" t="s">
        <v>75</v>
      </c>
    </row>
    <row r="173" s="2" customFormat="1">
      <c r="A173" s="36"/>
      <c r="B173" s="37"/>
      <c r="C173" s="38"/>
      <c r="D173" s="210" t="s">
        <v>400</v>
      </c>
      <c r="E173" s="38"/>
      <c r="F173" s="224" t="s">
        <v>811</v>
      </c>
      <c r="G173" s="38"/>
      <c r="H173" s="38"/>
      <c r="I173" s="212"/>
      <c r="J173" s="38"/>
      <c r="K173" s="38"/>
      <c r="L173" s="42"/>
      <c r="M173" s="213"/>
      <c r="N173" s="214"/>
      <c r="O173" s="89"/>
      <c r="P173" s="89"/>
      <c r="Q173" s="89"/>
      <c r="R173" s="89"/>
      <c r="S173" s="89"/>
      <c r="T173" s="89"/>
      <c r="U173" s="90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400</v>
      </c>
      <c r="AU173" s="15" t="s">
        <v>75</v>
      </c>
    </row>
    <row r="174" s="2" customFormat="1">
      <c r="A174" s="36"/>
      <c r="B174" s="37"/>
      <c r="C174" s="196" t="s">
        <v>7</v>
      </c>
      <c r="D174" s="196" t="s">
        <v>137</v>
      </c>
      <c r="E174" s="197" t="s">
        <v>243</v>
      </c>
      <c r="F174" s="198" t="s">
        <v>244</v>
      </c>
      <c r="G174" s="199" t="s">
        <v>147</v>
      </c>
      <c r="H174" s="200">
        <v>6</v>
      </c>
      <c r="I174" s="201"/>
      <c r="J174" s="202">
        <f>ROUND(I174*H174,2)</f>
        <v>0</v>
      </c>
      <c r="K174" s="198" t="s">
        <v>141</v>
      </c>
      <c r="L174" s="203"/>
      <c r="M174" s="204" t="s">
        <v>1</v>
      </c>
      <c r="N174" s="205" t="s">
        <v>40</v>
      </c>
      <c r="O174" s="89"/>
      <c r="P174" s="206">
        <f>O174*H174</f>
        <v>0</v>
      </c>
      <c r="Q174" s="206">
        <v>0</v>
      </c>
      <c r="R174" s="206">
        <f>Q174*H174</f>
        <v>0</v>
      </c>
      <c r="S174" s="206">
        <v>0</v>
      </c>
      <c r="T174" s="206">
        <f>S174*H174</f>
        <v>0</v>
      </c>
      <c r="U174" s="207" t="s">
        <v>1</v>
      </c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8" t="s">
        <v>174</v>
      </c>
      <c r="AT174" s="208" t="s">
        <v>137</v>
      </c>
      <c r="AU174" s="208" t="s">
        <v>75</v>
      </c>
      <c r="AY174" s="15" t="s">
        <v>142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5" t="s">
        <v>82</v>
      </c>
      <c r="BK174" s="209">
        <f>ROUND(I174*H174,2)</f>
        <v>0</v>
      </c>
      <c r="BL174" s="15" t="s">
        <v>174</v>
      </c>
      <c r="BM174" s="208" t="s">
        <v>812</v>
      </c>
    </row>
    <row r="175" s="2" customFormat="1">
      <c r="A175" s="36"/>
      <c r="B175" s="37"/>
      <c r="C175" s="38"/>
      <c r="D175" s="210" t="s">
        <v>144</v>
      </c>
      <c r="E175" s="38"/>
      <c r="F175" s="211" t="s">
        <v>244</v>
      </c>
      <c r="G175" s="38"/>
      <c r="H175" s="38"/>
      <c r="I175" s="212"/>
      <c r="J175" s="38"/>
      <c r="K175" s="38"/>
      <c r="L175" s="42"/>
      <c r="M175" s="213"/>
      <c r="N175" s="214"/>
      <c r="O175" s="89"/>
      <c r="P175" s="89"/>
      <c r="Q175" s="89"/>
      <c r="R175" s="89"/>
      <c r="S175" s="89"/>
      <c r="T175" s="89"/>
      <c r="U175" s="90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144</v>
      </c>
      <c r="AU175" s="15" t="s">
        <v>75</v>
      </c>
    </row>
    <row r="176" s="2" customFormat="1">
      <c r="A176" s="36"/>
      <c r="B176" s="37"/>
      <c r="C176" s="196" t="s">
        <v>693</v>
      </c>
      <c r="D176" s="196" t="s">
        <v>137</v>
      </c>
      <c r="E176" s="197" t="s">
        <v>247</v>
      </c>
      <c r="F176" s="198" t="s">
        <v>248</v>
      </c>
      <c r="G176" s="199" t="s">
        <v>147</v>
      </c>
      <c r="H176" s="200">
        <v>4</v>
      </c>
      <c r="I176" s="201"/>
      <c r="J176" s="202">
        <f>ROUND(I176*H176,2)</f>
        <v>0</v>
      </c>
      <c r="K176" s="198" t="s">
        <v>141</v>
      </c>
      <c r="L176" s="203"/>
      <c r="M176" s="204" t="s">
        <v>1</v>
      </c>
      <c r="N176" s="205" t="s">
        <v>40</v>
      </c>
      <c r="O176" s="89"/>
      <c r="P176" s="206">
        <f>O176*H176</f>
        <v>0</v>
      </c>
      <c r="Q176" s="206">
        <v>0</v>
      </c>
      <c r="R176" s="206">
        <f>Q176*H176</f>
        <v>0</v>
      </c>
      <c r="S176" s="206">
        <v>0</v>
      </c>
      <c r="T176" s="206">
        <f>S176*H176</f>
        <v>0</v>
      </c>
      <c r="U176" s="207" t="s">
        <v>1</v>
      </c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8" t="s">
        <v>84</v>
      </c>
      <c r="AT176" s="208" t="s">
        <v>137</v>
      </c>
      <c r="AU176" s="208" t="s">
        <v>75</v>
      </c>
      <c r="AY176" s="15" t="s">
        <v>142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5" t="s">
        <v>82</v>
      </c>
      <c r="BK176" s="209">
        <f>ROUND(I176*H176,2)</f>
        <v>0</v>
      </c>
      <c r="BL176" s="15" t="s">
        <v>82</v>
      </c>
      <c r="BM176" s="208" t="s">
        <v>813</v>
      </c>
    </row>
    <row r="177" s="2" customFormat="1">
      <c r="A177" s="36"/>
      <c r="B177" s="37"/>
      <c r="C177" s="38"/>
      <c r="D177" s="210" t="s">
        <v>144</v>
      </c>
      <c r="E177" s="38"/>
      <c r="F177" s="211" t="s">
        <v>248</v>
      </c>
      <c r="G177" s="38"/>
      <c r="H177" s="38"/>
      <c r="I177" s="212"/>
      <c r="J177" s="38"/>
      <c r="K177" s="38"/>
      <c r="L177" s="42"/>
      <c r="M177" s="213"/>
      <c r="N177" s="214"/>
      <c r="O177" s="89"/>
      <c r="P177" s="89"/>
      <c r="Q177" s="89"/>
      <c r="R177" s="89"/>
      <c r="S177" s="89"/>
      <c r="T177" s="89"/>
      <c r="U177" s="90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144</v>
      </c>
      <c r="AU177" s="15" t="s">
        <v>75</v>
      </c>
    </row>
    <row r="178" s="2" customFormat="1" ht="33" customHeight="1">
      <c r="A178" s="36"/>
      <c r="B178" s="37"/>
      <c r="C178" s="196" t="s">
        <v>263</v>
      </c>
      <c r="D178" s="196" t="s">
        <v>137</v>
      </c>
      <c r="E178" s="197" t="s">
        <v>251</v>
      </c>
      <c r="F178" s="198" t="s">
        <v>252</v>
      </c>
      <c r="G178" s="199" t="s">
        <v>253</v>
      </c>
      <c r="H178" s="200">
        <v>20</v>
      </c>
      <c r="I178" s="201"/>
      <c r="J178" s="202">
        <f>ROUND(I178*H178,2)</f>
        <v>0</v>
      </c>
      <c r="K178" s="198" t="s">
        <v>141</v>
      </c>
      <c r="L178" s="203"/>
      <c r="M178" s="204" t="s">
        <v>1</v>
      </c>
      <c r="N178" s="205" t="s">
        <v>40</v>
      </c>
      <c r="O178" s="89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6">
        <f>S178*H178</f>
        <v>0</v>
      </c>
      <c r="U178" s="207" t="s">
        <v>1</v>
      </c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8" t="s">
        <v>84</v>
      </c>
      <c r="AT178" s="208" t="s">
        <v>137</v>
      </c>
      <c r="AU178" s="208" t="s">
        <v>75</v>
      </c>
      <c r="AY178" s="15" t="s">
        <v>142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5" t="s">
        <v>82</v>
      </c>
      <c r="BK178" s="209">
        <f>ROUND(I178*H178,2)</f>
        <v>0</v>
      </c>
      <c r="BL178" s="15" t="s">
        <v>82</v>
      </c>
      <c r="BM178" s="208" t="s">
        <v>814</v>
      </c>
    </row>
    <row r="179" s="2" customFormat="1">
      <c r="A179" s="36"/>
      <c r="B179" s="37"/>
      <c r="C179" s="38"/>
      <c r="D179" s="210" t="s">
        <v>144</v>
      </c>
      <c r="E179" s="38"/>
      <c r="F179" s="211" t="s">
        <v>252</v>
      </c>
      <c r="G179" s="38"/>
      <c r="H179" s="38"/>
      <c r="I179" s="212"/>
      <c r="J179" s="38"/>
      <c r="K179" s="38"/>
      <c r="L179" s="42"/>
      <c r="M179" s="213"/>
      <c r="N179" s="214"/>
      <c r="O179" s="89"/>
      <c r="P179" s="89"/>
      <c r="Q179" s="89"/>
      <c r="R179" s="89"/>
      <c r="S179" s="89"/>
      <c r="T179" s="89"/>
      <c r="U179" s="90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144</v>
      </c>
      <c r="AU179" s="15" t="s">
        <v>75</v>
      </c>
    </row>
    <row r="180" s="2" customFormat="1" ht="33" customHeight="1">
      <c r="A180" s="36"/>
      <c r="B180" s="37"/>
      <c r="C180" s="196" t="s">
        <v>267</v>
      </c>
      <c r="D180" s="196" t="s">
        <v>137</v>
      </c>
      <c r="E180" s="197" t="s">
        <v>256</v>
      </c>
      <c r="F180" s="198" t="s">
        <v>257</v>
      </c>
      <c r="G180" s="199" t="s">
        <v>253</v>
      </c>
      <c r="H180" s="200">
        <v>25</v>
      </c>
      <c r="I180" s="201"/>
      <c r="J180" s="202">
        <f>ROUND(I180*H180,2)</f>
        <v>0</v>
      </c>
      <c r="K180" s="198" t="s">
        <v>141</v>
      </c>
      <c r="L180" s="203"/>
      <c r="M180" s="204" t="s">
        <v>1</v>
      </c>
      <c r="N180" s="205" t="s">
        <v>40</v>
      </c>
      <c r="O180" s="89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6">
        <f>S180*H180</f>
        <v>0</v>
      </c>
      <c r="U180" s="207" t="s">
        <v>1</v>
      </c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8" t="s">
        <v>84</v>
      </c>
      <c r="AT180" s="208" t="s">
        <v>137</v>
      </c>
      <c r="AU180" s="208" t="s">
        <v>75</v>
      </c>
      <c r="AY180" s="15" t="s">
        <v>142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5" t="s">
        <v>82</v>
      </c>
      <c r="BK180" s="209">
        <f>ROUND(I180*H180,2)</f>
        <v>0</v>
      </c>
      <c r="BL180" s="15" t="s">
        <v>82</v>
      </c>
      <c r="BM180" s="208" t="s">
        <v>815</v>
      </c>
    </row>
    <row r="181" s="2" customFormat="1">
      <c r="A181" s="36"/>
      <c r="B181" s="37"/>
      <c r="C181" s="38"/>
      <c r="D181" s="210" t="s">
        <v>144</v>
      </c>
      <c r="E181" s="38"/>
      <c r="F181" s="211" t="s">
        <v>257</v>
      </c>
      <c r="G181" s="38"/>
      <c r="H181" s="38"/>
      <c r="I181" s="212"/>
      <c r="J181" s="38"/>
      <c r="K181" s="38"/>
      <c r="L181" s="42"/>
      <c r="M181" s="213"/>
      <c r="N181" s="214"/>
      <c r="O181" s="89"/>
      <c r="P181" s="89"/>
      <c r="Q181" s="89"/>
      <c r="R181" s="89"/>
      <c r="S181" s="89"/>
      <c r="T181" s="89"/>
      <c r="U181" s="90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5" t="s">
        <v>144</v>
      </c>
      <c r="AU181" s="15" t="s">
        <v>75</v>
      </c>
    </row>
    <row r="182" s="2" customFormat="1">
      <c r="A182" s="36"/>
      <c r="B182" s="37"/>
      <c r="C182" s="196" t="s">
        <v>816</v>
      </c>
      <c r="D182" s="196" t="s">
        <v>137</v>
      </c>
      <c r="E182" s="197" t="s">
        <v>817</v>
      </c>
      <c r="F182" s="198" t="s">
        <v>818</v>
      </c>
      <c r="G182" s="199" t="s">
        <v>253</v>
      </c>
      <c r="H182" s="200">
        <v>20</v>
      </c>
      <c r="I182" s="201"/>
      <c r="J182" s="202">
        <f>ROUND(I182*H182,2)</f>
        <v>0</v>
      </c>
      <c r="K182" s="198" t="s">
        <v>141</v>
      </c>
      <c r="L182" s="203"/>
      <c r="M182" s="204" t="s">
        <v>1</v>
      </c>
      <c r="N182" s="205" t="s">
        <v>40</v>
      </c>
      <c r="O182" s="89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6">
        <f>S182*H182</f>
        <v>0</v>
      </c>
      <c r="U182" s="207" t="s">
        <v>1</v>
      </c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8" t="s">
        <v>174</v>
      </c>
      <c r="AT182" s="208" t="s">
        <v>137</v>
      </c>
      <c r="AU182" s="208" t="s">
        <v>75</v>
      </c>
      <c r="AY182" s="15" t="s">
        <v>142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5" t="s">
        <v>82</v>
      </c>
      <c r="BK182" s="209">
        <f>ROUND(I182*H182,2)</f>
        <v>0</v>
      </c>
      <c r="BL182" s="15" t="s">
        <v>174</v>
      </c>
      <c r="BM182" s="208" t="s">
        <v>819</v>
      </c>
    </row>
    <row r="183" s="2" customFormat="1">
      <c r="A183" s="36"/>
      <c r="B183" s="37"/>
      <c r="C183" s="38"/>
      <c r="D183" s="210" t="s">
        <v>144</v>
      </c>
      <c r="E183" s="38"/>
      <c r="F183" s="211" t="s">
        <v>818</v>
      </c>
      <c r="G183" s="38"/>
      <c r="H183" s="38"/>
      <c r="I183" s="212"/>
      <c r="J183" s="38"/>
      <c r="K183" s="38"/>
      <c r="L183" s="42"/>
      <c r="M183" s="213"/>
      <c r="N183" s="214"/>
      <c r="O183" s="89"/>
      <c r="P183" s="89"/>
      <c r="Q183" s="89"/>
      <c r="R183" s="89"/>
      <c r="S183" s="89"/>
      <c r="T183" s="89"/>
      <c r="U183" s="90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144</v>
      </c>
      <c r="AU183" s="15" t="s">
        <v>75</v>
      </c>
    </row>
    <row r="184" s="2" customFormat="1" ht="33" customHeight="1">
      <c r="A184" s="36"/>
      <c r="B184" s="37"/>
      <c r="C184" s="215" t="s">
        <v>271</v>
      </c>
      <c r="D184" s="215" t="s">
        <v>154</v>
      </c>
      <c r="E184" s="216" t="s">
        <v>259</v>
      </c>
      <c r="F184" s="217" t="s">
        <v>260</v>
      </c>
      <c r="G184" s="218" t="s">
        <v>253</v>
      </c>
      <c r="H184" s="219">
        <v>35</v>
      </c>
      <c r="I184" s="220"/>
      <c r="J184" s="221">
        <f>ROUND(I184*H184,2)</f>
        <v>0</v>
      </c>
      <c r="K184" s="217" t="s">
        <v>141</v>
      </c>
      <c r="L184" s="42"/>
      <c r="M184" s="222" t="s">
        <v>1</v>
      </c>
      <c r="N184" s="223" t="s">
        <v>40</v>
      </c>
      <c r="O184" s="89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6">
        <f>S184*H184</f>
        <v>0</v>
      </c>
      <c r="U184" s="207" t="s">
        <v>1</v>
      </c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8" t="s">
        <v>82</v>
      </c>
      <c r="AT184" s="208" t="s">
        <v>154</v>
      </c>
      <c r="AU184" s="208" t="s">
        <v>75</v>
      </c>
      <c r="AY184" s="15" t="s">
        <v>142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5" t="s">
        <v>82</v>
      </c>
      <c r="BK184" s="209">
        <f>ROUND(I184*H184,2)</f>
        <v>0</v>
      </c>
      <c r="BL184" s="15" t="s">
        <v>82</v>
      </c>
      <c r="BM184" s="208" t="s">
        <v>820</v>
      </c>
    </row>
    <row r="185" s="2" customFormat="1">
      <c r="A185" s="36"/>
      <c r="B185" s="37"/>
      <c r="C185" s="38"/>
      <c r="D185" s="210" t="s">
        <v>144</v>
      </c>
      <c r="E185" s="38"/>
      <c r="F185" s="211" t="s">
        <v>262</v>
      </c>
      <c r="G185" s="38"/>
      <c r="H185" s="38"/>
      <c r="I185" s="212"/>
      <c r="J185" s="38"/>
      <c r="K185" s="38"/>
      <c r="L185" s="42"/>
      <c r="M185" s="213"/>
      <c r="N185" s="214"/>
      <c r="O185" s="89"/>
      <c r="P185" s="89"/>
      <c r="Q185" s="89"/>
      <c r="R185" s="89"/>
      <c r="S185" s="89"/>
      <c r="T185" s="89"/>
      <c r="U185" s="90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144</v>
      </c>
      <c r="AU185" s="15" t="s">
        <v>75</v>
      </c>
    </row>
    <row r="186" s="2" customFormat="1">
      <c r="A186" s="36"/>
      <c r="B186" s="37"/>
      <c r="C186" s="196" t="s">
        <v>275</v>
      </c>
      <c r="D186" s="196" t="s">
        <v>137</v>
      </c>
      <c r="E186" s="197" t="s">
        <v>264</v>
      </c>
      <c r="F186" s="198" t="s">
        <v>265</v>
      </c>
      <c r="G186" s="199" t="s">
        <v>147</v>
      </c>
      <c r="H186" s="200">
        <v>2</v>
      </c>
      <c r="I186" s="201"/>
      <c r="J186" s="202">
        <f>ROUND(I186*H186,2)</f>
        <v>0</v>
      </c>
      <c r="K186" s="198" t="s">
        <v>141</v>
      </c>
      <c r="L186" s="203"/>
      <c r="M186" s="204" t="s">
        <v>1</v>
      </c>
      <c r="N186" s="205" t="s">
        <v>40</v>
      </c>
      <c r="O186" s="89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6">
        <f>S186*H186</f>
        <v>0</v>
      </c>
      <c r="U186" s="207" t="s">
        <v>1</v>
      </c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8" t="s">
        <v>84</v>
      </c>
      <c r="AT186" s="208" t="s">
        <v>137</v>
      </c>
      <c r="AU186" s="208" t="s">
        <v>75</v>
      </c>
      <c r="AY186" s="15" t="s">
        <v>142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5" t="s">
        <v>82</v>
      </c>
      <c r="BK186" s="209">
        <f>ROUND(I186*H186,2)</f>
        <v>0</v>
      </c>
      <c r="BL186" s="15" t="s">
        <v>82</v>
      </c>
      <c r="BM186" s="208" t="s">
        <v>821</v>
      </c>
    </row>
    <row r="187" s="2" customFormat="1">
      <c r="A187" s="36"/>
      <c r="B187" s="37"/>
      <c r="C187" s="38"/>
      <c r="D187" s="210" t="s">
        <v>144</v>
      </c>
      <c r="E187" s="38"/>
      <c r="F187" s="211" t="s">
        <v>265</v>
      </c>
      <c r="G187" s="38"/>
      <c r="H187" s="38"/>
      <c r="I187" s="212"/>
      <c r="J187" s="38"/>
      <c r="K187" s="38"/>
      <c r="L187" s="42"/>
      <c r="M187" s="213"/>
      <c r="N187" s="214"/>
      <c r="O187" s="89"/>
      <c r="P187" s="89"/>
      <c r="Q187" s="89"/>
      <c r="R187" s="89"/>
      <c r="S187" s="89"/>
      <c r="T187" s="89"/>
      <c r="U187" s="90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144</v>
      </c>
      <c r="AU187" s="15" t="s">
        <v>75</v>
      </c>
    </row>
    <row r="188" s="2" customFormat="1">
      <c r="A188" s="36"/>
      <c r="B188" s="37"/>
      <c r="C188" s="196" t="s">
        <v>279</v>
      </c>
      <c r="D188" s="196" t="s">
        <v>137</v>
      </c>
      <c r="E188" s="197" t="s">
        <v>268</v>
      </c>
      <c r="F188" s="198" t="s">
        <v>269</v>
      </c>
      <c r="G188" s="199" t="s">
        <v>147</v>
      </c>
      <c r="H188" s="200">
        <v>1</v>
      </c>
      <c r="I188" s="201"/>
      <c r="J188" s="202">
        <f>ROUND(I188*H188,2)</f>
        <v>0</v>
      </c>
      <c r="K188" s="198" t="s">
        <v>141</v>
      </c>
      <c r="L188" s="203"/>
      <c r="M188" s="204" t="s">
        <v>1</v>
      </c>
      <c r="N188" s="205" t="s">
        <v>40</v>
      </c>
      <c r="O188" s="89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6">
        <f>S188*H188</f>
        <v>0</v>
      </c>
      <c r="U188" s="207" t="s">
        <v>1</v>
      </c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8" t="s">
        <v>84</v>
      </c>
      <c r="AT188" s="208" t="s">
        <v>137</v>
      </c>
      <c r="AU188" s="208" t="s">
        <v>75</v>
      </c>
      <c r="AY188" s="15" t="s">
        <v>142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5" t="s">
        <v>82</v>
      </c>
      <c r="BK188" s="209">
        <f>ROUND(I188*H188,2)</f>
        <v>0</v>
      </c>
      <c r="BL188" s="15" t="s">
        <v>82</v>
      </c>
      <c r="BM188" s="208" t="s">
        <v>822</v>
      </c>
    </row>
    <row r="189" s="2" customFormat="1">
      <c r="A189" s="36"/>
      <c r="B189" s="37"/>
      <c r="C189" s="38"/>
      <c r="D189" s="210" t="s">
        <v>144</v>
      </c>
      <c r="E189" s="38"/>
      <c r="F189" s="211" t="s">
        <v>269</v>
      </c>
      <c r="G189" s="38"/>
      <c r="H189" s="38"/>
      <c r="I189" s="212"/>
      <c r="J189" s="38"/>
      <c r="K189" s="38"/>
      <c r="L189" s="42"/>
      <c r="M189" s="213"/>
      <c r="N189" s="214"/>
      <c r="O189" s="89"/>
      <c r="P189" s="89"/>
      <c r="Q189" s="89"/>
      <c r="R189" s="89"/>
      <c r="S189" s="89"/>
      <c r="T189" s="89"/>
      <c r="U189" s="90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144</v>
      </c>
      <c r="AU189" s="15" t="s">
        <v>75</v>
      </c>
    </row>
    <row r="190" s="2" customFormat="1">
      <c r="A190" s="36"/>
      <c r="B190" s="37"/>
      <c r="C190" s="196" t="s">
        <v>283</v>
      </c>
      <c r="D190" s="196" t="s">
        <v>137</v>
      </c>
      <c r="E190" s="197" t="s">
        <v>272</v>
      </c>
      <c r="F190" s="198" t="s">
        <v>273</v>
      </c>
      <c r="G190" s="199" t="s">
        <v>147</v>
      </c>
      <c r="H190" s="200">
        <v>2</v>
      </c>
      <c r="I190" s="201"/>
      <c r="J190" s="202">
        <f>ROUND(I190*H190,2)</f>
        <v>0</v>
      </c>
      <c r="K190" s="198" t="s">
        <v>141</v>
      </c>
      <c r="L190" s="203"/>
      <c r="M190" s="204" t="s">
        <v>1</v>
      </c>
      <c r="N190" s="205" t="s">
        <v>40</v>
      </c>
      <c r="O190" s="89"/>
      <c r="P190" s="206">
        <f>O190*H190</f>
        <v>0</v>
      </c>
      <c r="Q190" s="206">
        <v>0</v>
      </c>
      <c r="R190" s="206">
        <f>Q190*H190</f>
        <v>0</v>
      </c>
      <c r="S190" s="206">
        <v>0</v>
      </c>
      <c r="T190" s="206">
        <f>S190*H190</f>
        <v>0</v>
      </c>
      <c r="U190" s="207" t="s">
        <v>1</v>
      </c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8" t="s">
        <v>84</v>
      </c>
      <c r="AT190" s="208" t="s">
        <v>137</v>
      </c>
      <c r="AU190" s="208" t="s">
        <v>75</v>
      </c>
      <c r="AY190" s="15" t="s">
        <v>142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5" t="s">
        <v>82</v>
      </c>
      <c r="BK190" s="209">
        <f>ROUND(I190*H190,2)</f>
        <v>0</v>
      </c>
      <c r="BL190" s="15" t="s">
        <v>82</v>
      </c>
      <c r="BM190" s="208" t="s">
        <v>823</v>
      </c>
    </row>
    <row r="191" s="2" customFormat="1">
      <c r="A191" s="36"/>
      <c r="B191" s="37"/>
      <c r="C191" s="38"/>
      <c r="D191" s="210" t="s">
        <v>144</v>
      </c>
      <c r="E191" s="38"/>
      <c r="F191" s="211" t="s">
        <v>273</v>
      </c>
      <c r="G191" s="38"/>
      <c r="H191" s="38"/>
      <c r="I191" s="212"/>
      <c r="J191" s="38"/>
      <c r="K191" s="38"/>
      <c r="L191" s="42"/>
      <c r="M191" s="213"/>
      <c r="N191" s="214"/>
      <c r="O191" s="89"/>
      <c r="P191" s="89"/>
      <c r="Q191" s="89"/>
      <c r="R191" s="89"/>
      <c r="S191" s="89"/>
      <c r="T191" s="89"/>
      <c r="U191" s="90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144</v>
      </c>
      <c r="AU191" s="15" t="s">
        <v>75</v>
      </c>
    </row>
    <row r="192" s="2" customFormat="1">
      <c r="A192" s="36"/>
      <c r="B192" s="37"/>
      <c r="C192" s="196" t="s">
        <v>287</v>
      </c>
      <c r="D192" s="196" t="s">
        <v>137</v>
      </c>
      <c r="E192" s="197" t="s">
        <v>276</v>
      </c>
      <c r="F192" s="198" t="s">
        <v>277</v>
      </c>
      <c r="G192" s="199" t="s">
        <v>147</v>
      </c>
      <c r="H192" s="200">
        <v>3</v>
      </c>
      <c r="I192" s="201"/>
      <c r="J192" s="202">
        <f>ROUND(I192*H192,2)</f>
        <v>0</v>
      </c>
      <c r="K192" s="198" t="s">
        <v>141</v>
      </c>
      <c r="L192" s="203"/>
      <c r="M192" s="204" t="s">
        <v>1</v>
      </c>
      <c r="N192" s="205" t="s">
        <v>40</v>
      </c>
      <c r="O192" s="89"/>
      <c r="P192" s="206">
        <f>O192*H192</f>
        <v>0</v>
      </c>
      <c r="Q192" s="206">
        <v>0</v>
      </c>
      <c r="R192" s="206">
        <f>Q192*H192</f>
        <v>0</v>
      </c>
      <c r="S192" s="206">
        <v>0</v>
      </c>
      <c r="T192" s="206">
        <f>S192*H192</f>
        <v>0</v>
      </c>
      <c r="U192" s="207" t="s">
        <v>1</v>
      </c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8" t="s">
        <v>84</v>
      </c>
      <c r="AT192" s="208" t="s">
        <v>137</v>
      </c>
      <c r="AU192" s="208" t="s">
        <v>75</v>
      </c>
      <c r="AY192" s="15" t="s">
        <v>142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5" t="s">
        <v>82</v>
      </c>
      <c r="BK192" s="209">
        <f>ROUND(I192*H192,2)</f>
        <v>0</v>
      </c>
      <c r="BL192" s="15" t="s">
        <v>82</v>
      </c>
      <c r="BM192" s="208" t="s">
        <v>824</v>
      </c>
    </row>
    <row r="193" s="2" customFormat="1">
      <c r="A193" s="36"/>
      <c r="B193" s="37"/>
      <c r="C193" s="38"/>
      <c r="D193" s="210" t="s">
        <v>144</v>
      </c>
      <c r="E193" s="38"/>
      <c r="F193" s="211" t="s">
        <v>277</v>
      </c>
      <c r="G193" s="38"/>
      <c r="H193" s="38"/>
      <c r="I193" s="212"/>
      <c r="J193" s="38"/>
      <c r="K193" s="38"/>
      <c r="L193" s="42"/>
      <c r="M193" s="213"/>
      <c r="N193" s="214"/>
      <c r="O193" s="89"/>
      <c r="P193" s="89"/>
      <c r="Q193" s="89"/>
      <c r="R193" s="89"/>
      <c r="S193" s="89"/>
      <c r="T193" s="89"/>
      <c r="U193" s="90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144</v>
      </c>
      <c r="AU193" s="15" t="s">
        <v>75</v>
      </c>
    </row>
    <row r="194" s="2" customFormat="1">
      <c r="A194" s="36"/>
      <c r="B194" s="37"/>
      <c r="C194" s="196" t="s">
        <v>291</v>
      </c>
      <c r="D194" s="196" t="s">
        <v>137</v>
      </c>
      <c r="E194" s="197" t="s">
        <v>280</v>
      </c>
      <c r="F194" s="198" t="s">
        <v>281</v>
      </c>
      <c r="G194" s="199" t="s">
        <v>147</v>
      </c>
      <c r="H194" s="200">
        <v>2</v>
      </c>
      <c r="I194" s="201"/>
      <c r="J194" s="202">
        <f>ROUND(I194*H194,2)</f>
        <v>0</v>
      </c>
      <c r="K194" s="198" t="s">
        <v>141</v>
      </c>
      <c r="L194" s="203"/>
      <c r="M194" s="204" t="s">
        <v>1</v>
      </c>
      <c r="N194" s="205" t="s">
        <v>40</v>
      </c>
      <c r="O194" s="89"/>
      <c r="P194" s="206">
        <f>O194*H194</f>
        <v>0</v>
      </c>
      <c r="Q194" s="206">
        <v>0</v>
      </c>
      <c r="R194" s="206">
        <f>Q194*H194</f>
        <v>0</v>
      </c>
      <c r="S194" s="206">
        <v>0</v>
      </c>
      <c r="T194" s="206">
        <f>S194*H194</f>
        <v>0</v>
      </c>
      <c r="U194" s="207" t="s">
        <v>1</v>
      </c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8" t="s">
        <v>84</v>
      </c>
      <c r="AT194" s="208" t="s">
        <v>137</v>
      </c>
      <c r="AU194" s="208" t="s">
        <v>75</v>
      </c>
      <c r="AY194" s="15" t="s">
        <v>142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5" t="s">
        <v>82</v>
      </c>
      <c r="BK194" s="209">
        <f>ROUND(I194*H194,2)</f>
        <v>0</v>
      </c>
      <c r="BL194" s="15" t="s">
        <v>82</v>
      </c>
      <c r="BM194" s="208" t="s">
        <v>825</v>
      </c>
    </row>
    <row r="195" s="2" customFormat="1">
      <c r="A195" s="36"/>
      <c r="B195" s="37"/>
      <c r="C195" s="38"/>
      <c r="D195" s="210" t="s">
        <v>144</v>
      </c>
      <c r="E195" s="38"/>
      <c r="F195" s="211" t="s">
        <v>281</v>
      </c>
      <c r="G195" s="38"/>
      <c r="H195" s="38"/>
      <c r="I195" s="212"/>
      <c r="J195" s="38"/>
      <c r="K195" s="38"/>
      <c r="L195" s="42"/>
      <c r="M195" s="213"/>
      <c r="N195" s="214"/>
      <c r="O195" s="89"/>
      <c r="P195" s="89"/>
      <c r="Q195" s="89"/>
      <c r="R195" s="89"/>
      <c r="S195" s="89"/>
      <c r="T195" s="89"/>
      <c r="U195" s="90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144</v>
      </c>
      <c r="AU195" s="15" t="s">
        <v>75</v>
      </c>
    </row>
    <row r="196" s="2" customFormat="1">
      <c r="A196" s="36"/>
      <c r="B196" s="37"/>
      <c r="C196" s="196" t="s">
        <v>295</v>
      </c>
      <c r="D196" s="196" t="s">
        <v>137</v>
      </c>
      <c r="E196" s="197" t="s">
        <v>284</v>
      </c>
      <c r="F196" s="198" t="s">
        <v>285</v>
      </c>
      <c r="G196" s="199" t="s">
        <v>147</v>
      </c>
      <c r="H196" s="200">
        <v>2</v>
      </c>
      <c r="I196" s="201"/>
      <c r="J196" s="202">
        <f>ROUND(I196*H196,2)</f>
        <v>0</v>
      </c>
      <c r="K196" s="198" t="s">
        <v>141</v>
      </c>
      <c r="L196" s="203"/>
      <c r="M196" s="204" t="s">
        <v>1</v>
      </c>
      <c r="N196" s="205" t="s">
        <v>40</v>
      </c>
      <c r="O196" s="89"/>
      <c r="P196" s="206">
        <f>O196*H196</f>
        <v>0</v>
      </c>
      <c r="Q196" s="206">
        <v>0</v>
      </c>
      <c r="R196" s="206">
        <f>Q196*H196</f>
        <v>0</v>
      </c>
      <c r="S196" s="206">
        <v>0</v>
      </c>
      <c r="T196" s="206">
        <f>S196*H196</f>
        <v>0</v>
      </c>
      <c r="U196" s="207" t="s">
        <v>1</v>
      </c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8" t="s">
        <v>84</v>
      </c>
      <c r="AT196" s="208" t="s">
        <v>137</v>
      </c>
      <c r="AU196" s="208" t="s">
        <v>75</v>
      </c>
      <c r="AY196" s="15" t="s">
        <v>142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5" t="s">
        <v>82</v>
      </c>
      <c r="BK196" s="209">
        <f>ROUND(I196*H196,2)</f>
        <v>0</v>
      </c>
      <c r="BL196" s="15" t="s">
        <v>82</v>
      </c>
      <c r="BM196" s="208" t="s">
        <v>826</v>
      </c>
    </row>
    <row r="197" s="2" customFormat="1">
      <c r="A197" s="36"/>
      <c r="B197" s="37"/>
      <c r="C197" s="38"/>
      <c r="D197" s="210" t="s">
        <v>144</v>
      </c>
      <c r="E197" s="38"/>
      <c r="F197" s="211" t="s">
        <v>285</v>
      </c>
      <c r="G197" s="38"/>
      <c r="H197" s="38"/>
      <c r="I197" s="212"/>
      <c r="J197" s="38"/>
      <c r="K197" s="38"/>
      <c r="L197" s="42"/>
      <c r="M197" s="213"/>
      <c r="N197" s="214"/>
      <c r="O197" s="89"/>
      <c r="P197" s="89"/>
      <c r="Q197" s="89"/>
      <c r="R197" s="89"/>
      <c r="S197" s="89"/>
      <c r="T197" s="89"/>
      <c r="U197" s="90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144</v>
      </c>
      <c r="AU197" s="15" t="s">
        <v>75</v>
      </c>
    </row>
    <row r="198" s="2" customFormat="1">
      <c r="A198" s="36"/>
      <c r="B198" s="37"/>
      <c r="C198" s="196" t="s">
        <v>300</v>
      </c>
      <c r="D198" s="196" t="s">
        <v>137</v>
      </c>
      <c r="E198" s="197" t="s">
        <v>288</v>
      </c>
      <c r="F198" s="198" t="s">
        <v>289</v>
      </c>
      <c r="G198" s="199" t="s">
        <v>147</v>
      </c>
      <c r="H198" s="200">
        <v>2</v>
      </c>
      <c r="I198" s="201"/>
      <c r="J198" s="202">
        <f>ROUND(I198*H198,2)</f>
        <v>0</v>
      </c>
      <c r="K198" s="198" t="s">
        <v>141</v>
      </c>
      <c r="L198" s="203"/>
      <c r="M198" s="204" t="s">
        <v>1</v>
      </c>
      <c r="N198" s="205" t="s">
        <v>40</v>
      </c>
      <c r="O198" s="89"/>
      <c r="P198" s="206">
        <f>O198*H198</f>
        <v>0</v>
      </c>
      <c r="Q198" s="206">
        <v>0</v>
      </c>
      <c r="R198" s="206">
        <f>Q198*H198</f>
        <v>0</v>
      </c>
      <c r="S198" s="206">
        <v>0</v>
      </c>
      <c r="T198" s="206">
        <f>S198*H198</f>
        <v>0</v>
      </c>
      <c r="U198" s="207" t="s">
        <v>1</v>
      </c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8" t="s">
        <v>84</v>
      </c>
      <c r="AT198" s="208" t="s">
        <v>137</v>
      </c>
      <c r="AU198" s="208" t="s">
        <v>75</v>
      </c>
      <c r="AY198" s="15" t="s">
        <v>142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5" t="s">
        <v>82</v>
      </c>
      <c r="BK198" s="209">
        <f>ROUND(I198*H198,2)</f>
        <v>0</v>
      </c>
      <c r="BL198" s="15" t="s">
        <v>82</v>
      </c>
      <c r="BM198" s="208" t="s">
        <v>827</v>
      </c>
    </row>
    <row r="199" s="2" customFormat="1">
      <c r="A199" s="36"/>
      <c r="B199" s="37"/>
      <c r="C199" s="38"/>
      <c r="D199" s="210" t="s">
        <v>144</v>
      </c>
      <c r="E199" s="38"/>
      <c r="F199" s="211" t="s">
        <v>289</v>
      </c>
      <c r="G199" s="38"/>
      <c r="H199" s="38"/>
      <c r="I199" s="212"/>
      <c r="J199" s="38"/>
      <c r="K199" s="38"/>
      <c r="L199" s="42"/>
      <c r="M199" s="213"/>
      <c r="N199" s="214"/>
      <c r="O199" s="89"/>
      <c r="P199" s="89"/>
      <c r="Q199" s="89"/>
      <c r="R199" s="89"/>
      <c r="S199" s="89"/>
      <c r="T199" s="89"/>
      <c r="U199" s="90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144</v>
      </c>
      <c r="AU199" s="15" t="s">
        <v>75</v>
      </c>
    </row>
    <row r="200" s="2" customFormat="1">
      <c r="A200" s="36"/>
      <c r="B200" s="37"/>
      <c r="C200" s="215" t="s">
        <v>304</v>
      </c>
      <c r="D200" s="215" t="s">
        <v>154</v>
      </c>
      <c r="E200" s="216" t="s">
        <v>292</v>
      </c>
      <c r="F200" s="217" t="s">
        <v>293</v>
      </c>
      <c r="G200" s="218" t="s">
        <v>147</v>
      </c>
      <c r="H200" s="219">
        <v>12</v>
      </c>
      <c r="I200" s="220"/>
      <c r="J200" s="221">
        <f>ROUND(I200*H200,2)</f>
        <v>0</v>
      </c>
      <c r="K200" s="217" t="s">
        <v>141</v>
      </c>
      <c r="L200" s="42"/>
      <c r="M200" s="222" t="s">
        <v>1</v>
      </c>
      <c r="N200" s="223" t="s">
        <v>40</v>
      </c>
      <c r="O200" s="89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6">
        <f>S200*H200</f>
        <v>0</v>
      </c>
      <c r="U200" s="207" t="s">
        <v>1</v>
      </c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8" t="s">
        <v>82</v>
      </c>
      <c r="AT200" s="208" t="s">
        <v>154</v>
      </c>
      <c r="AU200" s="208" t="s">
        <v>75</v>
      </c>
      <c r="AY200" s="15" t="s">
        <v>142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5" t="s">
        <v>82</v>
      </c>
      <c r="BK200" s="209">
        <f>ROUND(I200*H200,2)</f>
        <v>0</v>
      </c>
      <c r="BL200" s="15" t="s">
        <v>82</v>
      </c>
      <c r="BM200" s="208" t="s">
        <v>828</v>
      </c>
    </row>
    <row r="201" s="2" customFormat="1">
      <c r="A201" s="36"/>
      <c r="B201" s="37"/>
      <c r="C201" s="38"/>
      <c r="D201" s="210" t="s">
        <v>144</v>
      </c>
      <c r="E201" s="38"/>
      <c r="F201" s="211" t="s">
        <v>293</v>
      </c>
      <c r="G201" s="38"/>
      <c r="H201" s="38"/>
      <c r="I201" s="212"/>
      <c r="J201" s="38"/>
      <c r="K201" s="38"/>
      <c r="L201" s="42"/>
      <c r="M201" s="213"/>
      <c r="N201" s="214"/>
      <c r="O201" s="89"/>
      <c r="P201" s="89"/>
      <c r="Q201" s="89"/>
      <c r="R201" s="89"/>
      <c r="S201" s="89"/>
      <c r="T201" s="89"/>
      <c r="U201" s="90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144</v>
      </c>
      <c r="AU201" s="15" t="s">
        <v>75</v>
      </c>
    </row>
    <row r="202" s="2" customFormat="1" ht="16.5" customHeight="1">
      <c r="A202" s="36"/>
      <c r="B202" s="37"/>
      <c r="C202" s="215" t="s">
        <v>308</v>
      </c>
      <c r="D202" s="215" t="s">
        <v>154</v>
      </c>
      <c r="E202" s="216" t="s">
        <v>296</v>
      </c>
      <c r="F202" s="217" t="s">
        <v>297</v>
      </c>
      <c r="G202" s="218" t="s">
        <v>218</v>
      </c>
      <c r="H202" s="219">
        <v>80</v>
      </c>
      <c r="I202" s="220"/>
      <c r="J202" s="221">
        <f>ROUND(I202*H202,2)</f>
        <v>0</v>
      </c>
      <c r="K202" s="217" t="s">
        <v>141</v>
      </c>
      <c r="L202" s="42"/>
      <c r="M202" s="222" t="s">
        <v>1</v>
      </c>
      <c r="N202" s="223" t="s">
        <v>40</v>
      </c>
      <c r="O202" s="89"/>
      <c r="P202" s="206">
        <f>O202*H202</f>
        <v>0</v>
      </c>
      <c r="Q202" s="206">
        <v>0</v>
      </c>
      <c r="R202" s="206">
        <f>Q202*H202</f>
        <v>0</v>
      </c>
      <c r="S202" s="206">
        <v>0</v>
      </c>
      <c r="T202" s="206">
        <f>S202*H202</f>
        <v>0</v>
      </c>
      <c r="U202" s="207" t="s">
        <v>1</v>
      </c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08" t="s">
        <v>82</v>
      </c>
      <c r="AT202" s="208" t="s">
        <v>154</v>
      </c>
      <c r="AU202" s="208" t="s">
        <v>75</v>
      </c>
      <c r="AY202" s="15" t="s">
        <v>142</v>
      </c>
      <c r="BE202" s="209">
        <f>IF(N202="základní",J202,0)</f>
        <v>0</v>
      </c>
      <c r="BF202" s="209">
        <f>IF(N202="snížená",J202,0)</f>
        <v>0</v>
      </c>
      <c r="BG202" s="209">
        <f>IF(N202="zákl. přenesená",J202,0)</f>
        <v>0</v>
      </c>
      <c r="BH202" s="209">
        <f>IF(N202="sníž. přenesená",J202,0)</f>
        <v>0</v>
      </c>
      <c r="BI202" s="209">
        <f>IF(N202="nulová",J202,0)</f>
        <v>0</v>
      </c>
      <c r="BJ202" s="15" t="s">
        <v>82</v>
      </c>
      <c r="BK202" s="209">
        <f>ROUND(I202*H202,2)</f>
        <v>0</v>
      </c>
      <c r="BL202" s="15" t="s">
        <v>82</v>
      </c>
      <c r="BM202" s="208" t="s">
        <v>829</v>
      </c>
    </row>
    <row r="203" s="2" customFormat="1">
      <c r="A203" s="36"/>
      <c r="B203" s="37"/>
      <c r="C203" s="38"/>
      <c r="D203" s="210" t="s">
        <v>144</v>
      </c>
      <c r="E203" s="38"/>
      <c r="F203" s="211" t="s">
        <v>299</v>
      </c>
      <c r="G203" s="38"/>
      <c r="H203" s="38"/>
      <c r="I203" s="212"/>
      <c r="J203" s="38"/>
      <c r="K203" s="38"/>
      <c r="L203" s="42"/>
      <c r="M203" s="213"/>
      <c r="N203" s="214"/>
      <c r="O203" s="89"/>
      <c r="P203" s="89"/>
      <c r="Q203" s="89"/>
      <c r="R203" s="89"/>
      <c r="S203" s="89"/>
      <c r="T203" s="89"/>
      <c r="U203" s="90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5" t="s">
        <v>144</v>
      </c>
      <c r="AU203" s="15" t="s">
        <v>75</v>
      </c>
    </row>
    <row r="204" s="2" customFormat="1">
      <c r="A204" s="36"/>
      <c r="B204" s="37"/>
      <c r="C204" s="196" t="s">
        <v>312</v>
      </c>
      <c r="D204" s="196" t="s">
        <v>137</v>
      </c>
      <c r="E204" s="197" t="s">
        <v>301</v>
      </c>
      <c r="F204" s="198" t="s">
        <v>302</v>
      </c>
      <c r="G204" s="199" t="s">
        <v>147</v>
      </c>
      <c r="H204" s="200">
        <v>4</v>
      </c>
      <c r="I204" s="201"/>
      <c r="J204" s="202">
        <f>ROUND(I204*H204,2)</f>
        <v>0</v>
      </c>
      <c r="K204" s="198" t="s">
        <v>141</v>
      </c>
      <c r="L204" s="203"/>
      <c r="M204" s="204" t="s">
        <v>1</v>
      </c>
      <c r="N204" s="205" t="s">
        <v>40</v>
      </c>
      <c r="O204" s="89"/>
      <c r="P204" s="206">
        <f>O204*H204</f>
        <v>0</v>
      </c>
      <c r="Q204" s="206">
        <v>0</v>
      </c>
      <c r="R204" s="206">
        <f>Q204*H204</f>
        <v>0</v>
      </c>
      <c r="S204" s="206">
        <v>0</v>
      </c>
      <c r="T204" s="206">
        <f>S204*H204</f>
        <v>0</v>
      </c>
      <c r="U204" s="207" t="s">
        <v>1</v>
      </c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08" t="s">
        <v>174</v>
      </c>
      <c r="AT204" s="208" t="s">
        <v>137</v>
      </c>
      <c r="AU204" s="208" t="s">
        <v>75</v>
      </c>
      <c r="AY204" s="15" t="s">
        <v>142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5" t="s">
        <v>82</v>
      </c>
      <c r="BK204" s="209">
        <f>ROUND(I204*H204,2)</f>
        <v>0</v>
      </c>
      <c r="BL204" s="15" t="s">
        <v>174</v>
      </c>
      <c r="BM204" s="208" t="s">
        <v>830</v>
      </c>
    </row>
    <row r="205" s="2" customFormat="1">
      <c r="A205" s="36"/>
      <c r="B205" s="37"/>
      <c r="C205" s="38"/>
      <c r="D205" s="210" t="s">
        <v>144</v>
      </c>
      <c r="E205" s="38"/>
      <c r="F205" s="211" t="s">
        <v>302</v>
      </c>
      <c r="G205" s="38"/>
      <c r="H205" s="38"/>
      <c r="I205" s="212"/>
      <c r="J205" s="38"/>
      <c r="K205" s="38"/>
      <c r="L205" s="42"/>
      <c r="M205" s="213"/>
      <c r="N205" s="214"/>
      <c r="O205" s="89"/>
      <c r="P205" s="89"/>
      <c r="Q205" s="89"/>
      <c r="R205" s="89"/>
      <c r="S205" s="89"/>
      <c r="T205" s="89"/>
      <c r="U205" s="90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144</v>
      </c>
      <c r="AU205" s="15" t="s">
        <v>75</v>
      </c>
    </row>
    <row r="206" s="2" customFormat="1">
      <c r="A206" s="36"/>
      <c r="B206" s="37"/>
      <c r="C206" s="196" t="s">
        <v>317</v>
      </c>
      <c r="D206" s="196" t="s">
        <v>137</v>
      </c>
      <c r="E206" s="197" t="s">
        <v>305</v>
      </c>
      <c r="F206" s="198" t="s">
        <v>306</v>
      </c>
      <c r="G206" s="199" t="s">
        <v>147</v>
      </c>
      <c r="H206" s="200">
        <v>6</v>
      </c>
      <c r="I206" s="201"/>
      <c r="J206" s="202">
        <f>ROUND(I206*H206,2)</f>
        <v>0</v>
      </c>
      <c r="K206" s="198" t="s">
        <v>141</v>
      </c>
      <c r="L206" s="203"/>
      <c r="M206" s="204" t="s">
        <v>1</v>
      </c>
      <c r="N206" s="205" t="s">
        <v>40</v>
      </c>
      <c r="O206" s="89"/>
      <c r="P206" s="206">
        <f>O206*H206</f>
        <v>0</v>
      </c>
      <c r="Q206" s="206">
        <v>0</v>
      </c>
      <c r="R206" s="206">
        <f>Q206*H206</f>
        <v>0</v>
      </c>
      <c r="S206" s="206">
        <v>0</v>
      </c>
      <c r="T206" s="206">
        <f>S206*H206</f>
        <v>0</v>
      </c>
      <c r="U206" s="207" t="s">
        <v>1</v>
      </c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8" t="s">
        <v>84</v>
      </c>
      <c r="AT206" s="208" t="s">
        <v>137</v>
      </c>
      <c r="AU206" s="208" t="s">
        <v>75</v>
      </c>
      <c r="AY206" s="15" t="s">
        <v>142</v>
      </c>
      <c r="BE206" s="209">
        <f>IF(N206="základní",J206,0)</f>
        <v>0</v>
      </c>
      <c r="BF206" s="209">
        <f>IF(N206="snížená",J206,0)</f>
        <v>0</v>
      </c>
      <c r="BG206" s="209">
        <f>IF(N206="zákl. přenesená",J206,0)</f>
        <v>0</v>
      </c>
      <c r="BH206" s="209">
        <f>IF(N206="sníž. přenesená",J206,0)</f>
        <v>0</v>
      </c>
      <c r="BI206" s="209">
        <f>IF(N206="nulová",J206,0)</f>
        <v>0</v>
      </c>
      <c r="BJ206" s="15" t="s">
        <v>82</v>
      </c>
      <c r="BK206" s="209">
        <f>ROUND(I206*H206,2)</f>
        <v>0</v>
      </c>
      <c r="BL206" s="15" t="s">
        <v>82</v>
      </c>
      <c r="BM206" s="208" t="s">
        <v>831</v>
      </c>
    </row>
    <row r="207" s="2" customFormat="1">
      <c r="A207" s="36"/>
      <c r="B207" s="37"/>
      <c r="C207" s="38"/>
      <c r="D207" s="210" t="s">
        <v>144</v>
      </c>
      <c r="E207" s="38"/>
      <c r="F207" s="211" t="s">
        <v>306</v>
      </c>
      <c r="G207" s="38"/>
      <c r="H207" s="38"/>
      <c r="I207" s="212"/>
      <c r="J207" s="38"/>
      <c r="K207" s="38"/>
      <c r="L207" s="42"/>
      <c r="M207" s="213"/>
      <c r="N207" s="214"/>
      <c r="O207" s="89"/>
      <c r="P207" s="89"/>
      <c r="Q207" s="89"/>
      <c r="R207" s="89"/>
      <c r="S207" s="89"/>
      <c r="T207" s="89"/>
      <c r="U207" s="90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144</v>
      </c>
      <c r="AU207" s="15" t="s">
        <v>75</v>
      </c>
    </row>
    <row r="208" s="2" customFormat="1" ht="33" customHeight="1">
      <c r="A208" s="36"/>
      <c r="B208" s="37"/>
      <c r="C208" s="196" t="s">
        <v>322</v>
      </c>
      <c r="D208" s="196" t="s">
        <v>137</v>
      </c>
      <c r="E208" s="197" t="s">
        <v>309</v>
      </c>
      <c r="F208" s="198" t="s">
        <v>310</v>
      </c>
      <c r="G208" s="199" t="s">
        <v>147</v>
      </c>
      <c r="H208" s="200">
        <v>3</v>
      </c>
      <c r="I208" s="201"/>
      <c r="J208" s="202">
        <f>ROUND(I208*H208,2)</f>
        <v>0</v>
      </c>
      <c r="K208" s="198" t="s">
        <v>141</v>
      </c>
      <c r="L208" s="203"/>
      <c r="M208" s="204" t="s">
        <v>1</v>
      </c>
      <c r="N208" s="205" t="s">
        <v>40</v>
      </c>
      <c r="O208" s="89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6">
        <f>S208*H208</f>
        <v>0</v>
      </c>
      <c r="U208" s="207" t="s">
        <v>1</v>
      </c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8" t="s">
        <v>84</v>
      </c>
      <c r="AT208" s="208" t="s">
        <v>137</v>
      </c>
      <c r="AU208" s="208" t="s">
        <v>75</v>
      </c>
      <c r="AY208" s="15" t="s">
        <v>142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5" t="s">
        <v>82</v>
      </c>
      <c r="BK208" s="209">
        <f>ROUND(I208*H208,2)</f>
        <v>0</v>
      </c>
      <c r="BL208" s="15" t="s">
        <v>82</v>
      </c>
      <c r="BM208" s="208" t="s">
        <v>832</v>
      </c>
    </row>
    <row r="209" s="2" customFormat="1">
      <c r="A209" s="36"/>
      <c r="B209" s="37"/>
      <c r="C209" s="38"/>
      <c r="D209" s="210" t="s">
        <v>144</v>
      </c>
      <c r="E209" s="38"/>
      <c r="F209" s="211" t="s">
        <v>310</v>
      </c>
      <c r="G209" s="38"/>
      <c r="H209" s="38"/>
      <c r="I209" s="212"/>
      <c r="J209" s="38"/>
      <c r="K209" s="38"/>
      <c r="L209" s="42"/>
      <c r="M209" s="213"/>
      <c r="N209" s="214"/>
      <c r="O209" s="89"/>
      <c r="P209" s="89"/>
      <c r="Q209" s="89"/>
      <c r="R209" s="89"/>
      <c r="S209" s="89"/>
      <c r="T209" s="89"/>
      <c r="U209" s="90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144</v>
      </c>
      <c r="AU209" s="15" t="s">
        <v>75</v>
      </c>
    </row>
    <row r="210" s="2" customFormat="1" ht="44.25" customHeight="1">
      <c r="A210" s="36"/>
      <c r="B210" s="37"/>
      <c r="C210" s="215" t="s">
        <v>328</v>
      </c>
      <c r="D210" s="215" t="s">
        <v>154</v>
      </c>
      <c r="E210" s="216" t="s">
        <v>313</v>
      </c>
      <c r="F210" s="217" t="s">
        <v>314</v>
      </c>
      <c r="G210" s="218" t="s">
        <v>147</v>
      </c>
      <c r="H210" s="219">
        <v>4</v>
      </c>
      <c r="I210" s="220"/>
      <c r="J210" s="221">
        <f>ROUND(I210*H210,2)</f>
        <v>0</v>
      </c>
      <c r="K210" s="217" t="s">
        <v>141</v>
      </c>
      <c r="L210" s="42"/>
      <c r="M210" s="222" t="s">
        <v>1</v>
      </c>
      <c r="N210" s="223" t="s">
        <v>40</v>
      </c>
      <c r="O210" s="89"/>
      <c r="P210" s="206">
        <f>O210*H210</f>
        <v>0</v>
      </c>
      <c r="Q210" s="206">
        <v>0</v>
      </c>
      <c r="R210" s="206">
        <f>Q210*H210</f>
        <v>0</v>
      </c>
      <c r="S210" s="206">
        <v>0</v>
      </c>
      <c r="T210" s="206">
        <f>S210*H210</f>
        <v>0</v>
      </c>
      <c r="U210" s="207" t="s">
        <v>1</v>
      </c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8" t="s">
        <v>82</v>
      </c>
      <c r="AT210" s="208" t="s">
        <v>154</v>
      </c>
      <c r="AU210" s="208" t="s">
        <v>75</v>
      </c>
      <c r="AY210" s="15" t="s">
        <v>142</v>
      </c>
      <c r="BE210" s="209">
        <f>IF(N210="základní",J210,0)</f>
        <v>0</v>
      </c>
      <c r="BF210" s="209">
        <f>IF(N210="snížená",J210,0)</f>
        <v>0</v>
      </c>
      <c r="BG210" s="209">
        <f>IF(N210="zákl. přenesená",J210,0)</f>
        <v>0</v>
      </c>
      <c r="BH210" s="209">
        <f>IF(N210="sníž. přenesená",J210,0)</f>
        <v>0</v>
      </c>
      <c r="BI210" s="209">
        <f>IF(N210="nulová",J210,0)</f>
        <v>0</v>
      </c>
      <c r="BJ210" s="15" t="s">
        <v>82</v>
      </c>
      <c r="BK210" s="209">
        <f>ROUND(I210*H210,2)</f>
        <v>0</v>
      </c>
      <c r="BL210" s="15" t="s">
        <v>82</v>
      </c>
      <c r="BM210" s="208" t="s">
        <v>833</v>
      </c>
    </row>
    <row r="211" s="2" customFormat="1">
      <c r="A211" s="36"/>
      <c r="B211" s="37"/>
      <c r="C211" s="38"/>
      <c r="D211" s="210" t="s">
        <v>144</v>
      </c>
      <c r="E211" s="38"/>
      <c r="F211" s="211" t="s">
        <v>316</v>
      </c>
      <c r="G211" s="38"/>
      <c r="H211" s="38"/>
      <c r="I211" s="212"/>
      <c r="J211" s="38"/>
      <c r="K211" s="38"/>
      <c r="L211" s="42"/>
      <c r="M211" s="213"/>
      <c r="N211" s="214"/>
      <c r="O211" s="89"/>
      <c r="P211" s="89"/>
      <c r="Q211" s="89"/>
      <c r="R211" s="89"/>
      <c r="S211" s="89"/>
      <c r="T211" s="89"/>
      <c r="U211" s="90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144</v>
      </c>
      <c r="AU211" s="15" t="s">
        <v>75</v>
      </c>
    </row>
    <row r="212" s="2" customFormat="1">
      <c r="A212" s="36"/>
      <c r="B212" s="37"/>
      <c r="C212" s="215" t="s">
        <v>333</v>
      </c>
      <c r="D212" s="215" t="s">
        <v>154</v>
      </c>
      <c r="E212" s="216" t="s">
        <v>318</v>
      </c>
      <c r="F212" s="217" t="s">
        <v>319</v>
      </c>
      <c r="G212" s="218" t="s">
        <v>147</v>
      </c>
      <c r="H212" s="219">
        <v>9</v>
      </c>
      <c r="I212" s="220"/>
      <c r="J212" s="221">
        <f>ROUND(I212*H212,2)</f>
        <v>0</v>
      </c>
      <c r="K212" s="217" t="s">
        <v>141</v>
      </c>
      <c r="L212" s="42"/>
      <c r="M212" s="222" t="s">
        <v>1</v>
      </c>
      <c r="N212" s="223" t="s">
        <v>40</v>
      </c>
      <c r="O212" s="89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6">
        <f>S212*H212</f>
        <v>0</v>
      </c>
      <c r="U212" s="207" t="s">
        <v>1</v>
      </c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8" t="s">
        <v>82</v>
      </c>
      <c r="AT212" s="208" t="s">
        <v>154</v>
      </c>
      <c r="AU212" s="208" t="s">
        <v>75</v>
      </c>
      <c r="AY212" s="15" t="s">
        <v>142</v>
      </c>
      <c r="BE212" s="209">
        <f>IF(N212="základní",J212,0)</f>
        <v>0</v>
      </c>
      <c r="BF212" s="209">
        <f>IF(N212="snížená",J212,0)</f>
        <v>0</v>
      </c>
      <c r="BG212" s="209">
        <f>IF(N212="zákl. přenesená",J212,0)</f>
        <v>0</v>
      </c>
      <c r="BH212" s="209">
        <f>IF(N212="sníž. přenesená",J212,0)</f>
        <v>0</v>
      </c>
      <c r="BI212" s="209">
        <f>IF(N212="nulová",J212,0)</f>
        <v>0</v>
      </c>
      <c r="BJ212" s="15" t="s">
        <v>82</v>
      </c>
      <c r="BK212" s="209">
        <f>ROUND(I212*H212,2)</f>
        <v>0</v>
      </c>
      <c r="BL212" s="15" t="s">
        <v>82</v>
      </c>
      <c r="BM212" s="208" t="s">
        <v>834</v>
      </c>
    </row>
    <row r="213" s="2" customFormat="1">
      <c r="A213" s="36"/>
      <c r="B213" s="37"/>
      <c r="C213" s="38"/>
      <c r="D213" s="210" t="s">
        <v>144</v>
      </c>
      <c r="E213" s="38"/>
      <c r="F213" s="211" t="s">
        <v>321</v>
      </c>
      <c r="G213" s="38"/>
      <c r="H213" s="38"/>
      <c r="I213" s="212"/>
      <c r="J213" s="38"/>
      <c r="K213" s="38"/>
      <c r="L213" s="42"/>
      <c r="M213" s="213"/>
      <c r="N213" s="214"/>
      <c r="O213" s="89"/>
      <c r="P213" s="89"/>
      <c r="Q213" s="89"/>
      <c r="R213" s="89"/>
      <c r="S213" s="89"/>
      <c r="T213" s="89"/>
      <c r="U213" s="90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144</v>
      </c>
      <c r="AU213" s="15" t="s">
        <v>75</v>
      </c>
    </row>
    <row r="214" s="2" customFormat="1" ht="16.5" customHeight="1">
      <c r="A214" s="36"/>
      <c r="B214" s="37"/>
      <c r="C214" s="215" t="s">
        <v>343</v>
      </c>
      <c r="D214" s="215" t="s">
        <v>154</v>
      </c>
      <c r="E214" s="216" t="s">
        <v>323</v>
      </c>
      <c r="F214" s="217" t="s">
        <v>324</v>
      </c>
      <c r="G214" s="218" t="s">
        <v>325</v>
      </c>
      <c r="H214" s="219">
        <v>120</v>
      </c>
      <c r="I214" s="220"/>
      <c r="J214" s="221">
        <f>ROUND(I214*H214,2)</f>
        <v>0</v>
      </c>
      <c r="K214" s="217" t="s">
        <v>141</v>
      </c>
      <c r="L214" s="42"/>
      <c r="M214" s="222" t="s">
        <v>1</v>
      </c>
      <c r="N214" s="223" t="s">
        <v>40</v>
      </c>
      <c r="O214" s="89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6">
        <f>S214*H214</f>
        <v>0</v>
      </c>
      <c r="U214" s="207" t="s">
        <v>1</v>
      </c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8" t="s">
        <v>82</v>
      </c>
      <c r="AT214" s="208" t="s">
        <v>154</v>
      </c>
      <c r="AU214" s="208" t="s">
        <v>75</v>
      </c>
      <c r="AY214" s="15" t="s">
        <v>142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5" t="s">
        <v>82</v>
      </c>
      <c r="BK214" s="209">
        <f>ROUND(I214*H214,2)</f>
        <v>0</v>
      </c>
      <c r="BL214" s="15" t="s">
        <v>82</v>
      </c>
      <c r="BM214" s="208" t="s">
        <v>835</v>
      </c>
    </row>
    <row r="215" s="2" customFormat="1">
      <c r="A215" s="36"/>
      <c r="B215" s="37"/>
      <c r="C215" s="38"/>
      <c r="D215" s="210" t="s">
        <v>144</v>
      </c>
      <c r="E215" s="38"/>
      <c r="F215" s="211" t="s">
        <v>327</v>
      </c>
      <c r="G215" s="38"/>
      <c r="H215" s="38"/>
      <c r="I215" s="212"/>
      <c r="J215" s="38"/>
      <c r="K215" s="38"/>
      <c r="L215" s="42"/>
      <c r="M215" s="213"/>
      <c r="N215" s="214"/>
      <c r="O215" s="89"/>
      <c r="P215" s="89"/>
      <c r="Q215" s="89"/>
      <c r="R215" s="89"/>
      <c r="S215" s="89"/>
      <c r="T215" s="89"/>
      <c r="U215" s="90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144</v>
      </c>
      <c r="AU215" s="15" t="s">
        <v>75</v>
      </c>
    </row>
    <row r="216" s="2" customFormat="1">
      <c r="A216" s="36"/>
      <c r="B216" s="37"/>
      <c r="C216" s="215" t="s">
        <v>348</v>
      </c>
      <c r="D216" s="215" t="s">
        <v>154</v>
      </c>
      <c r="E216" s="216" t="s">
        <v>329</v>
      </c>
      <c r="F216" s="217" t="s">
        <v>330</v>
      </c>
      <c r="G216" s="218" t="s">
        <v>147</v>
      </c>
      <c r="H216" s="219">
        <v>18</v>
      </c>
      <c r="I216" s="220"/>
      <c r="J216" s="221">
        <f>ROUND(I216*H216,2)</f>
        <v>0</v>
      </c>
      <c r="K216" s="217" t="s">
        <v>141</v>
      </c>
      <c r="L216" s="42"/>
      <c r="M216" s="222" t="s">
        <v>1</v>
      </c>
      <c r="N216" s="223" t="s">
        <v>40</v>
      </c>
      <c r="O216" s="89"/>
      <c r="P216" s="206">
        <f>O216*H216</f>
        <v>0</v>
      </c>
      <c r="Q216" s="206">
        <v>0</v>
      </c>
      <c r="R216" s="206">
        <f>Q216*H216</f>
        <v>0</v>
      </c>
      <c r="S216" s="206">
        <v>0</v>
      </c>
      <c r="T216" s="206">
        <f>S216*H216</f>
        <v>0</v>
      </c>
      <c r="U216" s="207" t="s">
        <v>1</v>
      </c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08" t="s">
        <v>82</v>
      </c>
      <c r="AT216" s="208" t="s">
        <v>154</v>
      </c>
      <c r="AU216" s="208" t="s">
        <v>75</v>
      </c>
      <c r="AY216" s="15" t="s">
        <v>142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5" t="s">
        <v>82</v>
      </c>
      <c r="BK216" s="209">
        <f>ROUND(I216*H216,2)</f>
        <v>0</v>
      </c>
      <c r="BL216" s="15" t="s">
        <v>82</v>
      </c>
      <c r="BM216" s="208" t="s">
        <v>836</v>
      </c>
    </row>
    <row r="217" s="2" customFormat="1">
      <c r="A217" s="36"/>
      <c r="B217" s="37"/>
      <c r="C217" s="38"/>
      <c r="D217" s="210" t="s">
        <v>144</v>
      </c>
      <c r="E217" s="38"/>
      <c r="F217" s="211" t="s">
        <v>332</v>
      </c>
      <c r="G217" s="38"/>
      <c r="H217" s="38"/>
      <c r="I217" s="212"/>
      <c r="J217" s="38"/>
      <c r="K217" s="38"/>
      <c r="L217" s="42"/>
      <c r="M217" s="213"/>
      <c r="N217" s="214"/>
      <c r="O217" s="89"/>
      <c r="P217" s="89"/>
      <c r="Q217" s="89"/>
      <c r="R217" s="89"/>
      <c r="S217" s="89"/>
      <c r="T217" s="89"/>
      <c r="U217" s="90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144</v>
      </c>
      <c r="AU217" s="15" t="s">
        <v>75</v>
      </c>
    </row>
    <row r="218" s="2" customFormat="1">
      <c r="A218" s="36"/>
      <c r="B218" s="37"/>
      <c r="C218" s="215" t="s">
        <v>352</v>
      </c>
      <c r="D218" s="215" t="s">
        <v>154</v>
      </c>
      <c r="E218" s="216" t="s">
        <v>334</v>
      </c>
      <c r="F218" s="217" t="s">
        <v>335</v>
      </c>
      <c r="G218" s="218" t="s">
        <v>147</v>
      </c>
      <c r="H218" s="219">
        <v>1</v>
      </c>
      <c r="I218" s="220"/>
      <c r="J218" s="221">
        <f>ROUND(I218*H218,2)</f>
        <v>0</v>
      </c>
      <c r="K218" s="217" t="s">
        <v>141</v>
      </c>
      <c r="L218" s="42"/>
      <c r="M218" s="222" t="s">
        <v>1</v>
      </c>
      <c r="N218" s="223" t="s">
        <v>40</v>
      </c>
      <c r="O218" s="89"/>
      <c r="P218" s="206">
        <f>O218*H218</f>
        <v>0</v>
      </c>
      <c r="Q218" s="206">
        <v>0</v>
      </c>
      <c r="R218" s="206">
        <f>Q218*H218</f>
        <v>0</v>
      </c>
      <c r="S218" s="206">
        <v>0</v>
      </c>
      <c r="T218" s="206">
        <f>S218*H218</f>
        <v>0</v>
      </c>
      <c r="U218" s="207" t="s">
        <v>1</v>
      </c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08" t="s">
        <v>82</v>
      </c>
      <c r="AT218" s="208" t="s">
        <v>154</v>
      </c>
      <c r="AU218" s="208" t="s">
        <v>75</v>
      </c>
      <c r="AY218" s="15" t="s">
        <v>142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5" t="s">
        <v>82</v>
      </c>
      <c r="BK218" s="209">
        <f>ROUND(I218*H218,2)</f>
        <v>0</v>
      </c>
      <c r="BL218" s="15" t="s">
        <v>82</v>
      </c>
      <c r="BM218" s="208" t="s">
        <v>837</v>
      </c>
    </row>
    <row r="219" s="2" customFormat="1">
      <c r="A219" s="36"/>
      <c r="B219" s="37"/>
      <c r="C219" s="38"/>
      <c r="D219" s="210" t="s">
        <v>144</v>
      </c>
      <c r="E219" s="38"/>
      <c r="F219" s="211" t="s">
        <v>337</v>
      </c>
      <c r="G219" s="38"/>
      <c r="H219" s="38"/>
      <c r="I219" s="212"/>
      <c r="J219" s="38"/>
      <c r="K219" s="38"/>
      <c r="L219" s="42"/>
      <c r="M219" s="213"/>
      <c r="N219" s="214"/>
      <c r="O219" s="89"/>
      <c r="P219" s="89"/>
      <c r="Q219" s="89"/>
      <c r="R219" s="89"/>
      <c r="S219" s="89"/>
      <c r="T219" s="89"/>
      <c r="U219" s="90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144</v>
      </c>
      <c r="AU219" s="15" t="s">
        <v>75</v>
      </c>
    </row>
    <row r="220" s="2" customFormat="1">
      <c r="A220" s="36"/>
      <c r="B220" s="37"/>
      <c r="C220" s="215" t="s">
        <v>357</v>
      </c>
      <c r="D220" s="215" t="s">
        <v>154</v>
      </c>
      <c r="E220" s="216" t="s">
        <v>339</v>
      </c>
      <c r="F220" s="217" t="s">
        <v>340</v>
      </c>
      <c r="G220" s="218" t="s">
        <v>147</v>
      </c>
      <c r="H220" s="219">
        <v>20</v>
      </c>
      <c r="I220" s="220"/>
      <c r="J220" s="221">
        <f>ROUND(I220*H220,2)</f>
        <v>0</v>
      </c>
      <c r="K220" s="217" t="s">
        <v>141</v>
      </c>
      <c r="L220" s="42"/>
      <c r="M220" s="222" t="s">
        <v>1</v>
      </c>
      <c r="N220" s="223" t="s">
        <v>40</v>
      </c>
      <c r="O220" s="89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6">
        <f>S220*H220</f>
        <v>0</v>
      </c>
      <c r="U220" s="207" t="s">
        <v>1</v>
      </c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8" t="s">
        <v>82</v>
      </c>
      <c r="AT220" s="208" t="s">
        <v>154</v>
      </c>
      <c r="AU220" s="208" t="s">
        <v>75</v>
      </c>
      <c r="AY220" s="15" t="s">
        <v>142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5" t="s">
        <v>82</v>
      </c>
      <c r="BK220" s="209">
        <f>ROUND(I220*H220,2)</f>
        <v>0</v>
      </c>
      <c r="BL220" s="15" t="s">
        <v>82</v>
      </c>
      <c r="BM220" s="208" t="s">
        <v>838</v>
      </c>
    </row>
    <row r="221" s="2" customFormat="1">
      <c r="A221" s="36"/>
      <c r="B221" s="37"/>
      <c r="C221" s="38"/>
      <c r="D221" s="210" t="s">
        <v>144</v>
      </c>
      <c r="E221" s="38"/>
      <c r="F221" s="211" t="s">
        <v>342</v>
      </c>
      <c r="G221" s="38"/>
      <c r="H221" s="38"/>
      <c r="I221" s="212"/>
      <c r="J221" s="38"/>
      <c r="K221" s="38"/>
      <c r="L221" s="42"/>
      <c r="M221" s="213"/>
      <c r="N221" s="214"/>
      <c r="O221" s="89"/>
      <c r="P221" s="89"/>
      <c r="Q221" s="89"/>
      <c r="R221" s="89"/>
      <c r="S221" s="89"/>
      <c r="T221" s="89"/>
      <c r="U221" s="90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144</v>
      </c>
      <c r="AU221" s="15" t="s">
        <v>75</v>
      </c>
    </row>
    <row r="222" s="2" customFormat="1">
      <c r="A222" s="36"/>
      <c r="B222" s="37"/>
      <c r="C222" s="215" t="s">
        <v>338</v>
      </c>
      <c r="D222" s="215" t="s">
        <v>154</v>
      </c>
      <c r="E222" s="216" t="s">
        <v>344</v>
      </c>
      <c r="F222" s="217" t="s">
        <v>345</v>
      </c>
      <c r="G222" s="218" t="s">
        <v>147</v>
      </c>
      <c r="H222" s="219">
        <v>4</v>
      </c>
      <c r="I222" s="220"/>
      <c r="J222" s="221">
        <f>ROUND(I222*H222,2)</f>
        <v>0</v>
      </c>
      <c r="K222" s="217" t="s">
        <v>141</v>
      </c>
      <c r="L222" s="42"/>
      <c r="M222" s="222" t="s">
        <v>1</v>
      </c>
      <c r="N222" s="223" t="s">
        <v>40</v>
      </c>
      <c r="O222" s="89"/>
      <c r="P222" s="206">
        <f>O222*H222</f>
        <v>0</v>
      </c>
      <c r="Q222" s="206">
        <v>0</v>
      </c>
      <c r="R222" s="206">
        <f>Q222*H222</f>
        <v>0</v>
      </c>
      <c r="S222" s="206">
        <v>0</v>
      </c>
      <c r="T222" s="206">
        <f>S222*H222</f>
        <v>0</v>
      </c>
      <c r="U222" s="207" t="s">
        <v>1</v>
      </c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8" t="s">
        <v>82</v>
      </c>
      <c r="AT222" s="208" t="s">
        <v>154</v>
      </c>
      <c r="AU222" s="208" t="s">
        <v>75</v>
      </c>
      <c r="AY222" s="15" t="s">
        <v>142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5" t="s">
        <v>82</v>
      </c>
      <c r="BK222" s="209">
        <f>ROUND(I222*H222,2)</f>
        <v>0</v>
      </c>
      <c r="BL222" s="15" t="s">
        <v>82</v>
      </c>
      <c r="BM222" s="208" t="s">
        <v>839</v>
      </c>
    </row>
    <row r="223" s="2" customFormat="1">
      <c r="A223" s="36"/>
      <c r="B223" s="37"/>
      <c r="C223" s="38"/>
      <c r="D223" s="210" t="s">
        <v>144</v>
      </c>
      <c r="E223" s="38"/>
      <c r="F223" s="211" t="s">
        <v>347</v>
      </c>
      <c r="G223" s="38"/>
      <c r="H223" s="38"/>
      <c r="I223" s="212"/>
      <c r="J223" s="38"/>
      <c r="K223" s="38"/>
      <c r="L223" s="42"/>
      <c r="M223" s="213"/>
      <c r="N223" s="214"/>
      <c r="O223" s="89"/>
      <c r="P223" s="89"/>
      <c r="Q223" s="89"/>
      <c r="R223" s="89"/>
      <c r="S223" s="89"/>
      <c r="T223" s="89"/>
      <c r="U223" s="90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144</v>
      </c>
      <c r="AU223" s="15" t="s">
        <v>75</v>
      </c>
    </row>
    <row r="224" s="2" customFormat="1" ht="16.5" customHeight="1">
      <c r="A224" s="36"/>
      <c r="B224" s="37"/>
      <c r="C224" s="215" t="s">
        <v>717</v>
      </c>
      <c r="D224" s="215" t="s">
        <v>154</v>
      </c>
      <c r="E224" s="216" t="s">
        <v>349</v>
      </c>
      <c r="F224" s="217" t="s">
        <v>350</v>
      </c>
      <c r="G224" s="218" t="s">
        <v>147</v>
      </c>
      <c r="H224" s="219">
        <v>6</v>
      </c>
      <c r="I224" s="220"/>
      <c r="J224" s="221">
        <f>ROUND(I224*H224,2)</f>
        <v>0</v>
      </c>
      <c r="K224" s="217" t="s">
        <v>141</v>
      </c>
      <c r="L224" s="42"/>
      <c r="M224" s="222" t="s">
        <v>1</v>
      </c>
      <c r="N224" s="223" t="s">
        <v>40</v>
      </c>
      <c r="O224" s="89"/>
      <c r="P224" s="206">
        <f>O224*H224</f>
        <v>0</v>
      </c>
      <c r="Q224" s="206">
        <v>0</v>
      </c>
      <c r="R224" s="206">
        <f>Q224*H224</f>
        <v>0</v>
      </c>
      <c r="S224" s="206">
        <v>0</v>
      </c>
      <c r="T224" s="206">
        <f>S224*H224</f>
        <v>0</v>
      </c>
      <c r="U224" s="207" t="s">
        <v>1</v>
      </c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8" t="s">
        <v>82</v>
      </c>
      <c r="AT224" s="208" t="s">
        <v>154</v>
      </c>
      <c r="AU224" s="208" t="s">
        <v>75</v>
      </c>
      <c r="AY224" s="15" t="s">
        <v>142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5" t="s">
        <v>82</v>
      </c>
      <c r="BK224" s="209">
        <f>ROUND(I224*H224,2)</f>
        <v>0</v>
      </c>
      <c r="BL224" s="15" t="s">
        <v>82</v>
      </c>
      <c r="BM224" s="208" t="s">
        <v>840</v>
      </c>
    </row>
    <row r="225" s="2" customFormat="1">
      <c r="A225" s="36"/>
      <c r="B225" s="37"/>
      <c r="C225" s="38"/>
      <c r="D225" s="210" t="s">
        <v>144</v>
      </c>
      <c r="E225" s="38"/>
      <c r="F225" s="211" t="s">
        <v>350</v>
      </c>
      <c r="G225" s="38"/>
      <c r="H225" s="38"/>
      <c r="I225" s="212"/>
      <c r="J225" s="38"/>
      <c r="K225" s="38"/>
      <c r="L225" s="42"/>
      <c r="M225" s="213"/>
      <c r="N225" s="214"/>
      <c r="O225" s="89"/>
      <c r="P225" s="89"/>
      <c r="Q225" s="89"/>
      <c r="R225" s="89"/>
      <c r="S225" s="89"/>
      <c r="T225" s="89"/>
      <c r="U225" s="90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144</v>
      </c>
      <c r="AU225" s="15" t="s">
        <v>75</v>
      </c>
    </row>
    <row r="226" s="2" customFormat="1">
      <c r="A226" s="36"/>
      <c r="B226" s="37"/>
      <c r="C226" s="215" t="s">
        <v>719</v>
      </c>
      <c r="D226" s="215" t="s">
        <v>154</v>
      </c>
      <c r="E226" s="216" t="s">
        <v>353</v>
      </c>
      <c r="F226" s="217" t="s">
        <v>354</v>
      </c>
      <c r="G226" s="218" t="s">
        <v>253</v>
      </c>
      <c r="H226" s="219">
        <v>20</v>
      </c>
      <c r="I226" s="220"/>
      <c r="J226" s="221">
        <f>ROUND(I226*H226,2)</f>
        <v>0</v>
      </c>
      <c r="K226" s="217" t="s">
        <v>141</v>
      </c>
      <c r="L226" s="42"/>
      <c r="M226" s="222" t="s">
        <v>1</v>
      </c>
      <c r="N226" s="223" t="s">
        <v>40</v>
      </c>
      <c r="O226" s="89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6">
        <f>S226*H226</f>
        <v>0</v>
      </c>
      <c r="U226" s="207" t="s">
        <v>1</v>
      </c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08" t="s">
        <v>82</v>
      </c>
      <c r="AT226" s="208" t="s">
        <v>154</v>
      </c>
      <c r="AU226" s="208" t="s">
        <v>75</v>
      </c>
      <c r="AY226" s="15" t="s">
        <v>142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5" t="s">
        <v>82</v>
      </c>
      <c r="BK226" s="209">
        <f>ROUND(I226*H226,2)</f>
        <v>0</v>
      </c>
      <c r="BL226" s="15" t="s">
        <v>82</v>
      </c>
      <c r="BM226" s="208" t="s">
        <v>841</v>
      </c>
    </row>
    <row r="227" s="2" customFormat="1">
      <c r="A227" s="36"/>
      <c r="B227" s="37"/>
      <c r="C227" s="38"/>
      <c r="D227" s="210" t="s">
        <v>144</v>
      </c>
      <c r="E227" s="38"/>
      <c r="F227" s="211" t="s">
        <v>356</v>
      </c>
      <c r="G227" s="38"/>
      <c r="H227" s="38"/>
      <c r="I227" s="212"/>
      <c r="J227" s="38"/>
      <c r="K227" s="38"/>
      <c r="L227" s="42"/>
      <c r="M227" s="213"/>
      <c r="N227" s="214"/>
      <c r="O227" s="89"/>
      <c r="P227" s="89"/>
      <c r="Q227" s="89"/>
      <c r="R227" s="89"/>
      <c r="S227" s="89"/>
      <c r="T227" s="89"/>
      <c r="U227" s="90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144</v>
      </c>
      <c r="AU227" s="15" t="s">
        <v>75</v>
      </c>
    </row>
    <row r="228" s="2" customFormat="1" ht="21.75" customHeight="1">
      <c r="A228" s="36"/>
      <c r="B228" s="37"/>
      <c r="C228" s="215" t="s">
        <v>721</v>
      </c>
      <c r="D228" s="215" t="s">
        <v>154</v>
      </c>
      <c r="E228" s="216" t="s">
        <v>358</v>
      </c>
      <c r="F228" s="217" t="s">
        <v>359</v>
      </c>
      <c r="G228" s="218" t="s">
        <v>147</v>
      </c>
      <c r="H228" s="219">
        <v>4</v>
      </c>
      <c r="I228" s="220"/>
      <c r="J228" s="221">
        <f>ROUND(I228*H228,2)</f>
        <v>0</v>
      </c>
      <c r="K228" s="217" t="s">
        <v>141</v>
      </c>
      <c r="L228" s="42"/>
      <c r="M228" s="222" t="s">
        <v>1</v>
      </c>
      <c r="N228" s="223" t="s">
        <v>40</v>
      </c>
      <c r="O228" s="89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6">
        <f>S228*H228</f>
        <v>0</v>
      </c>
      <c r="U228" s="207" t="s">
        <v>1</v>
      </c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08" t="s">
        <v>82</v>
      </c>
      <c r="AT228" s="208" t="s">
        <v>154</v>
      </c>
      <c r="AU228" s="208" t="s">
        <v>75</v>
      </c>
      <c r="AY228" s="15" t="s">
        <v>142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5" t="s">
        <v>82</v>
      </c>
      <c r="BK228" s="209">
        <f>ROUND(I228*H228,2)</f>
        <v>0</v>
      </c>
      <c r="BL228" s="15" t="s">
        <v>82</v>
      </c>
      <c r="BM228" s="208" t="s">
        <v>842</v>
      </c>
    </row>
    <row r="229" s="2" customFormat="1">
      <c r="A229" s="36"/>
      <c r="B229" s="37"/>
      <c r="C229" s="38"/>
      <c r="D229" s="210" t="s">
        <v>144</v>
      </c>
      <c r="E229" s="38"/>
      <c r="F229" s="211" t="s">
        <v>359</v>
      </c>
      <c r="G229" s="38"/>
      <c r="H229" s="38"/>
      <c r="I229" s="212"/>
      <c r="J229" s="38"/>
      <c r="K229" s="38"/>
      <c r="L229" s="42"/>
      <c r="M229" s="213"/>
      <c r="N229" s="214"/>
      <c r="O229" s="89"/>
      <c r="P229" s="89"/>
      <c r="Q229" s="89"/>
      <c r="R229" s="89"/>
      <c r="S229" s="89"/>
      <c r="T229" s="89"/>
      <c r="U229" s="90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144</v>
      </c>
      <c r="AU229" s="15" t="s">
        <v>75</v>
      </c>
    </row>
    <row r="230" s="2" customFormat="1" ht="33" customHeight="1">
      <c r="A230" s="36"/>
      <c r="B230" s="37"/>
      <c r="C230" s="196" t="s">
        <v>723</v>
      </c>
      <c r="D230" s="196" t="s">
        <v>137</v>
      </c>
      <c r="E230" s="197" t="s">
        <v>362</v>
      </c>
      <c r="F230" s="198" t="s">
        <v>363</v>
      </c>
      <c r="G230" s="199" t="s">
        <v>253</v>
      </c>
      <c r="H230" s="200">
        <v>80</v>
      </c>
      <c r="I230" s="201"/>
      <c r="J230" s="202">
        <f>ROUND(I230*H230,2)</f>
        <v>0</v>
      </c>
      <c r="K230" s="198" t="s">
        <v>141</v>
      </c>
      <c r="L230" s="203"/>
      <c r="M230" s="204" t="s">
        <v>1</v>
      </c>
      <c r="N230" s="205" t="s">
        <v>40</v>
      </c>
      <c r="O230" s="89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6">
        <f>S230*H230</f>
        <v>0</v>
      </c>
      <c r="U230" s="207" t="s">
        <v>1</v>
      </c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08" t="s">
        <v>174</v>
      </c>
      <c r="AT230" s="208" t="s">
        <v>137</v>
      </c>
      <c r="AU230" s="208" t="s">
        <v>75</v>
      </c>
      <c r="AY230" s="15" t="s">
        <v>142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5" t="s">
        <v>82</v>
      </c>
      <c r="BK230" s="209">
        <f>ROUND(I230*H230,2)</f>
        <v>0</v>
      </c>
      <c r="BL230" s="15" t="s">
        <v>174</v>
      </c>
      <c r="BM230" s="208" t="s">
        <v>843</v>
      </c>
    </row>
    <row r="231" s="2" customFormat="1">
      <c r="A231" s="36"/>
      <c r="B231" s="37"/>
      <c r="C231" s="38"/>
      <c r="D231" s="210" t="s">
        <v>144</v>
      </c>
      <c r="E231" s="38"/>
      <c r="F231" s="211" t="s">
        <v>363</v>
      </c>
      <c r="G231" s="38"/>
      <c r="H231" s="38"/>
      <c r="I231" s="212"/>
      <c r="J231" s="38"/>
      <c r="K231" s="38"/>
      <c r="L231" s="42"/>
      <c r="M231" s="213"/>
      <c r="N231" s="214"/>
      <c r="O231" s="89"/>
      <c r="P231" s="89"/>
      <c r="Q231" s="89"/>
      <c r="R231" s="89"/>
      <c r="S231" s="89"/>
      <c r="T231" s="89"/>
      <c r="U231" s="90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5" t="s">
        <v>144</v>
      </c>
      <c r="AU231" s="15" t="s">
        <v>75</v>
      </c>
    </row>
    <row r="232" s="2" customFormat="1" ht="33" customHeight="1">
      <c r="A232" s="36"/>
      <c r="B232" s="37"/>
      <c r="C232" s="196" t="s">
        <v>361</v>
      </c>
      <c r="D232" s="196" t="s">
        <v>137</v>
      </c>
      <c r="E232" s="197" t="s">
        <v>366</v>
      </c>
      <c r="F232" s="198" t="s">
        <v>367</v>
      </c>
      <c r="G232" s="199" t="s">
        <v>253</v>
      </c>
      <c r="H232" s="200">
        <v>100</v>
      </c>
      <c r="I232" s="201"/>
      <c r="J232" s="202">
        <f>ROUND(I232*H232,2)</f>
        <v>0</v>
      </c>
      <c r="K232" s="198" t="s">
        <v>141</v>
      </c>
      <c r="L232" s="203"/>
      <c r="M232" s="204" t="s">
        <v>1</v>
      </c>
      <c r="N232" s="205" t="s">
        <v>40</v>
      </c>
      <c r="O232" s="89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6">
        <f>S232*H232</f>
        <v>0</v>
      </c>
      <c r="U232" s="207" t="s">
        <v>1</v>
      </c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08" t="s">
        <v>174</v>
      </c>
      <c r="AT232" s="208" t="s">
        <v>137</v>
      </c>
      <c r="AU232" s="208" t="s">
        <v>75</v>
      </c>
      <c r="AY232" s="15" t="s">
        <v>142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5" t="s">
        <v>82</v>
      </c>
      <c r="BK232" s="209">
        <f>ROUND(I232*H232,2)</f>
        <v>0</v>
      </c>
      <c r="BL232" s="15" t="s">
        <v>174</v>
      </c>
      <c r="BM232" s="208" t="s">
        <v>844</v>
      </c>
    </row>
    <row r="233" s="2" customFormat="1">
      <c r="A233" s="36"/>
      <c r="B233" s="37"/>
      <c r="C233" s="38"/>
      <c r="D233" s="210" t="s">
        <v>144</v>
      </c>
      <c r="E233" s="38"/>
      <c r="F233" s="211" t="s">
        <v>367</v>
      </c>
      <c r="G233" s="38"/>
      <c r="H233" s="38"/>
      <c r="I233" s="212"/>
      <c r="J233" s="38"/>
      <c r="K233" s="38"/>
      <c r="L233" s="42"/>
      <c r="M233" s="213"/>
      <c r="N233" s="214"/>
      <c r="O233" s="89"/>
      <c r="P233" s="89"/>
      <c r="Q233" s="89"/>
      <c r="R233" s="89"/>
      <c r="S233" s="89"/>
      <c r="T233" s="89"/>
      <c r="U233" s="90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5" t="s">
        <v>144</v>
      </c>
      <c r="AU233" s="15" t="s">
        <v>75</v>
      </c>
    </row>
    <row r="234" s="2" customFormat="1" ht="33" customHeight="1">
      <c r="A234" s="36"/>
      <c r="B234" s="37"/>
      <c r="C234" s="196" t="s">
        <v>365</v>
      </c>
      <c r="D234" s="196" t="s">
        <v>137</v>
      </c>
      <c r="E234" s="197" t="s">
        <v>370</v>
      </c>
      <c r="F234" s="198" t="s">
        <v>371</v>
      </c>
      <c r="G234" s="199" t="s">
        <v>253</v>
      </c>
      <c r="H234" s="200">
        <v>100</v>
      </c>
      <c r="I234" s="201"/>
      <c r="J234" s="202">
        <f>ROUND(I234*H234,2)</f>
        <v>0</v>
      </c>
      <c r="K234" s="198" t="s">
        <v>141</v>
      </c>
      <c r="L234" s="203"/>
      <c r="M234" s="204" t="s">
        <v>1</v>
      </c>
      <c r="N234" s="205" t="s">
        <v>40</v>
      </c>
      <c r="O234" s="89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6">
        <f>S234*H234</f>
        <v>0</v>
      </c>
      <c r="U234" s="207" t="s">
        <v>1</v>
      </c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08" t="s">
        <v>174</v>
      </c>
      <c r="AT234" s="208" t="s">
        <v>137</v>
      </c>
      <c r="AU234" s="208" t="s">
        <v>75</v>
      </c>
      <c r="AY234" s="15" t="s">
        <v>142</v>
      </c>
      <c r="BE234" s="209">
        <f>IF(N234="základní",J234,0)</f>
        <v>0</v>
      </c>
      <c r="BF234" s="209">
        <f>IF(N234="snížená",J234,0)</f>
        <v>0</v>
      </c>
      <c r="BG234" s="209">
        <f>IF(N234="zákl. přenesená",J234,0)</f>
        <v>0</v>
      </c>
      <c r="BH234" s="209">
        <f>IF(N234="sníž. přenesená",J234,0)</f>
        <v>0</v>
      </c>
      <c r="BI234" s="209">
        <f>IF(N234="nulová",J234,0)</f>
        <v>0</v>
      </c>
      <c r="BJ234" s="15" t="s">
        <v>82</v>
      </c>
      <c r="BK234" s="209">
        <f>ROUND(I234*H234,2)</f>
        <v>0</v>
      </c>
      <c r="BL234" s="15" t="s">
        <v>174</v>
      </c>
      <c r="BM234" s="208" t="s">
        <v>845</v>
      </c>
    </row>
    <row r="235" s="2" customFormat="1">
      <c r="A235" s="36"/>
      <c r="B235" s="37"/>
      <c r="C235" s="38"/>
      <c r="D235" s="210" t="s">
        <v>144</v>
      </c>
      <c r="E235" s="38"/>
      <c r="F235" s="211" t="s">
        <v>371</v>
      </c>
      <c r="G235" s="38"/>
      <c r="H235" s="38"/>
      <c r="I235" s="212"/>
      <c r="J235" s="38"/>
      <c r="K235" s="38"/>
      <c r="L235" s="42"/>
      <c r="M235" s="213"/>
      <c r="N235" s="214"/>
      <c r="O235" s="89"/>
      <c r="P235" s="89"/>
      <c r="Q235" s="89"/>
      <c r="R235" s="89"/>
      <c r="S235" s="89"/>
      <c r="T235" s="89"/>
      <c r="U235" s="90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5" t="s">
        <v>144</v>
      </c>
      <c r="AU235" s="15" t="s">
        <v>75</v>
      </c>
    </row>
    <row r="236" s="2" customFormat="1">
      <c r="A236" s="36"/>
      <c r="B236" s="37"/>
      <c r="C236" s="196" t="s">
        <v>369</v>
      </c>
      <c r="D236" s="196" t="s">
        <v>137</v>
      </c>
      <c r="E236" s="197" t="s">
        <v>374</v>
      </c>
      <c r="F236" s="198" t="s">
        <v>375</v>
      </c>
      <c r="G236" s="199" t="s">
        <v>253</v>
      </c>
      <c r="H236" s="200">
        <v>100</v>
      </c>
      <c r="I236" s="201"/>
      <c r="J236" s="202">
        <f>ROUND(I236*H236,2)</f>
        <v>0</v>
      </c>
      <c r="K236" s="198" t="s">
        <v>141</v>
      </c>
      <c r="L236" s="203"/>
      <c r="M236" s="204" t="s">
        <v>1</v>
      </c>
      <c r="N236" s="205" t="s">
        <v>40</v>
      </c>
      <c r="O236" s="89"/>
      <c r="P236" s="206">
        <f>O236*H236</f>
        <v>0</v>
      </c>
      <c r="Q236" s="206">
        <v>0</v>
      </c>
      <c r="R236" s="206">
        <f>Q236*H236</f>
        <v>0</v>
      </c>
      <c r="S236" s="206">
        <v>0</v>
      </c>
      <c r="T236" s="206">
        <f>S236*H236</f>
        <v>0</v>
      </c>
      <c r="U236" s="207" t="s">
        <v>1</v>
      </c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08" t="s">
        <v>174</v>
      </c>
      <c r="AT236" s="208" t="s">
        <v>137</v>
      </c>
      <c r="AU236" s="208" t="s">
        <v>75</v>
      </c>
      <c r="AY236" s="15" t="s">
        <v>142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5" t="s">
        <v>82</v>
      </c>
      <c r="BK236" s="209">
        <f>ROUND(I236*H236,2)</f>
        <v>0</v>
      </c>
      <c r="BL236" s="15" t="s">
        <v>174</v>
      </c>
      <c r="BM236" s="208" t="s">
        <v>846</v>
      </c>
    </row>
    <row r="237" s="2" customFormat="1">
      <c r="A237" s="36"/>
      <c r="B237" s="37"/>
      <c r="C237" s="38"/>
      <c r="D237" s="210" t="s">
        <v>144</v>
      </c>
      <c r="E237" s="38"/>
      <c r="F237" s="211" t="s">
        <v>375</v>
      </c>
      <c r="G237" s="38"/>
      <c r="H237" s="38"/>
      <c r="I237" s="212"/>
      <c r="J237" s="38"/>
      <c r="K237" s="38"/>
      <c r="L237" s="42"/>
      <c r="M237" s="213"/>
      <c r="N237" s="214"/>
      <c r="O237" s="89"/>
      <c r="P237" s="89"/>
      <c r="Q237" s="89"/>
      <c r="R237" s="89"/>
      <c r="S237" s="89"/>
      <c r="T237" s="89"/>
      <c r="U237" s="90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5" t="s">
        <v>144</v>
      </c>
      <c r="AU237" s="15" t="s">
        <v>75</v>
      </c>
    </row>
    <row r="238" s="2" customFormat="1">
      <c r="A238" s="36"/>
      <c r="B238" s="37"/>
      <c r="C238" s="215" t="s">
        <v>373</v>
      </c>
      <c r="D238" s="215" t="s">
        <v>154</v>
      </c>
      <c r="E238" s="216" t="s">
        <v>378</v>
      </c>
      <c r="F238" s="217" t="s">
        <v>379</v>
      </c>
      <c r="G238" s="218" t="s">
        <v>253</v>
      </c>
      <c r="H238" s="219">
        <v>100</v>
      </c>
      <c r="I238" s="220"/>
      <c r="J238" s="221">
        <f>ROUND(I238*H238,2)</f>
        <v>0</v>
      </c>
      <c r="K238" s="217" t="s">
        <v>141</v>
      </c>
      <c r="L238" s="42"/>
      <c r="M238" s="222" t="s">
        <v>1</v>
      </c>
      <c r="N238" s="223" t="s">
        <v>40</v>
      </c>
      <c r="O238" s="89"/>
      <c r="P238" s="206">
        <f>O238*H238</f>
        <v>0</v>
      </c>
      <c r="Q238" s="206">
        <v>0</v>
      </c>
      <c r="R238" s="206">
        <f>Q238*H238</f>
        <v>0</v>
      </c>
      <c r="S238" s="206">
        <v>0</v>
      </c>
      <c r="T238" s="206">
        <f>S238*H238</f>
        <v>0</v>
      </c>
      <c r="U238" s="207" t="s">
        <v>1</v>
      </c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208" t="s">
        <v>82</v>
      </c>
      <c r="AT238" s="208" t="s">
        <v>154</v>
      </c>
      <c r="AU238" s="208" t="s">
        <v>75</v>
      </c>
      <c r="AY238" s="15" t="s">
        <v>142</v>
      </c>
      <c r="BE238" s="209">
        <f>IF(N238="základní",J238,0)</f>
        <v>0</v>
      </c>
      <c r="BF238" s="209">
        <f>IF(N238="snížená",J238,0)</f>
        <v>0</v>
      </c>
      <c r="BG238" s="209">
        <f>IF(N238="zákl. přenesená",J238,0)</f>
        <v>0</v>
      </c>
      <c r="BH238" s="209">
        <f>IF(N238="sníž. přenesená",J238,0)</f>
        <v>0</v>
      </c>
      <c r="BI238" s="209">
        <f>IF(N238="nulová",J238,0)</f>
        <v>0</v>
      </c>
      <c r="BJ238" s="15" t="s">
        <v>82</v>
      </c>
      <c r="BK238" s="209">
        <f>ROUND(I238*H238,2)</f>
        <v>0</v>
      </c>
      <c r="BL238" s="15" t="s">
        <v>82</v>
      </c>
      <c r="BM238" s="208" t="s">
        <v>847</v>
      </c>
    </row>
    <row r="239" s="2" customFormat="1">
      <c r="A239" s="36"/>
      <c r="B239" s="37"/>
      <c r="C239" s="38"/>
      <c r="D239" s="210" t="s">
        <v>144</v>
      </c>
      <c r="E239" s="38"/>
      <c r="F239" s="211" t="s">
        <v>381</v>
      </c>
      <c r="G239" s="38"/>
      <c r="H239" s="38"/>
      <c r="I239" s="212"/>
      <c r="J239" s="38"/>
      <c r="K239" s="38"/>
      <c r="L239" s="42"/>
      <c r="M239" s="213"/>
      <c r="N239" s="214"/>
      <c r="O239" s="89"/>
      <c r="P239" s="89"/>
      <c r="Q239" s="89"/>
      <c r="R239" s="89"/>
      <c r="S239" s="89"/>
      <c r="T239" s="89"/>
      <c r="U239" s="90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5" t="s">
        <v>144</v>
      </c>
      <c r="AU239" s="15" t="s">
        <v>75</v>
      </c>
    </row>
    <row r="240" s="2" customFormat="1">
      <c r="A240" s="36"/>
      <c r="B240" s="37"/>
      <c r="C240" s="215" t="s">
        <v>377</v>
      </c>
      <c r="D240" s="215" t="s">
        <v>154</v>
      </c>
      <c r="E240" s="216" t="s">
        <v>383</v>
      </c>
      <c r="F240" s="217" t="s">
        <v>384</v>
      </c>
      <c r="G240" s="218" t="s">
        <v>253</v>
      </c>
      <c r="H240" s="219">
        <v>100</v>
      </c>
      <c r="I240" s="220"/>
      <c r="J240" s="221">
        <f>ROUND(I240*H240,2)</f>
        <v>0</v>
      </c>
      <c r="K240" s="217" t="s">
        <v>141</v>
      </c>
      <c r="L240" s="42"/>
      <c r="M240" s="222" t="s">
        <v>1</v>
      </c>
      <c r="N240" s="223" t="s">
        <v>40</v>
      </c>
      <c r="O240" s="89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6">
        <f>S240*H240</f>
        <v>0</v>
      </c>
      <c r="U240" s="207" t="s">
        <v>1</v>
      </c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08" t="s">
        <v>82</v>
      </c>
      <c r="AT240" s="208" t="s">
        <v>154</v>
      </c>
      <c r="AU240" s="208" t="s">
        <v>75</v>
      </c>
      <c r="AY240" s="15" t="s">
        <v>142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5" t="s">
        <v>82</v>
      </c>
      <c r="BK240" s="209">
        <f>ROUND(I240*H240,2)</f>
        <v>0</v>
      </c>
      <c r="BL240" s="15" t="s">
        <v>82</v>
      </c>
      <c r="BM240" s="208" t="s">
        <v>848</v>
      </c>
    </row>
    <row r="241" s="2" customFormat="1">
      <c r="A241" s="36"/>
      <c r="B241" s="37"/>
      <c r="C241" s="38"/>
      <c r="D241" s="210" t="s">
        <v>144</v>
      </c>
      <c r="E241" s="38"/>
      <c r="F241" s="211" t="s">
        <v>386</v>
      </c>
      <c r="G241" s="38"/>
      <c r="H241" s="38"/>
      <c r="I241" s="212"/>
      <c r="J241" s="38"/>
      <c r="K241" s="38"/>
      <c r="L241" s="42"/>
      <c r="M241" s="213"/>
      <c r="N241" s="214"/>
      <c r="O241" s="89"/>
      <c r="P241" s="89"/>
      <c r="Q241" s="89"/>
      <c r="R241" s="89"/>
      <c r="S241" s="89"/>
      <c r="T241" s="89"/>
      <c r="U241" s="90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5" t="s">
        <v>144</v>
      </c>
      <c r="AU241" s="15" t="s">
        <v>75</v>
      </c>
    </row>
    <row r="242" s="2" customFormat="1">
      <c r="A242" s="36"/>
      <c r="B242" s="37"/>
      <c r="C242" s="215" t="s">
        <v>382</v>
      </c>
      <c r="D242" s="215" t="s">
        <v>154</v>
      </c>
      <c r="E242" s="216" t="s">
        <v>403</v>
      </c>
      <c r="F242" s="217" t="s">
        <v>404</v>
      </c>
      <c r="G242" s="218" t="s">
        <v>147</v>
      </c>
      <c r="H242" s="219">
        <v>4</v>
      </c>
      <c r="I242" s="220"/>
      <c r="J242" s="221">
        <f>ROUND(I242*H242,2)</f>
        <v>0</v>
      </c>
      <c r="K242" s="217" t="s">
        <v>141</v>
      </c>
      <c r="L242" s="42"/>
      <c r="M242" s="222" t="s">
        <v>1</v>
      </c>
      <c r="N242" s="223" t="s">
        <v>40</v>
      </c>
      <c r="O242" s="89"/>
      <c r="P242" s="206">
        <f>O242*H242</f>
        <v>0</v>
      </c>
      <c r="Q242" s="206">
        <v>0</v>
      </c>
      <c r="R242" s="206">
        <f>Q242*H242</f>
        <v>0</v>
      </c>
      <c r="S242" s="206">
        <v>0</v>
      </c>
      <c r="T242" s="206">
        <f>S242*H242</f>
        <v>0</v>
      </c>
      <c r="U242" s="207" t="s">
        <v>1</v>
      </c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08" t="s">
        <v>82</v>
      </c>
      <c r="AT242" s="208" t="s">
        <v>154</v>
      </c>
      <c r="AU242" s="208" t="s">
        <v>75</v>
      </c>
      <c r="AY242" s="15" t="s">
        <v>142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5" t="s">
        <v>82</v>
      </c>
      <c r="BK242" s="209">
        <f>ROUND(I242*H242,2)</f>
        <v>0</v>
      </c>
      <c r="BL242" s="15" t="s">
        <v>82</v>
      </c>
      <c r="BM242" s="208" t="s">
        <v>849</v>
      </c>
    </row>
    <row r="243" s="2" customFormat="1">
      <c r="A243" s="36"/>
      <c r="B243" s="37"/>
      <c r="C243" s="38"/>
      <c r="D243" s="210" t="s">
        <v>144</v>
      </c>
      <c r="E243" s="38"/>
      <c r="F243" s="211" t="s">
        <v>406</v>
      </c>
      <c r="G243" s="38"/>
      <c r="H243" s="38"/>
      <c r="I243" s="212"/>
      <c r="J243" s="38"/>
      <c r="K243" s="38"/>
      <c r="L243" s="42"/>
      <c r="M243" s="213"/>
      <c r="N243" s="214"/>
      <c r="O243" s="89"/>
      <c r="P243" s="89"/>
      <c r="Q243" s="89"/>
      <c r="R243" s="89"/>
      <c r="S243" s="89"/>
      <c r="T243" s="89"/>
      <c r="U243" s="90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5" t="s">
        <v>144</v>
      </c>
      <c r="AU243" s="15" t="s">
        <v>75</v>
      </c>
    </row>
    <row r="244" s="2" customFormat="1">
      <c r="A244" s="36"/>
      <c r="B244" s="37"/>
      <c r="C244" s="215" t="s">
        <v>402</v>
      </c>
      <c r="D244" s="215" t="s">
        <v>154</v>
      </c>
      <c r="E244" s="216" t="s">
        <v>408</v>
      </c>
      <c r="F244" s="217" t="s">
        <v>409</v>
      </c>
      <c r="G244" s="218" t="s">
        <v>253</v>
      </c>
      <c r="H244" s="219">
        <v>60</v>
      </c>
      <c r="I244" s="220"/>
      <c r="J244" s="221">
        <f>ROUND(I244*H244,2)</f>
        <v>0</v>
      </c>
      <c r="K244" s="217" t="s">
        <v>141</v>
      </c>
      <c r="L244" s="42"/>
      <c r="M244" s="222" t="s">
        <v>1</v>
      </c>
      <c r="N244" s="223" t="s">
        <v>40</v>
      </c>
      <c r="O244" s="89"/>
      <c r="P244" s="206">
        <f>O244*H244</f>
        <v>0</v>
      </c>
      <c r="Q244" s="206">
        <v>0</v>
      </c>
      <c r="R244" s="206">
        <f>Q244*H244</f>
        <v>0</v>
      </c>
      <c r="S244" s="206">
        <v>0</v>
      </c>
      <c r="T244" s="206">
        <f>S244*H244</f>
        <v>0</v>
      </c>
      <c r="U244" s="207" t="s">
        <v>1</v>
      </c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08" t="s">
        <v>82</v>
      </c>
      <c r="AT244" s="208" t="s">
        <v>154</v>
      </c>
      <c r="AU244" s="208" t="s">
        <v>75</v>
      </c>
      <c r="AY244" s="15" t="s">
        <v>142</v>
      </c>
      <c r="BE244" s="209">
        <f>IF(N244="základní",J244,0)</f>
        <v>0</v>
      </c>
      <c r="BF244" s="209">
        <f>IF(N244="snížená",J244,0)</f>
        <v>0</v>
      </c>
      <c r="BG244" s="209">
        <f>IF(N244="zákl. přenesená",J244,0)</f>
        <v>0</v>
      </c>
      <c r="BH244" s="209">
        <f>IF(N244="sníž. přenesená",J244,0)</f>
        <v>0</v>
      </c>
      <c r="BI244" s="209">
        <f>IF(N244="nulová",J244,0)</f>
        <v>0</v>
      </c>
      <c r="BJ244" s="15" t="s">
        <v>82</v>
      </c>
      <c r="BK244" s="209">
        <f>ROUND(I244*H244,2)</f>
        <v>0</v>
      </c>
      <c r="BL244" s="15" t="s">
        <v>82</v>
      </c>
      <c r="BM244" s="208" t="s">
        <v>850</v>
      </c>
    </row>
    <row r="245" s="2" customFormat="1">
      <c r="A245" s="36"/>
      <c r="B245" s="37"/>
      <c r="C245" s="38"/>
      <c r="D245" s="210" t="s">
        <v>144</v>
      </c>
      <c r="E245" s="38"/>
      <c r="F245" s="211" t="s">
        <v>409</v>
      </c>
      <c r="G245" s="38"/>
      <c r="H245" s="38"/>
      <c r="I245" s="212"/>
      <c r="J245" s="38"/>
      <c r="K245" s="38"/>
      <c r="L245" s="42"/>
      <c r="M245" s="213"/>
      <c r="N245" s="214"/>
      <c r="O245" s="89"/>
      <c r="P245" s="89"/>
      <c r="Q245" s="89"/>
      <c r="R245" s="89"/>
      <c r="S245" s="89"/>
      <c r="T245" s="89"/>
      <c r="U245" s="90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5" t="s">
        <v>144</v>
      </c>
      <c r="AU245" s="15" t="s">
        <v>75</v>
      </c>
    </row>
    <row r="246" s="2" customFormat="1" ht="16.5" customHeight="1">
      <c r="A246" s="36"/>
      <c r="B246" s="37"/>
      <c r="C246" s="215" t="s">
        <v>407</v>
      </c>
      <c r="D246" s="215" t="s">
        <v>154</v>
      </c>
      <c r="E246" s="216" t="s">
        <v>412</v>
      </c>
      <c r="F246" s="217" t="s">
        <v>413</v>
      </c>
      <c r="G246" s="218" t="s">
        <v>253</v>
      </c>
      <c r="H246" s="219">
        <v>100</v>
      </c>
      <c r="I246" s="220"/>
      <c r="J246" s="221">
        <f>ROUND(I246*H246,2)</f>
        <v>0</v>
      </c>
      <c r="K246" s="217" t="s">
        <v>141</v>
      </c>
      <c r="L246" s="42"/>
      <c r="M246" s="222" t="s">
        <v>1</v>
      </c>
      <c r="N246" s="223" t="s">
        <v>40</v>
      </c>
      <c r="O246" s="89"/>
      <c r="P246" s="206">
        <f>O246*H246</f>
        <v>0</v>
      </c>
      <c r="Q246" s="206">
        <v>0</v>
      </c>
      <c r="R246" s="206">
        <f>Q246*H246</f>
        <v>0</v>
      </c>
      <c r="S246" s="206">
        <v>0</v>
      </c>
      <c r="T246" s="206">
        <f>S246*H246</f>
        <v>0</v>
      </c>
      <c r="U246" s="207" t="s">
        <v>1</v>
      </c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08" t="s">
        <v>82</v>
      </c>
      <c r="AT246" s="208" t="s">
        <v>154</v>
      </c>
      <c r="AU246" s="208" t="s">
        <v>75</v>
      </c>
      <c r="AY246" s="15" t="s">
        <v>142</v>
      </c>
      <c r="BE246" s="209">
        <f>IF(N246="základní",J246,0)</f>
        <v>0</v>
      </c>
      <c r="BF246" s="209">
        <f>IF(N246="snížená",J246,0)</f>
        <v>0</v>
      </c>
      <c r="BG246" s="209">
        <f>IF(N246="zákl. přenesená",J246,0)</f>
        <v>0</v>
      </c>
      <c r="BH246" s="209">
        <f>IF(N246="sníž. přenesená",J246,0)</f>
        <v>0</v>
      </c>
      <c r="BI246" s="209">
        <f>IF(N246="nulová",J246,0)</f>
        <v>0</v>
      </c>
      <c r="BJ246" s="15" t="s">
        <v>82</v>
      </c>
      <c r="BK246" s="209">
        <f>ROUND(I246*H246,2)</f>
        <v>0</v>
      </c>
      <c r="BL246" s="15" t="s">
        <v>82</v>
      </c>
      <c r="BM246" s="208" t="s">
        <v>851</v>
      </c>
    </row>
    <row r="247" s="2" customFormat="1">
      <c r="A247" s="36"/>
      <c r="B247" s="37"/>
      <c r="C247" s="38"/>
      <c r="D247" s="210" t="s">
        <v>144</v>
      </c>
      <c r="E247" s="38"/>
      <c r="F247" s="211" t="s">
        <v>415</v>
      </c>
      <c r="G247" s="38"/>
      <c r="H247" s="38"/>
      <c r="I247" s="212"/>
      <c r="J247" s="38"/>
      <c r="K247" s="38"/>
      <c r="L247" s="42"/>
      <c r="M247" s="213"/>
      <c r="N247" s="214"/>
      <c r="O247" s="89"/>
      <c r="P247" s="89"/>
      <c r="Q247" s="89"/>
      <c r="R247" s="89"/>
      <c r="S247" s="89"/>
      <c r="T247" s="89"/>
      <c r="U247" s="90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5" t="s">
        <v>144</v>
      </c>
      <c r="AU247" s="15" t="s">
        <v>75</v>
      </c>
    </row>
    <row r="248" s="2" customFormat="1">
      <c r="A248" s="36"/>
      <c r="B248" s="37"/>
      <c r="C248" s="196" t="s">
        <v>411</v>
      </c>
      <c r="D248" s="196" t="s">
        <v>137</v>
      </c>
      <c r="E248" s="197" t="s">
        <v>417</v>
      </c>
      <c r="F248" s="198" t="s">
        <v>418</v>
      </c>
      <c r="G248" s="199" t="s">
        <v>147</v>
      </c>
      <c r="H248" s="200">
        <v>4</v>
      </c>
      <c r="I248" s="201"/>
      <c r="J248" s="202">
        <f>ROUND(I248*H248,2)</f>
        <v>0</v>
      </c>
      <c r="K248" s="198" t="s">
        <v>141</v>
      </c>
      <c r="L248" s="203"/>
      <c r="M248" s="204" t="s">
        <v>1</v>
      </c>
      <c r="N248" s="205" t="s">
        <v>40</v>
      </c>
      <c r="O248" s="89"/>
      <c r="P248" s="206">
        <f>O248*H248</f>
        <v>0</v>
      </c>
      <c r="Q248" s="206">
        <v>0</v>
      </c>
      <c r="R248" s="206">
        <f>Q248*H248</f>
        <v>0</v>
      </c>
      <c r="S248" s="206">
        <v>0</v>
      </c>
      <c r="T248" s="206">
        <f>S248*H248</f>
        <v>0</v>
      </c>
      <c r="U248" s="207" t="s">
        <v>1</v>
      </c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08" t="s">
        <v>174</v>
      </c>
      <c r="AT248" s="208" t="s">
        <v>137</v>
      </c>
      <c r="AU248" s="208" t="s">
        <v>75</v>
      </c>
      <c r="AY248" s="15" t="s">
        <v>142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5" t="s">
        <v>82</v>
      </c>
      <c r="BK248" s="209">
        <f>ROUND(I248*H248,2)</f>
        <v>0</v>
      </c>
      <c r="BL248" s="15" t="s">
        <v>174</v>
      </c>
      <c r="BM248" s="208" t="s">
        <v>852</v>
      </c>
    </row>
    <row r="249" s="2" customFormat="1">
      <c r="A249" s="36"/>
      <c r="B249" s="37"/>
      <c r="C249" s="38"/>
      <c r="D249" s="210" t="s">
        <v>144</v>
      </c>
      <c r="E249" s="38"/>
      <c r="F249" s="211" t="s">
        <v>418</v>
      </c>
      <c r="G249" s="38"/>
      <c r="H249" s="38"/>
      <c r="I249" s="212"/>
      <c r="J249" s="38"/>
      <c r="K249" s="38"/>
      <c r="L249" s="42"/>
      <c r="M249" s="213"/>
      <c r="N249" s="214"/>
      <c r="O249" s="89"/>
      <c r="P249" s="89"/>
      <c r="Q249" s="89"/>
      <c r="R249" s="89"/>
      <c r="S249" s="89"/>
      <c r="T249" s="89"/>
      <c r="U249" s="90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5" t="s">
        <v>144</v>
      </c>
      <c r="AU249" s="15" t="s">
        <v>75</v>
      </c>
    </row>
    <row r="250" s="2" customFormat="1" ht="33" customHeight="1">
      <c r="A250" s="36"/>
      <c r="B250" s="37"/>
      <c r="C250" s="215" t="s">
        <v>416</v>
      </c>
      <c r="D250" s="215" t="s">
        <v>154</v>
      </c>
      <c r="E250" s="216" t="s">
        <v>421</v>
      </c>
      <c r="F250" s="217" t="s">
        <v>422</v>
      </c>
      <c r="G250" s="218" t="s">
        <v>147</v>
      </c>
      <c r="H250" s="219">
        <v>4</v>
      </c>
      <c r="I250" s="220"/>
      <c r="J250" s="221">
        <f>ROUND(I250*H250,2)</f>
        <v>0</v>
      </c>
      <c r="K250" s="217" t="s">
        <v>141</v>
      </c>
      <c r="L250" s="42"/>
      <c r="M250" s="222" t="s">
        <v>1</v>
      </c>
      <c r="N250" s="223" t="s">
        <v>40</v>
      </c>
      <c r="O250" s="89"/>
      <c r="P250" s="206">
        <f>O250*H250</f>
        <v>0</v>
      </c>
      <c r="Q250" s="206">
        <v>0</v>
      </c>
      <c r="R250" s="206">
        <f>Q250*H250</f>
        <v>0</v>
      </c>
      <c r="S250" s="206">
        <v>0</v>
      </c>
      <c r="T250" s="206">
        <f>S250*H250</f>
        <v>0</v>
      </c>
      <c r="U250" s="207" t="s">
        <v>1</v>
      </c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08" t="s">
        <v>82</v>
      </c>
      <c r="AT250" s="208" t="s">
        <v>154</v>
      </c>
      <c r="AU250" s="208" t="s">
        <v>75</v>
      </c>
      <c r="AY250" s="15" t="s">
        <v>142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15" t="s">
        <v>82</v>
      </c>
      <c r="BK250" s="209">
        <f>ROUND(I250*H250,2)</f>
        <v>0</v>
      </c>
      <c r="BL250" s="15" t="s">
        <v>82</v>
      </c>
      <c r="BM250" s="208" t="s">
        <v>853</v>
      </c>
    </row>
    <row r="251" s="2" customFormat="1">
      <c r="A251" s="36"/>
      <c r="B251" s="37"/>
      <c r="C251" s="38"/>
      <c r="D251" s="210" t="s">
        <v>144</v>
      </c>
      <c r="E251" s="38"/>
      <c r="F251" s="211" t="s">
        <v>424</v>
      </c>
      <c r="G251" s="38"/>
      <c r="H251" s="38"/>
      <c r="I251" s="212"/>
      <c r="J251" s="38"/>
      <c r="K251" s="38"/>
      <c r="L251" s="42"/>
      <c r="M251" s="213"/>
      <c r="N251" s="214"/>
      <c r="O251" s="89"/>
      <c r="P251" s="89"/>
      <c r="Q251" s="89"/>
      <c r="R251" s="89"/>
      <c r="S251" s="89"/>
      <c r="T251" s="89"/>
      <c r="U251" s="90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5" t="s">
        <v>144</v>
      </c>
      <c r="AU251" s="15" t="s">
        <v>75</v>
      </c>
    </row>
    <row r="252" s="2" customFormat="1" ht="16.5" customHeight="1">
      <c r="A252" s="36"/>
      <c r="B252" s="37"/>
      <c r="C252" s="215" t="s">
        <v>420</v>
      </c>
      <c r="D252" s="215" t="s">
        <v>154</v>
      </c>
      <c r="E252" s="216" t="s">
        <v>426</v>
      </c>
      <c r="F252" s="217" t="s">
        <v>427</v>
      </c>
      <c r="G252" s="218" t="s">
        <v>325</v>
      </c>
      <c r="H252" s="219">
        <v>98</v>
      </c>
      <c r="I252" s="220"/>
      <c r="J252" s="221">
        <f>ROUND(I252*H252,2)</f>
        <v>0</v>
      </c>
      <c r="K252" s="217" t="s">
        <v>141</v>
      </c>
      <c r="L252" s="42"/>
      <c r="M252" s="222" t="s">
        <v>1</v>
      </c>
      <c r="N252" s="223" t="s">
        <v>40</v>
      </c>
      <c r="O252" s="89"/>
      <c r="P252" s="206">
        <f>O252*H252</f>
        <v>0</v>
      </c>
      <c r="Q252" s="206">
        <v>0</v>
      </c>
      <c r="R252" s="206">
        <f>Q252*H252</f>
        <v>0</v>
      </c>
      <c r="S252" s="206">
        <v>0</v>
      </c>
      <c r="T252" s="206">
        <f>S252*H252</f>
        <v>0</v>
      </c>
      <c r="U252" s="207" t="s">
        <v>1</v>
      </c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08" t="s">
        <v>82</v>
      </c>
      <c r="AT252" s="208" t="s">
        <v>154</v>
      </c>
      <c r="AU252" s="208" t="s">
        <v>75</v>
      </c>
      <c r="AY252" s="15" t="s">
        <v>142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5" t="s">
        <v>82</v>
      </c>
      <c r="BK252" s="209">
        <f>ROUND(I252*H252,2)</f>
        <v>0</v>
      </c>
      <c r="BL252" s="15" t="s">
        <v>82</v>
      </c>
      <c r="BM252" s="208" t="s">
        <v>854</v>
      </c>
    </row>
    <row r="253" s="2" customFormat="1">
      <c r="A253" s="36"/>
      <c r="B253" s="37"/>
      <c r="C253" s="38"/>
      <c r="D253" s="210" t="s">
        <v>144</v>
      </c>
      <c r="E253" s="38"/>
      <c r="F253" s="211" t="s">
        <v>427</v>
      </c>
      <c r="G253" s="38"/>
      <c r="H253" s="38"/>
      <c r="I253" s="212"/>
      <c r="J253" s="38"/>
      <c r="K253" s="38"/>
      <c r="L253" s="42"/>
      <c r="M253" s="213"/>
      <c r="N253" s="214"/>
      <c r="O253" s="89"/>
      <c r="P253" s="89"/>
      <c r="Q253" s="89"/>
      <c r="R253" s="89"/>
      <c r="S253" s="89"/>
      <c r="T253" s="89"/>
      <c r="U253" s="90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5" t="s">
        <v>144</v>
      </c>
      <c r="AU253" s="15" t="s">
        <v>75</v>
      </c>
    </row>
    <row r="254" s="2" customFormat="1" ht="33" customHeight="1">
      <c r="A254" s="36"/>
      <c r="B254" s="37"/>
      <c r="C254" s="196" t="s">
        <v>425</v>
      </c>
      <c r="D254" s="196" t="s">
        <v>137</v>
      </c>
      <c r="E254" s="197" t="s">
        <v>430</v>
      </c>
      <c r="F254" s="198" t="s">
        <v>431</v>
      </c>
      <c r="G254" s="199" t="s">
        <v>253</v>
      </c>
      <c r="H254" s="200">
        <v>100</v>
      </c>
      <c r="I254" s="201"/>
      <c r="J254" s="202">
        <f>ROUND(I254*H254,2)</f>
        <v>0</v>
      </c>
      <c r="K254" s="198" t="s">
        <v>141</v>
      </c>
      <c r="L254" s="203"/>
      <c r="M254" s="204" t="s">
        <v>1</v>
      </c>
      <c r="N254" s="205" t="s">
        <v>40</v>
      </c>
      <c r="O254" s="89"/>
      <c r="P254" s="206">
        <f>O254*H254</f>
        <v>0</v>
      </c>
      <c r="Q254" s="206">
        <v>0</v>
      </c>
      <c r="R254" s="206">
        <f>Q254*H254</f>
        <v>0</v>
      </c>
      <c r="S254" s="206">
        <v>0</v>
      </c>
      <c r="T254" s="206">
        <f>S254*H254</f>
        <v>0</v>
      </c>
      <c r="U254" s="207" t="s">
        <v>1</v>
      </c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08" t="s">
        <v>174</v>
      </c>
      <c r="AT254" s="208" t="s">
        <v>137</v>
      </c>
      <c r="AU254" s="208" t="s">
        <v>75</v>
      </c>
      <c r="AY254" s="15" t="s">
        <v>142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5" t="s">
        <v>82</v>
      </c>
      <c r="BK254" s="209">
        <f>ROUND(I254*H254,2)</f>
        <v>0</v>
      </c>
      <c r="BL254" s="15" t="s">
        <v>174</v>
      </c>
      <c r="BM254" s="208" t="s">
        <v>855</v>
      </c>
    </row>
    <row r="255" s="2" customFormat="1">
      <c r="A255" s="36"/>
      <c r="B255" s="37"/>
      <c r="C255" s="38"/>
      <c r="D255" s="210" t="s">
        <v>144</v>
      </c>
      <c r="E255" s="38"/>
      <c r="F255" s="211" t="s">
        <v>431</v>
      </c>
      <c r="G255" s="38"/>
      <c r="H255" s="38"/>
      <c r="I255" s="212"/>
      <c r="J255" s="38"/>
      <c r="K255" s="38"/>
      <c r="L255" s="42"/>
      <c r="M255" s="213"/>
      <c r="N255" s="214"/>
      <c r="O255" s="89"/>
      <c r="P255" s="89"/>
      <c r="Q255" s="89"/>
      <c r="R255" s="89"/>
      <c r="S255" s="89"/>
      <c r="T255" s="89"/>
      <c r="U255" s="90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5" t="s">
        <v>144</v>
      </c>
      <c r="AU255" s="15" t="s">
        <v>75</v>
      </c>
    </row>
    <row r="256" s="2" customFormat="1" ht="16.5" customHeight="1">
      <c r="A256" s="36"/>
      <c r="B256" s="37"/>
      <c r="C256" s="215" t="s">
        <v>429</v>
      </c>
      <c r="D256" s="215" t="s">
        <v>154</v>
      </c>
      <c r="E256" s="216" t="s">
        <v>434</v>
      </c>
      <c r="F256" s="217" t="s">
        <v>435</v>
      </c>
      <c r="G256" s="218" t="s">
        <v>253</v>
      </c>
      <c r="H256" s="219">
        <v>100</v>
      </c>
      <c r="I256" s="220"/>
      <c r="J256" s="221">
        <f>ROUND(I256*H256,2)</f>
        <v>0</v>
      </c>
      <c r="K256" s="217" t="s">
        <v>141</v>
      </c>
      <c r="L256" s="42"/>
      <c r="M256" s="222" t="s">
        <v>1</v>
      </c>
      <c r="N256" s="223" t="s">
        <v>40</v>
      </c>
      <c r="O256" s="89"/>
      <c r="P256" s="206">
        <f>O256*H256</f>
        <v>0</v>
      </c>
      <c r="Q256" s="206">
        <v>0</v>
      </c>
      <c r="R256" s="206">
        <f>Q256*H256</f>
        <v>0</v>
      </c>
      <c r="S256" s="206">
        <v>0</v>
      </c>
      <c r="T256" s="206">
        <f>S256*H256</f>
        <v>0</v>
      </c>
      <c r="U256" s="207" t="s">
        <v>1</v>
      </c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08" t="s">
        <v>82</v>
      </c>
      <c r="AT256" s="208" t="s">
        <v>154</v>
      </c>
      <c r="AU256" s="208" t="s">
        <v>75</v>
      </c>
      <c r="AY256" s="15" t="s">
        <v>142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5" t="s">
        <v>82</v>
      </c>
      <c r="BK256" s="209">
        <f>ROUND(I256*H256,2)</f>
        <v>0</v>
      </c>
      <c r="BL256" s="15" t="s">
        <v>82</v>
      </c>
      <c r="BM256" s="208" t="s">
        <v>856</v>
      </c>
    </row>
    <row r="257" s="2" customFormat="1">
      <c r="A257" s="36"/>
      <c r="B257" s="37"/>
      <c r="C257" s="38"/>
      <c r="D257" s="210" t="s">
        <v>144</v>
      </c>
      <c r="E257" s="38"/>
      <c r="F257" s="211" t="s">
        <v>435</v>
      </c>
      <c r="G257" s="38"/>
      <c r="H257" s="38"/>
      <c r="I257" s="212"/>
      <c r="J257" s="38"/>
      <c r="K257" s="38"/>
      <c r="L257" s="42"/>
      <c r="M257" s="213"/>
      <c r="N257" s="214"/>
      <c r="O257" s="89"/>
      <c r="P257" s="89"/>
      <c r="Q257" s="89"/>
      <c r="R257" s="89"/>
      <c r="S257" s="89"/>
      <c r="T257" s="89"/>
      <c r="U257" s="90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5" t="s">
        <v>144</v>
      </c>
      <c r="AU257" s="15" t="s">
        <v>75</v>
      </c>
    </row>
    <row r="258" s="2" customFormat="1" ht="16.5" customHeight="1">
      <c r="A258" s="36"/>
      <c r="B258" s="37"/>
      <c r="C258" s="215" t="s">
        <v>433</v>
      </c>
      <c r="D258" s="215" t="s">
        <v>154</v>
      </c>
      <c r="E258" s="216" t="s">
        <v>521</v>
      </c>
      <c r="F258" s="217" t="s">
        <v>522</v>
      </c>
      <c r="G258" s="218" t="s">
        <v>147</v>
      </c>
      <c r="H258" s="219">
        <v>2</v>
      </c>
      <c r="I258" s="220"/>
      <c r="J258" s="221">
        <f>ROUND(I258*H258,2)</f>
        <v>0</v>
      </c>
      <c r="K258" s="217" t="s">
        <v>141</v>
      </c>
      <c r="L258" s="42"/>
      <c r="M258" s="222" t="s">
        <v>1</v>
      </c>
      <c r="N258" s="223" t="s">
        <v>40</v>
      </c>
      <c r="O258" s="89"/>
      <c r="P258" s="206">
        <f>O258*H258</f>
        <v>0</v>
      </c>
      <c r="Q258" s="206">
        <v>0</v>
      </c>
      <c r="R258" s="206">
        <f>Q258*H258</f>
        <v>0</v>
      </c>
      <c r="S258" s="206">
        <v>0</v>
      </c>
      <c r="T258" s="206">
        <f>S258*H258</f>
        <v>0</v>
      </c>
      <c r="U258" s="207" t="s">
        <v>1</v>
      </c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8" t="s">
        <v>82</v>
      </c>
      <c r="AT258" s="208" t="s">
        <v>154</v>
      </c>
      <c r="AU258" s="208" t="s">
        <v>75</v>
      </c>
      <c r="AY258" s="15" t="s">
        <v>142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5" t="s">
        <v>82</v>
      </c>
      <c r="BK258" s="209">
        <f>ROUND(I258*H258,2)</f>
        <v>0</v>
      </c>
      <c r="BL258" s="15" t="s">
        <v>82</v>
      </c>
      <c r="BM258" s="208" t="s">
        <v>857</v>
      </c>
    </row>
    <row r="259" s="2" customFormat="1">
      <c r="A259" s="36"/>
      <c r="B259" s="37"/>
      <c r="C259" s="38"/>
      <c r="D259" s="210" t="s">
        <v>144</v>
      </c>
      <c r="E259" s="38"/>
      <c r="F259" s="211" t="s">
        <v>522</v>
      </c>
      <c r="G259" s="38"/>
      <c r="H259" s="38"/>
      <c r="I259" s="212"/>
      <c r="J259" s="38"/>
      <c r="K259" s="38"/>
      <c r="L259" s="42"/>
      <c r="M259" s="213"/>
      <c r="N259" s="214"/>
      <c r="O259" s="89"/>
      <c r="P259" s="89"/>
      <c r="Q259" s="89"/>
      <c r="R259" s="89"/>
      <c r="S259" s="89"/>
      <c r="T259" s="89"/>
      <c r="U259" s="90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144</v>
      </c>
      <c r="AU259" s="15" t="s">
        <v>75</v>
      </c>
    </row>
    <row r="260" s="2" customFormat="1" ht="16.5" customHeight="1">
      <c r="A260" s="36"/>
      <c r="B260" s="37"/>
      <c r="C260" s="215" t="s">
        <v>176</v>
      </c>
      <c r="D260" s="215" t="s">
        <v>154</v>
      </c>
      <c r="E260" s="216" t="s">
        <v>525</v>
      </c>
      <c r="F260" s="217" t="s">
        <v>526</v>
      </c>
      <c r="G260" s="218" t="s">
        <v>147</v>
      </c>
      <c r="H260" s="219">
        <v>2</v>
      </c>
      <c r="I260" s="220"/>
      <c r="J260" s="221">
        <f>ROUND(I260*H260,2)</f>
        <v>0</v>
      </c>
      <c r="K260" s="217" t="s">
        <v>141</v>
      </c>
      <c r="L260" s="42"/>
      <c r="M260" s="222" t="s">
        <v>1</v>
      </c>
      <c r="N260" s="223" t="s">
        <v>40</v>
      </c>
      <c r="O260" s="89"/>
      <c r="P260" s="206">
        <f>O260*H260</f>
        <v>0</v>
      </c>
      <c r="Q260" s="206">
        <v>0</v>
      </c>
      <c r="R260" s="206">
        <f>Q260*H260</f>
        <v>0</v>
      </c>
      <c r="S260" s="206">
        <v>0</v>
      </c>
      <c r="T260" s="206">
        <f>S260*H260</f>
        <v>0</v>
      </c>
      <c r="U260" s="207" t="s">
        <v>1</v>
      </c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08" t="s">
        <v>82</v>
      </c>
      <c r="AT260" s="208" t="s">
        <v>154</v>
      </c>
      <c r="AU260" s="208" t="s">
        <v>75</v>
      </c>
      <c r="AY260" s="15" t="s">
        <v>142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5" t="s">
        <v>82</v>
      </c>
      <c r="BK260" s="209">
        <f>ROUND(I260*H260,2)</f>
        <v>0</v>
      </c>
      <c r="BL260" s="15" t="s">
        <v>82</v>
      </c>
      <c r="BM260" s="208" t="s">
        <v>858</v>
      </c>
    </row>
    <row r="261" s="2" customFormat="1">
      <c r="A261" s="36"/>
      <c r="B261" s="37"/>
      <c r="C261" s="38"/>
      <c r="D261" s="210" t="s">
        <v>144</v>
      </c>
      <c r="E261" s="38"/>
      <c r="F261" s="211" t="s">
        <v>526</v>
      </c>
      <c r="G261" s="38"/>
      <c r="H261" s="38"/>
      <c r="I261" s="212"/>
      <c r="J261" s="38"/>
      <c r="K261" s="38"/>
      <c r="L261" s="42"/>
      <c r="M261" s="213"/>
      <c r="N261" s="214"/>
      <c r="O261" s="89"/>
      <c r="P261" s="89"/>
      <c r="Q261" s="89"/>
      <c r="R261" s="89"/>
      <c r="S261" s="89"/>
      <c r="T261" s="89"/>
      <c r="U261" s="90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144</v>
      </c>
      <c r="AU261" s="15" t="s">
        <v>75</v>
      </c>
    </row>
    <row r="262" s="2" customFormat="1" ht="16.5" customHeight="1">
      <c r="A262" s="36"/>
      <c r="B262" s="37"/>
      <c r="C262" s="215" t="s">
        <v>229</v>
      </c>
      <c r="D262" s="215" t="s">
        <v>154</v>
      </c>
      <c r="E262" s="216" t="s">
        <v>529</v>
      </c>
      <c r="F262" s="217" t="s">
        <v>530</v>
      </c>
      <c r="G262" s="218" t="s">
        <v>147</v>
      </c>
      <c r="H262" s="219">
        <v>6</v>
      </c>
      <c r="I262" s="220"/>
      <c r="J262" s="221">
        <f>ROUND(I262*H262,2)</f>
        <v>0</v>
      </c>
      <c r="K262" s="217" t="s">
        <v>141</v>
      </c>
      <c r="L262" s="42"/>
      <c r="M262" s="222" t="s">
        <v>1</v>
      </c>
      <c r="N262" s="223" t="s">
        <v>40</v>
      </c>
      <c r="O262" s="89"/>
      <c r="P262" s="206">
        <f>O262*H262</f>
        <v>0</v>
      </c>
      <c r="Q262" s="206">
        <v>0</v>
      </c>
      <c r="R262" s="206">
        <f>Q262*H262</f>
        <v>0</v>
      </c>
      <c r="S262" s="206">
        <v>0</v>
      </c>
      <c r="T262" s="206">
        <f>S262*H262</f>
        <v>0</v>
      </c>
      <c r="U262" s="207" t="s">
        <v>1</v>
      </c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08" t="s">
        <v>82</v>
      </c>
      <c r="AT262" s="208" t="s">
        <v>154</v>
      </c>
      <c r="AU262" s="208" t="s">
        <v>75</v>
      </c>
      <c r="AY262" s="15" t="s">
        <v>142</v>
      </c>
      <c r="BE262" s="209">
        <f>IF(N262="základní",J262,0)</f>
        <v>0</v>
      </c>
      <c r="BF262" s="209">
        <f>IF(N262="snížená",J262,0)</f>
        <v>0</v>
      </c>
      <c r="BG262" s="209">
        <f>IF(N262="zákl. přenesená",J262,0)</f>
        <v>0</v>
      </c>
      <c r="BH262" s="209">
        <f>IF(N262="sníž. přenesená",J262,0)</f>
        <v>0</v>
      </c>
      <c r="BI262" s="209">
        <f>IF(N262="nulová",J262,0)</f>
        <v>0</v>
      </c>
      <c r="BJ262" s="15" t="s">
        <v>82</v>
      </c>
      <c r="BK262" s="209">
        <f>ROUND(I262*H262,2)</f>
        <v>0</v>
      </c>
      <c r="BL262" s="15" t="s">
        <v>82</v>
      </c>
      <c r="BM262" s="208" t="s">
        <v>859</v>
      </c>
    </row>
    <row r="263" s="2" customFormat="1">
      <c r="A263" s="36"/>
      <c r="B263" s="37"/>
      <c r="C263" s="38"/>
      <c r="D263" s="210" t="s">
        <v>144</v>
      </c>
      <c r="E263" s="38"/>
      <c r="F263" s="211" t="s">
        <v>530</v>
      </c>
      <c r="G263" s="38"/>
      <c r="H263" s="38"/>
      <c r="I263" s="212"/>
      <c r="J263" s="38"/>
      <c r="K263" s="38"/>
      <c r="L263" s="42"/>
      <c r="M263" s="213"/>
      <c r="N263" s="214"/>
      <c r="O263" s="89"/>
      <c r="P263" s="89"/>
      <c r="Q263" s="89"/>
      <c r="R263" s="89"/>
      <c r="S263" s="89"/>
      <c r="T263" s="89"/>
      <c r="U263" s="90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5" t="s">
        <v>144</v>
      </c>
      <c r="AU263" s="15" t="s">
        <v>75</v>
      </c>
    </row>
    <row r="264" s="2" customFormat="1" ht="33" customHeight="1">
      <c r="A264" s="36"/>
      <c r="B264" s="37"/>
      <c r="C264" s="196" t="s">
        <v>233</v>
      </c>
      <c r="D264" s="196" t="s">
        <v>137</v>
      </c>
      <c r="E264" s="197" t="s">
        <v>533</v>
      </c>
      <c r="F264" s="198" t="s">
        <v>534</v>
      </c>
      <c r="G264" s="199" t="s">
        <v>147</v>
      </c>
      <c r="H264" s="200">
        <v>2</v>
      </c>
      <c r="I264" s="201"/>
      <c r="J264" s="202">
        <f>ROUND(I264*H264,2)</f>
        <v>0</v>
      </c>
      <c r="K264" s="198" t="s">
        <v>141</v>
      </c>
      <c r="L264" s="203"/>
      <c r="M264" s="204" t="s">
        <v>1</v>
      </c>
      <c r="N264" s="205" t="s">
        <v>40</v>
      </c>
      <c r="O264" s="89"/>
      <c r="P264" s="206">
        <f>O264*H264</f>
        <v>0</v>
      </c>
      <c r="Q264" s="206">
        <v>0</v>
      </c>
      <c r="R264" s="206">
        <f>Q264*H264</f>
        <v>0</v>
      </c>
      <c r="S264" s="206">
        <v>0</v>
      </c>
      <c r="T264" s="206">
        <f>S264*H264</f>
        <v>0</v>
      </c>
      <c r="U264" s="207" t="s">
        <v>1</v>
      </c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8" t="s">
        <v>174</v>
      </c>
      <c r="AT264" s="208" t="s">
        <v>137</v>
      </c>
      <c r="AU264" s="208" t="s">
        <v>75</v>
      </c>
      <c r="AY264" s="15" t="s">
        <v>142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5" t="s">
        <v>82</v>
      </c>
      <c r="BK264" s="209">
        <f>ROUND(I264*H264,2)</f>
        <v>0</v>
      </c>
      <c r="BL264" s="15" t="s">
        <v>174</v>
      </c>
      <c r="BM264" s="208" t="s">
        <v>860</v>
      </c>
    </row>
    <row r="265" s="2" customFormat="1">
      <c r="A265" s="36"/>
      <c r="B265" s="37"/>
      <c r="C265" s="38"/>
      <c r="D265" s="210" t="s">
        <v>144</v>
      </c>
      <c r="E265" s="38"/>
      <c r="F265" s="211" t="s">
        <v>534</v>
      </c>
      <c r="G265" s="38"/>
      <c r="H265" s="38"/>
      <c r="I265" s="212"/>
      <c r="J265" s="38"/>
      <c r="K265" s="38"/>
      <c r="L265" s="42"/>
      <c r="M265" s="213"/>
      <c r="N265" s="214"/>
      <c r="O265" s="89"/>
      <c r="P265" s="89"/>
      <c r="Q265" s="89"/>
      <c r="R265" s="89"/>
      <c r="S265" s="89"/>
      <c r="T265" s="89"/>
      <c r="U265" s="90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144</v>
      </c>
      <c r="AU265" s="15" t="s">
        <v>75</v>
      </c>
    </row>
    <row r="266" s="2" customFormat="1">
      <c r="A266" s="36"/>
      <c r="B266" s="37"/>
      <c r="C266" s="215" t="s">
        <v>237</v>
      </c>
      <c r="D266" s="215" t="s">
        <v>154</v>
      </c>
      <c r="E266" s="216" t="s">
        <v>537</v>
      </c>
      <c r="F266" s="217" t="s">
        <v>538</v>
      </c>
      <c r="G266" s="218" t="s">
        <v>147</v>
      </c>
      <c r="H266" s="219">
        <v>2</v>
      </c>
      <c r="I266" s="220"/>
      <c r="J266" s="221">
        <f>ROUND(I266*H266,2)</f>
        <v>0</v>
      </c>
      <c r="K266" s="217" t="s">
        <v>141</v>
      </c>
      <c r="L266" s="42"/>
      <c r="M266" s="222" t="s">
        <v>1</v>
      </c>
      <c r="N266" s="223" t="s">
        <v>40</v>
      </c>
      <c r="O266" s="89"/>
      <c r="P266" s="206">
        <f>O266*H266</f>
        <v>0</v>
      </c>
      <c r="Q266" s="206">
        <v>0</v>
      </c>
      <c r="R266" s="206">
        <f>Q266*H266</f>
        <v>0</v>
      </c>
      <c r="S266" s="206">
        <v>0</v>
      </c>
      <c r="T266" s="206">
        <f>S266*H266</f>
        <v>0</v>
      </c>
      <c r="U266" s="207" t="s">
        <v>1</v>
      </c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8" t="s">
        <v>82</v>
      </c>
      <c r="AT266" s="208" t="s">
        <v>154</v>
      </c>
      <c r="AU266" s="208" t="s">
        <v>75</v>
      </c>
      <c r="AY266" s="15" t="s">
        <v>142</v>
      </c>
      <c r="BE266" s="209">
        <f>IF(N266="základní",J266,0)</f>
        <v>0</v>
      </c>
      <c r="BF266" s="209">
        <f>IF(N266="snížená",J266,0)</f>
        <v>0</v>
      </c>
      <c r="BG266" s="209">
        <f>IF(N266="zákl. přenesená",J266,0)</f>
        <v>0</v>
      </c>
      <c r="BH266" s="209">
        <f>IF(N266="sníž. přenesená",J266,0)</f>
        <v>0</v>
      </c>
      <c r="BI266" s="209">
        <f>IF(N266="nulová",J266,0)</f>
        <v>0</v>
      </c>
      <c r="BJ266" s="15" t="s">
        <v>82</v>
      </c>
      <c r="BK266" s="209">
        <f>ROUND(I266*H266,2)</f>
        <v>0</v>
      </c>
      <c r="BL266" s="15" t="s">
        <v>82</v>
      </c>
      <c r="BM266" s="208" t="s">
        <v>861</v>
      </c>
    </row>
    <row r="267" s="2" customFormat="1">
      <c r="A267" s="36"/>
      <c r="B267" s="37"/>
      <c r="C267" s="38"/>
      <c r="D267" s="210" t="s">
        <v>144</v>
      </c>
      <c r="E267" s="38"/>
      <c r="F267" s="211" t="s">
        <v>538</v>
      </c>
      <c r="G267" s="38"/>
      <c r="H267" s="38"/>
      <c r="I267" s="212"/>
      <c r="J267" s="38"/>
      <c r="K267" s="38"/>
      <c r="L267" s="42"/>
      <c r="M267" s="213"/>
      <c r="N267" s="214"/>
      <c r="O267" s="89"/>
      <c r="P267" s="89"/>
      <c r="Q267" s="89"/>
      <c r="R267" s="89"/>
      <c r="S267" s="89"/>
      <c r="T267" s="89"/>
      <c r="U267" s="90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144</v>
      </c>
      <c r="AU267" s="15" t="s">
        <v>75</v>
      </c>
    </row>
    <row r="268" s="2" customFormat="1">
      <c r="A268" s="36"/>
      <c r="B268" s="37"/>
      <c r="C268" s="215" t="s">
        <v>211</v>
      </c>
      <c r="D268" s="215" t="s">
        <v>154</v>
      </c>
      <c r="E268" s="216" t="s">
        <v>541</v>
      </c>
      <c r="F268" s="217" t="s">
        <v>542</v>
      </c>
      <c r="G268" s="218" t="s">
        <v>147</v>
      </c>
      <c r="H268" s="219">
        <v>2</v>
      </c>
      <c r="I268" s="220"/>
      <c r="J268" s="221">
        <f>ROUND(I268*H268,2)</f>
        <v>0</v>
      </c>
      <c r="K268" s="217" t="s">
        <v>141</v>
      </c>
      <c r="L268" s="42"/>
      <c r="M268" s="222" t="s">
        <v>1</v>
      </c>
      <c r="N268" s="223" t="s">
        <v>40</v>
      </c>
      <c r="O268" s="89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6">
        <f>S268*H268</f>
        <v>0</v>
      </c>
      <c r="U268" s="207" t="s">
        <v>1</v>
      </c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08" t="s">
        <v>82</v>
      </c>
      <c r="AT268" s="208" t="s">
        <v>154</v>
      </c>
      <c r="AU268" s="208" t="s">
        <v>75</v>
      </c>
      <c r="AY268" s="15" t="s">
        <v>142</v>
      </c>
      <c r="BE268" s="209">
        <f>IF(N268="základní",J268,0)</f>
        <v>0</v>
      </c>
      <c r="BF268" s="209">
        <f>IF(N268="snížená",J268,0)</f>
        <v>0</v>
      </c>
      <c r="BG268" s="209">
        <f>IF(N268="zákl. přenesená",J268,0)</f>
        <v>0</v>
      </c>
      <c r="BH268" s="209">
        <f>IF(N268="sníž. přenesená",J268,0)</f>
        <v>0</v>
      </c>
      <c r="BI268" s="209">
        <f>IF(N268="nulová",J268,0)</f>
        <v>0</v>
      </c>
      <c r="BJ268" s="15" t="s">
        <v>82</v>
      </c>
      <c r="BK268" s="209">
        <f>ROUND(I268*H268,2)</f>
        <v>0</v>
      </c>
      <c r="BL268" s="15" t="s">
        <v>82</v>
      </c>
      <c r="BM268" s="208" t="s">
        <v>862</v>
      </c>
    </row>
    <row r="269" s="2" customFormat="1">
      <c r="A269" s="36"/>
      <c r="B269" s="37"/>
      <c r="C269" s="38"/>
      <c r="D269" s="210" t="s">
        <v>144</v>
      </c>
      <c r="E269" s="38"/>
      <c r="F269" s="211" t="s">
        <v>542</v>
      </c>
      <c r="G269" s="38"/>
      <c r="H269" s="38"/>
      <c r="I269" s="212"/>
      <c r="J269" s="38"/>
      <c r="K269" s="38"/>
      <c r="L269" s="42"/>
      <c r="M269" s="213"/>
      <c r="N269" s="214"/>
      <c r="O269" s="89"/>
      <c r="P269" s="89"/>
      <c r="Q269" s="89"/>
      <c r="R269" s="89"/>
      <c r="S269" s="89"/>
      <c r="T269" s="89"/>
      <c r="U269" s="90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5" t="s">
        <v>144</v>
      </c>
      <c r="AU269" s="15" t="s">
        <v>75</v>
      </c>
    </row>
    <row r="270" s="2" customFormat="1">
      <c r="A270" s="36"/>
      <c r="B270" s="37"/>
      <c r="C270" s="215" t="s">
        <v>437</v>
      </c>
      <c r="D270" s="215" t="s">
        <v>154</v>
      </c>
      <c r="E270" s="216" t="s">
        <v>545</v>
      </c>
      <c r="F270" s="217" t="s">
        <v>546</v>
      </c>
      <c r="G270" s="218" t="s">
        <v>147</v>
      </c>
      <c r="H270" s="219">
        <v>2</v>
      </c>
      <c r="I270" s="220"/>
      <c r="J270" s="221">
        <f>ROUND(I270*H270,2)</f>
        <v>0</v>
      </c>
      <c r="K270" s="217" t="s">
        <v>141</v>
      </c>
      <c r="L270" s="42"/>
      <c r="M270" s="222" t="s">
        <v>1</v>
      </c>
      <c r="N270" s="223" t="s">
        <v>40</v>
      </c>
      <c r="O270" s="89"/>
      <c r="P270" s="206">
        <f>O270*H270</f>
        <v>0</v>
      </c>
      <c r="Q270" s="206">
        <v>0</v>
      </c>
      <c r="R270" s="206">
        <f>Q270*H270</f>
        <v>0</v>
      </c>
      <c r="S270" s="206">
        <v>0</v>
      </c>
      <c r="T270" s="206">
        <f>S270*H270</f>
        <v>0</v>
      </c>
      <c r="U270" s="207" t="s">
        <v>1</v>
      </c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208" t="s">
        <v>82</v>
      </c>
      <c r="AT270" s="208" t="s">
        <v>154</v>
      </c>
      <c r="AU270" s="208" t="s">
        <v>75</v>
      </c>
      <c r="AY270" s="15" t="s">
        <v>142</v>
      </c>
      <c r="BE270" s="209">
        <f>IF(N270="základní",J270,0)</f>
        <v>0</v>
      </c>
      <c r="BF270" s="209">
        <f>IF(N270="snížená",J270,0)</f>
        <v>0</v>
      </c>
      <c r="BG270" s="209">
        <f>IF(N270="zákl. přenesená",J270,0)</f>
        <v>0</v>
      </c>
      <c r="BH270" s="209">
        <f>IF(N270="sníž. přenesená",J270,0)</f>
        <v>0</v>
      </c>
      <c r="BI270" s="209">
        <f>IF(N270="nulová",J270,0)</f>
        <v>0</v>
      </c>
      <c r="BJ270" s="15" t="s">
        <v>82</v>
      </c>
      <c r="BK270" s="209">
        <f>ROUND(I270*H270,2)</f>
        <v>0</v>
      </c>
      <c r="BL270" s="15" t="s">
        <v>82</v>
      </c>
      <c r="BM270" s="208" t="s">
        <v>863</v>
      </c>
    </row>
    <row r="271" s="2" customFormat="1">
      <c r="A271" s="36"/>
      <c r="B271" s="37"/>
      <c r="C271" s="38"/>
      <c r="D271" s="210" t="s">
        <v>144</v>
      </c>
      <c r="E271" s="38"/>
      <c r="F271" s="211" t="s">
        <v>546</v>
      </c>
      <c r="G271" s="38"/>
      <c r="H271" s="38"/>
      <c r="I271" s="212"/>
      <c r="J271" s="38"/>
      <c r="K271" s="38"/>
      <c r="L271" s="42"/>
      <c r="M271" s="213"/>
      <c r="N271" s="214"/>
      <c r="O271" s="89"/>
      <c r="P271" s="89"/>
      <c r="Q271" s="89"/>
      <c r="R271" s="89"/>
      <c r="S271" s="89"/>
      <c r="T271" s="89"/>
      <c r="U271" s="90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5" t="s">
        <v>144</v>
      </c>
      <c r="AU271" s="15" t="s">
        <v>75</v>
      </c>
    </row>
    <row r="272" s="2" customFormat="1" ht="21.75" customHeight="1">
      <c r="A272" s="36"/>
      <c r="B272" s="37"/>
      <c r="C272" s="215" t="s">
        <v>441</v>
      </c>
      <c r="D272" s="215" t="s">
        <v>154</v>
      </c>
      <c r="E272" s="216" t="s">
        <v>549</v>
      </c>
      <c r="F272" s="217" t="s">
        <v>550</v>
      </c>
      <c r="G272" s="218" t="s">
        <v>147</v>
      </c>
      <c r="H272" s="219">
        <v>2</v>
      </c>
      <c r="I272" s="220"/>
      <c r="J272" s="221">
        <f>ROUND(I272*H272,2)</f>
        <v>0</v>
      </c>
      <c r="K272" s="217" t="s">
        <v>141</v>
      </c>
      <c r="L272" s="42"/>
      <c r="M272" s="222" t="s">
        <v>1</v>
      </c>
      <c r="N272" s="223" t="s">
        <v>40</v>
      </c>
      <c r="O272" s="89"/>
      <c r="P272" s="206">
        <f>O272*H272</f>
        <v>0</v>
      </c>
      <c r="Q272" s="206">
        <v>0</v>
      </c>
      <c r="R272" s="206">
        <f>Q272*H272</f>
        <v>0</v>
      </c>
      <c r="S272" s="206">
        <v>0</v>
      </c>
      <c r="T272" s="206">
        <f>S272*H272</f>
        <v>0</v>
      </c>
      <c r="U272" s="207" t="s">
        <v>1</v>
      </c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08" t="s">
        <v>82</v>
      </c>
      <c r="AT272" s="208" t="s">
        <v>154</v>
      </c>
      <c r="AU272" s="208" t="s">
        <v>75</v>
      </c>
      <c r="AY272" s="15" t="s">
        <v>142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15" t="s">
        <v>82</v>
      </c>
      <c r="BK272" s="209">
        <f>ROUND(I272*H272,2)</f>
        <v>0</v>
      </c>
      <c r="BL272" s="15" t="s">
        <v>82</v>
      </c>
      <c r="BM272" s="208" t="s">
        <v>864</v>
      </c>
    </row>
    <row r="273" s="2" customFormat="1">
      <c r="A273" s="36"/>
      <c r="B273" s="37"/>
      <c r="C273" s="38"/>
      <c r="D273" s="210" t="s">
        <v>144</v>
      </c>
      <c r="E273" s="38"/>
      <c r="F273" s="211" t="s">
        <v>550</v>
      </c>
      <c r="G273" s="38"/>
      <c r="H273" s="38"/>
      <c r="I273" s="212"/>
      <c r="J273" s="38"/>
      <c r="K273" s="38"/>
      <c r="L273" s="42"/>
      <c r="M273" s="213"/>
      <c r="N273" s="214"/>
      <c r="O273" s="89"/>
      <c r="P273" s="89"/>
      <c r="Q273" s="89"/>
      <c r="R273" s="89"/>
      <c r="S273" s="89"/>
      <c r="T273" s="89"/>
      <c r="U273" s="90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5" t="s">
        <v>144</v>
      </c>
      <c r="AU273" s="15" t="s">
        <v>75</v>
      </c>
    </row>
    <row r="274" s="2" customFormat="1">
      <c r="A274" s="36"/>
      <c r="B274" s="37"/>
      <c r="C274" s="215" t="s">
        <v>445</v>
      </c>
      <c r="D274" s="215" t="s">
        <v>154</v>
      </c>
      <c r="E274" s="216" t="s">
        <v>553</v>
      </c>
      <c r="F274" s="217" t="s">
        <v>554</v>
      </c>
      <c r="G274" s="218" t="s">
        <v>147</v>
      </c>
      <c r="H274" s="219">
        <v>2</v>
      </c>
      <c r="I274" s="220"/>
      <c r="J274" s="221">
        <f>ROUND(I274*H274,2)</f>
        <v>0</v>
      </c>
      <c r="K274" s="217" t="s">
        <v>141</v>
      </c>
      <c r="L274" s="42"/>
      <c r="M274" s="222" t="s">
        <v>1</v>
      </c>
      <c r="N274" s="223" t="s">
        <v>40</v>
      </c>
      <c r="O274" s="89"/>
      <c r="P274" s="206">
        <f>O274*H274</f>
        <v>0</v>
      </c>
      <c r="Q274" s="206">
        <v>0</v>
      </c>
      <c r="R274" s="206">
        <f>Q274*H274</f>
        <v>0</v>
      </c>
      <c r="S274" s="206">
        <v>0</v>
      </c>
      <c r="T274" s="206">
        <f>S274*H274</f>
        <v>0</v>
      </c>
      <c r="U274" s="207" t="s">
        <v>1</v>
      </c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208" t="s">
        <v>82</v>
      </c>
      <c r="AT274" s="208" t="s">
        <v>154</v>
      </c>
      <c r="AU274" s="208" t="s">
        <v>75</v>
      </c>
      <c r="AY274" s="15" t="s">
        <v>142</v>
      </c>
      <c r="BE274" s="209">
        <f>IF(N274="základní",J274,0)</f>
        <v>0</v>
      </c>
      <c r="BF274" s="209">
        <f>IF(N274="snížená",J274,0)</f>
        <v>0</v>
      </c>
      <c r="BG274" s="209">
        <f>IF(N274="zákl. přenesená",J274,0)</f>
        <v>0</v>
      </c>
      <c r="BH274" s="209">
        <f>IF(N274="sníž. přenesená",J274,0)</f>
        <v>0</v>
      </c>
      <c r="BI274" s="209">
        <f>IF(N274="nulová",J274,0)</f>
        <v>0</v>
      </c>
      <c r="BJ274" s="15" t="s">
        <v>82</v>
      </c>
      <c r="BK274" s="209">
        <f>ROUND(I274*H274,2)</f>
        <v>0</v>
      </c>
      <c r="BL274" s="15" t="s">
        <v>82</v>
      </c>
      <c r="BM274" s="208" t="s">
        <v>865</v>
      </c>
    </row>
    <row r="275" s="2" customFormat="1">
      <c r="A275" s="36"/>
      <c r="B275" s="37"/>
      <c r="C275" s="38"/>
      <c r="D275" s="210" t="s">
        <v>144</v>
      </c>
      <c r="E275" s="38"/>
      <c r="F275" s="211" t="s">
        <v>556</v>
      </c>
      <c r="G275" s="38"/>
      <c r="H275" s="38"/>
      <c r="I275" s="212"/>
      <c r="J275" s="38"/>
      <c r="K275" s="38"/>
      <c r="L275" s="42"/>
      <c r="M275" s="213"/>
      <c r="N275" s="214"/>
      <c r="O275" s="89"/>
      <c r="P275" s="89"/>
      <c r="Q275" s="89"/>
      <c r="R275" s="89"/>
      <c r="S275" s="89"/>
      <c r="T275" s="89"/>
      <c r="U275" s="90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5" t="s">
        <v>144</v>
      </c>
      <c r="AU275" s="15" t="s">
        <v>75</v>
      </c>
    </row>
    <row r="276" s="2" customFormat="1" ht="16.5" customHeight="1">
      <c r="A276" s="36"/>
      <c r="B276" s="37"/>
      <c r="C276" s="215" t="s">
        <v>449</v>
      </c>
      <c r="D276" s="215" t="s">
        <v>154</v>
      </c>
      <c r="E276" s="216" t="s">
        <v>558</v>
      </c>
      <c r="F276" s="217" t="s">
        <v>559</v>
      </c>
      <c r="G276" s="218" t="s">
        <v>147</v>
      </c>
      <c r="H276" s="219">
        <v>2</v>
      </c>
      <c r="I276" s="220"/>
      <c r="J276" s="221">
        <f>ROUND(I276*H276,2)</f>
        <v>0</v>
      </c>
      <c r="K276" s="217" t="s">
        <v>141</v>
      </c>
      <c r="L276" s="42"/>
      <c r="M276" s="222" t="s">
        <v>1</v>
      </c>
      <c r="N276" s="223" t="s">
        <v>40</v>
      </c>
      <c r="O276" s="89"/>
      <c r="P276" s="206">
        <f>O276*H276</f>
        <v>0</v>
      </c>
      <c r="Q276" s="206">
        <v>0</v>
      </c>
      <c r="R276" s="206">
        <f>Q276*H276</f>
        <v>0</v>
      </c>
      <c r="S276" s="206">
        <v>0</v>
      </c>
      <c r="T276" s="206">
        <f>S276*H276</f>
        <v>0</v>
      </c>
      <c r="U276" s="207" t="s">
        <v>1</v>
      </c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08" t="s">
        <v>82</v>
      </c>
      <c r="AT276" s="208" t="s">
        <v>154</v>
      </c>
      <c r="AU276" s="208" t="s">
        <v>75</v>
      </c>
      <c r="AY276" s="15" t="s">
        <v>142</v>
      </c>
      <c r="BE276" s="209">
        <f>IF(N276="základní",J276,0)</f>
        <v>0</v>
      </c>
      <c r="BF276" s="209">
        <f>IF(N276="snížená",J276,0)</f>
        <v>0</v>
      </c>
      <c r="BG276" s="209">
        <f>IF(N276="zákl. přenesená",J276,0)</f>
        <v>0</v>
      </c>
      <c r="BH276" s="209">
        <f>IF(N276="sníž. přenesená",J276,0)</f>
        <v>0</v>
      </c>
      <c r="BI276" s="209">
        <f>IF(N276="nulová",J276,0)</f>
        <v>0</v>
      </c>
      <c r="BJ276" s="15" t="s">
        <v>82</v>
      </c>
      <c r="BK276" s="209">
        <f>ROUND(I276*H276,2)</f>
        <v>0</v>
      </c>
      <c r="BL276" s="15" t="s">
        <v>82</v>
      </c>
      <c r="BM276" s="208" t="s">
        <v>866</v>
      </c>
    </row>
    <row r="277" s="2" customFormat="1">
      <c r="A277" s="36"/>
      <c r="B277" s="37"/>
      <c r="C277" s="38"/>
      <c r="D277" s="210" t="s">
        <v>144</v>
      </c>
      <c r="E277" s="38"/>
      <c r="F277" s="211" t="s">
        <v>559</v>
      </c>
      <c r="G277" s="38"/>
      <c r="H277" s="38"/>
      <c r="I277" s="212"/>
      <c r="J277" s="38"/>
      <c r="K277" s="38"/>
      <c r="L277" s="42"/>
      <c r="M277" s="213"/>
      <c r="N277" s="214"/>
      <c r="O277" s="89"/>
      <c r="P277" s="89"/>
      <c r="Q277" s="89"/>
      <c r="R277" s="89"/>
      <c r="S277" s="89"/>
      <c r="T277" s="89"/>
      <c r="U277" s="90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144</v>
      </c>
      <c r="AU277" s="15" t="s">
        <v>75</v>
      </c>
    </row>
    <row r="278" s="2" customFormat="1" ht="16.5" customHeight="1">
      <c r="A278" s="36"/>
      <c r="B278" s="37"/>
      <c r="C278" s="215" t="s">
        <v>453</v>
      </c>
      <c r="D278" s="215" t="s">
        <v>154</v>
      </c>
      <c r="E278" s="216" t="s">
        <v>562</v>
      </c>
      <c r="F278" s="217" t="s">
        <v>563</v>
      </c>
      <c r="G278" s="218" t="s">
        <v>147</v>
      </c>
      <c r="H278" s="219">
        <v>2</v>
      </c>
      <c r="I278" s="220"/>
      <c r="J278" s="221">
        <f>ROUND(I278*H278,2)</f>
        <v>0</v>
      </c>
      <c r="K278" s="217" t="s">
        <v>141</v>
      </c>
      <c r="L278" s="42"/>
      <c r="M278" s="222" t="s">
        <v>1</v>
      </c>
      <c r="N278" s="223" t="s">
        <v>40</v>
      </c>
      <c r="O278" s="89"/>
      <c r="P278" s="206">
        <f>O278*H278</f>
        <v>0</v>
      </c>
      <c r="Q278" s="206">
        <v>0</v>
      </c>
      <c r="R278" s="206">
        <f>Q278*H278</f>
        <v>0</v>
      </c>
      <c r="S278" s="206">
        <v>0</v>
      </c>
      <c r="T278" s="206">
        <f>S278*H278</f>
        <v>0</v>
      </c>
      <c r="U278" s="207" t="s">
        <v>1</v>
      </c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08" t="s">
        <v>82</v>
      </c>
      <c r="AT278" s="208" t="s">
        <v>154</v>
      </c>
      <c r="AU278" s="208" t="s">
        <v>75</v>
      </c>
      <c r="AY278" s="15" t="s">
        <v>142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5" t="s">
        <v>82</v>
      </c>
      <c r="BK278" s="209">
        <f>ROUND(I278*H278,2)</f>
        <v>0</v>
      </c>
      <c r="BL278" s="15" t="s">
        <v>82</v>
      </c>
      <c r="BM278" s="208" t="s">
        <v>867</v>
      </c>
    </row>
    <row r="279" s="2" customFormat="1">
      <c r="A279" s="36"/>
      <c r="B279" s="37"/>
      <c r="C279" s="38"/>
      <c r="D279" s="210" t="s">
        <v>144</v>
      </c>
      <c r="E279" s="38"/>
      <c r="F279" s="211" t="s">
        <v>563</v>
      </c>
      <c r="G279" s="38"/>
      <c r="H279" s="38"/>
      <c r="I279" s="212"/>
      <c r="J279" s="38"/>
      <c r="K279" s="38"/>
      <c r="L279" s="42"/>
      <c r="M279" s="213"/>
      <c r="N279" s="214"/>
      <c r="O279" s="89"/>
      <c r="P279" s="89"/>
      <c r="Q279" s="89"/>
      <c r="R279" s="89"/>
      <c r="S279" s="89"/>
      <c r="T279" s="89"/>
      <c r="U279" s="90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144</v>
      </c>
      <c r="AU279" s="15" t="s">
        <v>75</v>
      </c>
    </row>
    <row r="280" s="2" customFormat="1" ht="16.5" customHeight="1">
      <c r="A280" s="36"/>
      <c r="B280" s="37"/>
      <c r="C280" s="215" t="s">
        <v>457</v>
      </c>
      <c r="D280" s="215" t="s">
        <v>154</v>
      </c>
      <c r="E280" s="216" t="s">
        <v>566</v>
      </c>
      <c r="F280" s="217" t="s">
        <v>567</v>
      </c>
      <c r="G280" s="218" t="s">
        <v>147</v>
      </c>
      <c r="H280" s="219">
        <v>4</v>
      </c>
      <c r="I280" s="220"/>
      <c r="J280" s="221">
        <f>ROUND(I280*H280,2)</f>
        <v>0</v>
      </c>
      <c r="K280" s="217" t="s">
        <v>141</v>
      </c>
      <c r="L280" s="42"/>
      <c r="M280" s="222" t="s">
        <v>1</v>
      </c>
      <c r="N280" s="223" t="s">
        <v>40</v>
      </c>
      <c r="O280" s="89"/>
      <c r="P280" s="206">
        <f>O280*H280</f>
        <v>0</v>
      </c>
      <c r="Q280" s="206">
        <v>0</v>
      </c>
      <c r="R280" s="206">
        <f>Q280*H280</f>
        <v>0</v>
      </c>
      <c r="S280" s="206">
        <v>0</v>
      </c>
      <c r="T280" s="206">
        <f>S280*H280</f>
        <v>0</v>
      </c>
      <c r="U280" s="207" t="s">
        <v>1</v>
      </c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08" t="s">
        <v>82</v>
      </c>
      <c r="AT280" s="208" t="s">
        <v>154</v>
      </c>
      <c r="AU280" s="208" t="s">
        <v>75</v>
      </c>
      <c r="AY280" s="15" t="s">
        <v>142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15" t="s">
        <v>82</v>
      </c>
      <c r="BK280" s="209">
        <f>ROUND(I280*H280,2)</f>
        <v>0</v>
      </c>
      <c r="BL280" s="15" t="s">
        <v>82</v>
      </c>
      <c r="BM280" s="208" t="s">
        <v>868</v>
      </c>
    </row>
    <row r="281" s="2" customFormat="1">
      <c r="A281" s="36"/>
      <c r="B281" s="37"/>
      <c r="C281" s="38"/>
      <c r="D281" s="210" t="s">
        <v>144</v>
      </c>
      <c r="E281" s="38"/>
      <c r="F281" s="211" t="s">
        <v>567</v>
      </c>
      <c r="G281" s="38"/>
      <c r="H281" s="38"/>
      <c r="I281" s="212"/>
      <c r="J281" s="38"/>
      <c r="K281" s="38"/>
      <c r="L281" s="42"/>
      <c r="M281" s="213"/>
      <c r="N281" s="214"/>
      <c r="O281" s="89"/>
      <c r="P281" s="89"/>
      <c r="Q281" s="89"/>
      <c r="R281" s="89"/>
      <c r="S281" s="89"/>
      <c r="T281" s="89"/>
      <c r="U281" s="90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144</v>
      </c>
      <c r="AU281" s="15" t="s">
        <v>75</v>
      </c>
    </row>
    <row r="282" s="2" customFormat="1" ht="16.5" customHeight="1">
      <c r="A282" s="36"/>
      <c r="B282" s="37"/>
      <c r="C282" s="215" t="s">
        <v>461</v>
      </c>
      <c r="D282" s="215" t="s">
        <v>154</v>
      </c>
      <c r="E282" s="216" t="s">
        <v>570</v>
      </c>
      <c r="F282" s="217" t="s">
        <v>571</v>
      </c>
      <c r="G282" s="218" t="s">
        <v>147</v>
      </c>
      <c r="H282" s="219">
        <v>6</v>
      </c>
      <c r="I282" s="220"/>
      <c r="J282" s="221">
        <f>ROUND(I282*H282,2)</f>
        <v>0</v>
      </c>
      <c r="K282" s="217" t="s">
        <v>141</v>
      </c>
      <c r="L282" s="42"/>
      <c r="M282" s="222" t="s">
        <v>1</v>
      </c>
      <c r="N282" s="223" t="s">
        <v>40</v>
      </c>
      <c r="O282" s="89"/>
      <c r="P282" s="206">
        <f>O282*H282</f>
        <v>0</v>
      </c>
      <c r="Q282" s="206">
        <v>0</v>
      </c>
      <c r="R282" s="206">
        <f>Q282*H282</f>
        <v>0</v>
      </c>
      <c r="S282" s="206">
        <v>0</v>
      </c>
      <c r="T282" s="206">
        <f>S282*H282</f>
        <v>0</v>
      </c>
      <c r="U282" s="207" t="s">
        <v>1</v>
      </c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08" t="s">
        <v>82</v>
      </c>
      <c r="AT282" s="208" t="s">
        <v>154</v>
      </c>
      <c r="AU282" s="208" t="s">
        <v>75</v>
      </c>
      <c r="AY282" s="15" t="s">
        <v>142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15" t="s">
        <v>82</v>
      </c>
      <c r="BK282" s="209">
        <f>ROUND(I282*H282,2)</f>
        <v>0</v>
      </c>
      <c r="BL282" s="15" t="s">
        <v>82</v>
      </c>
      <c r="BM282" s="208" t="s">
        <v>869</v>
      </c>
    </row>
    <row r="283" s="2" customFormat="1">
      <c r="A283" s="36"/>
      <c r="B283" s="37"/>
      <c r="C283" s="38"/>
      <c r="D283" s="210" t="s">
        <v>144</v>
      </c>
      <c r="E283" s="38"/>
      <c r="F283" s="211" t="s">
        <v>571</v>
      </c>
      <c r="G283" s="38"/>
      <c r="H283" s="38"/>
      <c r="I283" s="212"/>
      <c r="J283" s="38"/>
      <c r="K283" s="38"/>
      <c r="L283" s="42"/>
      <c r="M283" s="213"/>
      <c r="N283" s="214"/>
      <c r="O283" s="89"/>
      <c r="P283" s="89"/>
      <c r="Q283" s="89"/>
      <c r="R283" s="89"/>
      <c r="S283" s="89"/>
      <c r="T283" s="89"/>
      <c r="U283" s="90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5" t="s">
        <v>144</v>
      </c>
      <c r="AU283" s="15" t="s">
        <v>75</v>
      </c>
    </row>
    <row r="284" s="2" customFormat="1" ht="16.5" customHeight="1">
      <c r="A284" s="36"/>
      <c r="B284" s="37"/>
      <c r="C284" s="215" t="s">
        <v>466</v>
      </c>
      <c r="D284" s="215" t="s">
        <v>154</v>
      </c>
      <c r="E284" s="216" t="s">
        <v>574</v>
      </c>
      <c r="F284" s="217" t="s">
        <v>575</v>
      </c>
      <c r="G284" s="218" t="s">
        <v>147</v>
      </c>
      <c r="H284" s="219">
        <v>2</v>
      </c>
      <c r="I284" s="220"/>
      <c r="J284" s="221">
        <f>ROUND(I284*H284,2)</f>
        <v>0</v>
      </c>
      <c r="K284" s="217" t="s">
        <v>141</v>
      </c>
      <c r="L284" s="42"/>
      <c r="M284" s="222" t="s">
        <v>1</v>
      </c>
      <c r="N284" s="223" t="s">
        <v>40</v>
      </c>
      <c r="O284" s="89"/>
      <c r="P284" s="206">
        <f>O284*H284</f>
        <v>0</v>
      </c>
      <c r="Q284" s="206">
        <v>0</v>
      </c>
      <c r="R284" s="206">
        <f>Q284*H284</f>
        <v>0</v>
      </c>
      <c r="S284" s="206">
        <v>0</v>
      </c>
      <c r="T284" s="206">
        <f>S284*H284</f>
        <v>0</v>
      </c>
      <c r="U284" s="207" t="s">
        <v>1</v>
      </c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208" t="s">
        <v>82</v>
      </c>
      <c r="AT284" s="208" t="s">
        <v>154</v>
      </c>
      <c r="AU284" s="208" t="s">
        <v>75</v>
      </c>
      <c r="AY284" s="15" t="s">
        <v>142</v>
      </c>
      <c r="BE284" s="209">
        <f>IF(N284="základní",J284,0)</f>
        <v>0</v>
      </c>
      <c r="BF284" s="209">
        <f>IF(N284="snížená",J284,0)</f>
        <v>0</v>
      </c>
      <c r="BG284" s="209">
        <f>IF(N284="zákl. přenesená",J284,0)</f>
        <v>0</v>
      </c>
      <c r="BH284" s="209">
        <f>IF(N284="sníž. přenesená",J284,0)</f>
        <v>0</v>
      </c>
      <c r="BI284" s="209">
        <f>IF(N284="nulová",J284,0)</f>
        <v>0</v>
      </c>
      <c r="BJ284" s="15" t="s">
        <v>82</v>
      </c>
      <c r="BK284" s="209">
        <f>ROUND(I284*H284,2)</f>
        <v>0</v>
      </c>
      <c r="BL284" s="15" t="s">
        <v>82</v>
      </c>
      <c r="BM284" s="208" t="s">
        <v>870</v>
      </c>
    </row>
    <row r="285" s="2" customFormat="1">
      <c r="A285" s="36"/>
      <c r="B285" s="37"/>
      <c r="C285" s="38"/>
      <c r="D285" s="210" t="s">
        <v>144</v>
      </c>
      <c r="E285" s="38"/>
      <c r="F285" s="211" t="s">
        <v>575</v>
      </c>
      <c r="G285" s="38"/>
      <c r="H285" s="38"/>
      <c r="I285" s="212"/>
      <c r="J285" s="38"/>
      <c r="K285" s="38"/>
      <c r="L285" s="42"/>
      <c r="M285" s="213"/>
      <c r="N285" s="214"/>
      <c r="O285" s="89"/>
      <c r="P285" s="89"/>
      <c r="Q285" s="89"/>
      <c r="R285" s="89"/>
      <c r="S285" s="89"/>
      <c r="T285" s="89"/>
      <c r="U285" s="90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144</v>
      </c>
      <c r="AU285" s="15" t="s">
        <v>75</v>
      </c>
    </row>
    <row r="286" s="2" customFormat="1">
      <c r="A286" s="36"/>
      <c r="B286" s="37"/>
      <c r="C286" s="196" t="s">
        <v>470</v>
      </c>
      <c r="D286" s="196" t="s">
        <v>137</v>
      </c>
      <c r="E286" s="197" t="s">
        <v>742</v>
      </c>
      <c r="F286" s="198" t="s">
        <v>743</v>
      </c>
      <c r="G286" s="199" t="s">
        <v>147</v>
      </c>
      <c r="H286" s="200">
        <v>2</v>
      </c>
      <c r="I286" s="201"/>
      <c r="J286" s="202">
        <f>ROUND(I286*H286,2)</f>
        <v>0</v>
      </c>
      <c r="K286" s="198" t="s">
        <v>141</v>
      </c>
      <c r="L286" s="203"/>
      <c r="M286" s="204" t="s">
        <v>1</v>
      </c>
      <c r="N286" s="205" t="s">
        <v>40</v>
      </c>
      <c r="O286" s="89"/>
      <c r="P286" s="206">
        <f>O286*H286</f>
        <v>0</v>
      </c>
      <c r="Q286" s="206">
        <v>0</v>
      </c>
      <c r="R286" s="206">
        <f>Q286*H286</f>
        <v>0</v>
      </c>
      <c r="S286" s="206">
        <v>0</v>
      </c>
      <c r="T286" s="206">
        <f>S286*H286</f>
        <v>0</v>
      </c>
      <c r="U286" s="207" t="s">
        <v>1</v>
      </c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8" t="s">
        <v>174</v>
      </c>
      <c r="AT286" s="208" t="s">
        <v>137</v>
      </c>
      <c r="AU286" s="208" t="s">
        <v>75</v>
      </c>
      <c r="AY286" s="15" t="s">
        <v>142</v>
      </c>
      <c r="BE286" s="209">
        <f>IF(N286="základní",J286,0)</f>
        <v>0</v>
      </c>
      <c r="BF286" s="209">
        <f>IF(N286="snížená",J286,0)</f>
        <v>0</v>
      </c>
      <c r="BG286" s="209">
        <f>IF(N286="zákl. přenesená",J286,0)</f>
        <v>0</v>
      </c>
      <c r="BH286" s="209">
        <f>IF(N286="sníž. přenesená",J286,0)</f>
        <v>0</v>
      </c>
      <c r="BI286" s="209">
        <f>IF(N286="nulová",J286,0)</f>
        <v>0</v>
      </c>
      <c r="BJ286" s="15" t="s">
        <v>82</v>
      </c>
      <c r="BK286" s="209">
        <f>ROUND(I286*H286,2)</f>
        <v>0</v>
      </c>
      <c r="BL286" s="15" t="s">
        <v>174</v>
      </c>
      <c r="BM286" s="208" t="s">
        <v>871</v>
      </c>
    </row>
    <row r="287" s="2" customFormat="1">
      <c r="A287" s="36"/>
      <c r="B287" s="37"/>
      <c r="C287" s="38"/>
      <c r="D287" s="210" t="s">
        <v>144</v>
      </c>
      <c r="E287" s="38"/>
      <c r="F287" s="211" t="s">
        <v>743</v>
      </c>
      <c r="G287" s="38"/>
      <c r="H287" s="38"/>
      <c r="I287" s="212"/>
      <c r="J287" s="38"/>
      <c r="K287" s="38"/>
      <c r="L287" s="42"/>
      <c r="M287" s="213"/>
      <c r="N287" s="214"/>
      <c r="O287" s="89"/>
      <c r="P287" s="89"/>
      <c r="Q287" s="89"/>
      <c r="R287" s="89"/>
      <c r="S287" s="89"/>
      <c r="T287" s="89"/>
      <c r="U287" s="90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144</v>
      </c>
      <c r="AU287" s="15" t="s">
        <v>75</v>
      </c>
    </row>
    <row r="288" s="2" customFormat="1">
      <c r="A288" s="36"/>
      <c r="B288" s="37"/>
      <c r="C288" s="196" t="s">
        <v>474</v>
      </c>
      <c r="D288" s="196" t="s">
        <v>137</v>
      </c>
      <c r="E288" s="197" t="s">
        <v>578</v>
      </c>
      <c r="F288" s="198" t="s">
        <v>579</v>
      </c>
      <c r="G288" s="199" t="s">
        <v>147</v>
      </c>
      <c r="H288" s="200">
        <v>1</v>
      </c>
      <c r="I288" s="201"/>
      <c r="J288" s="202">
        <f>ROUND(I288*H288,2)</f>
        <v>0</v>
      </c>
      <c r="K288" s="198" t="s">
        <v>141</v>
      </c>
      <c r="L288" s="203"/>
      <c r="M288" s="204" t="s">
        <v>1</v>
      </c>
      <c r="N288" s="205" t="s">
        <v>40</v>
      </c>
      <c r="O288" s="89"/>
      <c r="P288" s="206">
        <f>O288*H288</f>
        <v>0</v>
      </c>
      <c r="Q288" s="206">
        <v>0</v>
      </c>
      <c r="R288" s="206">
        <f>Q288*H288</f>
        <v>0</v>
      </c>
      <c r="S288" s="206">
        <v>0</v>
      </c>
      <c r="T288" s="206">
        <f>S288*H288</f>
        <v>0</v>
      </c>
      <c r="U288" s="207" t="s">
        <v>1</v>
      </c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08" t="s">
        <v>84</v>
      </c>
      <c r="AT288" s="208" t="s">
        <v>137</v>
      </c>
      <c r="AU288" s="208" t="s">
        <v>75</v>
      </c>
      <c r="AY288" s="15" t="s">
        <v>142</v>
      </c>
      <c r="BE288" s="209">
        <f>IF(N288="základní",J288,0)</f>
        <v>0</v>
      </c>
      <c r="BF288" s="209">
        <f>IF(N288="snížená",J288,0)</f>
        <v>0</v>
      </c>
      <c r="BG288" s="209">
        <f>IF(N288="zákl. přenesená",J288,0)</f>
        <v>0</v>
      </c>
      <c r="BH288" s="209">
        <f>IF(N288="sníž. přenesená",J288,0)</f>
        <v>0</v>
      </c>
      <c r="BI288" s="209">
        <f>IF(N288="nulová",J288,0)</f>
        <v>0</v>
      </c>
      <c r="BJ288" s="15" t="s">
        <v>82</v>
      </c>
      <c r="BK288" s="209">
        <f>ROUND(I288*H288,2)</f>
        <v>0</v>
      </c>
      <c r="BL288" s="15" t="s">
        <v>82</v>
      </c>
      <c r="BM288" s="208" t="s">
        <v>872</v>
      </c>
    </row>
    <row r="289" s="2" customFormat="1">
      <c r="A289" s="36"/>
      <c r="B289" s="37"/>
      <c r="C289" s="38"/>
      <c r="D289" s="210" t="s">
        <v>144</v>
      </c>
      <c r="E289" s="38"/>
      <c r="F289" s="211" t="s">
        <v>579</v>
      </c>
      <c r="G289" s="38"/>
      <c r="H289" s="38"/>
      <c r="I289" s="212"/>
      <c r="J289" s="38"/>
      <c r="K289" s="38"/>
      <c r="L289" s="42"/>
      <c r="M289" s="213"/>
      <c r="N289" s="214"/>
      <c r="O289" s="89"/>
      <c r="P289" s="89"/>
      <c r="Q289" s="89"/>
      <c r="R289" s="89"/>
      <c r="S289" s="89"/>
      <c r="T289" s="89"/>
      <c r="U289" s="90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5" t="s">
        <v>144</v>
      </c>
      <c r="AU289" s="15" t="s">
        <v>75</v>
      </c>
    </row>
    <row r="290" s="2" customFormat="1">
      <c r="A290" s="36"/>
      <c r="B290" s="37"/>
      <c r="C290" s="38"/>
      <c r="D290" s="210" t="s">
        <v>400</v>
      </c>
      <c r="E290" s="38"/>
      <c r="F290" s="224" t="s">
        <v>581</v>
      </c>
      <c r="G290" s="38"/>
      <c r="H290" s="38"/>
      <c r="I290" s="212"/>
      <c r="J290" s="38"/>
      <c r="K290" s="38"/>
      <c r="L290" s="42"/>
      <c r="M290" s="213"/>
      <c r="N290" s="214"/>
      <c r="O290" s="89"/>
      <c r="P290" s="89"/>
      <c r="Q290" s="89"/>
      <c r="R290" s="89"/>
      <c r="S290" s="89"/>
      <c r="T290" s="89"/>
      <c r="U290" s="90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5" t="s">
        <v>400</v>
      </c>
      <c r="AU290" s="15" t="s">
        <v>75</v>
      </c>
    </row>
    <row r="291" s="2" customFormat="1" ht="16.5" customHeight="1">
      <c r="A291" s="36"/>
      <c r="B291" s="37"/>
      <c r="C291" s="215" t="s">
        <v>478</v>
      </c>
      <c r="D291" s="215" t="s">
        <v>154</v>
      </c>
      <c r="E291" s="216" t="s">
        <v>583</v>
      </c>
      <c r="F291" s="217" t="s">
        <v>584</v>
      </c>
      <c r="G291" s="218" t="s">
        <v>147</v>
      </c>
      <c r="H291" s="219">
        <v>1</v>
      </c>
      <c r="I291" s="220"/>
      <c r="J291" s="221">
        <f>ROUND(I291*H291,2)</f>
        <v>0</v>
      </c>
      <c r="K291" s="217" t="s">
        <v>141</v>
      </c>
      <c r="L291" s="42"/>
      <c r="M291" s="222" t="s">
        <v>1</v>
      </c>
      <c r="N291" s="223" t="s">
        <v>40</v>
      </c>
      <c r="O291" s="89"/>
      <c r="P291" s="206">
        <f>O291*H291</f>
        <v>0</v>
      </c>
      <c r="Q291" s="206">
        <v>0</v>
      </c>
      <c r="R291" s="206">
        <f>Q291*H291</f>
        <v>0</v>
      </c>
      <c r="S291" s="206">
        <v>0</v>
      </c>
      <c r="T291" s="206">
        <f>S291*H291</f>
        <v>0</v>
      </c>
      <c r="U291" s="207" t="s">
        <v>1</v>
      </c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208" t="s">
        <v>82</v>
      </c>
      <c r="AT291" s="208" t="s">
        <v>154</v>
      </c>
      <c r="AU291" s="208" t="s">
        <v>75</v>
      </c>
      <c r="AY291" s="15" t="s">
        <v>142</v>
      </c>
      <c r="BE291" s="209">
        <f>IF(N291="základní",J291,0)</f>
        <v>0</v>
      </c>
      <c r="BF291" s="209">
        <f>IF(N291="snížená",J291,0)</f>
        <v>0</v>
      </c>
      <c r="BG291" s="209">
        <f>IF(N291="zákl. přenesená",J291,0)</f>
        <v>0</v>
      </c>
      <c r="BH291" s="209">
        <f>IF(N291="sníž. přenesená",J291,0)</f>
        <v>0</v>
      </c>
      <c r="BI291" s="209">
        <f>IF(N291="nulová",J291,0)</f>
        <v>0</v>
      </c>
      <c r="BJ291" s="15" t="s">
        <v>82</v>
      </c>
      <c r="BK291" s="209">
        <f>ROUND(I291*H291,2)</f>
        <v>0</v>
      </c>
      <c r="BL291" s="15" t="s">
        <v>82</v>
      </c>
      <c r="BM291" s="208" t="s">
        <v>873</v>
      </c>
    </row>
    <row r="292" s="2" customFormat="1">
      <c r="A292" s="36"/>
      <c r="B292" s="37"/>
      <c r="C292" s="38"/>
      <c r="D292" s="210" t="s">
        <v>144</v>
      </c>
      <c r="E292" s="38"/>
      <c r="F292" s="211" t="s">
        <v>584</v>
      </c>
      <c r="G292" s="38"/>
      <c r="H292" s="38"/>
      <c r="I292" s="212"/>
      <c r="J292" s="38"/>
      <c r="K292" s="38"/>
      <c r="L292" s="42"/>
      <c r="M292" s="213"/>
      <c r="N292" s="214"/>
      <c r="O292" s="89"/>
      <c r="P292" s="89"/>
      <c r="Q292" s="89"/>
      <c r="R292" s="89"/>
      <c r="S292" s="89"/>
      <c r="T292" s="89"/>
      <c r="U292" s="90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5" t="s">
        <v>144</v>
      </c>
      <c r="AU292" s="15" t="s">
        <v>75</v>
      </c>
    </row>
    <row r="293" s="2" customFormat="1">
      <c r="A293" s="36"/>
      <c r="B293" s="37"/>
      <c r="C293" s="38"/>
      <c r="D293" s="210" t="s">
        <v>400</v>
      </c>
      <c r="E293" s="38"/>
      <c r="F293" s="224" t="s">
        <v>586</v>
      </c>
      <c r="G293" s="38"/>
      <c r="H293" s="38"/>
      <c r="I293" s="212"/>
      <c r="J293" s="38"/>
      <c r="K293" s="38"/>
      <c r="L293" s="42"/>
      <c r="M293" s="213"/>
      <c r="N293" s="214"/>
      <c r="O293" s="89"/>
      <c r="P293" s="89"/>
      <c r="Q293" s="89"/>
      <c r="R293" s="89"/>
      <c r="S293" s="89"/>
      <c r="T293" s="89"/>
      <c r="U293" s="90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T293" s="15" t="s">
        <v>400</v>
      </c>
      <c r="AU293" s="15" t="s">
        <v>75</v>
      </c>
    </row>
    <row r="294" s="2" customFormat="1">
      <c r="A294" s="36"/>
      <c r="B294" s="37"/>
      <c r="C294" s="196" t="s">
        <v>482</v>
      </c>
      <c r="D294" s="196" t="s">
        <v>137</v>
      </c>
      <c r="E294" s="197" t="s">
        <v>588</v>
      </c>
      <c r="F294" s="198" t="s">
        <v>589</v>
      </c>
      <c r="G294" s="199" t="s">
        <v>147</v>
      </c>
      <c r="H294" s="200">
        <v>1</v>
      </c>
      <c r="I294" s="201"/>
      <c r="J294" s="202">
        <f>ROUND(I294*H294,2)</f>
        <v>0</v>
      </c>
      <c r="K294" s="198" t="s">
        <v>141</v>
      </c>
      <c r="L294" s="203"/>
      <c r="M294" s="204" t="s">
        <v>1</v>
      </c>
      <c r="N294" s="205" t="s">
        <v>40</v>
      </c>
      <c r="O294" s="89"/>
      <c r="P294" s="206">
        <f>O294*H294</f>
        <v>0</v>
      </c>
      <c r="Q294" s="206">
        <v>0</v>
      </c>
      <c r="R294" s="206">
        <f>Q294*H294</f>
        <v>0</v>
      </c>
      <c r="S294" s="206">
        <v>0</v>
      </c>
      <c r="T294" s="206">
        <f>S294*H294</f>
        <v>0</v>
      </c>
      <c r="U294" s="207" t="s">
        <v>1</v>
      </c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208" t="s">
        <v>174</v>
      </c>
      <c r="AT294" s="208" t="s">
        <v>137</v>
      </c>
      <c r="AU294" s="208" t="s">
        <v>75</v>
      </c>
      <c r="AY294" s="15" t="s">
        <v>142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5" t="s">
        <v>82</v>
      </c>
      <c r="BK294" s="209">
        <f>ROUND(I294*H294,2)</f>
        <v>0</v>
      </c>
      <c r="BL294" s="15" t="s">
        <v>174</v>
      </c>
      <c r="BM294" s="208" t="s">
        <v>874</v>
      </c>
    </row>
    <row r="295" s="2" customFormat="1">
      <c r="A295" s="36"/>
      <c r="B295" s="37"/>
      <c r="C295" s="38"/>
      <c r="D295" s="210" t="s">
        <v>144</v>
      </c>
      <c r="E295" s="38"/>
      <c r="F295" s="211" t="s">
        <v>589</v>
      </c>
      <c r="G295" s="38"/>
      <c r="H295" s="38"/>
      <c r="I295" s="212"/>
      <c r="J295" s="38"/>
      <c r="K295" s="38"/>
      <c r="L295" s="42"/>
      <c r="M295" s="213"/>
      <c r="N295" s="214"/>
      <c r="O295" s="89"/>
      <c r="P295" s="89"/>
      <c r="Q295" s="89"/>
      <c r="R295" s="89"/>
      <c r="S295" s="89"/>
      <c r="T295" s="89"/>
      <c r="U295" s="90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5" t="s">
        <v>144</v>
      </c>
      <c r="AU295" s="15" t="s">
        <v>75</v>
      </c>
    </row>
    <row r="296" s="2" customFormat="1" ht="16.5" customHeight="1">
      <c r="A296" s="36"/>
      <c r="B296" s="37"/>
      <c r="C296" s="215" t="s">
        <v>486</v>
      </c>
      <c r="D296" s="215" t="s">
        <v>154</v>
      </c>
      <c r="E296" s="216" t="s">
        <v>875</v>
      </c>
      <c r="F296" s="217" t="s">
        <v>876</v>
      </c>
      <c r="G296" s="218" t="s">
        <v>147</v>
      </c>
      <c r="H296" s="219">
        <v>1</v>
      </c>
      <c r="I296" s="220"/>
      <c r="J296" s="221">
        <f>ROUND(I296*H296,2)</f>
        <v>0</v>
      </c>
      <c r="K296" s="217" t="s">
        <v>141</v>
      </c>
      <c r="L296" s="42"/>
      <c r="M296" s="222" t="s">
        <v>1</v>
      </c>
      <c r="N296" s="223" t="s">
        <v>40</v>
      </c>
      <c r="O296" s="89"/>
      <c r="P296" s="206">
        <f>O296*H296</f>
        <v>0</v>
      </c>
      <c r="Q296" s="206">
        <v>0</v>
      </c>
      <c r="R296" s="206">
        <f>Q296*H296</f>
        <v>0</v>
      </c>
      <c r="S296" s="206">
        <v>0</v>
      </c>
      <c r="T296" s="206">
        <f>S296*H296</f>
        <v>0</v>
      </c>
      <c r="U296" s="207" t="s">
        <v>1</v>
      </c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08" t="s">
        <v>82</v>
      </c>
      <c r="AT296" s="208" t="s">
        <v>154</v>
      </c>
      <c r="AU296" s="208" t="s">
        <v>75</v>
      </c>
      <c r="AY296" s="15" t="s">
        <v>142</v>
      </c>
      <c r="BE296" s="209">
        <f>IF(N296="základní",J296,0)</f>
        <v>0</v>
      </c>
      <c r="BF296" s="209">
        <f>IF(N296="snížená",J296,0)</f>
        <v>0</v>
      </c>
      <c r="BG296" s="209">
        <f>IF(N296="zákl. přenesená",J296,0)</f>
        <v>0</v>
      </c>
      <c r="BH296" s="209">
        <f>IF(N296="sníž. přenesená",J296,0)</f>
        <v>0</v>
      </c>
      <c r="BI296" s="209">
        <f>IF(N296="nulová",J296,0)</f>
        <v>0</v>
      </c>
      <c r="BJ296" s="15" t="s">
        <v>82</v>
      </c>
      <c r="BK296" s="209">
        <f>ROUND(I296*H296,2)</f>
        <v>0</v>
      </c>
      <c r="BL296" s="15" t="s">
        <v>82</v>
      </c>
      <c r="BM296" s="208" t="s">
        <v>877</v>
      </c>
    </row>
    <row r="297" s="2" customFormat="1">
      <c r="A297" s="36"/>
      <c r="B297" s="37"/>
      <c r="C297" s="38"/>
      <c r="D297" s="210" t="s">
        <v>144</v>
      </c>
      <c r="E297" s="38"/>
      <c r="F297" s="211" t="s">
        <v>876</v>
      </c>
      <c r="G297" s="38"/>
      <c r="H297" s="38"/>
      <c r="I297" s="212"/>
      <c r="J297" s="38"/>
      <c r="K297" s="38"/>
      <c r="L297" s="42"/>
      <c r="M297" s="213"/>
      <c r="N297" s="214"/>
      <c r="O297" s="89"/>
      <c r="P297" s="89"/>
      <c r="Q297" s="89"/>
      <c r="R297" s="89"/>
      <c r="S297" s="89"/>
      <c r="T297" s="89"/>
      <c r="U297" s="90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5" t="s">
        <v>144</v>
      </c>
      <c r="AU297" s="15" t="s">
        <v>75</v>
      </c>
    </row>
    <row r="298" s="2" customFormat="1" ht="16.5" customHeight="1">
      <c r="A298" s="36"/>
      <c r="B298" s="37"/>
      <c r="C298" s="215" t="s">
        <v>490</v>
      </c>
      <c r="D298" s="215" t="s">
        <v>154</v>
      </c>
      <c r="E298" s="216" t="s">
        <v>199</v>
      </c>
      <c r="F298" s="217" t="s">
        <v>200</v>
      </c>
      <c r="G298" s="218" t="s">
        <v>147</v>
      </c>
      <c r="H298" s="219">
        <v>3</v>
      </c>
      <c r="I298" s="220"/>
      <c r="J298" s="221">
        <f>ROUND(I298*H298,2)</f>
        <v>0</v>
      </c>
      <c r="K298" s="217" t="s">
        <v>141</v>
      </c>
      <c r="L298" s="42"/>
      <c r="M298" s="222" t="s">
        <v>1</v>
      </c>
      <c r="N298" s="223" t="s">
        <v>40</v>
      </c>
      <c r="O298" s="89"/>
      <c r="P298" s="206">
        <f>O298*H298</f>
        <v>0</v>
      </c>
      <c r="Q298" s="206">
        <v>0</v>
      </c>
      <c r="R298" s="206">
        <f>Q298*H298</f>
        <v>0</v>
      </c>
      <c r="S298" s="206">
        <v>0</v>
      </c>
      <c r="T298" s="206">
        <f>S298*H298</f>
        <v>0</v>
      </c>
      <c r="U298" s="207" t="s">
        <v>1</v>
      </c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08" t="s">
        <v>82</v>
      </c>
      <c r="AT298" s="208" t="s">
        <v>154</v>
      </c>
      <c r="AU298" s="208" t="s">
        <v>75</v>
      </c>
      <c r="AY298" s="15" t="s">
        <v>142</v>
      </c>
      <c r="BE298" s="209">
        <f>IF(N298="základní",J298,0)</f>
        <v>0</v>
      </c>
      <c r="BF298" s="209">
        <f>IF(N298="snížená",J298,0)</f>
        <v>0</v>
      </c>
      <c r="BG298" s="209">
        <f>IF(N298="zákl. přenesená",J298,0)</f>
        <v>0</v>
      </c>
      <c r="BH298" s="209">
        <f>IF(N298="sníž. přenesená",J298,0)</f>
        <v>0</v>
      </c>
      <c r="BI298" s="209">
        <f>IF(N298="nulová",J298,0)</f>
        <v>0</v>
      </c>
      <c r="BJ298" s="15" t="s">
        <v>82</v>
      </c>
      <c r="BK298" s="209">
        <f>ROUND(I298*H298,2)</f>
        <v>0</v>
      </c>
      <c r="BL298" s="15" t="s">
        <v>82</v>
      </c>
      <c r="BM298" s="208" t="s">
        <v>878</v>
      </c>
    </row>
    <row r="299" s="2" customFormat="1">
      <c r="A299" s="36"/>
      <c r="B299" s="37"/>
      <c r="C299" s="38"/>
      <c r="D299" s="210" t="s">
        <v>144</v>
      </c>
      <c r="E299" s="38"/>
      <c r="F299" s="211" t="s">
        <v>200</v>
      </c>
      <c r="G299" s="38"/>
      <c r="H299" s="38"/>
      <c r="I299" s="212"/>
      <c r="J299" s="38"/>
      <c r="K299" s="38"/>
      <c r="L299" s="42"/>
      <c r="M299" s="213"/>
      <c r="N299" s="214"/>
      <c r="O299" s="89"/>
      <c r="P299" s="89"/>
      <c r="Q299" s="89"/>
      <c r="R299" s="89"/>
      <c r="S299" s="89"/>
      <c r="T299" s="89"/>
      <c r="U299" s="90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5" t="s">
        <v>144</v>
      </c>
      <c r="AU299" s="15" t="s">
        <v>75</v>
      </c>
    </row>
    <row r="300" s="2" customFormat="1" ht="16.5" customHeight="1">
      <c r="A300" s="36"/>
      <c r="B300" s="37"/>
      <c r="C300" s="215" t="s">
        <v>520</v>
      </c>
      <c r="D300" s="215" t="s">
        <v>154</v>
      </c>
      <c r="E300" s="216" t="s">
        <v>879</v>
      </c>
      <c r="F300" s="217" t="s">
        <v>880</v>
      </c>
      <c r="G300" s="218" t="s">
        <v>147</v>
      </c>
      <c r="H300" s="219">
        <v>1</v>
      </c>
      <c r="I300" s="220"/>
      <c r="J300" s="221">
        <f>ROUND(I300*H300,2)</f>
        <v>0</v>
      </c>
      <c r="K300" s="217" t="s">
        <v>141</v>
      </c>
      <c r="L300" s="42"/>
      <c r="M300" s="222" t="s">
        <v>1</v>
      </c>
      <c r="N300" s="223" t="s">
        <v>40</v>
      </c>
      <c r="O300" s="89"/>
      <c r="P300" s="206">
        <f>O300*H300</f>
        <v>0</v>
      </c>
      <c r="Q300" s="206">
        <v>0</v>
      </c>
      <c r="R300" s="206">
        <f>Q300*H300</f>
        <v>0</v>
      </c>
      <c r="S300" s="206">
        <v>0</v>
      </c>
      <c r="T300" s="206">
        <f>S300*H300</f>
        <v>0</v>
      </c>
      <c r="U300" s="207" t="s">
        <v>1</v>
      </c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08" t="s">
        <v>82</v>
      </c>
      <c r="AT300" s="208" t="s">
        <v>154</v>
      </c>
      <c r="AU300" s="208" t="s">
        <v>75</v>
      </c>
      <c r="AY300" s="15" t="s">
        <v>142</v>
      </c>
      <c r="BE300" s="209">
        <f>IF(N300="základní",J300,0)</f>
        <v>0</v>
      </c>
      <c r="BF300" s="209">
        <f>IF(N300="snížená",J300,0)</f>
        <v>0</v>
      </c>
      <c r="BG300" s="209">
        <f>IF(N300="zákl. přenesená",J300,0)</f>
        <v>0</v>
      </c>
      <c r="BH300" s="209">
        <f>IF(N300="sníž. přenesená",J300,0)</f>
        <v>0</v>
      </c>
      <c r="BI300" s="209">
        <f>IF(N300="nulová",J300,0)</f>
        <v>0</v>
      </c>
      <c r="BJ300" s="15" t="s">
        <v>82</v>
      </c>
      <c r="BK300" s="209">
        <f>ROUND(I300*H300,2)</f>
        <v>0</v>
      </c>
      <c r="BL300" s="15" t="s">
        <v>82</v>
      </c>
      <c r="BM300" s="208" t="s">
        <v>881</v>
      </c>
    </row>
    <row r="301" s="2" customFormat="1">
      <c r="A301" s="36"/>
      <c r="B301" s="37"/>
      <c r="C301" s="38"/>
      <c r="D301" s="210" t="s">
        <v>144</v>
      </c>
      <c r="E301" s="38"/>
      <c r="F301" s="211" t="s">
        <v>880</v>
      </c>
      <c r="G301" s="38"/>
      <c r="H301" s="38"/>
      <c r="I301" s="212"/>
      <c r="J301" s="38"/>
      <c r="K301" s="38"/>
      <c r="L301" s="42"/>
      <c r="M301" s="213"/>
      <c r="N301" s="214"/>
      <c r="O301" s="89"/>
      <c r="P301" s="89"/>
      <c r="Q301" s="89"/>
      <c r="R301" s="89"/>
      <c r="S301" s="89"/>
      <c r="T301" s="89"/>
      <c r="U301" s="90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5" t="s">
        <v>144</v>
      </c>
      <c r="AU301" s="15" t="s">
        <v>75</v>
      </c>
    </row>
    <row r="302" s="2" customFormat="1" ht="16.5" customHeight="1">
      <c r="A302" s="36"/>
      <c r="B302" s="37"/>
      <c r="C302" s="215" t="s">
        <v>524</v>
      </c>
      <c r="D302" s="215" t="s">
        <v>154</v>
      </c>
      <c r="E302" s="216" t="s">
        <v>882</v>
      </c>
      <c r="F302" s="217" t="s">
        <v>883</v>
      </c>
      <c r="G302" s="218" t="s">
        <v>147</v>
      </c>
      <c r="H302" s="219">
        <v>3</v>
      </c>
      <c r="I302" s="220"/>
      <c r="J302" s="221">
        <f>ROUND(I302*H302,2)</f>
        <v>0</v>
      </c>
      <c r="K302" s="217" t="s">
        <v>141</v>
      </c>
      <c r="L302" s="42"/>
      <c r="M302" s="222" t="s">
        <v>1</v>
      </c>
      <c r="N302" s="223" t="s">
        <v>40</v>
      </c>
      <c r="O302" s="89"/>
      <c r="P302" s="206">
        <f>O302*H302</f>
        <v>0</v>
      </c>
      <c r="Q302" s="206">
        <v>0</v>
      </c>
      <c r="R302" s="206">
        <f>Q302*H302</f>
        <v>0</v>
      </c>
      <c r="S302" s="206">
        <v>0</v>
      </c>
      <c r="T302" s="206">
        <f>S302*H302</f>
        <v>0</v>
      </c>
      <c r="U302" s="207" t="s">
        <v>1</v>
      </c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08" t="s">
        <v>82</v>
      </c>
      <c r="AT302" s="208" t="s">
        <v>154</v>
      </c>
      <c r="AU302" s="208" t="s">
        <v>75</v>
      </c>
      <c r="AY302" s="15" t="s">
        <v>142</v>
      </c>
      <c r="BE302" s="209">
        <f>IF(N302="základní",J302,0)</f>
        <v>0</v>
      </c>
      <c r="BF302" s="209">
        <f>IF(N302="snížená",J302,0)</f>
        <v>0</v>
      </c>
      <c r="BG302" s="209">
        <f>IF(N302="zákl. přenesená",J302,0)</f>
        <v>0</v>
      </c>
      <c r="BH302" s="209">
        <f>IF(N302="sníž. přenesená",J302,0)</f>
        <v>0</v>
      </c>
      <c r="BI302" s="209">
        <f>IF(N302="nulová",J302,0)</f>
        <v>0</v>
      </c>
      <c r="BJ302" s="15" t="s">
        <v>82</v>
      </c>
      <c r="BK302" s="209">
        <f>ROUND(I302*H302,2)</f>
        <v>0</v>
      </c>
      <c r="BL302" s="15" t="s">
        <v>82</v>
      </c>
      <c r="BM302" s="208" t="s">
        <v>884</v>
      </c>
    </row>
    <row r="303" s="2" customFormat="1">
      <c r="A303" s="36"/>
      <c r="B303" s="37"/>
      <c r="C303" s="38"/>
      <c r="D303" s="210" t="s">
        <v>144</v>
      </c>
      <c r="E303" s="38"/>
      <c r="F303" s="211" t="s">
        <v>885</v>
      </c>
      <c r="G303" s="38"/>
      <c r="H303" s="38"/>
      <c r="I303" s="212"/>
      <c r="J303" s="38"/>
      <c r="K303" s="38"/>
      <c r="L303" s="42"/>
      <c r="M303" s="213"/>
      <c r="N303" s="214"/>
      <c r="O303" s="89"/>
      <c r="P303" s="89"/>
      <c r="Q303" s="89"/>
      <c r="R303" s="89"/>
      <c r="S303" s="89"/>
      <c r="T303" s="89"/>
      <c r="U303" s="90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5" t="s">
        <v>144</v>
      </c>
      <c r="AU303" s="15" t="s">
        <v>75</v>
      </c>
    </row>
    <row r="304" s="2" customFormat="1" ht="21.75" customHeight="1">
      <c r="A304" s="36"/>
      <c r="B304" s="37"/>
      <c r="C304" s="215" t="s">
        <v>528</v>
      </c>
      <c r="D304" s="215" t="s">
        <v>154</v>
      </c>
      <c r="E304" s="216" t="s">
        <v>886</v>
      </c>
      <c r="F304" s="217" t="s">
        <v>887</v>
      </c>
      <c r="G304" s="218" t="s">
        <v>147</v>
      </c>
      <c r="H304" s="219">
        <v>19</v>
      </c>
      <c r="I304" s="220"/>
      <c r="J304" s="221">
        <f>ROUND(I304*H304,2)</f>
        <v>0</v>
      </c>
      <c r="K304" s="217" t="s">
        <v>141</v>
      </c>
      <c r="L304" s="42"/>
      <c r="M304" s="222" t="s">
        <v>1</v>
      </c>
      <c r="N304" s="223" t="s">
        <v>40</v>
      </c>
      <c r="O304" s="89"/>
      <c r="P304" s="206">
        <f>O304*H304</f>
        <v>0</v>
      </c>
      <c r="Q304" s="206">
        <v>0</v>
      </c>
      <c r="R304" s="206">
        <f>Q304*H304</f>
        <v>0</v>
      </c>
      <c r="S304" s="206">
        <v>0</v>
      </c>
      <c r="T304" s="206">
        <f>S304*H304</f>
        <v>0</v>
      </c>
      <c r="U304" s="207" t="s">
        <v>1</v>
      </c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08" t="s">
        <v>82</v>
      </c>
      <c r="AT304" s="208" t="s">
        <v>154</v>
      </c>
      <c r="AU304" s="208" t="s">
        <v>75</v>
      </c>
      <c r="AY304" s="15" t="s">
        <v>142</v>
      </c>
      <c r="BE304" s="209">
        <f>IF(N304="základní",J304,0)</f>
        <v>0</v>
      </c>
      <c r="BF304" s="209">
        <f>IF(N304="snížená",J304,0)</f>
        <v>0</v>
      </c>
      <c r="BG304" s="209">
        <f>IF(N304="zákl. přenesená",J304,0)</f>
        <v>0</v>
      </c>
      <c r="BH304" s="209">
        <f>IF(N304="sníž. přenesená",J304,0)</f>
        <v>0</v>
      </c>
      <c r="BI304" s="209">
        <f>IF(N304="nulová",J304,0)</f>
        <v>0</v>
      </c>
      <c r="BJ304" s="15" t="s">
        <v>82</v>
      </c>
      <c r="BK304" s="209">
        <f>ROUND(I304*H304,2)</f>
        <v>0</v>
      </c>
      <c r="BL304" s="15" t="s">
        <v>82</v>
      </c>
      <c r="BM304" s="208" t="s">
        <v>888</v>
      </c>
    </row>
    <row r="305" s="2" customFormat="1">
      <c r="A305" s="36"/>
      <c r="B305" s="37"/>
      <c r="C305" s="38"/>
      <c r="D305" s="210" t="s">
        <v>144</v>
      </c>
      <c r="E305" s="38"/>
      <c r="F305" s="211" t="s">
        <v>887</v>
      </c>
      <c r="G305" s="38"/>
      <c r="H305" s="38"/>
      <c r="I305" s="212"/>
      <c r="J305" s="38"/>
      <c r="K305" s="38"/>
      <c r="L305" s="42"/>
      <c r="M305" s="213"/>
      <c r="N305" s="214"/>
      <c r="O305" s="89"/>
      <c r="P305" s="89"/>
      <c r="Q305" s="89"/>
      <c r="R305" s="89"/>
      <c r="S305" s="89"/>
      <c r="T305" s="89"/>
      <c r="U305" s="90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5" t="s">
        <v>144</v>
      </c>
      <c r="AU305" s="15" t="s">
        <v>75</v>
      </c>
    </row>
    <row r="306" s="2" customFormat="1">
      <c r="A306" s="36"/>
      <c r="B306" s="37"/>
      <c r="C306" s="215" t="s">
        <v>532</v>
      </c>
      <c r="D306" s="215" t="s">
        <v>154</v>
      </c>
      <c r="E306" s="216" t="s">
        <v>889</v>
      </c>
      <c r="F306" s="217" t="s">
        <v>890</v>
      </c>
      <c r="G306" s="218" t="s">
        <v>147</v>
      </c>
      <c r="H306" s="219">
        <v>80</v>
      </c>
      <c r="I306" s="220"/>
      <c r="J306" s="221">
        <f>ROUND(I306*H306,2)</f>
        <v>0</v>
      </c>
      <c r="K306" s="217" t="s">
        <v>141</v>
      </c>
      <c r="L306" s="42"/>
      <c r="M306" s="222" t="s">
        <v>1</v>
      </c>
      <c r="N306" s="223" t="s">
        <v>40</v>
      </c>
      <c r="O306" s="89"/>
      <c r="P306" s="206">
        <f>O306*H306</f>
        <v>0</v>
      </c>
      <c r="Q306" s="206">
        <v>0</v>
      </c>
      <c r="R306" s="206">
        <f>Q306*H306</f>
        <v>0</v>
      </c>
      <c r="S306" s="206">
        <v>0</v>
      </c>
      <c r="T306" s="206">
        <f>S306*H306</f>
        <v>0</v>
      </c>
      <c r="U306" s="207" t="s">
        <v>1</v>
      </c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08" t="s">
        <v>82</v>
      </c>
      <c r="AT306" s="208" t="s">
        <v>154</v>
      </c>
      <c r="AU306" s="208" t="s">
        <v>75</v>
      </c>
      <c r="AY306" s="15" t="s">
        <v>142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15" t="s">
        <v>82</v>
      </c>
      <c r="BK306" s="209">
        <f>ROUND(I306*H306,2)</f>
        <v>0</v>
      </c>
      <c r="BL306" s="15" t="s">
        <v>82</v>
      </c>
      <c r="BM306" s="208" t="s">
        <v>891</v>
      </c>
    </row>
    <row r="307" s="2" customFormat="1">
      <c r="A307" s="36"/>
      <c r="B307" s="37"/>
      <c r="C307" s="38"/>
      <c r="D307" s="210" t="s">
        <v>144</v>
      </c>
      <c r="E307" s="38"/>
      <c r="F307" s="211" t="s">
        <v>890</v>
      </c>
      <c r="G307" s="38"/>
      <c r="H307" s="38"/>
      <c r="I307" s="212"/>
      <c r="J307" s="38"/>
      <c r="K307" s="38"/>
      <c r="L307" s="42"/>
      <c r="M307" s="213"/>
      <c r="N307" s="214"/>
      <c r="O307" s="89"/>
      <c r="P307" s="89"/>
      <c r="Q307" s="89"/>
      <c r="R307" s="89"/>
      <c r="S307" s="89"/>
      <c r="T307" s="89"/>
      <c r="U307" s="90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5" t="s">
        <v>144</v>
      </c>
      <c r="AU307" s="15" t="s">
        <v>75</v>
      </c>
    </row>
    <row r="308" s="2" customFormat="1">
      <c r="A308" s="36"/>
      <c r="B308" s="37"/>
      <c r="C308" s="215" t="s">
        <v>536</v>
      </c>
      <c r="D308" s="215" t="s">
        <v>154</v>
      </c>
      <c r="E308" s="216" t="s">
        <v>892</v>
      </c>
      <c r="F308" s="217" t="s">
        <v>893</v>
      </c>
      <c r="G308" s="218" t="s">
        <v>147</v>
      </c>
      <c r="H308" s="219">
        <v>2</v>
      </c>
      <c r="I308" s="220"/>
      <c r="J308" s="221">
        <f>ROUND(I308*H308,2)</f>
        <v>0</v>
      </c>
      <c r="K308" s="217" t="s">
        <v>141</v>
      </c>
      <c r="L308" s="42"/>
      <c r="M308" s="222" t="s">
        <v>1</v>
      </c>
      <c r="N308" s="223" t="s">
        <v>40</v>
      </c>
      <c r="O308" s="89"/>
      <c r="P308" s="206">
        <f>O308*H308</f>
        <v>0</v>
      </c>
      <c r="Q308" s="206">
        <v>0</v>
      </c>
      <c r="R308" s="206">
        <f>Q308*H308</f>
        <v>0</v>
      </c>
      <c r="S308" s="206">
        <v>0</v>
      </c>
      <c r="T308" s="206">
        <f>S308*H308</f>
        <v>0</v>
      </c>
      <c r="U308" s="207" t="s">
        <v>1</v>
      </c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08" t="s">
        <v>82</v>
      </c>
      <c r="AT308" s="208" t="s">
        <v>154</v>
      </c>
      <c r="AU308" s="208" t="s">
        <v>75</v>
      </c>
      <c r="AY308" s="15" t="s">
        <v>142</v>
      </c>
      <c r="BE308" s="209">
        <f>IF(N308="základní",J308,0)</f>
        <v>0</v>
      </c>
      <c r="BF308" s="209">
        <f>IF(N308="snížená",J308,0)</f>
        <v>0</v>
      </c>
      <c r="BG308" s="209">
        <f>IF(N308="zákl. přenesená",J308,0)</f>
        <v>0</v>
      </c>
      <c r="BH308" s="209">
        <f>IF(N308="sníž. přenesená",J308,0)</f>
        <v>0</v>
      </c>
      <c r="BI308" s="209">
        <f>IF(N308="nulová",J308,0)</f>
        <v>0</v>
      </c>
      <c r="BJ308" s="15" t="s">
        <v>82</v>
      </c>
      <c r="BK308" s="209">
        <f>ROUND(I308*H308,2)</f>
        <v>0</v>
      </c>
      <c r="BL308" s="15" t="s">
        <v>82</v>
      </c>
      <c r="BM308" s="208" t="s">
        <v>894</v>
      </c>
    </row>
    <row r="309" s="2" customFormat="1">
      <c r="A309" s="36"/>
      <c r="B309" s="37"/>
      <c r="C309" s="38"/>
      <c r="D309" s="210" t="s">
        <v>144</v>
      </c>
      <c r="E309" s="38"/>
      <c r="F309" s="211" t="s">
        <v>893</v>
      </c>
      <c r="G309" s="38"/>
      <c r="H309" s="38"/>
      <c r="I309" s="212"/>
      <c r="J309" s="38"/>
      <c r="K309" s="38"/>
      <c r="L309" s="42"/>
      <c r="M309" s="213"/>
      <c r="N309" s="214"/>
      <c r="O309" s="89"/>
      <c r="P309" s="89"/>
      <c r="Q309" s="89"/>
      <c r="R309" s="89"/>
      <c r="S309" s="89"/>
      <c r="T309" s="89"/>
      <c r="U309" s="90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5" t="s">
        <v>144</v>
      </c>
      <c r="AU309" s="15" t="s">
        <v>75</v>
      </c>
    </row>
    <row r="310" s="2" customFormat="1" ht="16.5" customHeight="1">
      <c r="A310" s="36"/>
      <c r="B310" s="37"/>
      <c r="C310" s="215" t="s">
        <v>540</v>
      </c>
      <c r="D310" s="215" t="s">
        <v>154</v>
      </c>
      <c r="E310" s="216" t="s">
        <v>895</v>
      </c>
      <c r="F310" s="217" t="s">
        <v>896</v>
      </c>
      <c r="G310" s="218" t="s">
        <v>147</v>
      </c>
      <c r="H310" s="219">
        <v>2</v>
      </c>
      <c r="I310" s="220"/>
      <c r="J310" s="221">
        <f>ROUND(I310*H310,2)</f>
        <v>0</v>
      </c>
      <c r="K310" s="217" t="s">
        <v>141</v>
      </c>
      <c r="L310" s="42"/>
      <c r="M310" s="222" t="s">
        <v>1</v>
      </c>
      <c r="N310" s="223" t="s">
        <v>40</v>
      </c>
      <c r="O310" s="89"/>
      <c r="P310" s="206">
        <f>O310*H310</f>
        <v>0</v>
      </c>
      <c r="Q310" s="206">
        <v>0</v>
      </c>
      <c r="R310" s="206">
        <f>Q310*H310</f>
        <v>0</v>
      </c>
      <c r="S310" s="206">
        <v>0</v>
      </c>
      <c r="T310" s="206">
        <f>S310*H310</f>
        <v>0</v>
      </c>
      <c r="U310" s="207" t="s">
        <v>1</v>
      </c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208" t="s">
        <v>82</v>
      </c>
      <c r="AT310" s="208" t="s">
        <v>154</v>
      </c>
      <c r="AU310" s="208" t="s">
        <v>75</v>
      </c>
      <c r="AY310" s="15" t="s">
        <v>142</v>
      </c>
      <c r="BE310" s="209">
        <f>IF(N310="základní",J310,0)</f>
        <v>0</v>
      </c>
      <c r="BF310" s="209">
        <f>IF(N310="snížená",J310,0)</f>
        <v>0</v>
      </c>
      <c r="BG310" s="209">
        <f>IF(N310="zákl. přenesená",J310,0)</f>
        <v>0</v>
      </c>
      <c r="BH310" s="209">
        <f>IF(N310="sníž. přenesená",J310,0)</f>
        <v>0</v>
      </c>
      <c r="BI310" s="209">
        <f>IF(N310="nulová",J310,0)</f>
        <v>0</v>
      </c>
      <c r="BJ310" s="15" t="s">
        <v>82</v>
      </c>
      <c r="BK310" s="209">
        <f>ROUND(I310*H310,2)</f>
        <v>0</v>
      </c>
      <c r="BL310" s="15" t="s">
        <v>82</v>
      </c>
      <c r="BM310" s="208" t="s">
        <v>897</v>
      </c>
    </row>
    <row r="311" s="2" customFormat="1">
      <c r="A311" s="36"/>
      <c r="B311" s="37"/>
      <c r="C311" s="38"/>
      <c r="D311" s="210" t="s">
        <v>144</v>
      </c>
      <c r="E311" s="38"/>
      <c r="F311" s="211" t="s">
        <v>896</v>
      </c>
      <c r="G311" s="38"/>
      <c r="H311" s="38"/>
      <c r="I311" s="212"/>
      <c r="J311" s="38"/>
      <c r="K311" s="38"/>
      <c r="L311" s="42"/>
      <c r="M311" s="213"/>
      <c r="N311" s="214"/>
      <c r="O311" s="89"/>
      <c r="P311" s="89"/>
      <c r="Q311" s="89"/>
      <c r="R311" s="89"/>
      <c r="S311" s="89"/>
      <c r="T311" s="89"/>
      <c r="U311" s="90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5" t="s">
        <v>144</v>
      </c>
      <c r="AU311" s="15" t="s">
        <v>75</v>
      </c>
    </row>
    <row r="312" s="2" customFormat="1" ht="21.75" customHeight="1">
      <c r="A312" s="36"/>
      <c r="B312" s="37"/>
      <c r="C312" s="196" t="s">
        <v>544</v>
      </c>
      <c r="D312" s="196" t="s">
        <v>137</v>
      </c>
      <c r="E312" s="197" t="s">
        <v>898</v>
      </c>
      <c r="F312" s="198" t="s">
        <v>899</v>
      </c>
      <c r="G312" s="199" t="s">
        <v>147</v>
      </c>
      <c r="H312" s="200">
        <v>15</v>
      </c>
      <c r="I312" s="201"/>
      <c r="J312" s="202">
        <f>ROUND(I312*H312,2)</f>
        <v>0</v>
      </c>
      <c r="K312" s="198" t="s">
        <v>141</v>
      </c>
      <c r="L312" s="203"/>
      <c r="M312" s="204" t="s">
        <v>1</v>
      </c>
      <c r="N312" s="205" t="s">
        <v>40</v>
      </c>
      <c r="O312" s="89"/>
      <c r="P312" s="206">
        <f>O312*H312</f>
        <v>0</v>
      </c>
      <c r="Q312" s="206">
        <v>0</v>
      </c>
      <c r="R312" s="206">
        <f>Q312*H312</f>
        <v>0</v>
      </c>
      <c r="S312" s="206">
        <v>0</v>
      </c>
      <c r="T312" s="206">
        <f>S312*H312</f>
        <v>0</v>
      </c>
      <c r="U312" s="207" t="s">
        <v>1</v>
      </c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208" t="s">
        <v>174</v>
      </c>
      <c r="AT312" s="208" t="s">
        <v>137</v>
      </c>
      <c r="AU312" s="208" t="s">
        <v>75</v>
      </c>
      <c r="AY312" s="15" t="s">
        <v>142</v>
      </c>
      <c r="BE312" s="209">
        <f>IF(N312="základní",J312,0)</f>
        <v>0</v>
      </c>
      <c r="BF312" s="209">
        <f>IF(N312="snížená",J312,0)</f>
        <v>0</v>
      </c>
      <c r="BG312" s="209">
        <f>IF(N312="zákl. přenesená",J312,0)</f>
        <v>0</v>
      </c>
      <c r="BH312" s="209">
        <f>IF(N312="sníž. přenesená",J312,0)</f>
        <v>0</v>
      </c>
      <c r="BI312" s="209">
        <f>IF(N312="nulová",J312,0)</f>
        <v>0</v>
      </c>
      <c r="BJ312" s="15" t="s">
        <v>82</v>
      </c>
      <c r="BK312" s="209">
        <f>ROUND(I312*H312,2)</f>
        <v>0</v>
      </c>
      <c r="BL312" s="15" t="s">
        <v>174</v>
      </c>
      <c r="BM312" s="208" t="s">
        <v>900</v>
      </c>
    </row>
    <row r="313" s="2" customFormat="1">
      <c r="A313" s="36"/>
      <c r="B313" s="37"/>
      <c r="C313" s="38"/>
      <c r="D313" s="210" t="s">
        <v>144</v>
      </c>
      <c r="E313" s="38"/>
      <c r="F313" s="211" t="s">
        <v>899</v>
      </c>
      <c r="G313" s="38"/>
      <c r="H313" s="38"/>
      <c r="I313" s="212"/>
      <c r="J313" s="38"/>
      <c r="K313" s="38"/>
      <c r="L313" s="42"/>
      <c r="M313" s="213"/>
      <c r="N313" s="214"/>
      <c r="O313" s="89"/>
      <c r="P313" s="89"/>
      <c r="Q313" s="89"/>
      <c r="R313" s="89"/>
      <c r="S313" s="89"/>
      <c r="T313" s="89"/>
      <c r="U313" s="90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5" t="s">
        <v>144</v>
      </c>
      <c r="AU313" s="15" t="s">
        <v>75</v>
      </c>
    </row>
    <row r="314" s="2" customFormat="1">
      <c r="A314" s="36"/>
      <c r="B314" s="37"/>
      <c r="C314" s="196" t="s">
        <v>548</v>
      </c>
      <c r="D314" s="196" t="s">
        <v>137</v>
      </c>
      <c r="E314" s="197" t="s">
        <v>901</v>
      </c>
      <c r="F314" s="198" t="s">
        <v>902</v>
      </c>
      <c r="G314" s="199" t="s">
        <v>147</v>
      </c>
      <c r="H314" s="200">
        <v>3</v>
      </c>
      <c r="I314" s="201"/>
      <c r="J314" s="202">
        <f>ROUND(I314*H314,2)</f>
        <v>0</v>
      </c>
      <c r="K314" s="198" t="s">
        <v>141</v>
      </c>
      <c r="L314" s="203"/>
      <c r="M314" s="204" t="s">
        <v>1</v>
      </c>
      <c r="N314" s="205" t="s">
        <v>40</v>
      </c>
      <c r="O314" s="89"/>
      <c r="P314" s="206">
        <f>O314*H314</f>
        <v>0</v>
      </c>
      <c r="Q314" s="206">
        <v>0</v>
      </c>
      <c r="R314" s="206">
        <f>Q314*H314</f>
        <v>0</v>
      </c>
      <c r="S314" s="206">
        <v>0</v>
      </c>
      <c r="T314" s="206">
        <f>S314*H314</f>
        <v>0</v>
      </c>
      <c r="U314" s="207" t="s">
        <v>1</v>
      </c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08" t="s">
        <v>84</v>
      </c>
      <c r="AT314" s="208" t="s">
        <v>137</v>
      </c>
      <c r="AU314" s="208" t="s">
        <v>75</v>
      </c>
      <c r="AY314" s="15" t="s">
        <v>142</v>
      </c>
      <c r="BE314" s="209">
        <f>IF(N314="základní",J314,0)</f>
        <v>0</v>
      </c>
      <c r="BF314" s="209">
        <f>IF(N314="snížená",J314,0)</f>
        <v>0</v>
      </c>
      <c r="BG314" s="209">
        <f>IF(N314="zákl. přenesená",J314,0)</f>
        <v>0</v>
      </c>
      <c r="BH314" s="209">
        <f>IF(N314="sníž. přenesená",J314,0)</f>
        <v>0</v>
      </c>
      <c r="BI314" s="209">
        <f>IF(N314="nulová",J314,0)</f>
        <v>0</v>
      </c>
      <c r="BJ314" s="15" t="s">
        <v>82</v>
      </c>
      <c r="BK314" s="209">
        <f>ROUND(I314*H314,2)</f>
        <v>0</v>
      </c>
      <c r="BL314" s="15" t="s">
        <v>82</v>
      </c>
      <c r="BM314" s="208" t="s">
        <v>903</v>
      </c>
    </row>
    <row r="315" s="2" customFormat="1">
      <c r="A315" s="36"/>
      <c r="B315" s="37"/>
      <c r="C315" s="38"/>
      <c r="D315" s="210" t="s">
        <v>144</v>
      </c>
      <c r="E315" s="38"/>
      <c r="F315" s="211" t="s">
        <v>902</v>
      </c>
      <c r="G315" s="38"/>
      <c r="H315" s="38"/>
      <c r="I315" s="212"/>
      <c r="J315" s="38"/>
      <c r="K315" s="38"/>
      <c r="L315" s="42"/>
      <c r="M315" s="213"/>
      <c r="N315" s="214"/>
      <c r="O315" s="89"/>
      <c r="P315" s="89"/>
      <c r="Q315" s="89"/>
      <c r="R315" s="89"/>
      <c r="S315" s="89"/>
      <c r="T315" s="89"/>
      <c r="U315" s="90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5" t="s">
        <v>144</v>
      </c>
      <c r="AU315" s="15" t="s">
        <v>75</v>
      </c>
    </row>
    <row r="316" s="2" customFormat="1" ht="16.5" customHeight="1">
      <c r="A316" s="36"/>
      <c r="B316" s="37"/>
      <c r="C316" s="215" t="s">
        <v>552</v>
      </c>
      <c r="D316" s="215" t="s">
        <v>154</v>
      </c>
      <c r="E316" s="216" t="s">
        <v>904</v>
      </c>
      <c r="F316" s="217" t="s">
        <v>905</v>
      </c>
      <c r="G316" s="218" t="s">
        <v>147</v>
      </c>
      <c r="H316" s="219">
        <v>3</v>
      </c>
      <c r="I316" s="220"/>
      <c r="J316" s="221">
        <f>ROUND(I316*H316,2)</f>
        <v>0</v>
      </c>
      <c r="K316" s="217" t="s">
        <v>141</v>
      </c>
      <c r="L316" s="42"/>
      <c r="M316" s="222" t="s">
        <v>1</v>
      </c>
      <c r="N316" s="223" t="s">
        <v>40</v>
      </c>
      <c r="O316" s="89"/>
      <c r="P316" s="206">
        <f>O316*H316</f>
        <v>0</v>
      </c>
      <c r="Q316" s="206">
        <v>0</v>
      </c>
      <c r="R316" s="206">
        <f>Q316*H316</f>
        <v>0</v>
      </c>
      <c r="S316" s="206">
        <v>0</v>
      </c>
      <c r="T316" s="206">
        <f>S316*H316</f>
        <v>0</v>
      </c>
      <c r="U316" s="207" t="s">
        <v>1</v>
      </c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208" t="s">
        <v>82</v>
      </c>
      <c r="AT316" s="208" t="s">
        <v>154</v>
      </c>
      <c r="AU316" s="208" t="s">
        <v>75</v>
      </c>
      <c r="AY316" s="15" t="s">
        <v>142</v>
      </c>
      <c r="BE316" s="209">
        <f>IF(N316="základní",J316,0)</f>
        <v>0</v>
      </c>
      <c r="BF316" s="209">
        <f>IF(N316="snížená",J316,0)</f>
        <v>0</v>
      </c>
      <c r="BG316" s="209">
        <f>IF(N316="zákl. přenesená",J316,0)</f>
        <v>0</v>
      </c>
      <c r="BH316" s="209">
        <f>IF(N316="sníž. přenesená",J316,0)</f>
        <v>0</v>
      </c>
      <c r="BI316" s="209">
        <f>IF(N316="nulová",J316,0)</f>
        <v>0</v>
      </c>
      <c r="BJ316" s="15" t="s">
        <v>82</v>
      </c>
      <c r="BK316" s="209">
        <f>ROUND(I316*H316,2)</f>
        <v>0</v>
      </c>
      <c r="BL316" s="15" t="s">
        <v>82</v>
      </c>
      <c r="BM316" s="208" t="s">
        <v>906</v>
      </c>
    </row>
    <row r="317" s="2" customFormat="1">
      <c r="A317" s="36"/>
      <c r="B317" s="37"/>
      <c r="C317" s="38"/>
      <c r="D317" s="210" t="s">
        <v>144</v>
      </c>
      <c r="E317" s="38"/>
      <c r="F317" s="211" t="s">
        <v>905</v>
      </c>
      <c r="G317" s="38"/>
      <c r="H317" s="38"/>
      <c r="I317" s="212"/>
      <c r="J317" s="38"/>
      <c r="K317" s="38"/>
      <c r="L317" s="42"/>
      <c r="M317" s="213"/>
      <c r="N317" s="214"/>
      <c r="O317" s="89"/>
      <c r="P317" s="89"/>
      <c r="Q317" s="89"/>
      <c r="R317" s="89"/>
      <c r="S317" s="89"/>
      <c r="T317" s="89"/>
      <c r="U317" s="90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5" t="s">
        <v>144</v>
      </c>
      <c r="AU317" s="15" t="s">
        <v>75</v>
      </c>
    </row>
    <row r="318" s="2" customFormat="1" ht="16.5" customHeight="1">
      <c r="A318" s="36"/>
      <c r="B318" s="37"/>
      <c r="C318" s="215" t="s">
        <v>557</v>
      </c>
      <c r="D318" s="215" t="s">
        <v>154</v>
      </c>
      <c r="E318" s="216" t="s">
        <v>907</v>
      </c>
      <c r="F318" s="217" t="s">
        <v>908</v>
      </c>
      <c r="G318" s="218" t="s">
        <v>147</v>
      </c>
      <c r="H318" s="219">
        <v>3</v>
      </c>
      <c r="I318" s="220"/>
      <c r="J318" s="221">
        <f>ROUND(I318*H318,2)</f>
        <v>0</v>
      </c>
      <c r="K318" s="217" t="s">
        <v>141</v>
      </c>
      <c r="L318" s="42"/>
      <c r="M318" s="222" t="s">
        <v>1</v>
      </c>
      <c r="N318" s="223" t="s">
        <v>40</v>
      </c>
      <c r="O318" s="89"/>
      <c r="P318" s="206">
        <f>O318*H318</f>
        <v>0</v>
      </c>
      <c r="Q318" s="206">
        <v>0</v>
      </c>
      <c r="R318" s="206">
        <f>Q318*H318</f>
        <v>0</v>
      </c>
      <c r="S318" s="206">
        <v>0</v>
      </c>
      <c r="T318" s="206">
        <f>S318*H318</f>
        <v>0</v>
      </c>
      <c r="U318" s="207" t="s">
        <v>1</v>
      </c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08" t="s">
        <v>82</v>
      </c>
      <c r="AT318" s="208" t="s">
        <v>154</v>
      </c>
      <c r="AU318" s="208" t="s">
        <v>75</v>
      </c>
      <c r="AY318" s="15" t="s">
        <v>142</v>
      </c>
      <c r="BE318" s="209">
        <f>IF(N318="základní",J318,0)</f>
        <v>0</v>
      </c>
      <c r="BF318" s="209">
        <f>IF(N318="snížená",J318,0)</f>
        <v>0</v>
      </c>
      <c r="BG318" s="209">
        <f>IF(N318="zákl. přenesená",J318,0)</f>
        <v>0</v>
      </c>
      <c r="BH318" s="209">
        <f>IF(N318="sníž. přenesená",J318,0)</f>
        <v>0</v>
      </c>
      <c r="BI318" s="209">
        <f>IF(N318="nulová",J318,0)</f>
        <v>0</v>
      </c>
      <c r="BJ318" s="15" t="s">
        <v>82</v>
      </c>
      <c r="BK318" s="209">
        <f>ROUND(I318*H318,2)</f>
        <v>0</v>
      </c>
      <c r="BL318" s="15" t="s">
        <v>82</v>
      </c>
      <c r="BM318" s="208" t="s">
        <v>909</v>
      </c>
    </row>
    <row r="319" s="2" customFormat="1">
      <c r="A319" s="36"/>
      <c r="B319" s="37"/>
      <c r="C319" s="38"/>
      <c r="D319" s="210" t="s">
        <v>144</v>
      </c>
      <c r="E319" s="38"/>
      <c r="F319" s="211" t="s">
        <v>908</v>
      </c>
      <c r="G319" s="38"/>
      <c r="H319" s="38"/>
      <c r="I319" s="212"/>
      <c r="J319" s="38"/>
      <c r="K319" s="38"/>
      <c r="L319" s="42"/>
      <c r="M319" s="213"/>
      <c r="N319" s="214"/>
      <c r="O319" s="89"/>
      <c r="P319" s="89"/>
      <c r="Q319" s="89"/>
      <c r="R319" s="89"/>
      <c r="S319" s="89"/>
      <c r="T319" s="89"/>
      <c r="U319" s="90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5" t="s">
        <v>144</v>
      </c>
      <c r="AU319" s="15" t="s">
        <v>75</v>
      </c>
    </row>
    <row r="320" s="2" customFormat="1">
      <c r="A320" s="36"/>
      <c r="B320" s="37"/>
      <c r="C320" s="196" t="s">
        <v>910</v>
      </c>
      <c r="D320" s="196" t="s">
        <v>137</v>
      </c>
      <c r="E320" s="197" t="s">
        <v>911</v>
      </c>
      <c r="F320" s="198" t="s">
        <v>912</v>
      </c>
      <c r="G320" s="199" t="s">
        <v>147</v>
      </c>
      <c r="H320" s="200">
        <v>1</v>
      </c>
      <c r="I320" s="201"/>
      <c r="J320" s="202">
        <f>ROUND(I320*H320,2)</f>
        <v>0</v>
      </c>
      <c r="K320" s="198" t="s">
        <v>141</v>
      </c>
      <c r="L320" s="203"/>
      <c r="M320" s="204" t="s">
        <v>1</v>
      </c>
      <c r="N320" s="205" t="s">
        <v>40</v>
      </c>
      <c r="O320" s="89"/>
      <c r="P320" s="206">
        <f>O320*H320</f>
        <v>0</v>
      </c>
      <c r="Q320" s="206">
        <v>0</v>
      </c>
      <c r="R320" s="206">
        <f>Q320*H320</f>
        <v>0</v>
      </c>
      <c r="S320" s="206">
        <v>0</v>
      </c>
      <c r="T320" s="206">
        <f>S320*H320</f>
        <v>0</v>
      </c>
      <c r="U320" s="207" t="s">
        <v>1</v>
      </c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08" t="s">
        <v>84</v>
      </c>
      <c r="AT320" s="208" t="s">
        <v>137</v>
      </c>
      <c r="AU320" s="208" t="s">
        <v>75</v>
      </c>
      <c r="AY320" s="15" t="s">
        <v>142</v>
      </c>
      <c r="BE320" s="209">
        <f>IF(N320="základní",J320,0)</f>
        <v>0</v>
      </c>
      <c r="BF320" s="209">
        <f>IF(N320="snížená",J320,0)</f>
        <v>0</v>
      </c>
      <c r="BG320" s="209">
        <f>IF(N320="zákl. přenesená",J320,0)</f>
        <v>0</v>
      </c>
      <c r="BH320" s="209">
        <f>IF(N320="sníž. přenesená",J320,0)</f>
        <v>0</v>
      </c>
      <c r="BI320" s="209">
        <f>IF(N320="nulová",J320,0)</f>
        <v>0</v>
      </c>
      <c r="BJ320" s="15" t="s">
        <v>82</v>
      </c>
      <c r="BK320" s="209">
        <f>ROUND(I320*H320,2)</f>
        <v>0</v>
      </c>
      <c r="BL320" s="15" t="s">
        <v>82</v>
      </c>
      <c r="BM320" s="208" t="s">
        <v>913</v>
      </c>
    </row>
    <row r="321" s="2" customFormat="1">
      <c r="A321" s="36"/>
      <c r="B321" s="37"/>
      <c r="C321" s="38"/>
      <c r="D321" s="210" t="s">
        <v>144</v>
      </c>
      <c r="E321" s="38"/>
      <c r="F321" s="211" t="s">
        <v>912</v>
      </c>
      <c r="G321" s="38"/>
      <c r="H321" s="38"/>
      <c r="I321" s="212"/>
      <c r="J321" s="38"/>
      <c r="K321" s="38"/>
      <c r="L321" s="42"/>
      <c r="M321" s="213"/>
      <c r="N321" s="214"/>
      <c r="O321" s="89"/>
      <c r="P321" s="89"/>
      <c r="Q321" s="89"/>
      <c r="R321" s="89"/>
      <c r="S321" s="89"/>
      <c r="T321" s="89"/>
      <c r="U321" s="90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5" t="s">
        <v>144</v>
      </c>
      <c r="AU321" s="15" t="s">
        <v>75</v>
      </c>
    </row>
    <row r="322" s="2" customFormat="1" ht="21.75" customHeight="1">
      <c r="A322" s="36"/>
      <c r="B322" s="37"/>
      <c r="C322" s="215" t="s">
        <v>914</v>
      </c>
      <c r="D322" s="215" t="s">
        <v>154</v>
      </c>
      <c r="E322" s="216" t="s">
        <v>915</v>
      </c>
      <c r="F322" s="217" t="s">
        <v>916</v>
      </c>
      <c r="G322" s="218" t="s">
        <v>147</v>
      </c>
      <c r="H322" s="219">
        <v>1</v>
      </c>
      <c r="I322" s="220"/>
      <c r="J322" s="221">
        <f>ROUND(I322*H322,2)</f>
        <v>0</v>
      </c>
      <c r="K322" s="217" t="s">
        <v>141</v>
      </c>
      <c r="L322" s="42"/>
      <c r="M322" s="222" t="s">
        <v>1</v>
      </c>
      <c r="N322" s="223" t="s">
        <v>40</v>
      </c>
      <c r="O322" s="89"/>
      <c r="P322" s="206">
        <f>O322*H322</f>
        <v>0</v>
      </c>
      <c r="Q322" s="206">
        <v>0</v>
      </c>
      <c r="R322" s="206">
        <f>Q322*H322</f>
        <v>0</v>
      </c>
      <c r="S322" s="206">
        <v>0</v>
      </c>
      <c r="T322" s="206">
        <f>S322*H322</f>
        <v>0</v>
      </c>
      <c r="U322" s="207" t="s">
        <v>1</v>
      </c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08" t="s">
        <v>82</v>
      </c>
      <c r="AT322" s="208" t="s">
        <v>154</v>
      </c>
      <c r="AU322" s="208" t="s">
        <v>75</v>
      </c>
      <c r="AY322" s="15" t="s">
        <v>142</v>
      </c>
      <c r="BE322" s="209">
        <f>IF(N322="základní",J322,0)</f>
        <v>0</v>
      </c>
      <c r="BF322" s="209">
        <f>IF(N322="snížená",J322,0)</f>
        <v>0</v>
      </c>
      <c r="BG322" s="209">
        <f>IF(N322="zákl. přenesená",J322,0)</f>
        <v>0</v>
      </c>
      <c r="BH322" s="209">
        <f>IF(N322="sníž. přenesená",J322,0)</f>
        <v>0</v>
      </c>
      <c r="BI322" s="209">
        <f>IF(N322="nulová",J322,0)</f>
        <v>0</v>
      </c>
      <c r="BJ322" s="15" t="s">
        <v>82</v>
      </c>
      <c r="BK322" s="209">
        <f>ROUND(I322*H322,2)</f>
        <v>0</v>
      </c>
      <c r="BL322" s="15" t="s">
        <v>82</v>
      </c>
      <c r="BM322" s="208" t="s">
        <v>917</v>
      </c>
    </row>
    <row r="323" s="2" customFormat="1">
      <c r="A323" s="36"/>
      <c r="B323" s="37"/>
      <c r="C323" s="38"/>
      <c r="D323" s="210" t="s">
        <v>144</v>
      </c>
      <c r="E323" s="38"/>
      <c r="F323" s="211" t="s">
        <v>918</v>
      </c>
      <c r="G323" s="38"/>
      <c r="H323" s="38"/>
      <c r="I323" s="212"/>
      <c r="J323" s="38"/>
      <c r="K323" s="38"/>
      <c r="L323" s="42"/>
      <c r="M323" s="213"/>
      <c r="N323" s="214"/>
      <c r="O323" s="89"/>
      <c r="P323" s="89"/>
      <c r="Q323" s="89"/>
      <c r="R323" s="89"/>
      <c r="S323" s="89"/>
      <c r="T323" s="89"/>
      <c r="U323" s="90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5" t="s">
        <v>144</v>
      </c>
      <c r="AU323" s="15" t="s">
        <v>75</v>
      </c>
    </row>
    <row r="324" s="2" customFormat="1">
      <c r="A324" s="36"/>
      <c r="B324" s="37"/>
      <c r="C324" s="196" t="s">
        <v>561</v>
      </c>
      <c r="D324" s="196" t="s">
        <v>137</v>
      </c>
      <c r="E324" s="197" t="s">
        <v>919</v>
      </c>
      <c r="F324" s="198" t="s">
        <v>920</v>
      </c>
      <c r="G324" s="199" t="s">
        <v>147</v>
      </c>
      <c r="H324" s="200">
        <v>5</v>
      </c>
      <c r="I324" s="201"/>
      <c r="J324" s="202">
        <f>ROUND(I324*H324,2)</f>
        <v>0</v>
      </c>
      <c r="K324" s="198" t="s">
        <v>141</v>
      </c>
      <c r="L324" s="203"/>
      <c r="M324" s="204" t="s">
        <v>1</v>
      </c>
      <c r="N324" s="205" t="s">
        <v>40</v>
      </c>
      <c r="O324" s="89"/>
      <c r="P324" s="206">
        <f>O324*H324</f>
        <v>0</v>
      </c>
      <c r="Q324" s="206">
        <v>0</v>
      </c>
      <c r="R324" s="206">
        <f>Q324*H324</f>
        <v>0</v>
      </c>
      <c r="S324" s="206">
        <v>0</v>
      </c>
      <c r="T324" s="206">
        <f>S324*H324</f>
        <v>0</v>
      </c>
      <c r="U324" s="207" t="s">
        <v>1</v>
      </c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08" t="s">
        <v>84</v>
      </c>
      <c r="AT324" s="208" t="s">
        <v>137</v>
      </c>
      <c r="AU324" s="208" t="s">
        <v>75</v>
      </c>
      <c r="AY324" s="15" t="s">
        <v>142</v>
      </c>
      <c r="BE324" s="209">
        <f>IF(N324="základní",J324,0)</f>
        <v>0</v>
      </c>
      <c r="BF324" s="209">
        <f>IF(N324="snížená",J324,0)</f>
        <v>0</v>
      </c>
      <c r="BG324" s="209">
        <f>IF(N324="zákl. přenesená",J324,0)</f>
        <v>0</v>
      </c>
      <c r="BH324" s="209">
        <f>IF(N324="sníž. přenesená",J324,0)</f>
        <v>0</v>
      </c>
      <c r="BI324" s="209">
        <f>IF(N324="nulová",J324,0)</f>
        <v>0</v>
      </c>
      <c r="BJ324" s="15" t="s">
        <v>82</v>
      </c>
      <c r="BK324" s="209">
        <f>ROUND(I324*H324,2)</f>
        <v>0</v>
      </c>
      <c r="BL324" s="15" t="s">
        <v>82</v>
      </c>
      <c r="BM324" s="208" t="s">
        <v>921</v>
      </c>
    </row>
    <row r="325" s="2" customFormat="1">
      <c r="A325" s="36"/>
      <c r="B325" s="37"/>
      <c r="C325" s="38"/>
      <c r="D325" s="210" t="s">
        <v>144</v>
      </c>
      <c r="E325" s="38"/>
      <c r="F325" s="211" t="s">
        <v>920</v>
      </c>
      <c r="G325" s="38"/>
      <c r="H325" s="38"/>
      <c r="I325" s="212"/>
      <c r="J325" s="38"/>
      <c r="K325" s="38"/>
      <c r="L325" s="42"/>
      <c r="M325" s="213"/>
      <c r="N325" s="214"/>
      <c r="O325" s="89"/>
      <c r="P325" s="89"/>
      <c r="Q325" s="89"/>
      <c r="R325" s="89"/>
      <c r="S325" s="89"/>
      <c r="T325" s="89"/>
      <c r="U325" s="90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5" t="s">
        <v>144</v>
      </c>
      <c r="AU325" s="15" t="s">
        <v>75</v>
      </c>
    </row>
    <row r="326" s="2" customFormat="1">
      <c r="A326" s="36"/>
      <c r="B326" s="37"/>
      <c r="C326" s="196" t="s">
        <v>565</v>
      </c>
      <c r="D326" s="196" t="s">
        <v>137</v>
      </c>
      <c r="E326" s="197" t="s">
        <v>922</v>
      </c>
      <c r="F326" s="198" t="s">
        <v>923</v>
      </c>
      <c r="G326" s="199" t="s">
        <v>147</v>
      </c>
      <c r="H326" s="200">
        <v>5</v>
      </c>
      <c r="I326" s="201"/>
      <c r="J326" s="202">
        <f>ROUND(I326*H326,2)</f>
        <v>0</v>
      </c>
      <c r="K326" s="198" t="s">
        <v>141</v>
      </c>
      <c r="L326" s="203"/>
      <c r="M326" s="204" t="s">
        <v>1</v>
      </c>
      <c r="N326" s="205" t="s">
        <v>40</v>
      </c>
      <c r="O326" s="89"/>
      <c r="P326" s="206">
        <f>O326*H326</f>
        <v>0</v>
      </c>
      <c r="Q326" s="206">
        <v>0</v>
      </c>
      <c r="R326" s="206">
        <f>Q326*H326</f>
        <v>0</v>
      </c>
      <c r="S326" s="206">
        <v>0</v>
      </c>
      <c r="T326" s="206">
        <f>S326*H326</f>
        <v>0</v>
      </c>
      <c r="U326" s="207" t="s">
        <v>1</v>
      </c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R326" s="208" t="s">
        <v>84</v>
      </c>
      <c r="AT326" s="208" t="s">
        <v>137</v>
      </c>
      <c r="AU326" s="208" t="s">
        <v>75</v>
      </c>
      <c r="AY326" s="15" t="s">
        <v>142</v>
      </c>
      <c r="BE326" s="209">
        <f>IF(N326="základní",J326,0)</f>
        <v>0</v>
      </c>
      <c r="BF326" s="209">
        <f>IF(N326="snížená",J326,0)</f>
        <v>0</v>
      </c>
      <c r="BG326" s="209">
        <f>IF(N326="zákl. přenesená",J326,0)</f>
        <v>0</v>
      </c>
      <c r="BH326" s="209">
        <f>IF(N326="sníž. přenesená",J326,0)</f>
        <v>0</v>
      </c>
      <c r="BI326" s="209">
        <f>IF(N326="nulová",J326,0)</f>
        <v>0</v>
      </c>
      <c r="BJ326" s="15" t="s">
        <v>82</v>
      </c>
      <c r="BK326" s="209">
        <f>ROUND(I326*H326,2)</f>
        <v>0</v>
      </c>
      <c r="BL326" s="15" t="s">
        <v>82</v>
      </c>
      <c r="BM326" s="208" t="s">
        <v>924</v>
      </c>
    </row>
    <row r="327" s="2" customFormat="1">
      <c r="A327" s="36"/>
      <c r="B327" s="37"/>
      <c r="C327" s="38"/>
      <c r="D327" s="210" t="s">
        <v>144</v>
      </c>
      <c r="E327" s="38"/>
      <c r="F327" s="211" t="s">
        <v>923</v>
      </c>
      <c r="G327" s="38"/>
      <c r="H327" s="38"/>
      <c r="I327" s="212"/>
      <c r="J327" s="38"/>
      <c r="K327" s="38"/>
      <c r="L327" s="42"/>
      <c r="M327" s="213"/>
      <c r="N327" s="214"/>
      <c r="O327" s="89"/>
      <c r="P327" s="89"/>
      <c r="Q327" s="89"/>
      <c r="R327" s="89"/>
      <c r="S327" s="89"/>
      <c r="T327" s="89"/>
      <c r="U327" s="90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5" t="s">
        <v>144</v>
      </c>
      <c r="AU327" s="15" t="s">
        <v>75</v>
      </c>
    </row>
    <row r="328" s="2" customFormat="1">
      <c r="A328" s="36"/>
      <c r="B328" s="37"/>
      <c r="C328" s="196" t="s">
        <v>569</v>
      </c>
      <c r="D328" s="196" t="s">
        <v>137</v>
      </c>
      <c r="E328" s="197" t="s">
        <v>925</v>
      </c>
      <c r="F328" s="198" t="s">
        <v>926</v>
      </c>
      <c r="G328" s="199" t="s">
        <v>147</v>
      </c>
      <c r="H328" s="200">
        <v>5</v>
      </c>
      <c r="I328" s="201"/>
      <c r="J328" s="202">
        <f>ROUND(I328*H328,2)</f>
        <v>0</v>
      </c>
      <c r="K328" s="198" t="s">
        <v>141</v>
      </c>
      <c r="L328" s="203"/>
      <c r="M328" s="204" t="s">
        <v>1</v>
      </c>
      <c r="N328" s="205" t="s">
        <v>40</v>
      </c>
      <c r="O328" s="89"/>
      <c r="P328" s="206">
        <f>O328*H328</f>
        <v>0</v>
      </c>
      <c r="Q328" s="206">
        <v>0</v>
      </c>
      <c r="R328" s="206">
        <f>Q328*H328</f>
        <v>0</v>
      </c>
      <c r="S328" s="206">
        <v>0</v>
      </c>
      <c r="T328" s="206">
        <f>S328*H328</f>
        <v>0</v>
      </c>
      <c r="U328" s="207" t="s">
        <v>1</v>
      </c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208" t="s">
        <v>84</v>
      </c>
      <c r="AT328" s="208" t="s">
        <v>137</v>
      </c>
      <c r="AU328" s="208" t="s">
        <v>75</v>
      </c>
      <c r="AY328" s="15" t="s">
        <v>142</v>
      </c>
      <c r="BE328" s="209">
        <f>IF(N328="základní",J328,0)</f>
        <v>0</v>
      </c>
      <c r="BF328" s="209">
        <f>IF(N328="snížená",J328,0)</f>
        <v>0</v>
      </c>
      <c r="BG328" s="209">
        <f>IF(N328="zákl. přenesená",J328,0)</f>
        <v>0</v>
      </c>
      <c r="BH328" s="209">
        <f>IF(N328="sníž. přenesená",J328,0)</f>
        <v>0</v>
      </c>
      <c r="BI328" s="209">
        <f>IF(N328="nulová",J328,0)</f>
        <v>0</v>
      </c>
      <c r="BJ328" s="15" t="s">
        <v>82</v>
      </c>
      <c r="BK328" s="209">
        <f>ROUND(I328*H328,2)</f>
        <v>0</v>
      </c>
      <c r="BL328" s="15" t="s">
        <v>82</v>
      </c>
      <c r="BM328" s="208" t="s">
        <v>927</v>
      </c>
    </row>
    <row r="329" s="2" customFormat="1">
      <c r="A329" s="36"/>
      <c r="B329" s="37"/>
      <c r="C329" s="38"/>
      <c r="D329" s="210" t="s">
        <v>144</v>
      </c>
      <c r="E329" s="38"/>
      <c r="F329" s="211" t="s">
        <v>926</v>
      </c>
      <c r="G329" s="38"/>
      <c r="H329" s="38"/>
      <c r="I329" s="212"/>
      <c r="J329" s="38"/>
      <c r="K329" s="38"/>
      <c r="L329" s="42"/>
      <c r="M329" s="213"/>
      <c r="N329" s="214"/>
      <c r="O329" s="89"/>
      <c r="P329" s="89"/>
      <c r="Q329" s="89"/>
      <c r="R329" s="89"/>
      <c r="S329" s="89"/>
      <c r="T329" s="89"/>
      <c r="U329" s="90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5" t="s">
        <v>144</v>
      </c>
      <c r="AU329" s="15" t="s">
        <v>75</v>
      </c>
    </row>
    <row r="330" s="2" customFormat="1">
      <c r="A330" s="36"/>
      <c r="B330" s="37"/>
      <c r="C330" s="196" t="s">
        <v>573</v>
      </c>
      <c r="D330" s="196" t="s">
        <v>137</v>
      </c>
      <c r="E330" s="197" t="s">
        <v>928</v>
      </c>
      <c r="F330" s="198" t="s">
        <v>929</v>
      </c>
      <c r="G330" s="199" t="s">
        <v>147</v>
      </c>
      <c r="H330" s="200">
        <v>5</v>
      </c>
      <c r="I330" s="201"/>
      <c r="J330" s="202">
        <f>ROUND(I330*H330,2)</f>
        <v>0</v>
      </c>
      <c r="K330" s="198" t="s">
        <v>141</v>
      </c>
      <c r="L330" s="203"/>
      <c r="M330" s="204" t="s">
        <v>1</v>
      </c>
      <c r="N330" s="205" t="s">
        <v>40</v>
      </c>
      <c r="O330" s="89"/>
      <c r="P330" s="206">
        <f>O330*H330</f>
        <v>0</v>
      </c>
      <c r="Q330" s="206">
        <v>0</v>
      </c>
      <c r="R330" s="206">
        <f>Q330*H330</f>
        <v>0</v>
      </c>
      <c r="S330" s="206">
        <v>0</v>
      </c>
      <c r="T330" s="206">
        <f>S330*H330</f>
        <v>0</v>
      </c>
      <c r="U330" s="207" t="s">
        <v>1</v>
      </c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208" t="s">
        <v>84</v>
      </c>
      <c r="AT330" s="208" t="s">
        <v>137</v>
      </c>
      <c r="AU330" s="208" t="s">
        <v>75</v>
      </c>
      <c r="AY330" s="15" t="s">
        <v>142</v>
      </c>
      <c r="BE330" s="209">
        <f>IF(N330="základní",J330,0)</f>
        <v>0</v>
      </c>
      <c r="BF330" s="209">
        <f>IF(N330="snížená",J330,0)</f>
        <v>0</v>
      </c>
      <c r="BG330" s="209">
        <f>IF(N330="zákl. přenesená",J330,0)</f>
        <v>0</v>
      </c>
      <c r="BH330" s="209">
        <f>IF(N330="sníž. přenesená",J330,0)</f>
        <v>0</v>
      </c>
      <c r="BI330" s="209">
        <f>IF(N330="nulová",J330,0)</f>
        <v>0</v>
      </c>
      <c r="BJ330" s="15" t="s">
        <v>82</v>
      </c>
      <c r="BK330" s="209">
        <f>ROUND(I330*H330,2)</f>
        <v>0</v>
      </c>
      <c r="BL330" s="15" t="s">
        <v>82</v>
      </c>
      <c r="BM330" s="208" t="s">
        <v>930</v>
      </c>
    </row>
    <row r="331" s="2" customFormat="1">
      <c r="A331" s="36"/>
      <c r="B331" s="37"/>
      <c r="C331" s="38"/>
      <c r="D331" s="210" t="s">
        <v>144</v>
      </c>
      <c r="E331" s="38"/>
      <c r="F331" s="211" t="s">
        <v>929</v>
      </c>
      <c r="G331" s="38"/>
      <c r="H331" s="38"/>
      <c r="I331" s="212"/>
      <c r="J331" s="38"/>
      <c r="K331" s="38"/>
      <c r="L331" s="42"/>
      <c r="M331" s="213"/>
      <c r="N331" s="214"/>
      <c r="O331" s="89"/>
      <c r="P331" s="89"/>
      <c r="Q331" s="89"/>
      <c r="R331" s="89"/>
      <c r="S331" s="89"/>
      <c r="T331" s="89"/>
      <c r="U331" s="90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5" t="s">
        <v>144</v>
      </c>
      <c r="AU331" s="15" t="s">
        <v>75</v>
      </c>
    </row>
    <row r="332" s="2" customFormat="1">
      <c r="A332" s="36"/>
      <c r="B332" s="37"/>
      <c r="C332" s="196" t="s">
        <v>931</v>
      </c>
      <c r="D332" s="196" t="s">
        <v>137</v>
      </c>
      <c r="E332" s="197" t="s">
        <v>932</v>
      </c>
      <c r="F332" s="198" t="s">
        <v>933</v>
      </c>
      <c r="G332" s="199" t="s">
        <v>147</v>
      </c>
      <c r="H332" s="200">
        <v>5</v>
      </c>
      <c r="I332" s="201"/>
      <c r="J332" s="202">
        <f>ROUND(I332*H332,2)</f>
        <v>0</v>
      </c>
      <c r="K332" s="198" t="s">
        <v>141</v>
      </c>
      <c r="L332" s="203"/>
      <c r="M332" s="204" t="s">
        <v>1</v>
      </c>
      <c r="N332" s="205" t="s">
        <v>40</v>
      </c>
      <c r="O332" s="89"/>
      <c r="P332" s="206">
        <f>O332*H332</f>
        <v>0</v>
      </c>
      <c r="Q332" s="206">
        <v>0</v>
      </c>
      <c r="R332" s="206">
        <f>Q332*H332</f>
        <v>0</v>
      </c>
      <c r="S332" s="206">
        <v>0</v>
      </c>
      <c r="T332" s="206">
        <f>S332*H332</f>
        <v>0</v>
      </c>
      <c r="U332" s="207" t="s">
        <v>1</v>
      </c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08" t="s">
        <v>84</v>
      </c>
      <c r="AT332" s="208" t="s">
        <v>137</v>
      </c>
      <c r="AU332" s="208" t="s">
        <v>75</v>
      </c>
      <c r="AY332" s="15" t="s">
        <v>142</v>
      </c>
      <c r="BE332" s="209">
        <f>IF(N332="základní",J332,0)</f>
        <v>0</v>
      </c>
      <c r="BF332" s="209">
        <f>IF(N332="snížená",J332,0)</f>
        <v>0</v>
      </c>
      <c r="BG332" s="209">
        <f>IF(N332="zákl. přenesená",J332,0)</f>
        <v>0</v>
      </c>
      <c r="BH332" s="209">
        <f>IF(N332="sníž. přenesená",J332,0)</f>
        <v>0</v>
      </c>
      <c r="BI332" s="209">
        <f>IF(N332="nulová",J332,0)</f>
        <v>0</v>
      </c>
      <c r="BJ332" s="15" t="s">
        <v>82</v>
      </c>
      <c r="BK332" s="209">
        <f>ROUND(I332*H332,2)</f>
        <v>0</v>
      </c>
      <c r="BL332" s="15" t="s">
        <v>82</v>
      </c>
      <c r="BM332" s="208" t="s">
        <v>934</v>
      </c>
    </row>
    <row r="333" s="2" customFormat="1">
      <c r="A333" s="36"/>
      <c r="B333" s="37"/>
      <c r="C333" s="38"/>
      <c r="D333" s="210" t="s">
        <v>144</v>
      </c>
      <c r="E333" s="38"/>
      <c r="F333" s="211" t="s">
        <v>933</v>
      </c>
      <c r="G333" s="38"/>
      <c r="H333" s="38"/>
      <c r="I333" s="212"/>
      <c r="J333" s="38"/>
      <c r="K333" s="38"/>
      <c r="L333" s="42"/>
      <c r="M333" s="213"/>
      <c r="N333" s="214"/>
      <c r="O333" s="89"/>
      <c r="P333" s="89"/>
      <c r="Q333" s="89"/>
      <c r="R333" s="89"/>
      <c r="S333" s="89"/>
      <c r="T333" s="89"/>
      <c r="U333" s="90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5" t="s">
        <v>144</v>
      </c>
      <c r="AU333" s="15" t="s">
        <v>75</v>
      </c>
    </row>
    <row r="334" s="2" customFormat="1" ht="33" customHeight="1">
      <c r="A334" s="36"/>
      <c r="B334" s="37"/>
      <c r="C334" s="196" t="s">
        <v>577</v>
      </c>
      <c r="D334" s="196" t="s">
        <v>137</v>
      </c>
      <c r="E334" s="197" t="s">
        <v>935</v>
      </c>
      <c r="F334" s="198" t="s">
        <v>936</v>
      </c>
      <c r="G334" s="199" t="s">
        <v>325</v>
      </c>
      <c r="H334" s="200">
        <v>5</v>
      </c>
      <c r="I334" s="201"/>
      <c r="J334" s="202">
        <f>ROUND(I334*H334,2)</f>
        <v>0</v>
      </c>
      <c r="K334" s="198" t="s">
        <v>141</v>
      </c>
      <c r="L334" s="203"/>
      <c r="M334" s="204" t="s">
        <v>1</v>
      </c>
      <c r="N334" s="205" t="s">
        <v>40</v>
      </c>
      <c r="O334" s="89"/>
      <c r="P334" s="206">
        <f>O334*H334</f>
        <v>0</v>
      </c>
      <c r="Q334" s="206">
        <v>0</v>
      </c>
      <c r="R334" s="206">
        <f>Q334*H334</f>
        <v>0</v>
      </c>
      <c r="S334" s="206">
        <v>0</v>
      </c>
      <c r="T334" s="206">
        <f>S334*H334</f>
        <v>0</v>
      </c>
      <c r="U334" s="207" t="s">
        <v>1</v>
      </c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08" t="s">
        <v>84</v>
      </c>
      <c r="AT334" s="208" t="s">
        <v>137</v>
      </c>
      <c r="AU334" s="208" t="s">
        <v>75</v>
      </c>
      <c r="AY334" s="15" t="s">
        <v>142</v>
      </c>
      <c r="BE334" s="209">
        <f>IF(N334="základní",J334,0)</f>
        <v>0</v>
      </c>
      <c r="BF334" s="209">
        <f>IF(N334="snížená",J334,0)</f>
        <v>0</v>
      </c>
      <c r="BG334" s="209">
        <f>IF(N334="zákl. přenesená",J334,0)</f>
        <v>0</v>
      </c>
      <c r="BH334" s="209">
        <f>IF(N334="sníž. přenesená",J334,0)</f>
        <v>0</v>
      </c>
      <c r="BI334" s="209">
        <f>IF(N334="nulová",J334,0)</f>
        <v>0</v>
      </c>
      <c r="BJ334" s="15" t="s">
        <v>82</v>
      </c>
      <c r="BK334" s="209">
        <f>ROUND(I334*H334,2)</f>
        <v>0</v>
      </c>
      <c r="BL334" s="15" t="s">
        <v>82</v>
      </c>
      <c r="BM334" s="208" t="s">
        <v>937</v>
      </c>
    </row>
    <row r="335" s="2" customFormat="1">
      <c r="A335" s="36"/>
      <c r="B335" s="37"/>
      <c r="C335" s="38"/>
      <c r="D335" s="210" t="s">
        <v>144</v>
      </c>
      <c r="E335" s="38"/>
      <c r="F335" s="211" t="s">
        <v>936</v>
      </c>
      <c r="G335" s="38"/>
      <c r="H335" s="38"/>
      <c r="I335" s="212"/>
      <c r="J335" s="38"/>
      <c r="K335" s="38"/>
      <c r="L335" s="42"/>
      <c r="M335" s="213"/>
      <c r="N335" s="214"/>
      <c r="O335" s="89"/>
      <c r="P335" s="89"/>
      <c r="Q335" s="89"/>
      <c r="R335" s="89"/>
      <c r="S335" s="89"/>
      <c r="T335" s="89"/>
      <c r="U335" s="90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5" t="s">
        <v>144</v>
      </c>
      <c r="AU335" s="15" t="s">
        <v>75</v>
      </c>
    </row>
    <row r="336" s="2" customFormat="1" ht="33" customHeight="1">
      <c r="A336" s="36"/>
      <c r="B336" s="37"/>
      <c r="C336" s="196" t="s">
        <v>582</v>
      </c>
      <c r="D336" s="196" t="s">
        <v>137</v>
      </c>
      <c r="E336" s="197" t="s">
        <v>938</v>
      </c>
      <c r="F336" s="198" t="s">
        <v>939</v>
      </c>
      <c r="G336" s="199" t="s">
        <v>147</v>
      </c>
      <c r="H336" s="200">
        <v>8</v>
      </c>
      <c r="I336" s="201"/>
      <c r="J336" s="202">
        <f>ROUND(I336*H336,2)</f>
        <v>0</v>
      </c>
      <c r="K336" s="198" t="s">
        <v>141</v>
      </c>
      <c r="L336" s="203"/>
      <c r="M336" s="204" t="s">
        <v>1</v>
      </c>
      <c r="N336" s="205" t="s">
        <v>40</v>
      </c>
      <c r="O336" s="89"/>
      <c r="P336" s="206">
        <f>O336*H336</f>
        <v>0</v>
      </c>
      <c r="Q336" s="206">
        <v>0</v>
      </c>
      <c r="R336" s="206">
        <f>Q336*H336</f>
        <v>0</v>
      </c>
      <c r="S336" s="206">
        <v>0</v>
      </c>
      <c r="T336" s="206">
        <f>S336*H336</f>
        <v>0</v>
      </c>
      <c r="U336" s="207" t="s">
        <v>1</v>
      </c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08" t="s">
        <v>84</v>
      </c>
      <c r="AT336" s="208" t="s">
        <v>137</v>
      </c>
      <c r="AU336" s="208" t="s">
        <v>75</v>
      </c>
      <c r="AY336" s="15" t="s">
        <v>142</v>
      </c>
      <c r="BE336" s="209">
        <f>IF(N336="základní",J336,0)</f>
        <v>0</v>
      </c>
      <c r="BF336" s="209">
        <f>IF(N336="snížená",J336,0)</f>
        <v>0</v>
      </c>
      <c r="BG336" s="209">
        <f>IF(N336="zákl. přenesená",J336,0)</f>
        <v>0</v>
      </c>
      <c r="BH336" s="209">
        <f>IF(N336="sníž. přenesená",J336,0)</f>
        <v>0</v>
      </c>
      <c r="BI336" s="209">
        <f>IF(N336="nulová",J336,0)</f>
        <v>0</v>
      </c>
      <c r="BJ336" s="15" t="s">
        <v>82</v>
      </c>
      <c r="BK336" s="209">
        <f>ROUND(I336*H336,2)</f>
        <v>0</v>
      </c>
      <c r="BL336" s="15" t="s">
        <v>82</v>
      </c>
      <c r="BM336" s="208" t="s">
        <v>940</v>
      </c>
    </row>
    <row r="337" s="2" customFormat="1">
      <c r="A337" s="36"/>
      <c r="B337" s="37"/>
      <c r="C337" s="38"/>
      <c r="D337" s="210" t="s">
        <v>144</v>
      </c>
      <c r="E337" s="38"/>
      <c r="F337" s="211" t="s">
        <v>939</v>
      </c>
      <c r="G337" s="38"/>
      <c r="H337" s="38"/>
      <c r="I337" s="212"/>
      <c r="J337" s="38"/>
      <c r="K337" s="38"/>
      <c r="L337" s="42"/>
      <c r="M337" s="213"/>
      <c r="N337" s="214"/>
      <c r="O337" s="89"/>
      <c r="P337" s="89"/>
      <c r="Q337" s="89"/>
      <c r="R337" s="89"/>
      <c r="S337" s="89"/>
      <c r="T337" s="89"/>
      <c r="U337" s="90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5" t="s">
        <v>144</v>
      </c>
      <c r="AU337" s="15" t="s">
        <v>75</v>
      </c>
    </row>
    <row r="338" s="2" customFormat="1">
      <c r="A338" s="36"/>
      <c r="B338" s="37"/>
      <c r="C338" s="196" t="s">
        <v>591</v>
      </c>
      <c r="D338" s="196" t="s">
        <v>137</v>
      </c>
      <c r="E338" s="197" t="s">
        <v>941</v>
      </c>
      <c r="F338" s="198" t="s">
        <v>942</v>
      </c>
      <c r="G338" s="199" t="s">
        <v>147</v>
      </c>
      <c r="H338" s="200">
        <v>2</v>
      </c>
      <c r="I338" s="201"/>
      <c r="J338" s="202">
        <f>ROUND(I338*H338,2)</f>
        <v>0</v>
      </c>
      <c r="K338" s="198" t="s">
        <v>141</v>
      </c>
      <c r="L338" s="203"/>
      <c r="M338" s="204" t="s">
        <v>1</v>
      </c>
      <c r="N338" s="205" t="s">
        <v>40</v>
      </c>
      <c r="O338" s="89"/>
      <c r="P338" s="206">
        <f>O338*H338</f>
        <v>0</v>
      </c>
      <c r="Q338" s="206">
        <v>0</v>
      </c>
      <c r="R338" s="206">
        <f>Q338*H338</f>
        <v>0</v>
      </c>
      <c r="S338" s="206">
        <v>0</v>
      </c>
      <c r="T338" s="206">
        <f>S338*H338</f>
        <v>0</v>
      </c>
      <c r="U338" s="207" t="s">
        <v>1</v>
      </c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08" t="s">
        <v>84</v>
      </c>
      <c r="AT338" s="208" t="s">
        <v>137</v>
      </c>
      <c r="AU338" s="208" t="s">
        <v>75</v>
      </c>
      <c r="AY338" s="15" t="s">
        <v>142</v>
      </c>
      <c r="BE338" s="209">
        <f>IF(N338="základní",J338,0)</f>
        <v>0</v>
      </c>
      <c r="BF338" s="209">
        <f>IF(N338="snížená",J338,0)</f>
        <v>0</v>
      </c>
      <c r="BG338" s="209">
        <f>IF(N338="zákl. přenesená",J338,0)</f>
        <v>0</v>
      </c>
      <c r="BH338" s="209">
        <f>IF(N338="sníž. přenesená",J338,0)</f>
        <v>0</v>
      </c>
      <c r="BI338" s="209">
        <f>IF(N338="nulová",J338,0)</f>
        <v>0</v>
      </c>
      <c r="BJ338" s="15" t="s">
        <v>82</v>
      </c>
      <c r="BK338" s="209">
        <f>ROUND(I338*H338,2)</f>
        <v>0</v>
      </c>
      <c r="BL338" s="15" t="s">
        <v>82</v>
      </c>
      <c r="BM338" s="208" t="s">
        <v>943</v>
      </c>
    </row>
    <row r="339" s="2" customFormat="1">
      <c r="A339" s="36"/>
      <c r="B339" s="37"/>
      <c r="C339" s="38"/>
      <c r="D339" s="210" t="s">
        <v>144</v>
      </c>
      <c r="E339" s="38"/>
      <c r="F339" s="211" t="s">
        <v>942</v>
      </c>
      <c r="G339" s="38"/>
      <c r="H339" s="38"/>
      <c r="I339" s="212"/>
      <c r="J339" s="38"/>
      <c r="K339" s="38"/>
      <c r="L339" s="42"/>
      <c r="M339" s="213"/>
      <c r="N339" s="214"/>
      <c r="O339" s="89"/>
      <c r="P339" s="89"/>
      <c r="Q339" s="89"/>
      <c r="R339" s="89"/>
      <c r="S339" s="89"/>
      <c r="T339" s="89"/>
      <c r="U339" s="90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5" t="s">
        <v>144</v>
      </c>
      <c r="AU339" s="15" t="s">
        <v>75</v>
      </c>
    </row>
    <row r="340" s="2" customFormat="1">
      <c r="A340" s="36"/>
      <c r="B340" s="37"/>
      <c r="C340" s="196" t="s">
        <v>596</v>
      </c>
      <c r="D340" s="196" t="s">
        <v>137</v>
      </c>
      <c r="E340" s="197" t="s">
        <v>944</v>
      </c>
      <c r="F340" s="198" t="s">
        <v>945</v>
      </c>
      <c r="G340" s="199" t="s">
        <v>147</v>
      </c>
      <c r="H340" s="200">
        <v>5</v>
      </c>
      <c r="I340" s="201"/>
      <c r="J340" s="202">
        <f>ROUND(I340*H340,2)</f>
        <v>0</v>
      </c>
      <c r="K340" s="198" t="s">
        <v>141</v>
      </c>
      <c r="L340" s="203"/>
      <c r="M340" s="204" t="s">
        <v>1</v>
      </c>
      <c r="N340" s="205" t="s">
        <v>40</v>
      </c>
      <c r="O340" s="89"/>
      <c r="P340" s="206">
        <f>O340*H340</f>
        <v>0</v>
      </c>
      <c r="Q340" s="206">
        <v>0</v>
      </c>
      <c r="R340" s="206">
        <f>Q340*H340</f>
        <v>0</v>
      </c>
      <c r="S340" s="206">
        <v>0</v>
      </c>
      <c r="T340" s="206">
        <f>S340*H340</f>
        <v>0</v>
      </c>
      <c r="U340" s="207" t="s">
        <v>1</v>
      </c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08" t="s">
        <v>84</v>
      </c>
      <c r="AT340" s="208" t="s">
        <v>137</v>
      </c>
      <c r="AU340" s="208" t="s">
        <v>75</v>
      </c>
      <c r="AY340" s="15" t="s">
        <v>142</v>
      </c>
      <c r="BE340" s="209">
        <f>IF(N340="základní",J340,0)</f>
        <v>0</v>
      </c>
      <c r="BF340" s="209">
        <f>IF(N340="snížená",J340,0)</f>
        <v>0</v>
      </c>
      <c r="BG340" s="209">
        <f>IF(N340="zákl. přenesená",J340,0)</f>
        <v>0</v>
      </c>
      <c r="BH340" s="209">
        <f>IF(N340="sníž. přenesená",J340,0)</f>
        <v>0</v>
      </c>
      <c r="BI340" s="209">
        <f>IF(N340="nulová",J340,0)</f>
        <v>0</v>
      </c>
      <c r="BJ340" s="15" t="s">
        <v>82</v>
      </c>
      <c r="BK340" s="209">
        <f>ROUND(I340*H340,2)</f>
        <v>0</v>
      </c>
      <c r="BL340" s="15" t="s">
        <v>82</v>
      </c>
      <c r="BM340" s="208" t="s">
        <v>946</v>
      </c>
    </row>
    <row r="341" s="2" customFormat="1">
      <c r="A341" s="36"/>
      <c r="B341" s="37"/>
      <c r="C341" s="38"/>
      <c r="D341" s="210" t="s">
        <v>144</v>
      </c>
      <c r="E341" s="38"/>
      <c r="F341" s="211" t="s">
        <v>945</v>
      </c>
      <c r="G341" s="38"/>
      <c r="H341" s="38"/>
      <c r="I341" s="212"/>
      <c r="J341" s="38"/>
      <c r="K341" s="38"/>
      <c r="L341" s="42"/>
      <c r="M341" s="213"/>
      <c r="N341" s="214"/>
      <c r="O341" s="89"/>
      <c r="P341" s="89"/>
      <c r="Q341" s="89"/>
      <c r="R341" s="89"/>
      <c r="S341" s="89"/>
      <c r="T341" s="89"/>
      <c r="U341" s="90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5" t="s">
        <v>144</v>
      </c>
      <c r="AU341" s="15" t="s">
        <v>75</v>
      </c>
    </row>
    <row r="342" s="2" customFormat="1">
      <c r="A342" s="36"/>
      <c r="B342" s="37"/>
      <c r="C342" s="196" t="s">
        <v>601</v>
      </c>
      <c r="D342" s="196" t="s">
        <v>137</v>
      </c>
      <c r="E342" s="197" t="s">
        <v>947</v>
      </c>
      <c r="F342" s="198" t="s">
        <v>948</v>
      </c>
      <c r="G342" s="199" t="s">
        <v>147</v>
      </c>
      <c r="H342" s="200">
        <v>5</v>
      </c>
      <c r="I342" s="201"/>
      <c r="J342" s="202">
        <f>ROUND(I342*H342,2)</f>
        <v>0</v>
      </c>
      <c r="K342" s="198" t="s">
        <v>141</v>
      </c>
      <c r="L342" s="203"/>
      <c r="M342" s="204" t="s">
        <v>1</v>
      </c>
      <c r="N342" s="205" t="s">
        <v>40</v>
      </c>
      <c r="O342" s="89"/>
      <c r="P342" s="206">
        <f>O342*H342</f>
        <v>0</v>
      </c>
      <c r="Q342" s="206">
        <v>0</v>
      </c>
      <c r="R342" s="206">
        <f>Q342*H342</f>
        <v>0</v>
      </c>
      <c r="S342" s="206">
        <v>0</v>
      </c>
      <c r="T342" s="206">
        <f>S342*H342</f>
        <v>0</v>
      </c>
      <c r="U342" s="207" t="s">
        <v>1</v>
      </c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08" t="s">
        <v>84</v>
      </c>
      <c r="AT342" s="208" t="s">
        <v>137</v>
      </c>
      <c r="AU342" s="208" t="s">
        <v>75</v>
      </c>
      <c r="AY342" s="15" t="s">
        <v>142</v>
      </c>
      <c r="BE342" s="209">
        <f>IF(N342="základní",J342,0)</f>
        <v>0</v>
      </c>
      <c r="BF342" s="209">
        <f>IF(N342="snížená",J342,0)</f>
        <v>0</v>
      </c>
      <c r="BG342" s="209">
        <f>IF(N342="zákl. přenesená",J342,0)</f>
        <v>0</v>
      </c>
      <c r="BH342" s="209">
        <f>IF(N342="sníž. přenesená",J342,0)</f>
        <v>0</v>
      </c>
      <c r="BI342" s="209">
        <f>IF(N342="nulová",J342,0)</f>
        <v>0</v>
      </c>
      <c r="BJ342" s="15" t="s">
        <v>82</v>
      </c>
      <c r="BK342" s="209">
        <f>ROUND(I342*H342,2)</f>
        <v>0</v>
      </c>
      <c r="BL342" s="15" t="s">
        <v>82</v>
      </c>
      <c r="BM342" s="208" t="s">
        <v>949</v>
      </c>
    </row>
    <row r="343" s="2" customFormat="1">
      <c r="A343" s="36"/>
      <c r="B343" s="37"/>
      <c r="C343" s="38"/>
      <c r="D343" s="210" t="s">
        <v>144</v>
      </c>
      <c r="E343" s="38"/>
      <c r="F343" s="211" t="s">
        <v>948</v>
      </c>
      <c r="G343" s="38"/>
      <c r="H343" s="38"/>
      <c r="I343" s="212"/>
      <c r="J343" s="38"/>
      <c r="K343" s="38"/>
      <c r="L343" s="42"/>
      <c r="M343" s="213"/>
      <c r="N343" s="214"/>
      <c r="O343" s="89"/>
      <c r="P343" s="89"/>
      <c r="Q343" s="89"/>
      <c r="R343" s="89"/>
      <c r="S343" s="89"/>
      <c r="T343" s="89"/>
      <c r="U343" s="90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5" t="s">
        <v>144</v>
      </c>
      <c r="AU343" s="15" t="s">
        <v>75</v>
      </c>
    </row>
    <row r="344" s="2" customFormat="1">
      <c r="A344" s="36"/>
      <c r="B344" s="37"/>
      <c r="C344" s="196" t="s">
        <v>606</v>
      </c>
      <c r="D344" s="196" t="s">
        <v>137</v>
      </c>
      <c r="E344" s="197" t="s">
        <v>950</v>
      </c>
      <c r="F344" s="198" t="s">
        <v>951</v>
      </c>
      <c r="G344" s="199" t="s">
        <v>147</v>
      </c>
      <c r="H344" s="200">
        <v>5</v>
      </c>
      <c r="I344" s="201"/>
      <c r="J344" s="202">
        <f>ROUND(I344*H344,2)</f>
        <v>0</v>
      </c>
      <c r="K344" s="198" t="s">
        <v>141</v>
      </c>
      <c r="L344" s="203"/>
      <c r="M344" s="204" t="s">
        <v>1</v>
      </c>
      <c r="N344" s="205" t="s">
        <v>40</v>
      </c>
      <c r="O344" s="89"/>
      <c r="P344" s="206">
        <f>O344*H344</f>
        <v>0</v>
      </c>
      <c r="Q344" s="206">
        <v>0</v>
      </c>
      <c r="R344" s="206">
        <f>Q344*H344</f>
        <v>0</v>
      </c>
      <c r="S344" s="206">
        <v>0</v>
      </c>
      <c r="T344" s="206">
        <f>S344*H344</f>
        <v>0</v>
      </c>
      <c r="U344" s="207" t="s">
        <v>1</v>
      </c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08" t="s">
        <v>84</v>
      </c>
      <c r="AT344" s="208" t="s">
        <v>137</v>
      </c>
      <c r="AU344" s="208" t="s">
        <v>75</v>
      </c>
      <c r="AY344" s="15" t="s">
        <v>142</v>
      </c>
      <c r="BE344" s="209">
        <f>IF(N344="základní",J344,0)</f>
        <v>0</v>
      </c>
      <c r="BF344" s="209">
        <f>IF(N344="snížená",J344,0)</f>
        <v>0</v>
      </c>
      <c r="BG344" s="209">
        <f>IF(N344="zákl. přenesená",J344,0)</f>
        <v>0</v>
      </c>
      <c r="BH344" s="209">
        <f>IF(N344="sníž. přenesená",J344,0)</f>
        <v>0</v>
      </c>
      <c r="BI344" s="209">
        <f>IF(N344="nulová",J344,0)</f>
        <v>0</v>
      </c>
      <c r="BJ344" s="15" t="s">
        <v>82</v>
      </c>
      <c r="BK344" s="209">
        <f>ROUND(I344*H344,2)</f>
        <v>0</v>
      </c>
      <c r="BL344" s="15" t="s">
        <v>82</v>
      </c>
      <c r="BM344" s="208" t="s">
        <v>952</v>
      </c>
    </row>
    <row r="345" s="2" customFormat="1">
      <c r="A345" s="36"/>
      <c r="B345" s="37"/>
      <c r="C345" s="38"/>
      <c r="D345" s="210" t="s">
        <v>144</v>
      </c>
      <c r="E345" s="38"/>
      <c r="F345" s="211" t="s">
        <v>951</v>
      </c>
      <c r="G345" s="38"/>
      <c r="H345" s="38"/>
      <c r="I345" s="212"/>
      <c r="J345" s="38"/>
      <c r="K345" s="38"/>
      <c r="L345" s="42"/>
      <c r="M345" s="213"/>
      <c r="N345" s="214"/>
      <c r="O345" s="89"/>
      <c r="P345" s="89"/>
      <c r="Q345" s="89"/>
      <c r="R345" s="89"/>
      <c r="S345" s="89"/>
      <c r="T345" s="89"/>
      <c r="U345" s="90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5" t="s">
        <v>144</v>
      </c>
      <c r="AU345" s="15" t="s">
        <v>75</v>
      </c>
    </row>
    <row r="346" s="2" customFormat="1" ht="16.5" customHeight="1">
      <c r="A346" s="36"/>
      <c r="B346" s="37"/>
      <c r="C346" s="215" t="s">
        <v>611</v>
      </c>
      <c r="D346" s="215" t="s">
        <v>154</v>
      </c>
      <c r="E346" s="216" t="s">
        <v>462</v>
      </c>
      <c r="F346" s="217" t="s">
        <v>463</v>
      </c>
      <c r="G346" s="218" t="s">
        <v>147</v>
      </c>
      <c r="H346" s="219">
        <v>5</v>
      </c>
      <c r="I346" s="220"/>
      <c r="J346" s="221">
        <f>ROUND(I346*H346,2)</f>
        <v>0</v>
      </c>
      <c r="K346" s="217" t="s">
        <v>141</v>
      </c>
      <c r="L346" s="42"/>
      <c r="M346" s="222" t="s">
        <v>1</v>
      </c>
      <c r="N346" s="223" t="s">
        <v>40</v>
      </c>
      <c r="O346" s="89"/>
      <c r="P346" s="206">
        <f>O346*H346</f>
        <v>0</v>
      </c>
      <c r="Q346" s="206">
        <v>0</v>
      </c>
      <c r="R346" s="206">
        <f>Q346*H346</f>
        <v>0</v>
      </c>
      <c r="S346" s="206">
        <v>0</v>
      </c>
      <c r="T346" s="206">
        <f>S346*H346</f>
        <v>0</v>
      </c>
      <c r="U346" s="207" t="s">
        <v>1</v>
      </c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208" t="s">
        <v>82</v>
      </c>
      <c r="AT346" s="208" t="s">
        <v>154</v>
      </c>
      <c r="AU346" s="208" t="s">
        <v>75</v>
      </c>
      <c r="AY346" s="15" t="s">
        <v>142</v>
      </c>
      <c r="BE346" s="209">
        <f>IF(N346="základní",J346,0)</f>
        <v>0</v>
      </c>
      <c r="BF346" s="209">
        <f>IF(N346="snížená",J346,0)</f>
        <v>0</v>
      </c>
      <c r="BG346" s="209">
        <f>IF(N346="zákl. přenesená",J346,0)</f>
        <v>0</v>
      </c>
      <c r="BH346" s="209">
        <f>IF(N346="sníž. přenesená",J346,0)</f>
        <v>0</v>
      </c>
      <c r="BI346" s="209">
        <f>IF(N346="nulová",J346,0)</f>
        <v>0</v>
      </c>
      <c r="BJ346" s="15" t="s">
        <v>82</v>
      </c>
      <c r="BK346" s="209">
        <f>ROUND(I346*H346,2)</f>
        <v>0</v>
      </c>
      <c r="BL346" s="15" t="s">
        <v>82</v>
      </c>
      <c r="BM346" s="208" t="s">
        <v>953</v>
      </c>
    </row>
    <row r="347" s="2" customFormat="1">
      <c r="A347" s="36"/>
      <c r="B347" s="37"/>
      <c r="C347" s="38"/>
      <c r="D347" s="210" t="s">
        <v>144</v>
      </c>
      <c r="E347" s="38"/>
      <c r="F347" s="211" t="s">
        <v>465</v>
      </c>
      <c r="G347" s="38"/>
      <c r="H347" s="38"/>
      <c r="I347" s="212"/>
      <c r="J347" s="38"/>
      <c r="K347" s="38"/>
      <c r="L347" s="42"/>
      <c r="M347" s="213"/>
      <c r="N347" s="214"/>
      <c r="O347" s="89"/>
      <c r="P347" s="89"/>
      <c r="Q347" s="89"/>
      <c r="R347" s="89"/>
      <c r="S347" s="89"/>
      <c r="T347" s="89"/>
      <c r="U347" s="90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5" t="s">
        <v>144</v>
      </c>
      <c r="AU347" s="15" t="s">
        <v>75</v>
      </c>
    </row>
    <row r="348" s="2" customFormat="1" ht="33" customHeight="1">
      <c r="A348" s="36"/>
      <c r="B348" s="37"/>
      <c r="C348" s="215" t="s">
        <v>616</v>
      </c>
      <c r="D348" s="215" t="s">
        <v>154</v>
      </c>
      <c r="E348" s="216" t="s">
        <v>467</v>
      </c>
      <c r="F348" s="217" t="s">
        <v>468</v>
      </c>
      <c r="G348" s="218" t="s">
        <v>147</v>
      </c>
      <c r="H348" s="219">
        <v>5</v>
      </c>
      <c r="I348" s="220"/>
      <c r="J348" s="221">
        <f>ROUND(I348*H348,2)</f>
        <v>0</v>
      </c>
      <c r="K348" s="217" t="s">
        <v>141</v>
      </c>
      <c r="L348" s="42"/>
      <c r="M348" s="222" t="s">
        <v>1</v>
      </c>
      <c r="N348" s="223" t="s">
        <v>40</v>
      </c>
      <c r="O348" s="89"/>
      <c r="P348" s="206">
        <f>O348*H348</f>
        <v>0</v>
      </c>
      <c r="Q348" s="206">
        <v>0</v>
      </c>
      <c r="R348" s="206">
        <f>Q348*H348</f>
        <v>0</v>
      </c>
      <c r="S348" s="206">
        <v>0</v>
      </c>
      <c r="T348" s="206">
        <f>S348*H348</f>
        <v>0</v>
      </c>
      <c r="U348" s="207" t="s">
        <v>1</v>
      </c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208" t="s">
        <v>82</v>
      </c>
      <c r="AT348" s="208" t="s">
        <v>154</v>
      </c>
      <c r="AU348" s="208" t="s">
        <v>75</v>
      </c>
      <c r="AY348" s="15" t="s">
        <v>142</v>
      </c>
      <c r="BE348" s="209">
        <f>IF(N348="základní",J348,0)</f>
        <v>0</v>
      </c>
      <c r="BF348" s="209">
        <f>IF(N348="snížená",J348,0)</f>
        <v>0</v>
      </c>
      <c r="BG348" s="209">
        <f>IF(N348="zákl. přenesená",J348,0)</f>
        <v>0</v>
      </c>
      <c r="BH348" s="209">
        <f>IF(N348="sníž. přenesená",J348,0)</f>
        <v>0</v>
      </c>
      <c r="BI348" s="209">
        <f>IF(N348="nulová",J348,0)</f>
        <v>0</v>
      </c>
      <c r="BJ348" s="15" t="s">
        <v>82</v>
      </c>
      <c r="BK348" s="209">
        <f>ROUND(I348*H348,2)</f>
        <v>0</v>
      </c>
      <c r="BL348" s="15" t="s">
        <v>82</v>
      </c>
      <c r="BM348" s="208" t="s">
        <v>954</v>
      </c>
    </row>
    <row r="349" s="2" customFormat="1">
      <c r="A349" s="36"/>
      <c r="B349" s="37"/>
      <c r="C349" s="38"/>
      <c r="D349" s="210" t="s">
        <v>144</v>
      </c>
      <c r="E349" s="38"/>
      <c r="F349" s="211" t="s">
        <v>468</v>
      </c>
      <c r="G349" s="38"/>
      <c r="H349" s="38"/>
      <c r="I349" s="212"/>
      <c r="J349" s="38"/>
      <c r="K349" s="38"/>
      <c r="L349" s="42"/>
      <c r="M349" s="213"/>
      <c r="N349" s="214"/>
      <c r="O349" s="89"/>
      <c r="P349" s="89"/>
      <c r="Q349" s="89"/>
      <c r="R349" s="89"/>
      <c r="S349" s="89"/>
      <c r="T349" s="89"/>
      <c r="U349" s="90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5" t="s">
        <v>144</v>
      </c>
      <c r="AU349" s="15" t="s">
        <v>75</v>
      </c>
    </row>
    <row r="350" s="2" customFormat="1">
      <c r="A350" s="36"/>
      <c r="B350" s="37"/>
      <c r="C350" s="215" t="s">
        <v>621</v>
      </c>
      <c r="D350" s="215" t="s">
        <v>154</v>
      </c>
      <c r="E350" s="216" t="s">
        <v>955</v>
      </c>
      <c r="F350" s="217" t="s">
        <v>956</v>
      </c>
      <c r="G350" s="218" t="s">
        <v>147</v>
      </c>
      <c r="H350" s="219">
        <v>2</v>
      </c>
      <c r="I350" s="220"/>
      <c r="J350" s="221">
        <f>ROUND(I350*H350,2)</f>
        <v>0</v>
      </c>
      <c r="K350" s="217" t="s">
        <v>141</v>
      </c>
      <c r="L350" s="42"/>
      <c r="M350" s="222" t="s">
        <v>1</v>
      </c>
      <c r="N350" s="223" t="s">
        <v>40</v>
      </c>
      <c r="O350" s="89"/>
      <c r="P350" s="206">
        <f>O350*H350</f>
        <v>0</v>
      </c>
      <c r="Q350" s="206">
        <v>0</v>
      </c>
      <c r="R350" s="206">
        <f>Q350*H350</f>
        <v>0</v>
      </c>
      <c r="S350" s="206">
        <v>0</v>
      </c>
      <c r="T350" s="206">
        <f>S350*H350</f>
        <v>0</v>
      </c>
      <c r="U350" s="207" t="s">
        <v>1</v>
      </c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208" t="s">
        <v>82</v>
      </c>
      <c r="AT350" s="208" t="s">
        <v>154</v>
      </c>
      <c r="AU350" s="208" t="s">
        <v>75</v>
      </c>
      <c r="AY350" s="15" t="s">
        <v>142</v>
      </c>
      <c r="BE350" s="209">
        <f>IF(N350="základní",J350,0)</f>
        <v>0</v>
      </c>
      <c r="BF350" s="209">
        <f>IF(N350="snížená",J350,0)</f>
        <v>0</v>
      </c>
      <c r="BG350" s="209">
        <f>IF(N350="zákl. přenesená",J350,0)</f>
        <v>0</v>
      </c>
      <c r="BH350" s="209">
        <f>IF(N350="sníž. přenesená",J350,0)</f>
        <v>0</v>
      </c>
      <c r="BI350" s="209">
        <f>IF(N350="nulová",J350,0)</f>
        <v>0</v>
      </c>
      <c r="BJ350" s="15" t="s">
        <v>82</v>
      </c>
      <c r="BK350" s="209">
        <f>ROUND(I350*H350,2)</f>
        <v>0</v>
      </c>
      <c r="BL350" s="15" t="s">
        <v>82</v>
      </c>
      <c r="BM350" s="208" t="s">
        <v>957</v>
      </c>
    </row>
    <row r="351" s="2" customFormat="1">
      <c r="A351" s="36"/>
      <c r="B351" s="37"/>
      <c r="C351" s="38"/>
      <c r="D351" s="210" t="s">
        <v>144</v>
      </c>
      <c r="E351" s="38"/>
      <c r="F351" s="211" t="s">
        <v>956</v>
      </c>
      <c r="G351" s="38"/>
      <c r="H351" s="38"/>
      <c r="I351" s="212"/>
      <c r="J351" s="38"/>
      <c r="K351" s="38"/>
      <c r="L351" s="42"/>
      <c r="M351" s="213"/>
      <c r="N351" s="214"/>
      <c r="O351" s="89"/>
      <c r="P351" s="89"/>
      <c r="Q351" s="89"/>
      <c r="R351" s="89"/>
      <c r="S351" s="89"/>
      <c r="T351" s="89"/>
      <c r="U351" s="90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5" t="s">
        <v>144</v>
      </c>
      <c r="AU351" s="15" t="s">
        <v>75</v>
      </c>
    </row>
    <row r="352" s="2" customFormat="1">
      <c r="A352" s="36"/>
      <c r="B352" s="37"/>
      <c r="C352" s="215" t="s">
        <v>626</v>
      </c>
      <c r="D352" s="215" t="s">
        <v>154</v>
      </c>
      <c r="E352" s="216" t="s">
        <v>958</v>
      </c>
      <c r="F352" s="217" t="s">
        <v>959</v>
      </c>
      <c r="G352" s="218" t="s">
        <v>147</v>
      </c>
      <c r="H352" s="219">
        <v>8</v>
      </c>
      <c r="I352" s="220"/>
      <c r="J352" s="221">
        <f>ROUND(I352*H352,2)</f>
        <v>0</v>
      </c>
      <c r="K352" s="217" t="s">
        <v>141</v>
      </c>
      <c r="L352" s="42"/>
      <c r="M352" s="222" t="s">
        <v>1</v>
      </c>
      <c r="N352" s="223" t="s">
        <v>40</v>
      </c>
      <c r="O352" s="89"/>
      <c r="P352" s="206">
        <f>O352*H352</f>
        <v>0</v>
      </c>
      <c r="Q352" s="206">
        <v>0</v>
      </c>
      <c r="R352" s="206">
        <f>Q352*H352</f>
        <v>0</v>
      </c>
      <c r="S352" s="206">
        <v>0</v>
      </c>
      <c r="T352" s="206">
        <f>S352*H352</f>
        <v>0</v>
      </c>
      <c r="U352" s="207" t="s">
        <v>1</v>
      </c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08" t="s">
        <v>82</v>
      </c>
      <c r="AT352" s="208" t="s">
        <v>154</v>
      </c>
      <c r="AU352" s="208" t="s">
        <v>75</v>
      </c>
      <c r="AY352" s="15" t="s">
        <v>142</v>
      </c>
      <c r="BE352" s="209">
        <f>IF(N352="základní",J352,0)</f>
        <v>0</v>
      </c>
      <c r="BF352" s="209">
        <f>IF(N352="snížená",J352,0)</f>
        <v>0</v>
      </c>
      <c r="BG352" s="209">
        <f>IF(N352="zákl. přenesená",J352,0)</f>
        <v>0</v>
      </c>
      <c r="BH352" s="209">
        <f>IF(N352="sníž. přenesená",J352,0)</f>
        <v>0</v>
      </c>
      <c r="BI352" s="209">
        <f>IF(N352="nulová",J352,0)</f>
        <v>0</v>
      </c>
      <c r="BJ352" s="15" t="s">
        <v>82</v>
      </c>
      <c r="BK352" s="209">
        <f>ROUND(I352*H352,2)</f>
        <v>0</v>
      </c>
      <c r="BL352" s="15" t="s">
        <v>82</v>
      </c>
      <c r="BM352" s="208" t="s">
        <v>960</v>
      </c>
    </row>
    <row r="353" s="2" customFormat="1">
      <c r="A353" s="36"/>
      <c r="B353" s="37"/>
      <c r="C353" s="38"/>
      <c r="D353" s="210" t="s">
        <v>144</v>
      </c>
      <c r="E353" s="38"/>
      <c r="F353" s="211" t="s">
        <v>961</v>
      </c>
      <c r="G353" s="38"/>
      <c r="H353" s="38"/>
      <c r="I353" s="212"/>
      <c r="J353" s="38"/>
      <c r="K353" s="38"/>
      <c r="L353" s="42"/>
      <c r="M353" s="213"/>
      <c r="N353" s="214"/>
      <c r="O353" s="89"/>
      <c r="P353" s="89"/>
      <c r="Q353" s="89"/>
      <c r="R353" s="89"/>
      <c r="S353" s="89"/>
      <c r="T353" s="89"/>
      <c r="U353" s="90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5" t="s">
        <v>144</v>
      </c>
      <c r="AU353" s="15" t="s">
        <v>75</v>
      </c>
    </row>
    <row r="354" s="2" customFormat="1">
      <c r="A354" s="36"/>
      <c r="B354" s="37"/>
      <c r="C354" s="215" t="s">
        <v>631</v>
      </c>
      <c r="D354" s="215" t="s">
        <v>154</v>
      </c>
      <c r="E354" s="216" t="s">
        <v>475</v>
      </c>
      <c r="F354" s="217" t="s">
        <v>476</v>
      </c>
      <c r="G354" s="218" t="s">
        <v>147</v>
      </c>
      <c r="H354" s="219">
        <v>5</v>
      </c>
      <c r="I354" s="220"/>
      <c r="J354" s="221">
        <f>ROUND(I354*H354,2)</f>
        <v>0</v>
      </c>
      <c r="K354" s="217" t="s">
        <v>141</v>
      </c>
      <c r="L354" s="42"/>
      <c r="M354" s="222" t="s">
        <v>1</v>
      </c>
      <c r="N354" s="223" t="s">
        <v>40</v>
      </c>
      <c r="O354" s="89"/>
      <c r="P354" s="206">
        <f>O354*H354</f>
        <v>0</v>
      </c>
      <c r="Q354" s="206">
        <v>0</v>
      </c>
      <c r="R354" s="206">
        <f>Q354*H354</f>
        <v>0</v>
      </c>
      <c r="S354" s="206">
        <v>0</v>
      </c>
      <c r="T354" s="206">
        <f>S354*H354</f>
        <v>0</v>
      </c>
      <c r="U354" s="207" t="s">
        <v>1</v>
      </c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208" t="s">
        <v>82</v>
      </c>
      <c r="AT354" s="208" t="s">
        <v>154</v>
      </c>
      <c r="AU354" s="208" t="s">
        <v>75</v>
      </c>
      <c r="AY354" s="15" t="s">
        <v>142</v>
      </c>
      <c r="BE354" s="209">
        <f>IF(N354="základní",J354,0)</f>
        <v>0</v>
      </c>
      <c r="BF354" s="209">
        <f>IF(N354="snížená",J354,0)</f>
        <v>0</v>
      </c>
      <c r="BG354" s="209">
        <f>IF(N354="zákl. přenesená",J354,0)</f>
        <v>0</v>
      </c>
      <c r="BH354" s="209">
        <f>IF(N354="sníž. přenesená",J354,0)</f>
        <v>0</v>
      </c>
      <c r="BI354" s="209">
        <f>IF(N354="nulová",J354,0)</f>
        <v>0</v>
      </c>
      <c r="BJ354" s="15" t="s">
        <v>82</v>
      </c>
      <c r="BK354" s="209">
        <f>ROUND(I354*H354,2)</f>
        <v>0</v>
      </c>
      <c r="BL354" s="15" t="s">
        <v>82</v>
      </c>
      <c r="BM354" s="208" t="s">
        <v>962</v>
      </c>
    </row>
    <row r="355" s="2" customFormat="1">
      <c r="A355" s="36"/>
      <c r="B355" s="37"/>
      <c r="C355" s="38"/>
      <c r="D355" s="210" t="s">
        <v>144</v>
      </c>
      <c r="E355" s="38"/>
      <c r="F355" s="211" t="s">
        <v>476</v>
      </c>
      <c r="G355" s="38"/>
      <c r="H355" s="38"/>
      <c r="I355" s="212"/>
      <c r="J355" s="38"/>
      <c r="K355" s="38"/>
      <c r="L355" s="42"/>
      <c r="M355" s="213"/>
      <c r="N355" s="214"/>
      <c r="O355" s="89"/>
      <c r="P355" s="89"/>
      <c r="Q355" s="89"/>
      <c r="R355" s="89"/>
      <c r="S355" s="89"/>
      <c r="T355" s="89"/>
      <c r="U355" s="90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T355" s="15" t="s">
        <v>144</v>
      </c>
      <c r="AU355" s="15" t="s">
        <v>75</v>
      </c>
    </row>
    <row r="356" s="2" customFormat="1">
      <c r="A356" s="36"/>
      <c r="B356" s="37"/>
      <c r="C356" s="215" t="s">
        <v>640</v>
      </c>
      <c r="D356" s="215" t="s">
        <v>154</v>
      </c>
      <c r="E356" s="216" t="s">
        <v>479</v>
      </c>
      <c r="F356" s="217" t="s">
        <v>480</v>
      </c>
      <c r="G356" s="218" t="s">
        <v>147</v>
      </c>
      <c r="H356" s="219">
        <v>5</v>
      </c>
      <c r="I356" s="220"/>
      <c r="J356" s="221">
        <f>ROUND(I356*H356,2)</f>
        <v>0</v>
      </c>
      <c r="K356" s="217" t="s">
        <v>141</v>
      </c>
      <c r="L356" s="42"/>
      <c r="M356" s="222" t="s">
        <v>1</v>
      </c>
      <c r="N356" s="223" t="s">
        <v>40</v>
      </c>
      <c r="O356" s="89"/>
      <c r="P356" s="206">
        <f>O356*H356</f>
        <v>0</v>
      </c>
      <c r="Q356" s="206">
        <v>0</v>
      </c>
      <c r="R356" s="206">
        <f>Q356*H356</f>
        <v>0</v>
      </c>
      <c r="S356" s="206">
        <v>0</v>
      </c>
      <c r="T356" s="206">
        <f>S356*H356</f>
        <v>0</v>
      </c>
      <c r="U356" s="207" t="s">
        <v>1</v>
      </c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208" t="s">
        <v>82</v>
      </c>
      <c r="AT356" s="208" t="s">
        <v>154</v>
      </c>
      <c r="AU356" s="208" t="s">
        <v>75</v>
      </c>
      <c r="AY356" s="15" t="s">
        <v>142</v>
      </c>
      <c r="BE356" s="209">
        <f>IF(N356="základní",J356,0)</f>
        <v>0</v>
      </c>
      <c r="BF356" s="209">
        <f>IF(N356="snížená",J356,0)</f>
        <v>0</v>
      </c>
      <c r="BG356" s="209">
        <f>IF(N356="zákl. přenesená",J356,0)</f>
        <v>0</v>
      </c>
      <c r="BH356" s="209">
        <f>IF(N356="sníž. přenesená",J356,0)</f>
        <v>0</v>
      </c>
      <c r="BI356" s="209">
        <f>IF(N356="nulová",J356,0)</f>
        <v>0</v>
      </c>
      <c r="BJ356" s="15" t="s">
        <v>82</v>
      </c>
      <c r="BK356" s="209">
        <f>ROUND(I356*H356,2)</f>
        <v>0</v>
      </c>
      <c r="BL356" s="15" t="s">
        <v>82</v>
      </c>
      <c r="BM356" s="208" t="s">
        <v>963</v>
      </c>
    </row>
    <row r="357" s="2" customFormat="1">
      <c r="A357" s="36"/>
      <c r="B357" s="37"/>
      <c r="C357" s="38"/>
      <c r="D357" s="210" t="s">
        <v>144</v>
      </c>
      <c r="E357" s="38"/>
      <c r="F357" s="211" t="s">
        <v>480</v>
      </c>
      <c r="G357" s="38"/>
      <c r="H357" s="38"/>
      <c r="I357" s="212"/>
      <c r="J357" s="38"/>
      <c r="K357" s="38"/>
      <c r="L357" s="42"/>
      <c r="M357" s="213"/>
      <c r="N357" s="214"/>
      <c r="O357" s="89"/>
      <c r="P357" s="89"/>
      <c r="Q357" s="89"/>
      <c r="R357" s="89"/>
      <c r="S357" s="89"/>
      <c r="T357" s="89"/>
      <c r="U357" s="90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5" t="s">
        <v>144</v>
      </c>
      <c r="AU357" s="15" t="s">
        <v>75</v>
      </c>
    </row>
    <row r="358" s="2" customFormat="1">
      <c r="A358" s="36"/>
      <c r="B358" s="37"/>
      <c r="C358" s="196" t="s">
        <v>650</v>
      </c>
      <c r="D358" s="196" t="s">
        <v>137</v>
      </c>
      <c r="E358" s="197" t="s">
        <v>964</v>
      </c>
      <c r="F358" s="198" t="s">
        <v>965</v>
      </c>
      <c r="G358" s="199" t="s">
        <v>147</v>
      </c>
      <c r="H358" s="200">
        <v>2</v>
      </c>
      <c r="I358" s="201"/>
      <c r="J358" s="202">
        <f>ROUND(I358*H358,2)</f>
        <v>0</v>
      </c>
      <c r="K358" s="198" t="s">
        <v>141</v>
      </c>
      <c r="L358" s="203"/>
      <c r="M358" s="204" t="s">
        <v>1</v>
      </c>
      <c r="N358" s="205" t="s">
        <v>40</v>
      </c>
      <c r="O358" s="89"/>
      <c r="P358" s="206">
        <f>O358*H358</f>
        <v>0</v>
      </c>
      <c r="Q358" s="206">
        <v>0</v>
      </c>
      <c r="R358" s="206">
        <f>Q358*H358</f>
        <v>0</v>
      </c>
      <c r="S358" s="206">
        <v>0</v>
      </c>
      <c r="T358" s="206">
        <f>S358*H358</f>
        <v>0</v>
      </c>
      <c r="U358" s="207" t="s">
        <v>1</v>
      </c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208" t="s">
        <v>174</v>
      </c>
      <c r="AT358" s="208" t="s">
        <v>137</v>
      </c>
      <c r="AU358" s="208" t="s">
        <v>75</v>
      </c>
      <c r="AY358" s="15" t="s">
        <v>142</v>
      </c>
      <c r="BE358" s="209">
        <f>IF(N358="základní",J358,0)</f>
        <v>0</v>
      </c>
      <c r="BF358" s="209">
        <f>IF(N358="snížená",J358,0)</f>
        <v>0</v>
      </c>
      <c r="BG358" s="209">
        <f>IF(N358="zákl. přenesená",J358,0)</f>
        <v>0</v>
      </c>
      <c r="BH358" s="209">
        <f>IF(N358="sníž. přenesená",J358,0)</f>
        <v>0</v>
      </c>
      <c r="BI358" s="209">
        <f>IF(N358="nulová",J358,0)</f>
        <v>0</v>
      </c>
      <c r="BJ358" s="15" t="s">
        <v>82</v>
      </c>
      <c r="BK358" s="209">
        <f>ROUND(I358*H358,2)</f>
        <v>0</v>
      </c>
      <c r="BL358" s="15" t="s">
        <v>174</v>
      </c>
      <c r="BM358" s="208" t="s">
        <v>966</v>
      </c>
    </row>
    <row r="359" s="2" customFormat="1">
      <c r="A359" s="36"/>
      <c r="B359" s="37"/>
      <c r="C359" s="38"/>
      <c r="D359" s="210" t="s">
        <v>144</v>
      </c>
      <c r="E359" s="38"/>
      <c r="F359" s="211" t="s">
        <v>965</v>
      </c>
      <c r="G359" s="38"/>
      <c r="H359" s="38"/>
      <c r="I359" s="212"/>
      <c r="J359" s="38"/>
      <c r="K359" s="38"/>
      <c r="L359" s="42"/>
      <c r="M359" s="213"/>
      <c r="N359" s="214"/>
      <c r="O359" s="89"/>
      <c r="P359" s="89"/>
      <c r="Q359" s="89"/>
      <c r="R359" s="89"/>
      <c r="S359" s="89"/>
      <c r="T359" s="89"/>
      <c r="U359" s="90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5" t="s">
        <v>144</v>
      </c>
      <c r="AU359" s="15" t="s">
        <v>75</v>
      </c>
    </row>
    <row r="360" s="2" customFormat="1">
      <c r="A360" s="36"/>
      <c r="B360" s="37"/>
      <c r="C360" s="196" t="s">
        <v>655</v>
      </c>
      <c r="D360" s="196" t="s">
        <v>137</v>
      </c>
      <c r="E360" s="197" t="s">
        <v>967</v>
      </c>
      <c r="F360" s="198" t="s">
        <v>968</v>
      </c>
      <c r="G360" s="199" t="s">
        <v>147</v>
      </c>
      <c r="H360" s="200">
        <v>8</v>
      </c>
      <c r="I360" s="201"/>
      <c r="J360" s="202">
        <f>ROUND(I360*H360,2)</f>
        <v>0</v>
      </c>
      <c r="K360" s="198" t="s">
        <v>141</v>
      </c>
      <c r="L360" s="203"/>
      <c r="M360" s="204" t="s">
        <v>1</v>
      </c>
      <c r="N360" s="205" t="s">
        <v>40</v>
      </c>
      <c r="O360" s="89"/>
      <c r="P360" s="206">
        <f>O360*H360</f>
        <v>0</v>
      </c>
      <c r="Q360" s="206">
        <v>0</v>
      </c>
      <c r="R360" s="206">
        <f>Q360*H360</f>
        <v>0</v>
      </c>
      <c r="S360" s="206">
        <v>0</v>
      </c>
      <c r="T360" s="206">
        <f>S360*H360</f>
        <v>0</v>
      </c>
      <c r="U360" s="207" t="s">
        <v>1</v>
      </c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08" t="s">
        <v>84</v>
      </c>
      <c r="AT360" s="208" t="s">
        <v>137</v>
      </c>
      <c r="AU360" s="208" t="s">
        <v>75</v>
      </c>
      <c r="AY360" s="15" t="s">
        <v>142</v>
      </c>
      <c r="BE360" s="209">
        <f>IF(N360="základní",J360,0)</f>
        <v>0</v>
      </c>
      <c r="BF360" s="209">
        <f>IF(N360="snížená",J360,0)</f>
        <v>0</v>
      </c>
      <c r="BG360" s="209">
        <f>IF(N360="zákl. přenesená",J360,0)</f>
        <v>0</v>
      </c>
      <c r="BH360" s="209">
        <f>IF(N360="sníž. přenesená",J360,0)</f>
        <v>0</v>
      </c>
      <c r="BI360" s="209">
        <f>IF(N360="nulová",J360,0)</f>
        <v>0</v>
      </c>
      <c r="BJ360" s="15" t="s">
        <v>82</v>
      </c>
      <c r="BK360" s="209">
        <f>ROUND(I360*H360,2)</f>
        <v>0</v>
      </c>
      <c r="BL360" s="15" t="s">
        <v>82</v>
      </c>
      <c r="BM360" s="208" t="s">
        <v>969</v>
      </c>
    </row>
    <row r="361" s="2" customFormat="1">
      <c r="A361" s="36"/>
      <c r="B361" s="37"/>
      <c r="C361" s="38"/>
      <c r="D361" s="210" t="s">
        <v>144</v>
      </c>
      <c r="E361" s="38"/>
      <c r="F361" s="211" t="s">
        <v>968</v>
      </c>
      <c r="G361" s="38"/>
      <c r="H361" s="38"/>
      <c r="I361" s="212"/>
      <c r="J361" s="38"/>
      <c r="K361" s="38"/>
      <c r="L361" s="42"/>
      <c r="M361" s="213"/>
      <c r="N361" s="214"/>
      <c r="O361" s="89"/>
      <c r="P361" s="89"/>
      <c r="Q361" s="89"/>
      <c r="R361" s="89"/>
      <c r="S361" s="89"/>
      <c r="T361" s="89"/>
      <c r="U361" s="90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5" t="s">
        <v>144</v>
      </c>
      <c r="AU361" s="15" t="s">
        <v>75</v>
      </c>
    </row>
    <row r="362" s="2" customFormat="1">
      <c r="A362" s="36"/>
      <c r="B362" s="37"/>
      <c r="C362" s="196" t="s">
        <v>660</v>
      </c>
      <c r="D362" s="196" t="s">
        <v>137</v>
      </c>
      <c r="E362" s="197" t="s">
        <v>970</v>
      </c>
      <c r="F362" s="198" t="s">
        <v>971</v>
      </c>
      <c r="G362" s="199" t="s">
        <v>147</v>
      </c>
      <c r="H362" s="200">
        <v>8</v>
      </c>
      <c r="I362" s="201"/>
      <c r="J362" s="202">
        <f>ROUND(I362*H362,2)</f>
        <v>0</v>
      </c>
      <c r="K362" s="198" t="s">
        <v>141</v>
      </c>
      <c r="L362" s="203"/>
      <c r="M362" s="204" t="s">
        <v>1</v>
      </c>
      <c r="N362" s="205" t="s">
        <v>40</v>
      </c>
      <c r="O362" s="89"/>
      <c r="P362" s="206">
        <f>O362*H362</f>
        <v>0</v>
      </c>
      <c r="Q362" s="206">
        <v>0</v>
      </c>
      <c r="R362" s="206">
        <f>Q362*H362</f>
        <v>0</v>
      </c>
      <c r="S362" s="206">
        <v>0</v>
      </c>
      <c r="T362" s="206">
        <f>S362*H362</f>
        <v>0</v>
      </c>
      <c r="U362" s="207" t="s">
        <v>1</v>
      </c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08" t="s">
        <v>84</v>
      </c>
      <c r="AT362" s="208" t="s">
        <v>137</v>
      </c>
      <c r="AU362" s="208" t="s">
        <v>75</v>
      </c>
      <c r="AY362" s="15" t="s">
        <v>142</v>
      </c>
      <c r="BE362" s="209">
        <f>IF(N362="základní",J362,0)</f>
        <v>0</v>
      </c>
      <c r="BF362" s="209">
        <f>IF(N362="snížená",J362,0)</f>
        <v>0</v>
      </c>
      <c r="BG362" s="209">
        <f>IF(N362="zákl. přenesená",J362,0)</f>
        <v>0</v>
      </c>
      <c r="BH362" s="209">
        <f>IF(N362="sníž. přenesená",J362,0)</f>
        <v>0</v>
      </c>
      <c r="BI362" s="209">
        <f>IF(N362="nulová",J362,0)</f>
        <v>0</v>
      </c>
      <c r="BJ362" s="15" t="s">
        <v>82</v>
      </c>
      <c r="BK362" s="209">
        <f>ROUND(I362*H362,2)</f>
        <v>0</v>
      </c>
      <c r="BL362" s="15" t="s">
        <v>82</v>
      </c>
      <c r="BM362" s="208" t="s">
        <v>972</v>
      </c>
    </row>
    <row r="363" s="2" customFormat="1">
      <c r="A363" s="36"/>
      <c r="B363" s="37"/>
      <c r="C363" s="38"/>
      <c r="D363" s="210" t="s">
        <v>144</v>
      </c>
      <c r="E363" s="38"/>
      <c r="F363" s="211" t="s">
        <v>971</v>
      </c>
      <c r="G363" s="38"/>
      <c r="H363" s="38"/>
      <c r="I363" s="212"/>
      <c r="J363" s="38"/>
      <c r="K363" s="38"/>
      <c r="L363" s="42"/>
      <c r="M363" s="213"/>
      <c r="N363" s="214"/>
      <c r="O363" s="89"/>
      <c r="P363" s="89"/>
      <c r="Q363" s="89"/>
      <c r="R363" s="89"/>
      <c r="S363" s="89"/>
      <c r="T363" s="89"/>
      <c r="U363" s="90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5" t="s">
        <v>144</v>
      </c>
      <c r="AU363" s="15" t="s">
        <v>75</v>
      </c>
    </row>
    <row r="364" s="2" customFormat="1">
      <c r="A364" s="36"/>
      <c r="B364" s="37"/>
      <c r="C364" s="196" t="s">
        <v>665</v>
      </c>
      <c r="D364" s="196" t="s">
        <v>137</v>
      </c>
      <c r="E364" s="197" t="s">
        <v>973</v>
      </c>
      <c r="F364" s="198" t="s">
        <v>974</v>
      </c>
      <c r="G364" s="199" t="s">
        <v>147</v>
      </c>
      <c r="H364" s="200">
        <v>7</v>
      </c>
      <c r="I364" s="201"/>
      <c r="J364" s="202">
        <f>ROUND(I364*H364,2)</f>
        <v>0</v>
      </c>
      <c r="K364" s="198" t="s">
        <v>141</v>
      </c>
      <c r="L364" s="203"/>
      <c r="M364" s="204" t="s">
        <v>1</v>
      </c>
      <c r="N364" s="205" t="s">
        <v>40</v>
      </c>
      <c r="O364" s="89"/>
      <c r="P364" s="206">
        <f>O364*H364</f>
        <v>0</v>
      </c>
      <c r="Q364" s="206">
        <v>0</v>
      </c>
      <c r="R364" s="206">
        <f>Q364*H364</f>
        <v>0</v>
      </c>
      <c r="S364" s="206">
        <v>0</v>
      </c>
      <c r="T364" s="206">
        <f>S364*H364</f>
        <v>0</v>
      </c>
      <c r="U364" s="207" t="s">
        <v>1</v>
      </c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08" t="s">
        <v>84</v>
      </c>
      <c r="AT364" s="208" t="s">
        <v>137</v>
      </c>
      <c r="AU364" s="208" t="s">
        <v>75</v>
      </c>
      <c r="AY364" s="15" t="s">
        <v>142</v>
      </c>
      <c r="BE364" s="209">
        <f>IF(N364="základní",J364,0)</f>
        <v>0</v>
      </c>
      <c r="BF364" s="209">
        <f>IF(N364="snížená",J364,0)</f>
        <v>0</v>
      </c>
      <c r="BG364" s="209">
        <f>IF(N364="zákl. přenesená",J364,0)</f>
        <v>0</v>
      </c>
      <c r="BH364" s="209">
        <f>IF(N364="sníž. přenesená",J364,0)</f>
        <v>0</v>
      </c>
      <c r="BI364" s="209">
        <f>IF(N364="nulová",J364,0)</f>
        <v>0</v>
      </c>
      <c r="BJ364" s="15" t="s">
        <v>82</v>
      </c>
      <c r="BK364" s="209">
        <f>ROUND(I364*H364,2)</f>
        <v>0</v>
      </c>
      <c r="BL364" s="15" t="s">
        <v>82</v>
      </c>
      <c r="BM364" s="208" t="s">
        <v>975</v>
      </c>
    </row>
    <row r="365" s="2" customFormat="1">
      <c r="A365" s="36"/>
      <c r="B365" s="37"/>
      <c r="C365" s="38"/>
      <c r="D365" s="210" t="s">
        <v>144</v>
      </c>
      <c r="E365" s="38"/>
      <c r="F365" s="211" t="s">
        <v>974</v>
      </c>
      <c r="G365" s="38"/>
      <c r="H365" s="38"/>
      <c r="I365" s="212"/>
      <c r="J365" s="38"/>
      <c r="K365" s="38"/>
      <c r="L365" s="42"/>
      <c r="M365" s="213"/>
      <c r="N365" s="214"/>
      <c r="O365" s="89"/>
      <c r="P365" s="89"/>
      <c r="Q365" s="89"/>
      <c r="R365" s="89"/>
      <c r="S365" s="89"/>
      <c r="T365" s="89"/>
      <c r="U365" s="90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5" t="s">
        <v>144</v>
      </c>
      <c r="AU365" s="15" t="s">
        <v>75</v>
      </c>
    </row>
    <row r="366" s="2" customFormat="1">
      <c r="A366" s="36"/>
      <c r="B366" s="37"/>
      <c r="C366" s="196" t="s">
        <v>645</v>
      </c>
      <c r="D366" s="196" t="s">
        <v>137</v>
      </c>
      <c r="E366" s="197" t="s">
        <v>976</v>
      </c>
      <c r="F366" s="198" t="s">
        <v>977</v>
      </c>
      <c r="G366" s="199" t="s">
        <v>147</v>
      </c>
      <c r="H366" s="200">
        <v>4</v>
      </c>
      <c r="I366" s="201"/>
      <c r="J366" s="202">
        <f>ROUND(I366*H366,2)</f>
        <v>0</v>
      </c>
      <c r="K366" s="198" t="s">
        <v>141</v>
      </c>
      <c r="L366" s="203"/>
      <c r="M366" s="204" t="s">
        <v>1</v>
      </c>
      <c r="N366" s="205" t="s">
        <v>40</v>
      </c>
      <c r="O366" s="89"/>
      <c r="P366" s="206">
        <f>O366*H366</f>
        <v>0</v>
      </c>
      <c r="Q366" s="206">
        <v>0</v>
      </c>
      <c r="R366" s="206">
        <f>Q366*H366</f>
        <v>0</v>
      </c>
      <c r="S366" s="206">
        <v>0</v>
      </c>
      <c r="T366" s="206">
        <f>S366*H366</f>
        <v>0</v>
      </c>
      <c r="U366" s="207" t="s">
        <v>1</v>
      </c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208" t="s">
        <v>84</v>
      </c>
      <c r="AT366" s="208" t="s">
        <v>137</v>
      </c>
      <c r="AU366" s="208" t="s">
        <v>75</v>
      </c>
      <c r="AY366" s="15" t="s">
        <v>142</v>
      </c>
      <c r="BE366" s="209">
        <f>IF(N366="základní",J366,0)</f>
        <v>0</v>
      </c>
      <c r="BF366" s="209">
        <f>IF(N366="snížená",J366,0)</f>
        <v>0</v>
      </c>
      <c r="BG366" s="209">
        <f>IF(N366="zákl. přenesená",J366,0)</f>
        <v>0</v>
      </c>
      <c r="BH366" s="209">
        <f>IF(N366="sníž. přenesená",J366,0)</f>
        <v>0</v>
      </c>
      <c r="BI366" s="209">
        <f>IF(N366="nulová",J366,0)</f>
        <v>0</v>
      </c>
      <c r="BJ366" s="15" t="s">
        <v>82</v>
      </c>
      <c r="BK366" s="209">
        <f>ROUND(I366*H366,2)</f>
        <v>0</v>
      </c>
      <c r="BL366" s="15" t="s">
        <v>82</v>
      </c>
      <c r="BM366" s="208" t="s">
        <v>978</v>
      </c>
    </row>
    <row r="367" s="2" customFormat="1">
      <c r="A367" s="36"/>
      <c r="B367" s="37"/>
      <c r="C367" s="38"/>
      <c r="D367" s="210" t="s">
        <v>144</v>
      </c>
      <c r="E367" s="38"/>
      <c r="F367" s="211" t="s">
        <v>977</v>
      </c>
      <c r="G367" s="38"/>
      <c r="H367" s="38"/>
      <c r="I367" s="212"/>
      <c r="J367" s="38"/>
      <c r="K367" s="38"/>
      <c r="L367" s="42"/>
      <c r="M367" s="213"/>
      <c r="N367" s="214"/>
      <c r="O367" s="89"/>
      <c r="P367" s="89"/>
      <c r="Q367" s="89"/>
      <c r="R367" s="89"/>
      <c r="S367" s="89"/>
      <c r="T367" s="89"/>
      <c r="U367" s="90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5" t="s">
        <v>144</v>
      </c>
      <c r="AU367" s="15" t="s">
        <v>75</v>
      </c>
    </row>
    <row r="368" s="2" customFormat="1">
      <c r="A368" s="36"/>
      <c r="B368" s="37"/>
      <c r="C368" s="196" t="s">
        <v>495</v>
      </c>
      <c r="D368" s="196" t="s">
        <v>137</v>
      </c>
      <c r="E368" s="197" t="s">
        <v>979</v>
      </c>
      <c r="F368" s="198" t="s">
        <v>980</v>
      </c>
      <c r="G368" s="199" t="s">
        <v>147</v>
      </c>
      <c r="H368" s="200">
        <v>5</v>
      </c>
      <c r="I368" s="201"/>
      <c r="J368" s="202">
        <f>ROUND(I368*H368,2)</f>
        <v>0</v>
      </c>
      <c r="K368" s="198" t="s">
        <v>141</v>
      </c>
      <c r="L368" s="203"/>
      <c r="M368" s="204" t="s">
        <v>1</v>
      </c>
      <c r="N368" s="205" t="s">
        <v>40</v>
      </c>
      <c r="O368" s="89"/>
      <c r="P368" s="206">
        <f>O368*H368</f>
        <v>0</v>
      </c>
      <c r="Q368" s="206">
        <v>0</v>
      </c>
      <c r="R368" s="206">
        <f>Q368*H368</f>
        <v>0</v>
      </c>
      <c r="S368" s="206">
        <v>0</v>
      </c>
      <c r="T368" s="206">
        <f>S368*H368</f>
        <v>0</v>
      </c>
      <c r="U368" s="207" t="s">
        <v>1</v>
      </c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208" t="s">
        <v>84</v>
      </c>
      <c r="AT368" s="208" t="s">
        <v>137</v>
      </c>
      <c r="AU368" s="208" t="s">
        <v>75</v>
      </c>
      <c r="AY368" s="15" t="s">
        <v>142</v>
      </c>
      <c r="BE368" s="209">
        <f>IF(N368="základní",J368,0)</f>
        <v>0</v>
      </c>
      <c r="BF368" s="209">
        <f>IF(N368="snížená",J368,0)</f>
        <v>0</v>
      </c>
      <c r="BG368" s="209">
        <f>IF(N368="zákl. přenesená",J368,0)</f>
        <v>0</v>
      </c>
      <c r="BH368" s="209">
        <f>IF(N368="sníž. přenesená",J368,0)</f>
        <v>0</v>
      </c>
      <c r="BI368" s="209">
        <f>IF(N368="nulová",J368,0)</f>
        <v>0</v>
      </c>
      <c r="BJ368" s="15" t="s">
        <v>82</v>
      </c>
      <c r="BK368" s="209">
        <f>ROUND(I368*H368,2)</f>
        <v>0</v>
      </c>
      <c r="BL368" s="15" t="s">
        <v>82</v>
      </c>
      <c r="BM368" s="208" t="s">
        <v>981</v>
      </c>
    </row>
    <row r="369" s="2" customFormat="1">
      <c r="A369" s="36"/>
      <c r="B369" s="37"/>
      <c r="C369" s="38"/>
      <c r="D369" s="210" t="s">
        <v>144</v>
      </c>
      <c r="E369" s="38"/>
      <c r="F369" s="211" t="s">
        <v>980</v>
      </c>
      <c r="G369" s="38"/>
      <c r="H369" s="38"/>
      <c r="I369" s="212"/>
      <c r="J369" s="38"/>
      <c r="K369" s="38"/>
      <c r="L369" s="42"/>
      <c r="M369" s="213"/>
      <c r="N369" s="214"/>
      <c r="O369" s="89"/>
      <c r="P369" s="89"/>
      <c r="Q369" s="89"/>
      <c r="R369" s="89"/>
      <c r="S369" s="89"/>
      <c r="T369" s="89"/>
      <c r="U369" s="90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5" t="s">
        <v>144</v>
      </c>
      <c r="AU369" s="15" t="s">
        <v>75</v>
      </c>
    </row>
    <row r="370" s="2" customFormat="1">
      <c r="A370" s="36"/>
      <c r="B370" s="37"/>
      <c r="C370" s="196" t="s">
        <v>499</v>
      </c>
      <c r="D370" s="196" t="s">
        <v>137</v>
      </c>
      <c r="E370" s="197" t="s">
        <v>982</v>
      </c>
      <c r="F370" s="198" t="s">
        <v>983</v>
      </c>
      <c r="G370" s="199" t="s">
        <v>147</v>
      </c>
      <c r="H370" s="200">
        <v>3</v>
      </c>
      <c r="I370" s="201"/>
      <c r="J370" s="202">
        <f>ROUND(I370*H370,2)</f>
        <v>0</v>
      </c>
      <c r="K370" s="198" t="s">
        <v>141</v>
      </c>
      <c r="L370" s="203"/>
      <c r="M370" s="204" t="s">
        <v>1</v>
      </c>
      <c r="N370" s="205" t="s">
        <v>40</v>
      </c>
      <c r="O370" s="89"/>
      <c r="P370" s="206">
        <f>O370*H370</f>
        <v>0</v>
      </c>
      <c r="Q370" s="206">
        <v>0</v>
      </c>
      <c r="R370" s="206">
        <f>Q370*H370</f>
        <v>0</v>
      </c>
      <c r="S370" s="206">
        <v>0</v>
      </c>
      <c r="T370" s="206">
        <f>S370*H370</f>
        <v>0</v>
      </c>
      <c r="U370" s="207" t="s">
        <v>1</v>
      </c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08" t="s">
        <v>84</v>
      </c>
      <c r="AT370" s="208" t="s">
        <v>137</v>
      </c>
      <c r="AU370" s="208" t="s">
        <v>75</v>
      </c>
      <c r="AY370" s="15" t="s">
        <v>142</v>
      </c>
      <c r="BE370" s="209">
        <f>IF(N370="základní",J370,0)</f>
        <v>0</v>
      </c>
      <c r="BF370" s="209">
        <f>IF(N370="snížená",J370,0)</f>
        <v>0</v>
      </c>
      <c r="BG370" s="209">
        <f>IF(N370="zákl. přenesená",J370,0)</f>
        <v>0</v>
      </c>
      <c r="BH370" s="209">
        <f>IF(N370="sníž. přenesená",J370,0)</f>
        <v>0</v>
      </c>
      <c r="BI370" s="209">
        <f>IF(N370="nulová",J370,0)</f>
        <v>0</v>
      </c>
      <c r="BJ370" s="15" t="s">
        <v>82</v>
      </c>
      <c r="BK370" s="209">
        <f>ROUND(I370*H370,2)</f>
        <v>0</v>
      </c>
      <c r="BL370" s="15" t="s">
        <v>82</v>
      </c>
      <c r="BM370" s="208" t="s">
        <v>984</v>
      </c>
    </row>
    <row r="371" s="2" customFormat="1">
      <c r="A371" s="36"/>
      <c r="B371" s="37"/>
      <c r="C371" s="38"/>
      <c r="D371" s="210" t="s">
        <v>144</v>
      </c>
      <c r="E371" s="38"/>
      <c r="F371" s="211" t="s">
        <v>983</v>
      </c>
      <c r="G371" s="38"/>
      <c r="H371" s="38"/>
      <c r="I371" s="212"/>
      <c r="J371" s="38"/>
      <c r="K371" s="38"/>
      <c r="L371" s="42"/>
      <c r="M371" s="213"/>
      <c r="N371" s="214"/>
      <c r="O371" s="89"/>
      <c r="P371" s="89"/>
      <c r="Q371" s="89"/>
      <c r="R371" s="89"/>
      <c r="S371" s="89"/>
      <c r="T371" s="89"/>
      <c r="U371" s="90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5" t="s">
        <v>144</v>
      </c>
      <c r="AU371" s="15" t="s">
        <v>75</v>
      </c>
    </row>
    <row r="372" s="2" customFormat="1">
      <c r="A372" s="36"/>
      <c r="B372" s="37"/>
      <c r="C372" s="196" t="s">
        <v>503</v>
      </c>
      <c r="D372" s="196" t="s">
        <v>137</v>
      </c>
      <c r="E372" s="197" t="s">
        <v>985</v>
      </c>
      <c r="F372" s="198" t="s">
        <v>986</v>
      </c>
      <c r="G372" s="199" t="s">
        <v>147</v>
      </c>
      <c r="H372" s="200">
        <v>11</v>
      </c>
      <c r="I372" s="201"/>
      <c r="J372" s="202">
        <f>ROUND(I372*H372,2)</f>
        <v>0</v>
      </c>
      <c r="K372" s="198" t="s">
        <v>141</v>
      </c>
      <c r="L372" s="203"/>
      <c r="M372" s="204" t="s">
        <v>1</v>
      </c>
      <c r="N372" s="205" t="s">
        <v>40</v>
      </c>
      <c r="O372" s="89"/>
      <c r="P372" s="206">
        <f>O372*H372</f>
        <v>0</v>
      </c>
      <c r="Q372" s="206">
        <v>0</v>
      </c>
      <c r="R372" s="206">
        <f>Q372*H372</f>
        <v>0</v>
      </c>
      <c r="S372" s="206">
        <v>0</v>
      </c>
      <c r="T372" s="206">
        <f>S372*H372</f>
        <v>0</v>
      </c>
      <c r="U372" s="207" t="s">
        <v>1</v>
      </c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208" t="s">
        <v>84</v>
      </c>
      <c r="AT372" s="208" t="s">
        <v>137</v>
      </c>
      <c r="AU372" s="208" t="s">
        <v>75</v>
      </c>
      <c r="AY372" s="15" t="s">
        <v>142</v>
      </c>
      <c r="BE372" s="209">
        <f>IF(N372="základní",J372,0)</f>
        <v>0</v>
      </c>
      <c r="BF372" s="209">
        <f>IF(N372="snížená",J372,0)</f>
        <v>0</v>
      </c>
      <c r="BG372" s="209">
        <f>IF(N372="zákl. přenesená",J372,0)</f>
        <v>0</v>
      </c>
      <c r="BH372" s="209">
        <f>IF(N372="sníž. přenesená",J372,0)</f>
        <v>0</v>
      </c>
      <c r="BI372" s="209">
        <f>IF(N372="nulová",J372,0)</f>
        <v>0</v>
      </c>
      <c r="BJ372" s="15" t="s">
        <v>82</v>
      </c>
      <c r="BK372" s="209">
        <f>ROUND(I372*H372,2)</f>
        <v>0</v>
      </c>
      <c r="BL372" s="15" t="s">
        <v>82</v>
      </c>
      <c r="BM372" s="208" t="s">
        <v>987</v>
      </c>
    </row>
    <row r="373" s="2" customFormat="1">
      <c r="A373" s="36"/>
      <c r="B373" s="37"/>
      <c r="C373" s="38"/>
      <c r="D373" s="210" t="s">
        <v>144</v>
      </c>
      <c r="E373" s="38"/>
      <c r="F373" s="211" t="s">
        <v>986</v>
      </c>
      <c r="G373" s="38"/>
      <c r="H373" s="38"/>
      <c r="I373" s="212"/>
      <c r="J373" s="38"/>
      <c r="K373" s="38"/>
      <c r="L373" s="42"/>
      <c r="M373" s="213"/>
      <c r="N373" s="214"/>
      <c r="O373" s="89"/>
      <c r="P373" s="89"/>
      <c r="Q373" s="89"/>
      <c r="R373" s="89"/>
      <c r="S373" s="89"/>
      <c r="T373" s="89"/>
      <c r="U373" s="90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5" t="s">
        <v>144</v>
      </c>
      <c r="AU373" s="15" t="s">
        <v>75</v>
      </c>
    </row>
    <row r="374" s="2" customFormat="1">
      <c r="A374" s="36"/>
      <c r="B374" s="37"/>
      <c r="C374" s="196" t="s">
        <v>508</v>
      </c>
      <c r="D374" s="196" t="s">
        <v>137</v>
      </c>
      <c r="E374" s="197" t="s">
        <v>988</v>
      </c>
      <c r="F374" s="198" t="s">
        <v>989</v>
      </c>
      <c r="G374" s="199" t="s">
        <v>147</v>
      </c>
      <c r="H374" s="200">
        <v>2</v>
      </c>
      <c r="I374" s="201"/>
      <c r="J374" s="202">
        <f>ROUND(I374*H374,2)</f>
        <v>0</v>
      </c>
      <c r="K374" s="198" t="s">
        <v>141</v>
      </c>
      <c r="L374" s="203"/>
      <c r="M374" s="204" t="s">
        <v>1</v>
      </c>
      <c r="N374" s="205" t="s">
        <v>40</v>
      </c>
      <c r="O374" s="89"/>
      <c r="P374" s="206">
        <f>O374*H374</f>
        <v>0</v>
      </c>
      <c r="Q374" s="206">
        <v>0</v>
      </c>
      <c r="R374" s="206">
        <f>Q374*H374</f>
        <v>0</v>
      </c>
      <c r="S374" s="206">
        <v>0</v>
      </c>
      <c r="T374" s="206">
        <f>S374*H374</f>
        <v>0</v>
      </c>
      <c r="U374" s="207" t="s">
        <v>1</v>
      </c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08" t="s">
        <v>84</v>
      </c>
      <c r="AT374" s="208" t="s">
        <v>137</v>
      </c>
      <c r="AU374" s="208" t="s">
        <v>75</v>
      </c>
      <c r="AY374" s="15" t="s">
        <v>142</v>
      </c>
      <c r="BE374" s="209">
        <f>IF(N374="základní",J374,0)</f>
        <v>0</v>
      </c>
      <c r="BF374" s="209">
        <f>IF(N374="snížená",J374,0)</f>
        <v>0</v>
      </c>
      <c r="BG374" s="209">
        <f>IF(N374="zákl. přenesená",J374,0)</f>
        <v>0</v>
      </c>
      <c r="BH374" s="209">
        <f>IF(N374="sníž. přenesená",J374,0)</f>
        <v>0</v>
      </c>
      <c r="BI374" s="209">
        <f>IF(N374="nulová",J374,0)</f>
        <v>0</v>
      </c>
      <c r="BJ374" s="15" t="s">
        <v>82</v>
      </c>
      <c r="BK374" s="209">
        <f>ROUND(I374*H374,2)</f>
        <v>0</v>
      </c>
      <c r="BL374" s="15" t="s">
        <v>82</v>
      </c>
      <c r="BM374" s="208" t="s">
        <v>990</v>
      </c>
    </row>
    <row r="375" s="2" customFormat="1">
      <c r="A375" s="36"/>
      <c r="B375" s="37"/>
      <c r="C375" s="38"/>
      <c r="D375" s="210" t="s">
        <v>144</v>
      </c>
      <c r="E375" s="38"/>
      <c r="F375" s="211" t="s">
        <v>989</v>
      </c>
      <c r="G375" s="38"/>
      <c r="H375" s="38"/>
      <c r="I375" s="212"/>
      <c r="J375" s="38"/>
      <c r="K375" s="38"/>
      <c r="L375" s="42"/>
      <c r="M375" s="213"/>
      <c r="N375" s="214"/>
      <c r="O375" s="89"/>
      <c r="P375" s="89"/>
      <c r="Q375" s="89"/>
      <c r="R375" s="89"/>
      <c r="S375" s="89"/>
      <c r="T375" s="89"/>
      <c r="U375" s="90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T375" s="15" t="s">
        <v>144</v>
      </c>
      <c r="AU375" s="15" t="s">
        <v>75</v>
      </c>
    </row>
    <row r="376" s="2" customFormat="1">
      <c r="A376" s="36"/>
      <c r="B376" s="37"/>
      <c r="C376" s="196" t="s">
        <v>512</v>
      </c>
      <c r="D376" s="196" t="s">
        <v>137</v>
      </c>
      <c r="E376" s="197" t="s">
        <v>991</v>
      </c>
      <c r="F376" s="198" t="s">
        <v>992</v>
      </c>
      <c r="G376" s="199" t="s">
        <v>147</v>
      </c>
      <c r="H376" s="200">
        <v>2</v>
      </c>
      <c r="I376" s="201"/>
      <c r="J376" s="202">
        <f>ROUND(I376*H376,2)</f>
        <v>0</v>
      </c>
      <c r="K376" s="198" t="s">
        <v>141</v>
      </c>
      <c r="L376" s="203"/>
      <c r="M376" s="204" t="s">
        <v>1</v>
      </c>
      <c r="N376" s="205" t="s">
        <v>40</v>
      </c>
      <c r="O376" s="89"/>
      <c r="P376" s="206">
        <f>O376*H376</f>
        <v>0</v>
      </c>
      <c r="Q376" s="206">
        <v>0</v>
      </c>
      <c r="R376" s="206">
        <f>Q376*H376</f>
        <v>0</v>
      </c>
      <c r="S376" s="206">
        <v>0</v>
      </c>
      <c r="T376" s="206">
        <f>S376*H376</f>
        <v>0</v>
      </c>
      <c r="U376" s="207" t="s">
        <v>1</v>
      </c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08" t="s">
        <v>84</v>
      </c>
      <c r="AT376" s="208" t="s">
        <v>137</v>
      </c>
      <c r="AU376" s="208" t="s">
        <v>75</v>
      </c>
      <c r="AY376" s="15" t="s">
        <v>142</v>
      </c>
      <c r="BE376" s="209">
        <f>IF(N376="základní",J376,0)</f>
        <v>0</v>
      </c>
      <c r="BF376" s="209">
        <f>IF(N376="snížená",J376,0)</f>
        <v>0</v>
      </c>
      <c r="BG376" s="209">
        <f>IF(N376="zákl. přenesená",J376,0)</f>
        <v>0</v>
      </c>
      <c r="BH376" s="209">
        <f>IF(N376="sníž. přenesená",J376,0)</f>
        <v>0</v>
      </c>
      <c r="BI376" s="209">
        <f>IF(N376="nulová",J376,0)</f>
        <v>0</v>
      </c>
      <c r="BJ376" s="15" t="s">
        <v>82</v>
      </c>
      <c r="BK376" s="209">
        <f>ROUND(I376*H376,2)</f>
        <v>0</v>
      </c>
      <c r="BL376" s="15" t="s">
        <v>82</v>
      </c>
      <c r="BM376" s="208" t="s">
        <v>993</v>
      </c>
    </row>
    <row r="377" s="2" customFormat="1">
      <c r="A377" s="36"/>
      <c r="B377" s="37"/>
      <c r="C377" s="38"/>
      <c r="D377" s="210" t="s">
        <v>144</v>
      </c>
      <c r="E377" s="38"/>
      <c r="F377" s="211" t="s">
        <v>992</v>
      </c>
      <c r="G377" s="38"/>
      <c r="H377" s="38"/>
      <c r="I377" s="212"/>
      <c r="J377" s="38"/>
      <c r="K377" s="38"/>
      <c r="L377" s="42"/>
      <c r="M377" s="213"/>
      <c r="N377" s="214"/>
      <c r="O377" s="89"/>
      <c r="P377" s="89"/>
      <c r="Q377" s="89"/>
      <c r="R377" s="89"/>
      <c r="S377" s="89"/>
      <c r="T377" s="89"/>
      <c r="U377" s="90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5" t="s">
        <v>144</v>
      </c>
      <c r="AU377" s="15" t="s">
        <v>75</v>
      </c>
    </row>
    <row r="378" s="2" customFormat="1" ht="16.5" customHeight="1">
      <c r="A378" s="36"/>
      <c r="B378" s="37"/>
      <c r="C378" s="215" t="s">
        <v>516</v>
      </c>
      <c r="D378" s="215" t="s">
        <v>154</v>
      </c>
      <c r="E378" s="216" t="s">
        <v>994</v>
      </c>
      <c r="F378" s="217" t="s">
        <v>995</v>
      </c>
      <c r="G378" s="218" t="s">
        <v>147</v>
      </c>
      <c r="H378" s="219">
        <v>1</v>
      </c>
      <c r="I378" s="220"/>
      <c r="J378" s="221">
        <f>ROUND(I378*H378,2)</f>
        <v>0</v>
      </c>
      <c r="K378" s="217" t="s">
        <v>141</v>
      </c>
      <c r="L378" s="42"/>
      <c r="M378" s="222" t="s">
        <v>1</v>
      </c>
      <c r="N378" s="223" t="s">
        <v>40</v>
      </c>
      <c r="O378" s="89"/>
      <c r="P378" s="206">
        <f>O378*H378</f>
        <v>0</v>
      </c>
      <c r="Q378" s="206">
        <v>0</v>
      </c>
      <c r="R378" s="206">
        <f>Q378*H378</f>
        <v>0</v>
      </c>
      <c r="S378" s="206">
        <v>0</v>
      </c>
      <c r="T378" s="206">
        <f>S378*H378</f>
        <v>0</v>
      </c>
      <c r="U378" s="207" t="s">
        <v>1</v>
      </c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208" t="s">
        <v>82</v>
      </c>
      <c r="AT378" s="208" t="s">
        <v>154</v>
      </c>
      <c r="AU378" s="208" t="s">
        <v>75</v>
      </c>
      <c r="AY378" s="15" t="s">
        <v>142</v>
      </c>
      <c r="BE378" s="209">
        <f>IF(N378="základní",J378,0)</f>
        <v>0</v>
      </c>
      <c r="BF378" s="209">
        <f>IF(N378="snížená",J378,0)</f>
        <v>0</v>
      </c>
      <c r="BG378" s="209">
        <f>IF(N378="zákl. přenesená",J378,0)</f>
        <v>0</v>
      </c>
      <c r="BH378" s="209">
        <f>IF(N378="sníž. přenesená",J378,0)</f>
        <v>0</v>
      </c>
      <c r="BI378" s="209">
        <f>IF(N378="nulová",J378,0)</f>
        <v>0</v>
      </c>
      <c r="BJ378" s="15" t="s">
        <v>82</v>
      </c>
      <c r="BK378" s="209">
        <f>ROUND(I378*H378,2)</f>
        <v>0</v>
      </c>
      <c r="BL378" s="15" t="s">
        <v>82</v>
      </c>
      <c r="BM378" s="208" t="s">
        <v>996</v>
      </c>
    </row>
    <row r="379" s="2" customFormat="1">
      <c r="A379" s="36"/>
      <c r="B379" s="37"/>
      <c r="C379" s="38"/>
      <c r="D379" s="210" t="s">
        <v>144</v>
      </c>
      <c r="E379" s="38"/>
      <c r="F379" s="211" t="s">
        <v>997</v>
      </c>
      <c r="G379" s="38"/>
      <c r="H379" s="38"/>
      <c r="I379" s="212"/>
      <c r="J379" s="38"/>
      <c r="K379" s="38"/>
      <c r="L379" s="42"/>
      <c r="M379" s="213"/>
      <c r="N379" s="214"/>
      <c r="O379" s="89"/>
      <c r="P379" s="89"/>
      <c r="Q379" s="89"/>
      <c r="R379" s="89"/>
      <c r="S379" s="89"/>
      <c r="T379" s="89"/>
      <c r="U379" s="90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5" t="s">
        <v>144</v>
      </c>
      <c r="AU379" s="15" t="s">
        <v>75</v>
      </c>
    </row>
    <row r="380" s="2" customFormat="1" ht="16.5" customHeight="1">
      <c r="A380" s="36"/>
      <c r="B380" s="37"/>
      <c r="C380" s="215" t="s">
        <v>198</v>
      </c>
      <c r="D380" s="215" t="s">
        <v>154</v>
      </c>
      <c r="E380" s="216" t="s">
        <v>998</v>
      </c>
      <c r="F380" s="217" t="s">
        <v>999</v>
      </c>
      <c r="G380" s="218" t="s">
        <v>147</v>
      </c>
      <c r="H380" s="219">
        <v>2</v>
      </c>
      <c r="I380" s="220"/>
      <c r="J380" s="221">
        <f>ROUND(I380*H380,2)</f>
        <v>0</v>
      </c>
      <c r="K380" s="217" t="s">
        <v>141</v>
      </c>
      <c r="L380" s="42"/>
      <c r="M380" s="222" t="s">
        <v>1</v>
      </c>
      <c r="N380" s="223" t="s">
        <v>40</v>
      </c>
      <c r="O380" s="89"/>
      <c r="P380" s="206">
        <f>O380*H380</f>
        <v>0</v>
      </c>
      <c r="Q380" s="206">
        <v>0</v>
      </c>
      <c r="R380" s="206">
        <f>Q380*H380</f>
        <v>0</v>
      </c>
      <c r="S380" s="206">
        <v>0</v>
      </c>
      <c r="T380" s="206">
        <f>S380*H380</f>
        <v>0</v>
      </c>
      <c r="U380" s="207" t="s">
        <v>1</v>
      </c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208" t="s">
        <v>82</v>
      </c>
      <c r="AT380" s="208" t="s">
        <v>154</v>
      </c>
      <c r="AU380" s="208" t="s">
        <v>75</v>
      </c>
      <c r="AY380" s="15" t="s">
        <v>142</v>
      </c>
      <c r="BE380" s="209">
        <f>IF(N380="základní",J380,0)</f>
        <v>0</v>
      </c>
      <c r="BF380" s="209">
        <f>IF(N380="snížená",J380,0)</f>
        <v>0</v>
      </c>
      <c r="BG380" s="209">
        <f>IF(N380="zákl. přenesená",J380,0)</f>
        <v>0</v>
      </c>
      <c r="BH380" s="209">
        <f>IF(N380="sníž. přenesená",J380,0)</f>
        <v>0</v>
      </c>
      <c r="BI380" s="209">
        <f>IF(N380="nulová",J380,0)</f>
        <v>0</v>
      </c>
      <c r="BJ380" s="15" t="s">
        <v>82</v>
      </c>
      <c r="BK380" s="209">
        <f>ROUND(I380*H380,2)</f>
        <v>0</v>
      </c>
      <c r="BL380" s="15" t="s">
        <v>82</v>
      </c>
      <c r="BM380" s="208" t="s">
        <v>1000</v>
      </c>
    </row>
    <row r="381" s="2" customFormat="1">
      <c r="A381" s="36"/>
      <c r="B381" s="37"/>
      <c r="C381" s="38"/>
      <c r="D381" s="210" t="s">
        <v>144</v>
      </c>
      <c r="E381" s="38"/>
      <c r="F381" s="211" t="s">
        <v>1001</v>
      </c>
      <c r="G381" s="38"/>
      <c r="H381" s="38"/>
      <c r="I381" s="212"/>
      <c r="J381" s="38"/>
      <c r="K381" s="38"/>
      <c r="L381" s="42"/>
      <c r="M381" s="213"/>
      <c r="N381" s="214"/>
      <c r="O381" s="89"/>
      <c r="P381" s="89"/>
      <c r="Q381" s="89"/>
      <c r="R381" s="89"/>
      <c r="S381" s="89"/>
      <c r="T381" s="89"/>
      <c r="U381" s="90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T381" s="15" t="s">
        <v>144</v>
      </c>
      <c r="AU381" s="15" t="s">
        <v>75</v>
      </c>
    </row>
    <row r="382" s="2" customFormat="1">
      <c r="A382" s="36"/>
      <c r="B382" s="37"/>
      <c r="C382" s="215" t="s">
        <v>636</v>
      </c>
      <c r="D382" s="215" t="s">
        <v>154</v>
      </c>
      <c r="E382" s="216" t="s">
        <v>1002</v>
      </c>
      <c r="F382" s="217" t="s">
        <v>1003</v>
      </c>
      <c r="G382" s="218" t="s">
        <v>147</v>
      </c>
      <c r="H382" s="219">
        <v>15</v>
      </c>
      <c r="I382" s="220"/>
      <c r="J382" s="221">
        <f>ROUND(I382*H382,2)</f>
        <v>0</v>
      </c>
      <c r="K382" s="217" t="s">
        <v>141</v>
      </c>
      <c r="L382" s="42"/>
      <c r="M382" s="222" t="s">
        <v>1</v>
      </c>
      <c r="N382" s="223" t="s">
        <v>40</v>
      </c>
      <c r="O382" s="89"/>
      <c r="P382" s="206">
        <f>O382*H382</f>
        <v>0</v>
      </c>
      <c r="Q382" s="206">
        <v>0</v>
      </c>
      <c r="R382" s="206">
        <f>Q382*H382</f>
        <v>0</v>
      </c>
      <c r="S382" s="206">
        <v>0</v>
      </c>
      <c r="T382" s="206">
        <f>S382*H382</f>
        <v>0</v>
      </c>
      <c r="U382" s="207" t="s">
        <v>1</v>
      </c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208" t="s">
        <v>82</v>
      </c>
      <c r="AT382" s="208" t="s">
        <v>154</v>
      </c>
      <c r="AU382" s="208" t="s">
        <v>75</v>
      </c>
      <c r="AY382" s="15" t="s">
        <v>142</v>
      </c>
      <c r="BE382" s="209">
        <f>IF(N382="základní",J382,0)</f>
        <v>0</v>
      </c>
      <c r="BF382" s="209">
        <f>IF(N382="snížená",J382,0)</f>
        <v>0</v>
      </c>
      <c r="BG382" s="209">
        <f>IF(N382="zákl. přenesená",J382,0)</f>
        <v>0</v>
      </c>
      <c r="BH382" s="209">
        <f>IF(N382="sníž. přenesená",J382,0)</f>
        <v>0</v>
      </c>
      <c r="BI382" s="209">
        <f>IF(N382="nulová",J382,0)</f>
        <v>0</v>
      </c>
      <c r="BJ382" s="15" t="s">
        <v>82</v>
      </c>
      <c r="BK382" s="209">
        <f>ROUND(I382*H382,2)</f>
        <v>0</v>
      </c>
      <c r="BL382" s="15" t="s">
        <v>82</v>
      </c>
      <c r="BM382" s="208" t="s">
        <v>1004</v>
      </c>
    </row>
    <row r="383" s="2" customFormat="1">
      <c r="A383" s="36"/>
      <c r="B383" s="37"/>
      <c r="C383" s="38"/>
      <c r="D383" s="210" t="s">
        <v>144</v>
      </c>
      <c r="E383" s="38"/>
      <c r="F383" s="211" t="s">
        <v>1003</v>
      </c>
      <c r="G383" s="38"/>
      <c r="H383" s="38"/>
      <c r="I383" s="212"/>
      <c r="J383" s="38"/>
      <c r="K383" s="38"/>
      <c r="L383" s="42"/>
      <c r="M383" s="213"/>
      <c r="N383" s="214"/>
      <c r="O383" s="89"/>
      <c r="P383" s="89"/>
      <c r="Q383" s="89"/>
      <c r="R383" s="89"/>
      <c r="S383" s="89"/>
      <c r="T383" s="89"/>
      <c r="U383" s="90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5" t="s">
        <v>144</v>
      </c>
      <c r="AU383" s="15" t="s">
        <v>75</v>
      </c>
    </row>
    <row r="384" s="2" customFormat="1">
      <c r="A384" s="36"/>
      <c r="B384" s="37"/>
      <c r="C384" s="215" t="s">
        <v>387</v>
      </c>
      <c r="D384" s="215" t="s">
        <v>154</v>
      </c>
      <c r="E384" s="216" t="s">
        <v>1005</v>
      </c>
      <c r="F384" s="217" t="s">
        <v>1006</v>
      </c>
      <c r="G384" s="218" t="s">
        <v>147</v>
      </c>
      <c r="H384" s="219">
        <v>2</v>
      </c>
      <c r="I384" s="220"/>
      <c r="J384" s="221">
        <f>ROUND(I384*H384,2)</f>
        <v>0</v>
      </c>
      <c r="K384" s="217" t="s">
        <v>141</v>
      </c>
      <c r="L384" s="42"/>
      <c r="M384" s="222" t="s">
        <v>1</v>
      </c>
      <c r="N384" s="223" t="s">
        <v>40</v>
      </c>
      <c r="O384" s="89"/>
      <c r="P384" s="206">
        <f>O384*H384</f>
        <v>0</v>
      </c>
      <c r="Q384" s="206">
        <v>0</v>
      </c>
      <c r="R384" s="206">
        <f>Q384*H384</f>
        <v>0</v>
      </c>
      <c r="S384" s="206">
        <v>0</v>
      </c>
      <c r="T384" s="206">
        <f>S384*H384</f>
        <v>0</v>
      </c>
      <c r="U384" s="207" t="s">
        <v>1</v>
      </c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208" t="s">
        <v>82</v>
      </c>
      <c r="AT384" s="208" t="s">
        <v>154</v>
      </c>
      <c r="AU384" s="208" t="s">
        <v>75</v>
      </c>
      <c r="AY384" s="15" t="s">
        <v>142</v>
      </c>
      <c r="BE384" s="209">
        <f>IF(N384="základní",J384,0)</f>
        <v>0</v>
      </c>
      <c r="BF384" s="209">
        <f>IF(N384="snížená",J384,0)</f>
        <v>0</v>
      </c>
      <c r="BG384" s="209">
        <f>IF(N384="zákl. přenesená",J384,0)</f>
        <v>0</v>
      </c>
      <c r="BH384" s="209">
        <f>IF(N384="sníž. přenesená",J384,0)</f>
        <v>0</v>
      </c>
      <c r="BI384" s="209">
        <f>IF(N384="nulová",J384,0)</f>
        <v>0</v>
      </c>
      <c r="BJ384" s="15" t="s">
        <v>82</v>
      </c>
      <c r="BK384" s="209">
        <f>ROUND(I384*H384,2)</f>
        <v>0</v>
      </c>
      <c r="BL384" s="15" t="s">
        <v>82</v>
      </c>
      <c r="BM384" s="208" t="s">
        <v>1007</v>
      </c>
    </row>
    <row r="385" s="2" customFormat="1">
      <c r="A385" s="36"/>
      <c r="B385" s="37"/>
      <c r="C385" s="38"/>
      <c r="D385" s="210" t="s">
        <v>144</v>
      </c>
      <c r="E385" s="38"/>
      <c r="F385" s="211" t="s">
        <v>1006</v>
      </c>
      <c r="G385" s="38"/>
      <c r="H385" s="38"/>
      <c r="I385" s="212"/>
      <c r="J385" s="38"/>
      <c r="K385" s="38"/>
      <c r="L385" s="42"/>
      <c r="M385" s="213"/>
      <c r="N385" s="214"/>
      <c r="O385" s="89"/>
      <c r="P385" s="89"/>
      <c r="Q385" s="89"/>
      <c r="R385" s="89"/>
      <c r="S385" s="89"/>
      <c r="T385" s="89"/>
      <c r="U385" s="90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5" t="s">
        <v>144</v>
      </c>
      <c r="AU385" s="15" t="s">
        <v>75</v>
      </c>
    </row>
    <row r="386" s="2" customFormat="1">
      <c r="A386" s="36"/>
      <c r="B386" s="37"/>
      <c r="C386" s="215" t="s">
        <v>391</v>
      </c>
      <c r="D386" s="215" t="s">
        <v>154</v>
      </c>
      <c r="E386" s="216" t="s">
        <v>1008</v>
      </c>
      <c r="F386" s="217" t="s">
        <v>1009</v>
      </c>
      <c r="G386" s="218" t="s">
        <v>147</v>
      </c>
      <c r="H386" s="219">
        <v>2</v>
      </c>
      <c r="I386" s="220"/>
      <c r="J386" s="221">
        <f>ROUND(I386*H386,2)</f>
        <v>0</v>
      </c>
      <c r="K386" s="217" t="s">
        <v>141</v>
      </c>
      <c r="L386" s="42"/>
      <c r="M386" s="222" t="s">
        <v>1</v>
      </c>
      <c r="N386" s="223" t="s">
        <v>40</v>
      </c>
      <c r="O386" s="89"/>
      <c r="P386" s="206">
        <f>O386*H386</f>
        <v>0</v>
      </c>
      <c r="Q386" s="206">
        <v>0</v>
      </c>
      <c r="R386" s="206">
        <f>Q386*H386</f>
        <v>0</v>
      </c>
      <c r="S386" s="206">
        <v>0</v>
      </c>
      <c r="T386" s="206">
        <f>S386*H386</f>
        <v>0</v>
      </c>
      <c r="U386" s="207" t="s">
        <v>1</v>
      </c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208" t="s">
        <v>82</v>
      </c>
      <c r="AT386" s="208" t="s">
        <v>154</v>
      </c>
      <c r="AU386" s="208" t="s">
        <v>75</v>
      </c>
      <c r="AY386" s="15" t="s">
        <v>142</v>
      </c>
      <c r="BE386" s="209">
        <f>IF(N386="základní",J386,0)</f>
        <v>0</v>
      </c>
      <c r="BF386" s="209">
        <f>IF(N386="snížená",J386,0)</f>
        <v>0</v>
      </c>
      <c r="BG386" s="209">
        <f>IF(N386="zákl. přenesená",J386,0)</f>
        <v>0</v>
      </c>
      <c r="BH386" s="209">
        <f>IF(N386="sníž. přenesená",J386,0)</f>
        <v>0</v>
      </c>
      <c r="BI386" s="209">
        <f>IF(N386="nulová",J386,0)</f>
        <v>0</v>
      </c>
      <c r="BJ386" s="15" t="s">
        <v>82</v>
      </c>
      <c r="BK386" s="209">
        <f>ROUND(I386*H386,2)</f>
        <v>0</v>
      </c>
      <c r="BL386" s="15" t="s">
        <v>82</v>
      </c>
      <c r="BM386" s="208" t="s">
        <v>1010</v>
      </c>
    </row>
    <row r="387" s="2" customFormat="1">
      <c r="A387" s="36"/>
      <c r="B387" s="37"/>
      <c r="C387" s="38"/>
      <c r="D387" s="210" t="s">
        <v>144</v>
      </c>
      <c r="E387" s="38"/>
      <c r="F387" s="211" t="s">
        <v>1009</v>
      </c>
      <c r="G387" s="38"/>
      <c r="H387" s="38"/>
      <c r="I387" s="212"/>
      <c r="J387" s="38"/>
      <c r="K387" s="38"/>
      <c r="L387" s="42"/>
      <c r="M387" s="213"/>
      <c r="N387" s="214"/>
      <c r="O387" s="89"/>
      <c r="P387" s="89"/>
      <c r="Q387" s="89"/>
      <c r="R387" s="89"/>
      <c r="S387" s="89"/>
      <c r="T387" s="89"/>
      <c r="U387" s="90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5" t="s">
        <v>144</v>
      </c>
      <c r="AU387" s="15" t="s">
        <v>75</v>
      </c>
    </row>
    <row r="388" s="2" customFormat="1" ht="16.5" customHeight="1">
      <c r="A388" s="36"/>
      <c r="B388" s="37"/>
      <c r="C388" s="215" t="s">
        <v>395</v>
      </c>
      <c r="D388" s="215" t="s">
        <v>154</v>
      </c>
      <c r="E388" s="216" t="s">
        <v>597</v>
      </c>
      <c r="F388" s="217" t="s">
        <v>598</v>
      </c>
      <c r="G388" s="218" t="s">
        <v>147</v>
      </c>
      <c r="H388" s="219">
        <v>5</v>
      </c>
      <c r="I388" s="220"/>
      <c r="J388" s="221">
        <f>ROUND(I388*H388,2)</f>
        <v>0</v>
      </c>
      <c r="K388" s="217" t="s">
        <v>141</v>
      </c>
      <c r="L388" s="42"/>
      <c r="M388" s="222" t="s">
        <v>1</v>
      </c>
      <c r="N388" s="223" t="s">
        <v>40</v>
      </c>
      <c r="O388" s="89"/>
      <c r="P388" s="206">
        <f>O388*H388</f>
        <v>0</v>
      </c>
      <c r="Q388" s="206">
        <v>0</v>
      </c>
      <c r="R388" s="206">
        <f>Q388*H388</f>
        <v>0</v>
      </c>
      <c r="S388" s="206">
        <v>0</v>
      </c>
      <c r="T388" s="206">
        <f>S388*H388</f>
        <v>0</v>
      </c>
      <c r="U388" s="207" t="s">
        <v>1</v>
      </c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208" t="s">
        <v>82</v>
      </c>
      <c r="AT388" s="208" t="s">
        <v>154</v>
      </c>
      <c r="AU388" s="208" t="s">
        <v>75</v>
      </c>
      <c r="AY388" s="15" t="s">
        <v>142</v>
      </c>
      <c r="BE388" s="209">
        <f>IF(N388="základní",J388,0)</f>
        <v>0</v>
      </c>
      <c r="BF388" s="209">
        <f>IF(N388="snížená",J388,0)</f>
        <v>0</v>
      </c>
      <c r="BG388" s="209">
        <f>IF(N388="zákl. přenesená",J388,0)</f>
        <v>0</v>
      </c>
      <c r="BH388" s="209">
        <f>IF(N388="sníž. přenesená",J388,0)</f>
        <v>0</v>
      </c>
      <c r="BI388" s="209">
        <f>IF(N388="nulová",J388,0)</f>
        <v>0</v>
      </c>
      <c r="BJ388" s="15" t="s">
        <v>82</v>
      </c>
      <c r="BK388" s="209">
        <f>ROUND(I388*H388,2)</f>
        <v>0</v>
      </c>
      <c r="BL388" s="15" t="s">
        <v>82</v>
      </c>
      <c r="BM388" s="208" t="s">
        <v>1011</v>
      </c>
    </row>
    <row r="389" s="2" customFormat="1">
      <c r="A389" s="36"/>
      <c r="B389" s="37"/>
      <c r="C389" s="38"/>
      <c r="D389" s="210" t="s">
        <v>144</v>
      </c>
      <c r="E389" s="38"/>
      <c r="F389" s="211" t="s">
        <v>600</v>
      </c>
      <c r="G389" s="38"/>
      <c r="H389" s="38"/>
      <c r="I389" s="212"/>
      <c r="J389" s="38"/>
      <c r="K389" s="38"/>
      <c r="L389" s="42"/>
      <c r="M389" s="213"/>
      <c r="N389" s="214"/>
      <c r="O389" s="89"/>
      <c r="P389" s="89"/>
      <c r="Q389" s="89"/>
      <c r="R389" s="89"/>
      <c r="S389" s="89"/>
      <c r="T389" s="89"/>
      <c r="U389" s="90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5" t="s">
        <v>144</v>
      </c>
      <c r="AU389" s="15" t="s">
        <v>75</v>
      </c>
    </row>
    <row r="390" s="2" customFormat="1">
      <c r="A390" s="36"/>
      <c r="B390" s="37"/>
      <c r="C390" s="215" t="s">
        <v>180</v>
      </c>
      <c r="D390" s="215" t="s">
        <v>154</v>
      </c>
      <c r="E390" s="216" t="s">
        <v>602</v>
      </c>
      <c r="F390" s="217" t="s">
        <v>603</v>
      </c>
      <c r="G390" s="218" t="s">
        <v>147</v>
      </c>
      <c r="H390" s="219">
        <v>8</v>
      </c>
      <c r="I390" s="220"/>
      <c r="J390" s="221">
        <f>ROUND(I390*H390,2)</f>
        <v>0</v>
      </c>
      <c r="K390" s="217" t="s">
        <v>141</v>
      </c>
      <c r="L390" s="42"/>
      <c r="M390" s="222" t="s">
        <v>1</v>
      </c>
      <c r="N390" s="223" t="s">
        <v>40</v>
      </c>
      <c r="O390" s="89"/>
      <c r="P390" s="206">
        <f>O390*H390</f>
        <v>0</v>
      </c>
      <c r="Q390" s="206">
        <v>0</v>
      </c>
      <c r="R390" s="206">
        <f>Q390*H390</f>
        <v>0</v>
      </c>
      <c r="S390" s="206">
        <v>0</v>
      </c>
      <c r="T390" s="206">
        <f>S390*H390</f>
        <v>0</v>
      </c>
      <c r="U390" s="207" t="s">
        <v>1</v>
      </c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208" t="s">
        <v>82</v>
      </c>
      <c r="AT390" s="208" t="s">
        <v>154</v>
      </c>
      <c r="AU390" s="208" t="s">
        <v>75</v>
      </c>
      <c r="AY390" s="15" t="s">
        <v>142</v>
      </c>
      <c r="BE390" s="209">
        <f>IF(N390="základní",J390,0)</f>
        <v>0</v>
      </c>
      <c r="BF390" s="209">
        <f>IF(N390="snížená",J390,0)</f>
        <v>0</v>
      </c>
      <c r="BG390" s="209">
        <f>IF(N390="zákl. přenesená",J390,0)</f>
        <v>0</v>
      </c>
      <c r="BH390" s="209">
        <f>IF(N390="sníž. přenesená",J390,0)</f>
        <v>0</v>
      </c>
      <c r="BI390" s="209">
        <f>IF(N390="nulová",J390,0)</f>
        <v>0</v>
      </c>
      <c r="BJ390" s="15" t="s">
        <v>82</v>
      </c>
      <c r="BK390" s="209">
        <f>ROUND(I390*H390,2)</f>
        <v>0</v>
      </c>
      <c r="BL390" s="15" t="s">
        <v>82</v>
      </c>
      <c r="BM390" s="208" t="s">
        <v>1012</v>
      </c>
    </row>
    <row r="391" s="2" customFormat="1">
      <c r="A391" s="36"/>
      <c r="B391" s="37"/>
      <c r="C391" s="38"/>
      <c r="D391" s="210" t="s">
        <v>144</v>
      </c>
      <c r="E391" s="38"/>
      <c r="F391" s="211" t="s">
        <v>605</v>
      </c>
      <c r="G391" s="38"/>
      <c r="H391" s="38"/>
      <c r="I391" s="212"/>
      <c r="J391" s="38"/>
      <c r="K391" s="38"/>
      <c r="L391" s="42"/>
      <c r="M391" s="213"/>
      <c r="N391" s="214"/>
      <c r="O391" s="89"/>
      <c r="P391" s="89"/>
      <c r="Q391" s="89"/>
      <c r="R391" s="89"/>
      <c r="S391" s="89"/>
      <c r="T391" s="89"/>
      <c r="U391" s="90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5" t="s">
        <v>144</v>
      </c>
      <c r="AU391" s="15" t="s">
        <v>75</v>
      </c>
    </row>
    <row r="392" s="2" customFormat="1">
      <c r="A392" s="36"/>
      <c r="B392" s="37"/>
      <c r="C392" s="196" t="s">
        <v>1013</v>
      </c>
      <c r="D392" s="196" t="s">
        <v>137</v>
      </c>
      <c r="E392" s="197" t="s">
        <v>517</v>
      </c>
      <c r="F392" s="198" t="s">
        <v>518</v>
      </c>
      <c r="G392" s="199" t="s">
        <v>147</v>
      </c>
      <c r="H392" s="200">
        <v>8</v>
      </c>
      <c r="I392" s="201"/>
      <c r="J392" s="202">
        <f>ROUND(I392*H392,2)</f>
        <v>0</v>
      </c>
      <c r="K392" s="198" t="s">
        <v>141</v>
      </c>
      <c r="L392" s="203"/>
      <c r="M392" s="204" t="s">
        <v>1</v>
      </c>
      <c r="N392" s="205" t="s">
        <v>40</v>
      </c>
      <c r="O392" s="89"/>
      <c r="P392" s="206">
        <f>O392*H392</f>
        <v>0</v>
      </c>
      <c r="Q392" s="206">
        <v>0</v>
      </c>
      <c r="R392" s="206">
        <f>Q392*H392</f>
        <v>0</v>
      </c>
      <c r="S392" s="206">
        <v>0</v>
      </c>
      <c r="T392" s="206">
        <f>S392*H392</f>
        <v>0</v>
      </c>
      <c r="U392" s="207" t="s">
        <v>1</v>
      </c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208" t="s">
        <v>174</v>
      </c>
      <c r="AT392" s="208" t="s">
        <v>137</v>
      </c>
      <c r="AU392" s="208" t="s">
        <v>75</v>
      </c>
      <c r="AY392" s="15" t="s">
        <v>142</v>
      </c>
      <c r="BE392" s="209">
        <f>IF(N392="základní",J392,0)</f>
        <v>0</v>
      </c>
      <c r="BF392" s="209">
        <f>IF(N392="snížená",J392,0)</f>
        <v>0</v>
      </c>
      <c r="BG392" s="209">
        <f>IF(N392="zákl. přenesená",J392,0)</f>
        <v>0</v>
      </c>
      <c r="BH392" s="209">
        <f>IF(N392="sníž. přenesená",J392,0)</f>
        <v>0</v>
      </c>
      <c r="BI392" s="209">
        <f>IF(N392="nulová",J392,0)</f>
        <v>0</v>
      </c>
      <c r="BJ392" s="15" t="s">
        <v>82</v>
      </c>
      <c r="BK392" s="209">
        <f>ROUND(I392*H392,2)</f>
        <v>0</v>
      </c>
      <c r="BL392" s="15" t="s">
        <v>174</v>
      </c>
      <c r="BM392" s="208" t="s">
        <v>1014</v>
      </c>
    </row>
    <row r="393" s="2" customFormat="1">
      <c r="A393" s="36"/>
      <c r="B393" s="37"/>
      <c r="C393" s="38"/>
      <c r="D393" s="210" t="s">
        <v>144</v>
      </c>
      <c r="E393" s="38"/>
      <c r="F393" s="211" t="s">
        <v>518</v>
      </c>
      <c r="G393" s="38"/>
      <c r="H393" s="38"/>
      <c r="I393" s="212"/>
      <c r="J393" s="38"/>
      <c r="K393" s="38"/>
      <c r="L393" s="42"/>
      <c r="M393" s="213"/>
      <c r="N393" s="214"/>
      <c r="O393" s="89"/>
      <c r="P393" s="89"/>
      <c r="Q393" s="89"/>
      <c r="R393" s="89"/>
      <c r="S393" s="89"/>
      <c r="T393" s="89"/>
      <c r="U393" s="90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5" t="s">
        <v>144</v>
      </c>
      <c r="AU393" s="15" t="s">
        <v>75</v>
      </c>
    </row>
    <row r="394" s="2" customFormat="1" ht="16.5" customHeight="1">
      <c r="A394" s="36"/>
      <c r="B394" s="37"/>
      <c r="C394" s="196" t="s">
        <v>174</v>
      </c>
      <c r="D394" s="196" t="s">
        <v>137</v>
      </c>
      <c r="E394" s="197" t="s">
        <v>509</v>
      </c>
      <c r="F394" s="198" t="s">
        <v>510</v>
      </c>
      <c r="G394" s="199" t="s">
        <v>147</v>
      </c>
      <c r="H394" s="200">
        <v>13</v>
      </c>
      <c r="I394" s="201"/>
      <c r="J394" s="202">
        <f>ROUND(I394*H394,2)</f>
        <v>0</v>
      </c>
      <c r="K394" s="198" t="s">
        <v>141</v>
      </c>
      <c r="L394" s="203"/>
      <c r="M394" s="204" t="s">
        <v>1</v>
      </c>
      <c r="N394" s="205" t="s">
        <v>40</v>
      </c>
      <c r="O394" s="89"/>
      <c r="P394" s="206">
        <f>O394*H394</f>
        <v>0</v>
      </c>
      <c r="Q394" s="206">
        <v>0</v>
      </c>
      <c r="R394" s="206">
        <f>Q394*H394</f>
        <v>0</v>
      </c>
      <c r="S394" s="206">
        <v>0</v>
      </c>
      <c r="T394" s="206">
        <f>S394*H394</f>
        <v>0</v>
      </c>
      <c r="U394" s="207" t="s">
        <v>1</v>
      </c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208" t="s">
        <v>84</v>
      </c>
      <c r="AT394" s="208" t="s">
        <v>137</v>
      </c>
      <c r="AU394" s="208" t="s">
        <v>75</v>
      </c>
      <c r="AY394" s="15" t="s">
        <v>142</v>
      </c>
      <c r="BE394" s="209">
        <f>IF(N394="základní",J394,0)</f>
        <v>0</v>
      </c>
      <c r="BF394" s="209">
        <f>IF(N394="snížená",J394,0)</f>
        <v>0</v>
      </c>
      <c r="BG394" s="209">
        <f>IF(N394="zákl. přenesená",J394,0)</f>
        <v>0</v>
      </c>
      <c r="BH394" s="209">
        <f>IF(N394="sníž. přenesená",J394,0)</f>
        <v>0</v>
      </c>
      <c r="BI394" s="209">
        <f>IF(N394="nulová",J394,0)</f>
        <v>0</v>
      </c>
      <c r="BJ394" s="15" t="s">
        <v>82</v>
      </c>
      <c r="BK394" s="209">
        <f>ROUND(I394*H394,2)</f>
        <v>0</v>
      </c>
      <c r="BL394" s="15" t="s">
        <v>82</v>
      </c>
      <c r="BM394" s="208" t="s">
        <v>1015</v>
      </c>
    </row>
    <row r="395" s="2" customFormat="1">
      <c r="A395" s="36"/>
      <c r="B395" s="37"/>
      <c r="C395" s="38"/>
      <c r="D395" s="210" t="s">
        <v>144</v>
      </c>
      <c r="E395" s="38"/>
      <c r="F395" s="211" t="s">
        <v>510</v>
      </c>
      <c r="G395" s="38"/>
      <c r="H395" s="38"/>
      <c r="I395" s="212"/>
      <c r="J395" s="38"/>
      <c r="K395" s="38"/>
      <c r="L395" s="42"/>
      <c r="M395" s="213"/>
      <c r="N395" s="214"/>
      <c r="O395" s="89"/>
      <c r="P395" s="89"/>
      <c r="Q395" s="89"/>
      <c r="R395" s="89"/>
      <c r="S395" s="89"/>
      <c r="T395" s="89"/>
      <c r="U395" s="90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5" t="s">
        <v>144</v>
      </c>
      <c r="AU395" s="15" t="s">
        <v>75</v>
      </c>
    </row>
    <row r="396" s="2" customFormat="1">
      <c r="A396" s="36"/>
      <c r="B396" s="37"/>
      <c r="C396" s="196" t="s">
        <v>1016</v>
      </c>
      <c r="D396" s="196" t="s">
        <v>137</v>
      </c>
      <c r="E396" s="197" t="s">
        <v>504</v>
      </c>
      <c r="F396" s="198" t="s">
        <v>505</v>
      </c>
      <c r="G396" s="199" t="s">
        <v>506</v>
      </c>
      <c r="H396" s="200">
        <v>10</v>
      </c>
      <c r="I396" s="201"/>
      <c r="J396" s="202">
        <f>ROUND(I396*H396,2)</f>
        <v>0</v>
      </c>
      <c r="K396" s="198" t="s">
        <v>141</v>
      </c>
      <c r="L396" s="203"/>
      <c r="M396" s="204" t="s">
        <v>1</v>
      </c>
      <c r="N396" s="205" t="s">
        <v>40</v>
      </c>
      <c r="O396" s="89"/>
      <c r="P396" s="206">
        <f>O396*H396</f>
        <v>0</v>
      </c>
      <c r="Q396" s="206">
        <v>0</v>
      </c>
      <c r="R396" s="206">
        <f>Q396*H396</f>
        <v>0</v>
      </c>
      <c r="S396" s="206">
        <v>0</v>
      </c>
      <c r="T396" s="206">
        <f>S396*H396</f>
        <v>0</v>
      </c>
      <c r="U396" s="207" t="s">
        <v>1</v>
      </c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208" t="s">
        <v>84</v>
      </c>
      <c r="AT396" s="208" t="s">
        <v>137</v>
      </c>
      <c r="AU396" s="208" t="s">
        <v>75</v>
      </c>
      <c r="AY396" s="15" t="s">
        <v>142</v>
      </c>
      <c r="BE396" s="209">
        <f>IF(N396="základní",J396,0)</f>
        <v>0</v>
      </c>
      <c r="BF396" s="209">
        <f>IF(N396="snížená",J396,0)</f>
        <v>0</v>
      </c>
      <c r="BG396" s="209">
        <f>IF(N396="zákl. přenesená",J396,0)</f>
        <v>0</v>
      </c>
      <c r="BH396" s="209">
        <f>IF(N396="sníž. přenesená",J396,0)</f>
        <v>0</v>
      </c>
      <c r="BI396" s="209">
        <f>IF(N396="nulová",J396,0)</f>
        <v>0</v>
      </c>
      <c r="BJ396" s="15" t="s">
        <v>82</v>
      </c>
      <c r="BK396" s="209">
        <f>ROUND(I396*H396,2)</f>
        <v>0</v>
      </c>
      <c r="BL396" s="15" t="s">
        <v>82</v>
      </c>
      <c r="BM396" s="208" t="s">
        <v>1017</v>
      </c>
    </row>
    <row r="397" s="2" customFormat="1">
      <c r="A397" s="36"/>
      <c r="B397" s="37"/>
      <c r="C397" s="38"/>
      <c r="D397" s="210" t="s">
        <v>144</v>
      </c>
      <c r="E397" s="38"/>
      <c r="F397" s="211" t="s">
        <v>505</v>
      </c>
      <c r="G397" s="38"/>
      <c r="H397" s="38"/>
      <c r="I397" s="212"/>
      <c r="J397" s="38"/>
      <c r="K397" s="38"/>
      <c r="L397" s="42"/>
      <c r="M397" s="213"/>
      <c r="N397" s="214"/>
      <c r="O397" s="89"/>
      <c r="P397" s="89"/>
      <c r="Q397" s="89"/>
      <c r="R397" s="89"/>
      <c r="S397" s="89"/>
      <c r="T397" s="89"/>
      <c r="U397" s="90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5" t="s">
        <v>144</v>
      </c>
      <c r="AU397" s="15" t="s">
        <v>75</v>
      </c>
    </row>
    <row r="398" s="2" customFormat="1">
      <c r="A398" s="36"/>
      <c r="B398" s="37"/>
      <c r="C398" s="215" t="s">
        <v>1018</v>
      </c>
      <c r="D398" s="215" t="s">
        <v>154</v>
      </c>
      <c r="E398" s="216" t="s">
        <v>496</v>
      </c>
      <c r="F398" s="217" t="s">
        <v>497</v>
      </c>
      <c r="G398" s="218" t="s">
        <v>147</v>
      </c>
      <c r="H398" s="219">
        <v>4</v>
      </c>
      <c r="I398" s="220"/>
      <c r="J398" s="221">
        <f>ROUND(I398*H398,2)</f>
        <v>0</v>
      </c>
      <c r="K398" s="217" t="s">
        <v>141</v>
      </c>
      <c r="L398" s="42"/>
      <c r="M398" s="222" t="s">
        <v>1</v>
      </c>
      <c r="N398" s="223" t="s">
        <v>40</v>
      </c>
      <c r="O398" s="89"/>
      <c r="P398" s="206">
        <f>O398*H398</f>
        <v>0</v>
      </c>
      <c r="Q398" s="206">
        <v>0</v>
      </c>
      <c r="R398" s="206">
        <f>Q398*H398</f>
        <v>0</v>
      </c>
      <c r="S398" s="206">
        <v>0</v>
      </c>
      <c r="T398" s="206">
        <f>S398*H398</f>
        <v>0</v>
      </c>
      <c r="U398" s="207" t="s">
        <v>1</v>
      </c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208" t="s">
        <v>82</v>
      </c>
      <c r="AT398" s="208" t="s">
        <v>154</v>
      </c>
      <c r="AU398" s="208" t="s">
        <v>75</v>
      </c>
      <c r="AY398" s="15" t="s">
        <v>142</v>
      </c>
      <c r="BE398" s="209">
        <f>IF(N398="základní",J398,0)</f>
        <v>0</v>
      </c>
      <c r="BF398" s="209">
        <f>IF(N398="snížená",J398,0)</f>
        <v>0</v>
      </c>
      <c r="BG398" s="209">
        <f>IF(N398="zákl. přenesená",J398,0)</f>
        <v>0</v>
      </c>
      <c r="BH398" s="209">
        <f>IF(N398="sníž. přenesená",J398,0)</f>
        <v>0</v>
      </c>
      <c r="BI398" s="209">
        <f>IF(N398="nulová",J398,0)</f>
        <v>0</v>
      </c>
      <c r="BJ398" s="15" t="s">
        <v>82</v>
      </c>
      <c r="BK398" s="209">
        <f>ROUND(I398*H398,2)</f>
        <v>0</v>
      </c>
      <c r="BL398" s="15" t="s">
        <v>82</v>
      </c>
      <c r="BM398" s="208" t="s">
        <v>1019</v>
      </c>
    </row>
    <row r="399" s="2" customFormat="1">
      <c r="A399" s="36"/>
      <c r="B399" s="37"/>
      <c r="C399" s="38"/>
      <c r="D399" s="210" t="s">
        <v>144</v>
      </c>
      <c r="E399" s="38"/>
      <c r="F399" s="211" t="s">
        <v>497</v>
      </c>
      <c r="G399" s="38"/>
      <c r="H399" s="38"/>
      <c r="I399" s="212"/>
      <c r="J399" s="38"/>
      <c r="K399" s="38"/>
      <c r="L399" s="42"/>
      <c r="M399" s="213"/>
      <c r="N399" s="214"/>
      <c r="O399" s="89"/>
      <c r="P399" s="89"/>
      <c r="Q399" s="89"/>
      <c r="R399" s="89"/>
      <c r="S399" s="89"/>
      <c r="T399" s="89"/>
      <c r="U399" s="90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5" t="s">
        <v>144</v>
      </c>
      <c r="AU399" s="15" t="s">
        <v>75</v>
      </c>
    </row>
    <row r="400" s="2" customFormat="1">
      <c r="A400" s="36"/>
      <c r="B400" s="37"/>
      <c r="C400" s="215" t="s">
        <v>1020</v>
      </c>
      <c r="D400" s="215" t="s">
        <v>154</v>
      </c>
      <c r="E400" s="216" t="s">
        <v>500</v>
      </c>
      <c r="F400" s="217" t="s">
        <v>501</v>
      </c>
      <c r="G400" s="218" t="s">
        <v>147</v>
      </c>
      <c r="H400" s="219">
        <v>2</v>
      </c>
      <c r="I400" s="220"/>
      <c r="J400" s="221">
        <f>ROUND(I400*H400,2)</f>
        <v>0</v>
      </c>
      <c r="K400" s="217" t="s">
        <v>141</v>
      </c>
      <c r="L400" s="42"/>
      <c r="M400" s="222" t="s">
        <v>1</v>
      </c>
      <c r="N400" s="223" t="s">
        <v>40</v>
      </c>
      <c r="O400" s="89"/>
      <c r="P400" s="206">
        <f>O400*H400</f>
        <v>0</v>
      </c>
      <c r="Q400" s="206">
        <v>0</v>
      </c>
      <c r="R400" s="206">
        <f>Q400*H400</f>
        <v>0</v>
      </c>
      <c r="S400" s="206">
        <v>0</v>
      </c>
      <c r="T400" s="206">
        <f>S400*H400</f>
        <v>0</v>
      </c>
      <c r="U400" s="207" t="s">
        <v>1</v>
      </c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208" t="s">
        <v>82</v>
      </c>
      <c r="AT400" s="208" t="s">
        <v>154</v>
      </c>
      <c r="AU400" s="208" t="s">
        <v>75</v>
      </c>
      <c r="AY400" s="15" t="s">
        <v>142</v>
      </c>
      <c r="BE400" s="209">
        <f>IF(N400="základní",J400,0)</f>
        <v>0</v>
      </c>
      <c r="BF400" s="209">
        <f>IF(N400="snížená",J400,0)</f>
        <v>0</v>
      </c>
      <c r="BG400" s="209">
        <f>IF(N400="zákl. přenesená",J400,0)</f>
        <v>0</v>
      </c>
      <c r="BH400" s="209">
        <f>IF(N400="sníž. přenesená",J400,0)</f>
        <v>0</v>
      </c>
      <c r="BI400" s="209">
        <f>IF(N400="nulová",J400,0)</f>
        <v>0</v>
      </c>
      <c r="BJ400" s="15" t="s">
        <v>82</v>
      </c>
      <c r="BK400" s="209">
        <f>ROUND(I400*H400,2)</f>
        <v>0</v>
      </c>
      <c r="BL400" s="15" t="s">
        <v>82</v>
      </c>
      <c r="BM400" s="208" t="s">
        <v>1021</v>
      </c>
    </row>
    <row r="401" s="2" customFormat="1">
      <c r="A401" s="36"/>
      <c r="B401" s="37"/>
      <c r="C401" s="38"/>
      <c r="D401" s="210" t="s">
        <v>144</v>
      </c>
      <c r="E401" s="38"/>
      <c r="F401" s="211" t="s">
        <v>501</v>
      </c>
      <c r="G401" s="38"/>
      <c r="H401" s="38"/>
      <c r="I401" s="212"/>
      <c r="J401" s="38"/>
      <c r="K401" s="38"/>
      <c r="L401" s="42"/>
      <c r="M401" s="213"/>
      <c r="N401" s="214"/>
      <c r="O401" s="89"/>
      <c r="P401" s="89"/>
      <c r="Q401" s="89"/>
      <c r="R401" s="89"/>
      <c r="S401" s="89"/>
      <c r="T401" s="89"/>
      <c r="U401" s="90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5" t="s">
        <v>144</v>
      </c>
      <c r="AU401" s="15" t="s">
        <v>75</v>
      </c>
    </row>
    <row r="402" s="2" customFormat="1">
      <c r="A402" s="36"/>
      <c r="B402" s="37"/>
      <c r="C402" s="196" t="s">
        <v>1022</v>
      </c>
      <c r="D402" s="196" t="s">
        <v>137</v>
      </c>
      <c r="E402" s="197" t="s">
        <v>1023</v>
      </c>
      <c r="F402" s="198" t="s">
        <v>1024</v>
      </c>
      <c r="G402" s="199" t="s">
        <v>147</v>
      </c>
      <c r="H402" s="200">
        <v>16</v>
      </c>
      <c r="I402" s="201"/>
      <c r="J402" s="202">
        <f>ROUND(I402*H402,2)</f>
        <v>0</v>
      </c>
      <c r="K402" s="198" t="s">
        <v>141</v>
      </c>
      <c r="L402" s="203"/>
      <c r="M402" s="204" t="s">
        <v>1</v>
      </c>
      <c r="N402" s="205" t="s">
        <v>40</v>
      </c>
      <c r="O402" s="89"/>
      <c r="P402" s="206">
        <f>O402*H402</f>
        <v>0</v>
      </c>
      <c r="Q402" s="206">
        <v>0</v>
      </c>
      <c r="R402" s="206">
        <f>Q402*H402</f>
        <v>0</v>
      </c>
      <c r="S402" s="206">
        <v>0</v>
      </c>
      <c r="T402" s="206">
        <f>S402*H402</f>
        <v>0</v>
      </c>
      <c r="U402" s="207" t="s">
        <v>1</v>
      </c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208" t="s">
        <v>174</v>
      </c>
      <c r="AT402" s="208" t="s">
        <v>137</v>
      </c>
      <c r="AU402" s="208" t="s">
        <v>75</v>
      </c>
      <c r="AY402" s="15" t="s">
        <v>142</v>
      </c>
      <c r="BE402" s="209">
        <f>IF(N402="základní",J402,0)</f>
        <v>0</v>
      </c>
      <c r="BF402" s="209">
        <f>IF(N402="snížená",J402,0)</f>
        <v>0</v>
      </c>
      <c r="BG402" s="209">
        <f>IF(N402="zákl. přenesená",J402,0)</f>
        <v>0</v>
      </c>
      <c r="BH402" s="209">
        <f>IF(N402="sníž. přenesená",J402,0)</f>
        <v>0</v>
      </c>
      <c r="BI402" s="209">
        <f>IF(N402="nulová",J402,0)</f>
        <v>0</v>
      </c>
      <c r="BJ402" s="15" t="s">
        <v>82</v>
      </c>
      <c r="BK402" s="209">
        <f>ROUND(I402*H402,2)</f>
        <v>0</v>
      </c>
      <c r="BL402" s="15" t="s">
        <v>174</v>
      </c>
      <c r="BM402" s="208" t="s">
        <v>1025</v>
      </c>
    </row>
    <row r="403" s="2" customFormat="1">
      <c r="A403" s="36"/>
      <c r="B403" s="37"/>
      <c r="C403" s="38"/>
      <c r="D403" s="210" t="s">
        <v>144</v>
      </c>
      <c r="E403" s="38"/>
      <c r="F403" s="211" t="s">
        <v>1024</v>
      </c>
      <c r="G403" s="38"/>
      <c r="H403" s="38"/>
      <c r="I403" s="212"/>
      <c r="J403" s="38"/>
      <c r="K403" s="38"/>
      <c r="L403" s="42"/>
      <c r="M403" s="213"/>
      <c r="N403" s="214"/>
      <c r="O403" s="89"/>
      <c r="P403" s="89"/>
      <c r="Q403" s="89"/>
      <c r="R403" s="89"/>
      <c r="S403" s="89"/>
      <c r="T403" s="89"/>
      <c r="U403" s="90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5" t="s">
        <v>144</v>
      </c>
      <c r="AU403" s="15" t="s">
        <v>75</v>
      </c>
    </row>
    <row r="404" s="2" customFormat="1">
      <c r="A404" s="36"/>
      <c r="B404" s="37"/>
      <c r="C404" s="215" t="s">
        <v>1026</v>
      </c>
      <c r="D404" s="215" t="s">
        <v>154</v>
      </c>
      <c r="E404" s="216" t="s">
        <v>1027</v>
      </c>
      <c r="F404" s="217" t="s">
        <v>1028</v>
      </c>
      <c r="G404" s="218" t="s">
        <v>147</v>
      </c>
      <c r="H404" s="219">
        <v>16</v>
      </c>
      <c r="I404" s="220"/>
      <c r="J404" s="221">
        <f>ROUND(I404*H404,2)</f>
        <v>0</v>
      </c>
      <c r="K404" s="217" t="s">
        <v>141</v>
      </c>
      <c r="L404" s="42"/>
      <c r="M404" s="222" t="s">
        <v>1</v>
      </c>
      <c r="N404" s="223" t="s">
        <v>40</v>
      </c>
      <c r="O404" s="89"/>
      <c r="P404" s="206">
        <f>O404*H404</f>
        <v>0</v>
      </c>
      <c r="Q404" s="206">
        <v>0</v>
      </c>
      <c r="R404" s="206">
        <f>Q404*H404</f>
        <v>0</v>
      </c>
      <c r="S404" s="206">
        <v>0</v>
      </c>
      <c r="T404" s="206">
        <f>S404*H404</f>
        <v>0</v>
      </c>
      <c r="U404" s="207" t="s">
        <v>1</v>
      </c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208" t="s">
        <v>82</v>
      </c>
      <c r="AT404" s="208" t="s">
        <v>154</v>
      </c>
      <c r="AU404" s="208" t="s">
        <v>75</v>
      </c>
      <c r="AY404" s="15" t="s">
        <v>142</v>
      </c>
      <c r="BE404" s="209">
        <f>IF(N404="základní",J404,0)</f>
        <v>0</v>
      </c>
      <c r="BF404" s="209">
        <f>IF(N404="snížená",J404,0)</f>
        <v>0</v>
      </c>
      <c r="BG404" s="209">
        <f>IF(N404="zákl. přenesená",J404,0)</f>
        <v>0</v>
      </c>
      <c r="BH404" s="209">
        <f>IF(N404="sníž. přenesená",J404,0)</f>
        <v>0</v>
      </c>
      <c r="BI404" s="209">
        <f>IF(N404="nulová",J404,0)</f>
        <v>0</v>
      </c>
      <c r="BJ404" s="15" t="s">
        <v>82</v>
      </c>
      <c r="BK404" s="209">
        <f>ROUND(I404*H404,2)</f>
        <v>0</v>
      </c>
      <c r="BL404" s="15" t="s">
        <v>82</v>
      </c>
      <c r="BM404" s="208" t="s">
        <v>1029</v>
      </c>
    </row>
    <row r="405" s="2" customFormat="1">
      <c r="A405" s="36"/>
      <c r="B405" s="37"/>
      <c r="C405" s="38"/>
      <c r="D405" s="210" t="s">
        <v>144</v>
      </c>
      <c r="E405" s="38"/>
      <c r="F405" s="211" t="s">
        <v>1030</v>
      </c>
      <c r="G405" s="38"/>
      <c r="H405" s="38"/>
      <c r="I405" s="212"/>
      <c r="J405" s="38"/>
      <c r="K405" s="38"/>
      <c r="L405" s="42"/>
      <c r="M405" s="213"/>
      <c r="N405" s="214"/>
      <c r="O405" s="89"/>
      <c r="P405" s="89"/>
      <c r="Q405" s="89"/>
      <c r="R405" s="89"/>
      <c r="S405" s="89"/>
      <c r="T405" s="89"/>
      <c r="U405" s="90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5" t="s">
        <v>144</v>
      </c>
      <c r="AU405" s="15" t="s">
        <v>75</v>
      </c>
    </row>
    <row r="406" s="2" customFormat="1">
      <c r="A406" s="36"/>
      <c r="B406" s="37"/>
      <c r="C406" s="215" t="s">
        <v>1031</v>
      </c>
      <c r="D406" s="215" t="s">
        <v>154</v>
      </c>
      <c r="E406" s="216" t="s">
        <v>1032</v>
      </c>
      <c r="F406" s="217" t="s">
        <v>1033</v>
      </c>
      <c r="G406" s="218" t="s">
        <v>147</v>
      </c>
      <c r="H406" s="219">
        <v>30</v>
      </c>
      <c r="I406" s="220"/>
      <c r="J406" s="221">
        <f>ROUND(I406*H406,2)</f>
        <v>0</v>
      </c>
      <c r="K406" s="217" t="s">
        <v>141</v>
      </c>
      <c r="L406" s="42"/>
      <c r="M406" s="222" t="s">
        <v>1</v>
      </c>
      <c r="N406" s="223" t="s">
        <v>40</v>
      </c>
      <c r="O406" s="89"/>
      <c r="P406" s="206">
        <f>O406*H406</f>
        <v>0</v>
      </c>
      <c r="Q406" s="206">
        <v>0</v>
      </c>
      <c r="R406" s="206">
        <f>Q406*H406</f>
        <v>0</v>
      </c>
      <c r="S406" s="206">
        <v>0</v>
      </c>
      <c r="T406" s="206">
        <f>S406*H406</f>
        <v>0</v>
      </c>
      <c r="U406" s="207" t="s">
        <v>1</v>
      </c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208" t="s">
        <v>82</v>
      </c>
      <c r="AT406" s="208" t="s">
        <v>154</v>
      </c>
      <c r="AU406" s="208" t="s">
        <v>75</v>
      </c>
      <c r="AY406" s="15" t="s">
        <v>142</v>
      </c>
      <c r="BE406" s="209">
        <f>IF(N406="základní",J406,0)</f>
        <v>0</v>
      </c>
      <c r="BF406" s="209">
        <f>IF(N406="snížená",J406,0)</f>
        <v>0</v>
      </c>
      <c r="BG406" s="209">
        <f>IF(N406="zákl. přenesená",J406,0)</f>
        <v>0</v>
      </c>
      <c r="BH406" s="209">
        <f>IF(N406="sníž. přenesená",J406,0)</f>
        <v>0</v>
      </c>
      <c r="BI406" s="209">
        <f>IF(N406="nulová",J406,0)</f>
        <v>0</v>
      </c>
      <c r="BJ406" s="15" t="s">
        <v>82</v>
      </c>
      <c r="BK406" s="209">
        <f>ROUND(I406*H406,2)</f>
        <v>0</v>
      </c>
      <c r="BL406" s="15" t="s">
        <v>82</v>
      </c>
      <c r="BM406" s="208" t="s">
        <v>1034</v>
      </c>
    </row>
    <row r="407" s="2" customFormat="1">
      <c r="A407" s="36"/>
      <c r="B407" s="37"/>
      <c r="C407" s="38"/>
      <c r="D407" s="210" t="s">
        <v>144</v>
      </c>
      <c r="E407" s="38"/>
      <c r="F407" s="211" t="s">
        <v>1033</v>
      </c>
      <c r="G407" s="38"/>
      <c r="H407" s="38"/>
      <c r="I407" s="212"/>
      <c r="J407" s="38"/>
      <c r="K407" s="38"/>
      <c r="L407" s="42"/>
      <c r="M407" s="213"/>
      <c r="N407" s="214"/>
      <c r="O407" s="89"/>
      <c r="P407" s="89"/>
      <c r="Q407" s="89"/>
      <c r="R407" s="89"/>
      <c r="S407" s="89"/>
      <c r="T407" s="89"/>
      <c r="U407" s="90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5" t="s">
        <v>144</v>
      </c>
      <c r="AU407" s="15" t="s">
        <v>75</v>
      </c>
    </row>
    <row r="408" s="2" customFormat="1" ht="16.5" customHeight="1">
      <c r="A408" s="36"/>
      <c r="B408" s="37"/>
      <c r="C408" s="215" t="s">
        <v>1035</v>
      </c>
      <c r="D408" s="215" t="s">
        <v>154</v>
      </c>
      <c r="E408" s="216" t="s">
        <v>1036</v>
      </c>
      <c r="F408" s="217" t="s">
        <v>1037</v>
      </c>
      <c r="G408" s="218" t="s">
        <v>147</v>
      </c>
      <c r="H408" s="219">
        <v>16</v>
      </c>
      <c r="I408" s="220"/>
      <c r="J408" s="221">
        <f>ROUND(I408*H408,2)</f>
        <v>0</v>
      </c>
      <c r="K408" s="217" t="s">
        <v>141</v>
      </c>
      <c r="L408" s="42"/>
      <c r="M408" s="222" t="s">
        <v>1</v>
      </c>
      <c r="N408" s="223" t="s">
        <v>40</v>
      </c>
      <c r="O408" s="89"/>
      <c r="P408" s="206">
        <f>O408*H408</f>
        <v>0</v>
      </c>
      <c r="Q408" s="206">
        <v>0</v>
      </c>
      <c r="R408" s="206">
        <f>Q408*H408</f>
        <v>0</v>
      </c>
      <c r="S408" s="206">
        <v>0</v>
      </c>
      <c r="T408" s="206">
        <f>S408*H408</f>
        <v>0</v>
      </c>
      <c r="U408" s="207" t="s">
        <v>1</v>
      </c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208" t="s">
        <v>82</v>
      </c>
      <c r="AT408" s="208" t="s">
        <v>154</v>
      </c>
      <c r="AU408" s="208" t="s">
        <v>75</v>
      </c>
      <c r="AY408" s="15" t="s">
        <v>142</v>
      </c>
      <c r="BE408" s="209">
        <f>IF(N408="základní",J408,0)</f>
        <v>0</v>
      </c>
      <c r="BF408" s="209">
        <f>IF(N408="snížená",J408,0)</f>
        <v>0</v>
      </c>
      <c r="BG408" s="209">
        <f>IF(N408="zákl. přenesená",J408,0)</f>
        <v>0</v>
      </c>
      <c r="BH408" s="209">
        <f>IF(N408="sníž. přenesená",J408,0)</f>
        <v>0</v>
      </c>
      <c r="BI408" s="209">
        <f>IF(N408="nulová",J408,0)</f>
        <v>0</v>
      </c>
      <c r="BJ408" s="15" t="s">
        <v>82</v>
      </c>
      <c r="BK408" s="209">
        <f>ROUND(I408*H408,2)</f>
        <v>0</v>
      </c>
      <c r="BL408" s="15" t="s">
        <v>82</v>
      </c>
      <c r="BM408" s="208" t="s">
        <v>1038</v>
      </c>
    </row>
    <row r="409" s="2" customFormat="1">
      <c r="A409" s="36"/>
      <c r="B409" s="37"/>
      <c r="C409" s="38"/>
      <c r="D409" s="210" t="s">
        <v>144</v>
      </c>
      <c r="E409" s="38"/>
      <c r="F409" s="211" t="s">
        <v>1037</v>
      </c>
      <c r="G409" s="38"/>
      <c r="H409" s="38"/>
      <c r="I409" s="212"/>
      <c r="J409" s="38"/>
      <c r="K409" s="38"/>
      <c r="L409" s="42"/>
      <c r="M409" s="213"/>
      <c r="N409" s="214"/>
      <c r="O409" s="89"/>
      <c r="P409" s="89"/>
      <c r="Q409" s="89"/>
      <c r="R409" s="89"/>
      <c r="S409" s="89"/>
      <c r="T409" s="89"/>
      <c r="U409" s="90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5" t="s">
        <v>144</v>
      </c>
      <c r="AU409" s="15" t="s">
        <v>75</v>
      </c>
    </row>
    <row r="410" s="2" customFormat="1" ht="16.5" customHeight="1">
      <c r="A410" s="36"/>
      <c r="B410" s="37"/>
      <c r="C410" s="215" t="s">
        <v>1039</v>
      </c>
      <c r="D410" s="215" t="s">
        <v>154</v>
      </c>
      <c r="E410" s="216" t="s">
        <v>1040</v>
      </c>
      <c r="F410" s="217" t="s">
        <v>1041</v>
      </c>
      <c r="G410" s="218" t="s">
        <v>147</v>
      </c>
      <c r="H410" s="219">
        <v>2</v>
      </c>
      <c r="I410" s="220"/>
      <c r="J410" s="221">
        <f>ROUND(I410*H410,2)</f>
        <v>0</v>
      </c>
      <c r="K410" s="217" t="s">
        <v>141</v>
      </c>
      <c r="L410" s="42"/>
      <c r="M410" s="222" t="s">
        <v>1</v>
      </c>
      <c r="N410" s="223" t="s">
        <v>40</v>
      </c>
      <c r="O410" s="89"/>
      <c r="P410" s="206">
        <f>O410*H410</f>
        <v>0</v>
      </c>
      <c r="Q410" s="206">
        <v>0</v>
      </c>
      <c r="R410" s="206">
        <f>Q410*H410</f>
        <v>0</v>
      </c>
      <c r="S410" s="206">
        <v>0</v>
      </c>
      <c r="T410" s="206">
        <f>S410*H410</f>
        <v>0</v>
      </c>
      <c r="U410" s="207" t="s">
        <v>1</v>
      </c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208" t="s">
        <v>82</v>
      </c>
      <c r="AT410" s="208" t="s">
        <v>154</v>
      </c>
      <c r="AU410" s="208" t="s">
        <v>75</v>
      </c>
      <c r="AY410" s="15" t="s">
        <v>142</v>
      </c>
      <c r="BE410" s="209">
        <f>IF(N410="základní",J410,0)</f>
        <v>0</v>
      </c>
      <c r="BF410" s="209">
        <f>IF(N410="snížená",J410,0)</f>
        <v>0</v>
      </c>
      <c r="BG410" s="209">
        <f>IF(N410="zákl. přenesená",J410,0)</f>
        <v>0</v>
      </c>
      <c r="BH410" s="209">
        <f>IF(N410="sníž. přenesená",J410,0)</f>
        <v>0</v>
      </c>
      <c r="BI410" s="209">
        <f>IF(N410="nulová",J410,0)</f>
        <v>0</v>
      </c>
      <c r="BJ410" s="15" t="s">
        <v>82</v>
      </c>
      <c r="BK410" s="209">
        <f>ROUND(I410*H410,2)</f>
        <v>0</v>
      </c>
      <c r="BL410" s="15" t="s">
        <v>82</v>
      </c>
      <c r="BM410" s="208" t="s">
        <v>1042</v>
      </c>
    </row>
    <row r="411" s="2" customFormat="1">
      <c r="A411" s="36"/>
      <c r="B411" s="37"/>
      <c r="C411" s="38"/>
      <c r="D411" s="210" t="s">
        <v>144</v>
      </c>
      <c r="E411" s="38"/>
      <c r="F411" s="211" t="s">
        <v>1041</v>
      </c>
      <c r="G411" s="38"/>
      <c r="H411" s="38"/>
      <c r="I411" s="212"/>
      <c r="J411" s="38"/>
      <c r="K411" s="38"/>
      <c r="L411" s="42"/>
      <c r="M411" s="213"/>
      <c r="N411" s="214"/>
      <c r="O411" s="89"/>
      <c r="P411" s="89"/>
      <c r="Q411" s="89"/>
      <c r="R411" s="89"/>
      <c r="S411" s="89"/>
      <c r="T411" s="89"/>
      <c r="U411" s="90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5" t="s">
        <v>144</v>
      </c>
      <c r="AU411" s="15" t="s">
        <v>75</v>
      </c>
    </row>
    <row r="412" s="2" customFormat="1">
      <c r="A412" s="36"/>
      <c r="B412" s="37"/>
      <c r="C412" s="215" t="s">
        <v>1043</v>
      </c>
      <c r="D412" s="215" t="s">
        <v>154</v>
      </c>
      <c r="E412" s="216" t="s">
        <v>637</v>
      </c>
      <c r="F412" s="217" t="s">
        <v>638</v>
      </c>
      <c r="G412" s="218" t="s">
        <v>218</v>
      </c>
      <c r="H412" s="219">
        <v>20</v>
      </c>
      <c r="I412" s="220"/>
      <c r="J412" s="221">
        <f>ROUND(I412*H412,2)</f>
        <v>0</v>
      </c>
      <c r="K412" s="217" t="s">
        <v>141</v>
      </c>
      <c r="L412" s="42"/>
      <c r="M412" s="222" t="s">
        <v>1</v>
      </c>
      <c r="N412" s="223" t="s">
        <v>40</v>
      </c>
      <c r="O412" s="89"/>
      <c r="P412" s="206">
        <f>O412*H412</f>
        <v>0</v>
      </c>
      <c r="Q412" s="206">
        <v>0</v>
      </c>
      <c r="R412" s="206">
        <f>Q412*H412</f>
        <v>0</v>
      </c>
      <c r="S412" s="206">
        <v>0</v>
      </c>
      <c r="T412" s="206">
        <f>S412*H412</f>
        <v>0</v>
      </c>
      <c r="U412" s="207" t="s">
        <v>1</v>
      </c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208" t="s">
        <v>82</v>
      </c>
      <c r="AT412" s="208" t="s">
        <v>154</v>
      </c>
      <c r="AU412" s="208" t="s">
        <v>75</v>
      </c>
      <c r="AY412" s="15" t="s">
        <v>142</v>
      </c>
      <c r="BE412" s="209">
        <f>IF(N412="základní",J412,0)</f>
        <v>0</v>
      </c>
      <c r="BF412" s="209">
        <f>IF(N412="snížená",J412,0)</f>
        <v>0</v>
      </c>
      <c r="BG412" s="209">
        <f>IF(N412="zákl. přenesená",J412,0)</f>
        <v>0</v>
      </c>
      <c r="BH412" s="209">
        <f>IF(N412="sníž. přenesená",J412,0)</f>
        <v>0</v>
      </c>
      <c r="BI412" s="209">
        <f>IF(N412="nulová",J412,0)</f>
        <v>0</v>
      </c>
      <c r="BJ412" s="15" t="s">
        <v>82</v>
      </c>
      <c r="BK412" s="209">
        <f>ROUND(I412*H412,2)</f>
        <v>0</v>
      </c>
      <c r="BL412" s="15" t="s">
        <v>82</v>
      </c>
      <c r="BM412" s="208" t="s">
        <v>1044</v>
      </c>
    </row>
    <row r="413" s="2" customFormat="1">
      <c r="A413" s="36"/>
      <c r="B413" s="37"/>
      <c r="C413" s="38"/>
      <c r="D413" s="210" t="s">
        <v>144</v>
      </c>
      <c r="E413" s="38"/>
      <c r="F413" s="211" t="s">
        <v>638</v>
      </c>
      <c r="G413" s="38"/>
      <c r="H413" s="38"/>
      <c r="I413" s="212"/>
      <c r="J413" s="38"/>
      <c r="K413" s="38"/>
      <c r="L413" s="42"/>
      <c r="M413" s="213"/>
      <c r="N413" s="214"/>
      <c r="O413" s="89"/>
      <c r="P413" s="89"/>
      <c r="Q413" s="89"/>
      <c r="R413" s="89"/>
      <c r="S413" s="89"/>
      <c r="T413" s="89"/>
      <c r="U413" s="90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5" t="s">
        <v>144</v>
      </c>
      <c r="AU413" s="15" t="s">
        <v>75</v>
      </c>
    </row>
    <row r="414" s="2" customFormat="1" ht="16.5" customHeight="1">
      <c r="A414" s="36"/>
      <c r="B414" s="37"/>
      <c r="C414" s="215" t="s">
        <v>1045</v>
      </c>
      <c r="D414" s="215" t="s">
        <v>154</v>
      </c>
      <c r="E414" s="216" t="s">
        <v>656</v>
      </c>
      <c r="F414" s="217" t="s">
        <v>657</v>
      </c>
      <c r="G414" s="218" t="s">
        <v>147</v>
      </c>
      <c r="H414" s="219">
        <v>1</v>
      </c>
      <c r="I414" s="220"/>
      <c r="J414" s="221">
        <f>ROUND(I414*H414,2)</f>
        <v>0</v>
      </c>
      <c r="K414" s="217" t="s">
        <v>141</v>
      </c>
      <c r="L414" s="42"/>
      <c r="M414" s="222" t="s">
        <v>1</v>
      </c>
      <c r="N414" s="223" t="s">
        <v>40</v>
      </c>
      <c r="O414" s="89"/>
      <c r="P414" s="206">
        <f>O414*H414</f>
        <v>0</v>
      </c>
      <c r="Q414" s="206">
        <v>0</v>
      </c>
      <c r="R414" s="206">
        <f>Q414*H414</f>
        <v>0</v>
      </c>
      <c r="S414" s="206">
        <v>0</v>
      </c>
      <c r="T414" s="206">
        <f>S414*H414</f>
        <v>0</v>
      </c>
      <c r="U414" s="207" t="s">
        <v>1</v>
      </c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208" t="s">
        <v>82</v>
      </c>
      <c r="AT414" s="208" t="s">
        <v>154</v>
      </c>
      <c r="AU414" s="208" t="s">
        <v>75</v>
      </c>
      <c r="AY414" s="15" t="s">
        <v>142</v>
      </c>
      <c r="BE414" s="209">
        <f>IF(N414="základní",J414,0)</f>
        <v>0</v>
      </c>
      <c r="BF414" s="209">
        <f>IF(N414="snížená",J414,0)</f>
        <v>0</v>
      </c>
      <c r="BG414" s="209">
        <f>IF(N414="zákl. přenesená",J414,0)</f>
        <v>0</v>
      </c>
      <c r="BH414" s="209">
        <f>IF(N414="sníž. přenesená",J414,0)</f>
        <v>0</v>
      </c>
      <c r="BI414" s="209">
        <f>IF(N414="nulová",J414,0)</f>
        <v>0</v>
      </c>
      <c r="BJ414" s="15" t="s">
        <v>82</v>
      </c>
      <c r="BK414" s="209">
        <f>ROUND(I414*H414,2)</f>
        <v>0</v>
      </c>
      <c r="BL414" s="15" t="s">
        <v>82</v>
      </c>
      <c r="BM414" s="208" t="s">
        <v>1046</v>
      </c>
    </row>
    <row r="415" s="2" customFormat="1">
      <c r="A415" s="36"/>
      <c r="B415" s="37"/>
      <c r="C415" s="38"/>
      <c r="D415" s="210" t="s">
        <v>144</v>
      </c>
      <c r="E415" s="38"/>
      <c r="F415" s="211" t="s">
        <v>659</v>
      </c>
      <c r="G415" s="38"/>
      <c r="H415" s="38"/>
      <c r="I415" s="212"/>
      <c r="J415" s="38"/>
      <c r="K415" s="38"/>
      <c r="L415" s="42"/>
      <c r="M415" s="213"/>
      <c r="N415" s="214"/>
      <c r="O415" s="89"/>
      <c r="P415" s="89"/>
      <c r="Q415" s="89"/>
      <c r="R415" s="89"/>
      <c r="S415" s="89"/>
      <c r="T415" s="89"/>
      <c r="U415" s="90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5" t="s">
        <v>144</v>
      </c>
      <c r="AU415" s="15" t="s">
        <v>75</v>
      </c>
    </row>
    <row r="416" s="2" customFormat="1" ht="21.75" customHeight="1">
      <c r="A416" s="36"/>
      <c r="B416" s="37"/>
      <c r="C416" s="215" t="s">
        <v>1047</v>
      </c>
      <c r="D416" s="215" t="s">
        <v>154</v>
      </c>
      <c r="E416" s="216" t="s">
        <v>1048</v>
      </c>
      <c r="F416" s="217" t="s">
        <v>1049</v>
      </c>
      <c r="G416" s="218" t="s">
        <v>147</v>
      </c>
      <c r="H416" s="219">
        <v>1</v>
      </c>
      <c r="I416" s="220"/>
      <c r="J416" s="221">
        <f>ROUND(I416*H416,2)</f>
        <v>0</v>
      </c>
      <c r="K416" s="217" t="s">
        <v>141</v>
      </c>
      <c r="L416" s="42"/>
      <c r="M416" s="222" t="s">
        <v>1</v>
      </c>
      <c r="N416" s="223" t="s">
        <v>40</v>
      </c>
      <c r="O416" s="89"/>
      <c r="P416" s="206">
        <f>O416*H416</f>
        <v>0</v>
      </c>
      <c r="Q416" s="206">
        <v>0</v>
      </c>
      <c r="R416" s="206">
        <f>Q416*H416</f>
        <v>0</v>
      </c>
      <c r="S416" s="206">
        <v>0</v>
      </c>
      <c r="T416" s="206">
        <f>S416*H416</f>
        <v>0</v>
      </c>
      <c r="U416" s="207" t="s">
        <v>1</v>
      </c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208" t="s">
        <v>82</v>
      </c>
      <c r="AT416" s="208" t="s">
        <v>154</v>
      </c>
      <c r="AU416" s="208" t="s">
        <v>75</v>
      </c>
      <c r="AY416" s="15" t="s">
        <v>142</v>
      </c>
      <c r="BE416" s="209">
        <f>IF(N416="základní",J416,0)</f>
        <v>0</v>
      </c>
      <c r="BF416" s="209">
        <f>IF(N416="snížená",J416,0)</f>
        <v>0</v>
      </c>
      <c r="BG416" s="209">
        <f>IF(N416="zákl. přenesená",J416,0)</f>
        <v>0</v>
      </c>
      <c r="BH416" s="209">
        <f>IF(N416="sníž. přenesená",J416,0)</f>
        <v>0</v>
      </c>
      <c r="BI416" s="209">
        <f>IF(N416="nulová",J416,0)</f>
        <v>0</v>
      </c>
      <c r="BJ416" s="15" t="s">
        <v>82</v>
      </c>
      <c r="BK416" s="209">
        <f>ROUND(I416*H416,2)</f>
        <v>0</v>
      </c>
      <c r="BL416" s="15" t="s">
        <v>82</v>
      </c>
      <c r="BM416" s="208" t="s">
        <v>1050</v>
      </c>
    </row>
    <row r="417" s="2" customFormat="1">
      <c r="A417" s="36"/>
      <c r="B417" s="37"/>
      <c r="C417" s="38"/>
      <c r="D417" s="210" t="s">
        <v>144</v>
      </c>
      <c r="E417" s="38"/>
      <c r="F417" s="211" t="s">
        <v>1051</v>
      </c>
      <c r="G417" s="38"/>
      <c r="H417" s="38"/>
      <c r="I417" s="212"/>
      <c r="J417" s="38"/>
      <c r="K417" s="38"/>
      <c r="L417" s="42"/>
      <c r="M417" s="213"/>
      <c r="N417" s="214"/>
      <c r="O417" s="89"/>
      <c r="P417" s="89"/>
      <c r="Q417" s="89"/>
      <c r="R417" s="89"/>
      <c r="S417" s="89"/>
      <c r="T417" s="89"/>
      <c r="U417" s="90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5" t="s">
        <v>144</v>
      </c>
      <c r="AU417" s="15" t="s">
        <v>75</v>
      </c>
    </row>
    <row r="418" s="2" customFormat="1">
      <c r="A418" s="36"/>
      <c r="B418" s="37"/>
      <c r="C418" s="215" t="s">
        <v>1052</v>
      </c>
      <c r="D418" s="215" t="s">
        <v>154</v>
      </c>
      <c r="E418" s="216" t="s">
        <v>592</v>
      </c>
      <c r="F418" s="217" t="s">
        <v>593</v>
      </c>
      <c r="G418" s="218" t="s">
        <v>147</v>
      </c>
      <c r="H418" s="219">
        <v>4</v>
      </c>
      <c r="I418" s="220"/>
      <c r="J418" s="221">
        <f>ROUND(I418*H418,2)</f>
        <v>0</v>
      </c>
      <c r="K418" s="217" t="s">
        <v>141</v>
      </c>
      <c r="L418" s="42"/>
      <c r="M418" s="222" t="s">
        <v>1</v>
      </c>
      <c r="N418" s="223" t="s">
        <v>40</v>
      </c>
      <c r="O418" s="89"/>
      <c r="P418" s="206">
        <f>O418*H418</f>
        <v>0</v>
      </c>
      <c r="Q418" s="206">
        <v>0</v>
      </c>
      <c r="R418" s="206">
        <f>Q418*H418</f>
        <v>0</v>
      </c>
      <c r="S418" s="206">
        <v>0</v>
      </c>
      <c r="T418" s="206">
        <f>S418*H418</f>
        <v>0</v>
      </c>
      <c r="U418" s="207" t="s">
        <v>1</v>
      </c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208" t="s">
        <v>82</v>
      </c>
      <c r="AT418" s="208" t="s">
        <v>154</v>
      </c>
      <c r="AU418" s="208" t="s">
        <v>75</v>
      </c>
      <c r="AY418" s="15" t="s">
        <v>142</v>
      </c>
      <c r="BE418" s="209">
        <f>IF(N418="základní",J418,0)</f>
        <v>0</v>
      </c>
      <c r="BF418" s="209">
        <f>IF(N418="snížená",J418,0)</f>
        <v>0</v>
      </c>
      <c r="BG418" s="209">
        <f>IF(N418="zákl. přenesená",J418,0)</f>
        <v>0</v>
      </c>
      <c r="BH418" s="209">
        <f>IF(N418="sníž. přenesená",J418,0)</f>
        <v>0</v>
      </c>
      <c r="BI418" s="209">
        <f>IF(N418="nulová",J418,0)</f>
        <v>0</v>
      </c>
      <c r="BJ418" s="15" t="s">
        <v>82</v>
      </c>
      <c r="BK418" s="209">
        <f>ROUND(I418*H418,2)</f>
        <v>0</v>
      </c>
      <c r="BL418" s="15" t="s">
        <v>82</v>
      </c>
      <c r="BM418" s="208" t="s">
        <v>1053</v>
      </c>
    </row>
    <row r="419" s="2" customFormat="1">
      <c r="A419" s="36"/>
      <c r="B419" s="37"/>
      <c r="C419" s="38"/>
      <c r="D419" s="210" t="s">
        <v>144</v>
      </c>
      <c r="E419" s="38"/>
      <c r="F419" s="211" t="s">
        <v>595</v>
      </c>
      <c r="G419" s="38"/>
      <c r="H419" s="38"/>
      <c r="I419" s="212"/>
      <c r="J419" s="38"/>
      <c r="K419" s="38"/>
      <c r="L419" s="42"/>
      <c r="M419" s="213"/>
      <c r="N419" s="214"/>
      <c r="O419" s="89"/>
      <c r="P419" s="89"/>
      <c r="Q419" s="89"/>
      <c r="R419" s="89"/>
      <c r="S419" s="89"/>
      <c r="T419" s="89"/>
      <c r="U419" s="90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T419" s="15" t="s">
        <v>144</v>
      </c>
      <c r="AU419" s="15" t="s">
        <v>75</v>
      </c>
    </row>
    <row r="420" s="2" customFormat="1">
      <c r="A420" s="36"/>
      <c r="B420" s="37"/>
      <c r="C420" s="215" t="s">
        <v>1054</v>
      </c>
      <c r="D420" s="215" t="s">
        <v>154</v>
      </c>
      <c r="E420" s="216" t="s">
        <v>651</v>
      </c>
      <c r="F420" s="217" t="s">
        <v>652</v>
      </c>
      <c r="G420" s="218" t="s">
        <v>147</v>
      </c>
      <c r="H420" s="219">
        <v>1</v>
      </c>
      <c r="I420" s="220"/>
      <c r="J420" s="221">
        <f>ROUND(I420*H420,2)</f>
        <v>0</v>
      </c>
      <c r="K420" s="217" t="s">
        <v>141</v>
      </c>
      <c r="L420" s="42"/>
      <c r="M420" s="222" t="s">
        <v>1</v>
      </c>
      <c r="N420" s="223" t="s">
        <v>40</v>
      </c>
      <c r="O420" s="89"/>
      <c r="P420" s="206">
        <f>O420*H420</f>
        <v>0</v>
      </c>
      <c r="Q420" s="206">
        <v>0</v>
      </c>
      <c r="R420" s="206">
        <f>Q420*H420</f>
        <v>0</v>
      </c>
      <c r="S420" s="206">
        <v>0</v>
      </c>
      <c r="T420" s="206">
        <f>S420*H420</f>
        <v>0</v>
      </c>
      <c r="U420" s="207" t="s">
        <v>1</v>
      </c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208" t="s">
        <v>82</v>
      </c>
      <c r="AT420" s="208" t="s">
        <v>154</v>
      </c>
      <c r="AU420" s="208" t="s">
        <v>75</v>
      </c>
      <c r="AY420" s="15" t="s">
        <v>142</v>
      </c>
      <c r="BE420" s="209">
        <f>IF(N420="základní",J420,0)</f>
        <v>0</v>
      </c>
      <c r="BF420" s="209">
        <f>IF(N420="snížená",J420,0)</f>
        <v>0</v>
      </c>
      <c r="BG420" s="209">
        <f>IF(N420="zákl. přenesená",J420,0)</f>
        <v>0</v>
      </c>
      <c r="BH420" s="209">
        <f>IF(N420="sníž. přenesená",J420,0)</f>
        <v>0</v>
      </c>
      <c r="BI420" s="209">
        <f>IF(N420="nulová",J420,0)</f>
        <v>0</v>
      </c>
      <c r="BJ420" s="15" t="s">
        <v>82</v>
      </c>
      <c r="BK420" s="209">
        <f>ROUND(I420*H420,2)</f>
        <v>0</v>
      </c>
      <c r="BL420" s="15" t="s">
        <v>82</v>
      </c>
      <c r="BM420" s="208" t="s">
        <v>1055</v>
      </c>
    </row>
    <row r="421" s="2" customFormat="1">
      <c r="A421" s="36"/>
      <c r="B421" s="37"/>
      <c r="C421" s="38"/>
      <c r="D421" s="210" t="s">
        <v>144</v>
      </c>
      <c r="E421" s="38"/>
      <c r="F421" s="211" t="s">
        <v>654</v>
      </c>
      <c r="G421" s="38"/>
      <c r="H421" s="38"/>
      <c r="I421" s="212"/>
      <c r="J421" s="38"/>
      <c r="K421" s="38"/>
      <c r="L421" s="42"/>
      <c r="M421" s="213"/>
      <c r="N421" s="214"/>
      <c r="O421" s="89"/>
      <c r="P421" s="89"/>
      <c r="Q421" s="89"/>
      <c r="R421" s="89"/>
      <c r="S421" s="89"/>
      <c r="T421" s="89"/>
      <c r="U421" s="90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5" t="s">
        <v>144</v>
      </c>
      <c r="AU421" s="15" t="s">
        <v>75</v>
      </c>
    </row>
    <row r="422" s="2" customFormat="1" ht="33" customHeight="1">
      <c r="A422" s="36"/>
      <c r="B422" s="37"/>
      <c r="C422" s="215" t="s">
        <v>1056</v>
      </c>
      <c r="D422" s="215" t="s">
        <v>154</v>
      </c>
      <c r="E422" s="216" t="s">
        <v>646</v>
      </c>
      <c r="F422" s="217" t="s">
        <v>647</v>
      </c>
      <c r="G422" s="218" t="s">
        <v>147</v>
      </c>
      <c r="H422" s="219">
        <v>1</v>
      </c>
      <c r="I422" s="220"/>
      <c r="J422" s="221">
        <f>ROUND(I422*H422,2)</f>
        <v>0</v>
      </c>
      <c r="K422" s="217" t="s">
        <v>141</v>
      </c>
      <c r="L422" s="42"/>
      <c r="M422" s="222" t="s">
        <v>1</v>
      </c>
      <c r="N422" s="223" t="s">
        <v>40</v>
      </c>
      <c r="O422" s="89"/>
      <c r="P422" s="206">
        <f>O422*H422</f>
        <v>0</v>
      </c>
      <c r="Q422" s="206">
        <v>0</v>
      </c>
      <c r="R422" s="206">
        <f>Q422*H422</f>
        <v>0</v>
      </c>
      <c r="S422" s="206">
        <v>0</v>
      </c>
      <c r="T422" s="206">
        <f>S422*H422</f>
        <v>0</v>
      </c>
      <c r="U422" s="207" t="s">
        <v>1</v>
      </c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208" t="s">
        <v>82</v>
      </c>
      <c r="AT422" s="208" t="s">
        <v>154</v>
      </c>
      <c r="AU422" s="208" t="s">
        <v>75</v>
      </c>
      <c r="AY422" s="15" t="s">
        <v>142</v>
      </c>
      <c r="BE422" s="209">
        <f>IF(N422="základní",J422,0)</f>
        <v>0</v>
      </c>
      <c r="BF422" s="209">
        <f>IF(N422="snížená",J422,0)</f>
        <v>0</v>
      </c>
      <c r="BG422" s="209">
        <f>IF(N422="zákl. přenesená",J422,0)</f>
        <v>0</v>
      </c>
      <c r="BH422" s="209">
        <f>IF(N422="sníž. přenesená",J422,0)</f>
        <v>0</v>
      </c>
      <c r="BI422" s="209">
        <f>IF(N422="nulová",J422,0)</f>
        <v>0</v>
      </c>
      <c r="BJ422" s="15" t="s">
        <v>82</v>
      </c>
      <c r="BK422" s="209">
        <f>ROUND(I422*H422,2)</f>
        <v>0</v>
      </c>
      <c r="BL422" s="15" t="s">
        <v>82</v>
      </c>
      <c r="BM422" s="208" t="s">
        <v>1057</v>
      </c>
    </row>
    <row r="423" s="2" customFormat="1">
      <c r="A423" s="36"/>
      <c r="B423" s="37"/>
      <c r="C423" s="38"/>
      <c r="D423" s="210" t="s">
        <v>144</v>
      </c>
      <c r="E423" s="38"/>
      <c r="F423" s="211" t="s">
        <v>649</v>
      </c>
      <c r="G423" s="38"/>
      <c r="H423" s="38"/>
      <c r="I423" s="212"/>
      <c r="J423" s="38"/>
      <c r="K423" s="38"/>
      <c r="L423" s="42"/>
      <c r="M423" s="213"/>
      <c r="N423" s="214"/>
      <c r="O423" s="89"/>
      <c r="P423" s="89"/>
      <c r="Q423" s="89"/>
      <c r="R423" s="89"/>
      <c r="S423" s="89"/>
      <c r="T423" s="89"/>
      <c r="U423" s="90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5" t="s">
        <v>144</v>
      </c>
      <c r="AU423" s="15" t="s">
        <v>75</v>
      </c>
    </row>
    <row r="424" s="2" customFormat="1">
      <c r="A424" s="36"/>
      <c r="B424" s="37"/>
      <c r="C424" s="215" t="s">
        <v>1058</v>
      </c>
      <c r="D424" s="215" t="s">
        <v>154</v>
      </c>
      <c r="E424" s="216" t="s">
        <v>641</v>
      </c>
      <c r="F424" s="217" t="s">
        <v>642</v>
      </c>
      <c r="G424" s="218" t="s">
        <v>147</v>
      </c>
      <c r="H424" s="219">
        <v>1</v>
      </c>
      <c r="I424" s="220"/>
      <c r="J424" s="221">
        <f>ROUND(I424*H424,2)</f>
        <v>0</v>
      </c>
      <c r="K424" s="217" t="s">
        <v>141</v>
      </c>
      <c r="L424" s="42"/>
      <c r="M424" s="222" t="s">
        <v>1</v>
      </c>
      <c r="N424" s="223" t="s">
        <v>40</v>
      </c>
      <c r="O424" s="89"/>
      <c r="P424" s="206">
        <f>O424*H424</f>
        <v>0</v>
      </c>
      <c r="Q424" s="206">
        <v>0</v>
      </c>
      <c r="R424" s="206">
        <f>Q424*H424</f>
        <v>0</v>
      </c>
      <c r="S424" s="206">
        <v>0</v>
      </c>
      <c r="T424" s="206">
        <f>S424*H424</f>
        <v>0</v>
      </c>
      <c r="U424" s="207" t="s">
        <v>1</v>
      </c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208" t="s">
        <v>82</v>
      </c>
      <c r="AT424" s="208" t="s">
        <v>154</v>
      </c>
      <c r="AU424" s="208" t="s">
        <v>75</v>
      </c>
      <c r="AY424" s="15" t="s">
        <v>142</v>
      </c>
      <c r="BE424" s="209">
        <f>IF(N424="základní",J424,0)</f>
        <v>0</v>
      </c>
      <c r="BF424" s="209">
        <f>IF(N424="snížená",J424,0)</f>
        <v>0</v>
      </c>
      <c r="BG424" s="209">
        <f>IF(N424="zákl. přenesená",J424,0)</f>
        <v>0</v>
      </c>
      <c r="BH424" s="209">
        <f>IF(N424="sníž. přenesená",J424,0)</f>
        <v>0</v>
      </c>
      <c r="BI424" s="209">
        <f>IF(N424="nulová",J424,0)</f>
        <v>0</v>
      </c>
      <c r="BJ424" s="15" t="s">
        <v>82</v>
      </c>
      <c r="BK424" s="209">
        <f>ROUND(I424*H424,2)</f>
        <v>0</v>
      </c>
      <c r="BL424" s="15" t="s">
        <v>82</v>
      </c>
      <c r="BM424" s="208" t="s">
        <v>1059</v>
      </c>
    </row>
    <row r="425" s="2" customFormat="1">
      <c r="A425" s="36"/>
      <c r="B425" s="37"/>
      <c r="C425" s="38"/>
      <c r="D425" s="210" t="s">
        <v>144</v>
      </c>
      <c r="E425" s="38"/>
      <c r="F425" s="211" t="s">
        <v>644</v>
      </c>
      <c r="G425" s="38"/>
      <c r="H425" s="38"/>
      <c r="I425" s="212"/>
      <c r="J425" s="38"/>
      <c r="K425" s="38"/>
      <c r="L425" s="42"/>
      <c r="M425" s="213"/>
      <c r="N425" s="214"/>
      <c r="O425" s="89"/>
      <c r="P425" s="89"/>
      <c r="Q425" s="89"/>
      <c r="R425" s="89"/>
      <c r="S425" s="89"/>
      <c r="T425" s="89"/>
      <c r="U425" s="90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5" t="s">
        <v>144</v>
      </c>
      <c r="AU425" s="15" t="s">
        <v>75</v>
      </c>
    </row>
    <row r="426" s="2" customFormat="1">
      <c r="A426" s="36"/>
      <c r="B426" s="37"/>
      <c r="C426" s="215" t="s">
        <v>1060</v>
      </c>
      <c r="D426" s="215" t="s">
        <v>154</v>
      </c>
      <c r="E426" s="216" t="s">
        <v>1061</v>
      </c>
      <c r="F426" s="217" t="s">
        <v>1062</v>
      </c>
      <c r="G426" s="218" t="s">
        <v>147</v>
      </c>
      <c r="H426" s="219">
        <v>1</v>
      </c>
      <c r="I426" s="220"/>
      <c r="J426" s="221">
        <f>ROUND(I426*H426,2)</f>
        <v>0</v>
      </c>
      <c r="K426" s="217" t="s">
        <v>141</v>
      </c>
      <c r="L426" s="42"/>
      <c r="M426" s="222" t="s">
        <v>1</v>
      </c>
      <c r="N426" s="223" t="s">
        <v>40</v>
      </c>
      <c r="O426" s="89"/>
      <c r="P426" s="206">
        <f>O426*H426</f>
        <v>0</v>
      </c>
      <c r="Q426" s="206">
        <v>0</v>
      </c>
      <c r="R426" s="206">
        <f>Q426*H426</f>
        <v>0</v>
      </c>
      <c r="S426" s="206">
        <v>0</v>
      </c>
      <c r="T426" s="206">
        <f>S426*H426</f>
        <v>0</v>
      </c>
      <c r="U426" s="207" t="s">
        <v>1</v>
      </c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208" t="s">
        <v>82</v>
      </c>
      <c r="AT426" s="208" t="s">
        <v>154</v>
      </c>
      <c r="AU426" s="208" t="s">
        <v>75</v>
      </c>
      <c r="AY426" s="15" t="s">
        <v>142</v>
      </c>
      <c r="BE426" s="209">
        <f>IF(N426="základní",J426,0)</f>
        <v>0</v>
      </c>
      <c r="BF426" s="209">
        <f>IF(N426="snížená",J426,0)</f>
        <v>0</v>
      </c>
      <c r="BG426" s="209">
        <f>IF(N426="zákl. přenesená",J426,0)</f>
        <v>0</v>
      </c>
      <c r="BH426" s="209">
        <f>IF(N426="sníž. přenesená",J426,0)</f>
        <v>0</v>
      </c>
      <c r="BI426" s="209">
        <f>IF(N426="nulová",J426,0)</f>
        <v>0</v>
      </c>
      <c r="BJ426" s="15" t="s">
        <v>82</v>
      </c>
      <c r="BK426" s="209">
        <f>ROUND(I426*H426,2)</f>
        <v>0</v>
      </c>
      <c r="BL426" s="15" t="s">
        <v>82</v>
      </c>
      <c r="BM426" s="208" t="s">
        <v>1063</v>
      </c>
    </row>
    <row r="427" s="2" customFormat="1">
      <c r="A427" s="36"/>
      <c r="B427" s="37"/>
      <c r="C427" s="38"/>
      <c r="D427" s="210" t="s">
        <v>144</v>
      </c>
      <c r="E427" s="38"/>
      <c r="F427" s="211" t="s">
        <v>1064</v>
      </c>
      <c r="G427" s="38"/>
      <c r="H427" s="38"/>
      <c r="I427" s="212"/>
      <c r="J427" s="38"/>
      <c r="K427" s="38"/>
      <c r="L427" s="42"/>
      <c r="M427" s="213"/>
      <c r="N427" s="214"/>
      <c r="O427" s="89"/>
      <c r="P427" s="89"/>
      <c r="Q427" s="89"/>
      <c r="R427" s="89"/>
      <c r="S427" s="89"/>
      <c r="T427" s="89"/>
      <c r="U427" s="90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T427" s="15" t="s">
        <v>144</v>
      </c>
      <c r="AU427" s="15" t="s">
        <v>75</v>
      </c>
    </row>
    <row r="428" s="2" customFormat="1" ht="21.75" customHeight="1">
      <c r="A428" s="36"/>
      <c r="B428" s="37"/>
      <c r="C428" s="215" t="s">
        <v>1065</v>
      </c>
      <c r="D428" s="215" t="s">
        <v>154</v>
      </c>
      <c r="E428" s="216" t="s">
        <v>1066</v>
      </c>
      <c r="F428" s="217" t="s">
        <v>1067</v>
      </c>
      <c r="G428" s="218" t="s">
        <v>147</v>
      </c>
      <c r="H428" s="219">
        <v>12</v>
      </c>
      <c r="I428" s="220"/>
      <c r="J428" s="221">
        <f>ROUND(I428*H428,2)</f>
        <v>0</v>
      </c>
      <c r="K428" s="217" t="s">
        <v>141</v>
      </c>
      <c r="L428" s="42"/>
      <c r="M428" s="222" t="s">
        <v>1</v>
      </c>
      <c r="N428" s="223" t="s">
        <v>40</v>
      </c>
      <c r="O428" s="89"/>
      <c r="P428" s="206">
        <f>O428*H428</f>
        <v>0</v>
      </c>
      <c r="Q428" s="206">
        <v>0</v>
      </c>
      <c r="R428" s="206">
        <f>Q428*H428</f>
        <v>0</v>
      </c>
      <c r="S428" s="206">
        <v>0</v>
      </c>
      <c r="T428" s="206">
        <f>S428*H428</f>
        <v>0</v>
      </c>
      <c r="U428" s="207" t="s">
        <v>1</v>
      </c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208" t="s">
        <v>82</v>
      </c>
      <c r="AT428" s="208" t="s">
        <v>154</v>
      </c>
      <c r="AU428" s="208" t="s">
        <v>75</v>
      </c>
      <c r="AY428" s="15" t="s">
        <v>142</v>
      </c>
      <c r="BE428" s="209">
        <f>IF(N428="základní",J428,0)</f>
        <v>0</v>
      </c>
      <c r="BF428" s="209">
        <f>IF(N428="snížená",J428,0)</f>
        <v>0</v>
      </c>
      <c r="BG428" s="209">
        <f>IF(N428="zákl. přenesená",J428,0)</f>
        <v>0</v>
      </c>
      <c r="BH428" s="209">
        <f>IF(N428="sníž. přenesená",J428,0)</f>
        <v>0</v>
      </c>
      <c r="BI428" s="209">
        <f>IF(N428="nulová",J428,0)</f>
        <v>0</v>
      </c>
      <c r="BJ428" s="15" t="s">
        <v>82</v>
      </c>
      <c r="BK428" s="209">
        <f>ROUND(I428*H428,2)</f>
        <v>0</v>
      </c>
      <c r="BL428" s="15" t="s">
        <v>82</v>
      </c>
      <c r="BM428" s="208" t="s">
        <v>1068</v>
      </c>
    </row>
    <row r="429" s="2" customFormat="1">
      <c r="A429" s="36"/>
      <c r="B429" s="37"/>
      <c r="C429" s="38"/>
      <c r="D429" s="210" t="s">
        <v>144</v>
      </c>
      <c r="E429" s="38"/>
      <c r="F429" s="211" t="s">
        <v>1069</v>
      </c>
      <c r="G429" s="38"/>
      <c r="H429" s="38"/>
      <c r="I429" s="212"/>
      <c r="J429" s="38"/>
      <c r="K429" s="38"/>
      <c r="L429" s="42"/>
      <c r="M429" s="225"/>
      <c r="N429" s="226"/>
      <c r="O429" s="227"/>
      <c r="P429" s="227"/>
      <c r="Q429" s="227"/>
      <c r="R429" s="227"/>
      <c r="S429" s="227"/>
      <c r="T429" s="227"/>
      <c r="U429" s="228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5" t="s">
        <v>144</v>
      </c>
      <c r="AU429" s="15" t="s">
        <v>75</v>
      </c>
    </row>
    <row r="430" s="2" customFormat="1" ht="6.96" customHeight="1">
      <c r="A430" s="36"/>
      <c r="B430" s="64"/>
      <c r="C430" s="65"/>
      <c r="D430" s="65"/>
      <c r="E430" s="65"/>
      <c r="F430" s="65"/>
      <c r="G430" s="65"/>
      <c r="H430" s="65"/>
      <c r="I430" s="65"/>
      <c r="J430" s="65"/>
      <c r="K430" s="65"/>
      <c r="L430" s="42"/>
      <c r="M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</row>
  </sheetData>
  <sheetProtection sheet="1" autoFilter="0" formatColumns="0" formatRows="0" objects="1" scenarios="1" spinCount="100000" saltValue="HWQmiq0Qx6HmZKHbeyRphDDgK6NzAaLxK4LY87LcPbYkcIwXf+1tNGp49uNQ2qEgjSWXiaom7qJlI6twdEGQ3w==" hashValue="KHkYcNTEvF8cqsnm4cUz3DaAXgEKktF3newfkt+DF6j8nJ0Qx3BnbwTHXzSooEYfLOHKD4BNtxl6a/EJqSwnkA==" algorithmName="SHA-512" password="CC35"/>
  <autoFilter ref="C119:K42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98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84</v>
      </c>
    </row>
    <row r="4" hidden="1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>Oprava PZS P706 na trati Domažlice - Planá u M.L., P816 na trati Janovice - Domažlice a P631 na trati Plzeň-Česká Kubice</v>
      </c>
      <c r="F7" s="148"/>
      <c r="G7" s="148"/>
      <c r="H7" s="148"/>
      <c r="L7" s="18"/>
    </row>
    <row r="8" hidden="1" s="1" customFormat="1" ht="12" customHeight="1">
      <c r="B8" s="18"/>
      <c r="D8" s="148" t="s">
        <v>113</v>
      </c>
      <c r="L8" s="18"/>
    </row>
    <row r="9" hidden="1" s="2" customFormat="1" ht="16.5" customHeight="1">
      <c r="A9" s="36"/>
      <c r="B9" s="42"/>
      <c r="C9" s="36"/>
      <c r="D9" s="36"/>
      <c r="E9" s="149" t="s">
        <v>114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115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1070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26. 1. 2021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35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37</v>
      </c>
      <c r="G34" s="36"/>
      <c r="H34" s="36"/>
      <c r="I34" s="159" t="s">
        <v>36</v>
      </c>
      <c r="J34" s="159" t="s">
        <v>38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39</v>
      </c>
      <c r="E35" s="148" t="s">
        <v>40</v>
      </c>
      <c r="F35" s="161">
        <f>ROUND((SUM(BE120:BE225)),  2)</f>
        <v>0</v>
      </c>
      <c r="G35" s="36"/>
      <c r="H35" s="36"/>
      <c r="I35" s="162">
        <v>0.20999999999999999</v>
      </c>
      <c r="J35" s="161">
        <f>ROUND(((SUM(BE120:BE225))*I35),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ROUND((SUM(BF120:BF225)),  2)</f>
        <v>0</v>
      </c>
      <c r="G36" s="36"/>
      <c r="H36" s="36"/>
      <c r="I36" s="162">
        <v>0.14999999999999999</v>
      </c>
      <c r="J36" s="161">
        <f>ROUND(((SUM(BF120:BF225))*I36),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ROUND((SUM(BG120:BG225)),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43</v>
      </c>
      <c r="F38" s="161">
        <f>ROUND((SUM(BH120:BH225)),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44</v>
      </c>
      <c r="F39" s="161">
        <f>ROUND((SUM(BI120:BI225)),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>Oprava PZS P706 na trati Domažlice - Planá u M.L., P816 na trati Janovice - Domažlice a P631 na trati Plzeň-Česká Kubice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114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115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01.4 - Zemní práce a oprava reléových domků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obvod SSZT Plzeň</v>
      </c>
      <c r="G91" s="38"/>
      <c r="H91" s="38"/>
      <c r="I91" s="30" t="s">
        <v>22</v>
      </c>
      <c r="J91" s="77" t="str">
        <f>IF(J14="","",J14)</f>
        <v>26. 1. 2021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119</v>
      </c>
      <c r="D96" s="183"/>
      <c r="E96" s="183"/>
      <c r="F96" s="183"/>
      <c r="G96" s="183"/>
      <c r="H96" s="183"/>
      <c r="I96" s="183"/>
      <c r="J96" s="184" t="s">
        <v>120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121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122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123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81" t="str">
        <f>E7</f>
        <v>Oprava PZS P706 na trati Domažlice - Planá u M.L., P816 na trati Janovice - Domažlice a P631 na trati Plzeň-Česká Kubice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113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114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115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01.4 - Zemní práce a oprava reléových domků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obvod SSZT Plzeň</v>
      </c>
      <c r="G114" s="38"/>
      <c r="H114" s="38"/>
      <c r="I114" s="30" t="s">
        <v>22</v>
      </c>
      <c r="J114" s="77" t="str">
        <f>IF(J14="","",J14)</f>
        <v>26. 1. 2021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 státní organizace</v>
      </c>
      <c r="G116" s="38"/>
      <c r="H116" s="38"/>
      <c r="I116" s="30" t="s">
        <v>30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IF(E20="","",E20)</f>
        <v>Vyplň údaj</v>
      </c>
      <c r="G117" s="38"/>
      <c r="H117" s="38"/>
      <c r="I117" s="30" t="s">
        <v>33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124</v>
      </c>
      <c r="D119" s="189" t="s">
        <v>60</v>
      </c>
      <c r="E119" s="189" t="s">
        <v>56</v>
      </c>
      <c r="F119" s="189" t="s">
        <v>57</v>
      </c>
      <c r="G119" s="189" t="s">
        <v>125</v>
      </c>
      <c r="H119" s="189" t="s">
        <v>126</v>
      </c>
      <c r="I119" s="189" t="s">
        <v>127</v>
      </c>
      <c r="J119" s="189" t="s">
        <v>120</v>
      </c>
      <c r="K119" s="190" t="s">
        <v>128</v>
      </c>
      <c r="L119" s="191"/>
      <c r="M119" s="98" t="s">
        <v>1</v>
      </c>
      <c r="N119" s="99" t="s">
        <v>39</v>
      </c>
      <c r="O119" s="99" t="s">
        <v>129</v>
      </c>
      <c r="P119" s="99" t="s">
        <v>130</v>
      </c>
      <c r="Q119" s="99" t="s">
        <v>131</v>
      </c>
      <c r="R119" s="99" t="s">
        <v>132</v>
      </c>
      <c r="S119" s="99" t="s">
        <v>133</v>
      </c>
      <c r="T119" s="99" t="s">
        <v>134</v>
      </c>
      <c r="U119" s="100" t="s">
        <v>135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136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SUM(P121:P225)</f>
        <v>0</v>
      </c>
      <c r="Q120" s="102"/>
      <c r="R120" s="194">
        <f>SUM(R121:R225)</f>
        <v>15.304839400000001</v>
      </c>
      <c r="S120" s="102"/>
      <c r="T120" s="194">
        <f>SUM(T121:T225)</f>
        <v>1.9529999999999999</v>
      </c>
      <c r="U120" s="103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74</v>
      </c>
      <c r="AU120" s="15" t="s">
        <v>122</v>
      </c>
      <c r="BK120" s="195">
        <f>SUM(BK121:BK225)</f>
        <v>0</v>
      </c>
    </row>
    <row r="121" s="2" customFormat="1">
      <c r="A121" s="36"/>
      <c r="B121" s="37"/>
      <c r="C121" s="215" t="s">
        <v>82</v>
      </c>
      <c r="D121" s="215" t="s">
        <v>154</v>
      </c>
      <c r="E121" s="216" t="s">
        <v>1071</v>
      </c>
      <c r="F121" s="217" t="s">
        <v>1072</v>
      </c>
      <c r="G121" s="218" t="s">
        <v>1073</v>
      </c>
      <c r="H121" s="219">
        <v>0.5</v>
      </c>
      <c r="I121" s="220"/>
      <c r="J121" s="221">
        <f>ROUND(I121*H121,2)</f>
        <v>0</v>
      </c>
      <c r="K121" s="217" t="s">
        <v>1074</v>
      </c>
      <c r="L121" s="42"/>
      <c r="M121" s="222" t="s">
        <v>1</v>
      </c>
      <c r="N121" s="223" t="s">
        <v>40</v>
      </c>
      <c r="O121" s="89"/>
      <c r="P121" s="206">
        <f>O121*H121</f>
        <v>0</v>
      </c>
      <c r="Q121" s="206">
        <v>0.0088000000000000005</v>
      </c>
      <c r="R121" s="206">
        <f>Q121*H121</f>
        <v>0.0044000000000000003</v>
      </c>
      <c r="S121" s="206">
        <v>0</v>
      </c>
      <c r="T121" s="206">
        <f>S121*H121</f>
        <v>0</v>
      </c>
      <c r="U121" s="207" t="s">
        <v>1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82</v>
      </c>
      <c r="AT121" s="208" t="s">
        <v>154</v>
      </c>
      <c r="AU121" s="208" t="s">
        <v>75</v>
      </c>
      <c r="AY121" s="15" t="s">
        <v>142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82</v>
      </c>
      <c r="BK121" s="209">
        <f>ROUND(I121*H121,2)</f>
        <v>0</v>
      </c>
      <c r="BL121" s="15" t="s">
        <v>82</v>
      </c>
      <c r="BM121" s="208" t="s">
        <v>1075</v>
      </c>
    </row>
    <row r="122" s="2" customFormat="1">
      <c r="A122" s="36"/>
      <c r="B122" s="37"/>
      <c r="C122" s="38"/>
      <c r="D122" s="210" t="s">
        <v>144</v>
      </c>
      <c r="E122" s="38"/>
      <c r="F122" s="211" t="s">
        <v>1076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89"/>
      <c r="U122" s="90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144</v>
      </c>
      <c r="AU122" s="15" t="s">
        <v>75</v>
      </c>
    </row>
    <row r="123" s="2" customFormat="1" ht="21.75" customHeight="1">
      <c r="A123" s="36"/>
      <c r="B123" s="37"/>
      <c r="C123" s="215" t="s">
        <v>84</v>
      </c>
      <c r="D123" s="215" t="s">
        <v>154</v>
      </c>
      <c r="E123" s="216" t="s">
        <v>1077</v>
      </c>
      <c r="F123" s="217" t="s">
        <v>1078</v>
      </c>
      <c r="G123" s="218" t="s">
        <v>1079</v>
      </c>
      <c r="H123" s="219">
        <v>60</v>
      </c>
      <c r="I123" s="220"/>
      <c r="J123" s="221">
        <f>ROUND(I123*H123,2)</f>
        <v>0</v>
      </c>
      <c r="K123" s="217" t="s">
        <v>1074</v>
      </c>
      <c r="L123" s="42"/>
      <c r="M123" s="222" t="s">
        <v>1</v>
      </c>
      <c r="N123" s="223" t="s">
        <v>40</v>
      </c>
      <c r="O123" s="89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6">
        <f>S123*H123</f>
        <v>0</v>
      </c>
      <c r="U123" s="207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82</v>
      </c>
      <c r="AT123" s="208" t="s">
        <v>154</v>
      </c>
      <c r="AU123" s="208" t="s">
        <v>75</v>
      </c>
      <c r="AY123" s="15" t="s">
        <v>142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82</v>
      </c>
      <c r="BK123" s="209">
        <f>ROUND(I123*H123,2)</f>
        <v>0</v>
      </c>
      <c r="BL123" s="15" t="s">
        <v>82</v>
      </c>
      <c r="BM123" s="208" t="s">
        <v>1080</v>
      </c>
    </row>
    <row r="124" s="2" customFormat="1">
      <c r="A124" s="36"/>
      <c r="B124" s="37"/>
      <c r="C124" s="38"/>
      <c r="D124" s="210" t="s">
        <v>144</v>
      </c>
      <c r="E124" s="38"/>
      <c r="F124" s="211" t="s">
        <v>1081</v>
      </c>
      <c r="G124" s="38"/>
      <c r="H124" s="38"/>
      <c r="I124" s="212"/>
      <c r="J124" s="38"/>
      <c r="K124" s="38"/>
      <c r="L124" s="42"/>
      <c r="M124" s="213"/>
      <c r="N124" s="214"/>
      <c r="O124" s="89"/>
      <c r="P124" s="89"/>
      <c r="Q124" s="89"/>
      <c r="R124" s="89"/>
      <c r="S124" s="89"/>
      <c r="T124" s="89"/>
      <c r="U124" s="90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144</v>
      </c>
      <c r="AU124" s="15" t="s">
        <v>75</v>
      </c>
    </row>
    <row r="125" s="2" customFormat="1" ht="33" customHeight="1">
      <c r="A125" s="36"/>
      <c r="B125" s="37"/>
      <c r="C125" s="215" t="s">
        <v>149</v>
      </c>
      <c r="D125" s="215" t="s">
        <v>154</v>
      </c>
      <c r="E125" s="216" t="s">
        <v>1082</v>
      </c>
      <c r="F125" s="217" t="s">
        <v>1083</v>
      </c>
      <c r="G125" s="218" t="s">
        <v>1084</v>
      </c>
      <c r="H125" s="219">
        <v>20</v>
      </c>
      <c r="I125" s="220"/>
      <c r="J125" s="221">
        <f>ROUND(I125*H125,2)</f>
        <v>0</v>
      </c>
      <c r="K125" s="217" t="s">
        <v>1074</v>
      </c>
      <c r="L125" s="42"/>
      <c r="M125" s="222" t="s">
        <v>1</v>
      </c>
      <c r="N125" s="223" t="s">
        <v>40</v>
      </c>
      <c r="O125" s="89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6">
        <f>S125*H125</f>
        <v>0</v>
      </c>
      <c r="U125" s="207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8" t="s">
        <v>82</v>
      </c>
      <c r="AT125" s="208" t="s">
        <v>154</v>
      </c>
      <c r="AU125" s="208" t="s">
        <v>75</v>
      </c>
      <c r="AY125" s="15" t="s">
        <v>142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5" t="s">
        <v>82</v>
      </c>
      <c r="BK125" s="209">
        <f>ROUND(I125*H125,2)</f>
        <v>0</v>
      </c>
      <c r="BL125" s="15" t="s">
        <v>82</v>
      </c>
      <c r="BM125" s="208" t="s">
        <v>1085</v>
      </c>
    </row>
    <row r="126" s="2" customFormat="1">
      <c r="A126" s="36"/>
      <c r="B126" s="37"/>
      <c r="C126" s="38"/>
      <c r="D126" s="210" t="s">
        <v>144</v>
      </c>
      <c r="E126" s="38"/>
      <c r="F126" s="211" t="s">
        <v>1086</v>
      </c>
      <c r="G126" s="38"/>
      <c r="H126" s="38"/>
      <c r="I126" s="212"/>
      <c r="J126" s="38"/>
      <c r="K126" s="38"/>
      <c r="L126" s="42"/>
      <c r="M126" s="213"/>
      <c r="N126" s="214"/>
      <c r="O126" s="89"/>
      <c r="P126" s="89"/>
      <c r="Q126" s="89"/>
      <c r="R126" s="89"/>
      <c r="S126" s="89"/>
      <c r="T126" s="89"/>
      <c r="U126" s="90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144</v>
      </c>
      <c r="AU126" s="15" t="s">
        <v>75</v>
      </c>
    </row>
    <row r="127" s="2" customFormat="1" ht="33" customHeight="1">
      <c r="A127" s="36"/>
      <c r="B127" s="37"/>
      <c r="C127" s="215" t="s">
        <v>153</v>
      </c>
      <c r="D127" s="215" t="s">
        <v>154</v>
      </c>
      <c r="E127" s="216" t="s">
        <v>1087</v>
      </c>
      <c r="F127" s="217" t="s">
        <v>1088</v>
      </c>
      <c r="G127" s="218" t="s">
        <v>1084</v>
      </c>
      <c r="H127" s="219">
        <v>30</v>
      </c>
      <c r="I127" s="220"/>
      <c r="J127" s="221">
        <f>ROUND(I127*H127,2)</f>
        <v>0</v>
      </c>
      <c r="K127" s="217" t="s">
        <v>1074</v>
      </c>
      <c r="L127" s="42"/>
      <c r="M127" s="222" t="s">
        <v>1</v>
      </c>
      <c r="N127" s="223" t="s">
        <v>40</v>
      </c>
      <c r="O127" s="89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6">
        <f>S127*H127</f>
        <v>0</v>
      </c>
      <c r="U127" s="207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8" t="s">
        <v>82</v>
      </c>
      <c r="AT127" s="208" t="s">
        <v>154</v>
      </c>
      <c r="AU127" s="208" t="s">
        <v>75</v>
      </c>
      <c r="AY127" s="15" t="s">
        <v>142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82</v>
      </c>
      <c r="BK127" s="209">
        <f>ROUND(I127*H127,2)</f>
        <v>0</v>
      </c>
      <c r="BL127" s="15" t="s">
        <v>82</v>
      </c>
      <c r="BM127" s="208" t="s">
        <v>1089</v>
      </c>
    </row>
    <row r="128" s="2" customFormat="1">
      <c r="A128" s="36"/>
      <c r="B128" s="37"/>
      <c r="C128" s="38"/>
      <c r="D128" s="210" t="s">
        <v>144</v>
      </c>
      <c r="E128" s="38"/>
      <c r="F128" s="211" t="s">
        <v>1090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89"/>
      <c r="U128" s="90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144</v>
      </c>
      <c r="AU128" s="15" t="s">
        <v>75</v>
      </c>
    </row>
    <row r="129" s="2" customFormat="1">
      <c r="A129" s="36"/>
      <c r="B129" s="37"/>
      <c r="C129" s="215" t="s">
        <v>159</v>
      </c>
      <c r="D129" s="215" t="s">
        <v>154</v>
      </c>
      <c r="E129" s="216" t="s">
        <v>1091</v>
      </c>
      <c r="F129" s="217" t="s">
        <v>1092</v>
      </c>
      <c r="G129" s="218" t="s">
        <v>1084</v>
      </c>
      <c r="H129" s="219">
        <v>20</v>
      </c>
      <c r="I129" s="220"/>
      <c r="J129" s="221">
        <f>ROUND(I129*H129,2)</f>
        <v>0</v>
      </c>
      <c r="K129" s="217" t="s">
        <v>1074</v>
      </c>
      <c r="L129" s="42"/>
      <c r="M129" s="222" t="s">
        <v>1</v>
      </c>
      <c r="N129" s="223" t="s">
        <v>40</v>
      </c>
      <c r="O129" s="89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6">
        <f>S129*H129</f>
        <v>0</v>
      </c>
      <c r="U129" s="207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8" t="s">
        <v>82</v>
      </c>
      <c r="AT129" s="208" t="s">
        <v>154</v>
      </c>
      <c r="AU129" s="208" t="s">
        <v>75</v>
      </c>
      <c r="AY129" s="15" t="s">
        <v>142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5" t="s">
        <v>82</v>
      </c>
      <c r="BK129" s="209">
        <f>ROUND(I129*H129,2)</f>
        <v>0</v>
      </c>
      <c r="BL129" s="15" t="s">
        <v>82</v>
      </c>
      <c r="BM129" s="208" t="s">
        <v>1093</v>
      </c>
    </row>
    <row r="130" s="2" customFormat="1">
      <c r="A130" s="36"/>
      <c r="B130" s="37"/>
      <c r="C130" s="38"/>
      <c r="D130" s="210" t="s">
        <v>144</v>
      </c>
      <c r="E130" s="38"/>
      <c r="F130" s="211" t="s">
        <v>1094</v>
      </c>
      <c r="G130" s="38"/>
      <c r="H130" s="38"/>
      <c r="I130" s="212"/>
      <c r="J130" s="38"/>
      <c r="K130" s="38"/>
      <c r="L130" s="42"/>
      <c r="M130" s="213"/>
      <c r="N130" s="214"/>
      <c r="O130" s="89"/>
      <c r="P130" s="89"/>
      <c r="Q130" s="89"/>
      <c r="R130" s="89"/>
      <c r="S130" s="89"/>
      <c r="T130" s="89"/>
      <c r="U130" s="90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144</v>
      </c>
      <c r="AU130" s="15" t="s">
        <v>75</v>
      </c>
    </row>
    <row r="131" s="2" customFormat="1">
      <c r="A131" s="36"/>
      <c r="B131" s="37"/>
      <c r="C131" s="215" t="s">
        <v>163</v>
      </c>
      <c r="D131" s="215" t="s">
        <v>154</v>
      </c>
      <c r="E131" s="216" t="s">
        <v>1095</v>
      </c>
      <c r="F131" s="217" t="s">
        <v>1096</v>
      </c>
      <c r="G131" s="218" t="s">
        <v>253</v>
      </c>
      <c r="H131" s="219">
        <v>230</v>
      </c>
      <c r="I131" s="220"/>
      <c r="J131" s="221">
        <f>ROUND(I131*H131,2)</f>
        <v>0</v>
      </c>
      <c r="K131" s="217" t="s">
        <v>1074</v>
      </c>
      <c r="L131" s="42"/>
      <c r="M131" s="222" t="s">
        <v>1</v>
      </c>
      <c r="N131" s="223" t="s">
        <v>40</v>
      </c>
      <c r="O131" s="89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6">
        <f>S131*H131</f>
        <v>0</v>
      </c>
      <c r="U131" s="207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8" t="s">
        <v>82</v>
      </c>
      <c r="AT131" s="208" t="s">
        <v>154</v>
      </c>
      <c r="AU131" s="208" t="s">
        <v>75</v>
      </c>
      <c r="AY131" s="15" t="s">
        <v>142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5" t="s">
        <v>82</v>
      </c>
      <c r="BK131" s="209">
        <f>ROUND(I131*H131,2)</f>
        <v>0</v>
      </c>
      <c r="BL131" s="15" t="s">
        <v>82</v>
      </c>
      <c r="BM131" s="208" t="s">
        <v>1097</v>
      </c>
    </row>
    <row r="132" s="2" customFormat="1">
      <c r="A132" s="36"/>
      <c r="B132" s="37"/>
      <c r="C132" s="38"/>
      <c r="D132" s="210" t="s">
        <v>144</v>
      </c>
      <c r="E132" s="38"/>
      <c r="F132" s="211" t="s">
        <v>1098</v>
      </c>
      <c r="G132" s="38"/>
      <c r="H132" s="38"/>
      <c r="I132" s="212"/>
      <c r="J132" s="38"/>
      <c r="K132" s="38"/>
      <c r="L132" s="42"/>
      <c r="M132" s="213"/>
      <c r="N132" s="214"/>
      <c r="O132" s="89"/>
      <c r="P132" s="89"/>
      <c r="Q132" s="89"/>
      <c r="R132" s="89"/>
      <c r="S132" s="89"/>
      <c r="T132" s="89"/>
      <c r="U132" s="90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144</v>
      </c>
      <c r="AU132" s="15" t="s">
        <v>75</v>
      </c>
    </row>
    <row r="133" s="2" customFormat="1">
      <c r="A133" s="36"/>
      <c r="B133" s="37"/>
      <c r="C133" s="215" t="s">
        <v>167</v>
      </c>
      <c r="D133" s="215" t="s">
        <v>154</v>
      </c>
      <c r="E133" s="216" t="s">
        <v>1099</v>
      </c>
      <c r="F133" s="217" t="s">
        <v>1100</v>
      </c>
      <c r="G133" s="218" t="s">
        <v>253</v>
      </c>
      <c r="H133" s="219">
        <v>80</v>
      </c>
      <c r="I133" s="220"/>
      <c r="J133" s="221">
        <f>ROUND(I133*H133,2)</f>
        <v>0</v>
      </c>
      <c r="K133" s="217" t="s">
        <v>1074</v>
      </c>
      <c r="L133" s="42"/>
      <c r="M133" s="222" t="s">
        <v>1</v>
      </c>
      <c r="N133" s="223" t="s">
        <v>40</v>
      </c>
      <c r="O133" s="89"/>
      <c r="P133" s="206">
        <f>O133*H133</f>
        <v>0</v>
      </c>
      <c r="Q133" s="206">
        <v>0.0036600000000000001</v>
      </c>
      <c r="R133" s="206">
        <f>Q133*H133</f>
        <v>0.2928</v>
      </c>
      <c r="S133" s="206">
        <v>0</v>
      </c>
      <c r="T133" s="206">
        <f>S133*H133</f>
        <v>0</v>
      </c>
      <c r="U133" s="207" t="s">
        <v>1</v>
      </c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8" t="s">
        <v>82</v>
      </c>
      <c r="AT133" s="208" t="s">
        <v>154</v>
      </c>
      <c r="AU133" s="208" t="s">
        <v>75</v>
      </c>
      <c r="AY133" s="15" t="s">
        <v>142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82</v>
      </c>
      <c r="BK133" s="209">
        <f>ROUND(I133*H133,2)</f>
        <v>0</v>
      </c>
      <c r="BL133" s="15" t="s">
        <v>82</v>
      </c>
      <c r="BM133" s="208" t="s">
        <v>1101</v>
      </c>
    </row>
    <row r="134" s="2" customFormat="1">
      <c r="A134" s="36"/>
      <c r="B134" s="37"/>
      <c r="C134" s="38"/>
      <c r="D134" s="210" t="s">
        <v>144</v>
      </c>
      <c r="E134" s="38"/>
      <c r="F134" s="211" t="s">
        <v>1102</v>
      </c>
      <c r="G134" s="38"/>
      <c r="H134" s="38"/>
      <c r="I134" s="212"/>
      <c r="J134" s="38"/>
      <c r="K134" s="38"/>
      <c r="L134" s="42"/>
      <c r="M134" s="213"/>
      <c r="N134" s="214"/>
      <c r="O134" s="89"/>
      <c r="P134" s="89"/>
      <c r="Q134" s="89"/>
      <c r="R134" s="89"/>
      <c r="S134" s="89"/>
      <c r="T134" s="89"/>
      <c r="U134" s="90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144</v>
      </c>
      <c r="AU134" s="15" t="s">
        <v>75</v>
      </c>
    </row>
    <row r="135" s="2" customFormat="1" ht="21.75" customHeight="1">
      <c r="A135" s="36"/>
      <c r="B135" s="37"/>
      <c r="C135" s="196" t="s">
        <v>171</v>
      </c>
      <c r="D135" s="196" t="s">
        <v>137</v>
      </c>
      <c r="E135" s="197" t="s">
        <v>1103</v>
      </c>
      <c r="F135" s="198" t="s">
        <v>1104</v>
      </c>
      <c r="G135" s="199" t="s">
        <v>253</v>
      </c>
      <c r="H135" s="200">
        <v>80</v>
      </c>
      <c r="I135" s="201"/>
      <c r="J135" s="202">
        <f>ROUND(I135*H135,2)</f>
        <v>0</v>
      </c>
      <c r="K135" s="198" t="s">
        <v>1074</v>
      </c>
      <c r="L135" s="203"/>
      <c r="M135" s="204" t="s">
        <v>1</v>
      </c>
      <c r="N135" s="205" t="s">
        <v>40</v>
      </c>
      <c r="O135" s="89"/>
      <c r="P135" s="206">
        <f>O135*H135</f>
        <v>0</v>
      </c>
      <c r="Q135" s="206">
        <v>0.0087500000000000008</v>
      </c>
      <c r="R135" s="206">
        <f>Q135*H135</f>
        <v>0.70000000000000007</v>
      </c>
      <c r="S135" s="206">
        <v>0</v>
      </c>
      <c r="T135" s="206">
        <f>S135*H135</f>
        <v>0</v>
      </c>
      <c r="U135" s="207" t="s">
        <v>1</v>
      </c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8" t="s">
        <v>174</v>
      </c>
      <c r="AT135" s="208" t="s">
        <v>137</v>
      </c>
      <c r="AU135" s="208" t="s">
        <v>75</v>
      </c>
      <c r="AY135" s="15" t="s">
        <v>142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5" t="s">
        <v>82</v>
      </c>
      <c r="BK135" s="209">
        <f>ROUND(I135*H135,2)</f>
        <v>0</v>
      </c>
      <c r="BL135" s="15" t="s">
        <v>174</v>
      </c>
      <c r="BM135" s="208" t="s">
        <v>1105</v>
      </c>
    </row>
    <row r="136" s="2" customFormat="1">
      <c r="A136" s="36"/>
      <c r="B136" s="37"/>
      <c r="C136" s="38"/>
      <c r="D136" s="210" t="s">
        <v>144</v>
      </c>
      <c r="E136" s="38"/>
      <c r="F136" s="211" t="s">
        <v>1104</v>
      </c>
      <c r="G136" s="38"/>
      <c r="H136" s="38"/>
      <c r="I136" s="212"/>
      <c r="J136" s="38"/>
      <c r="K136" s="38"/>
      <c r="L136" s="42"/>
      <c r="M136" s="213"/>
      <c r="N136" s="214"/>
      <c r="O136" s="89"/>
      <c r="P136" s="89"/>
      <c r="Q136" s="89"/>
      <c r="R136" s="89"/>
      <c r="S136" s="89"/>
      <c r="T136" s="89"/>
      <c r="U136" s="90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144</v>
      </c>
      <c r="AU136" s="15" t="s">
        <v>75</v>
      </c>
    </row>
    <row r="137" s="2" customFormat="1" ht="16.5" customHeight="1">
      <c r="A137" s="36"/>
      <c r="B137" s="37"/>
      <c r="C137" s="215" t="s">
        <v>189</v>
      </c>
      <c r="D137" s="215" t="s">
        <v>154</v>
      </c>
      <c r="E137" s="216" t="s">
        <v>1106</v>
      </c>
      <c r="F137" s="217" t="s">
        <v>1107</v>
      </c>
      <c r="G137" s="218" t="s">
        <v>218</v>
      </c>
      <c r="H137" s="219">
        <v>80</v>
      </c>
      <c r="I137" s="220"/>
      <c r="J137" s="221">
        <f>ROUND(I137*H137,2)</f>
        <v>0</v>
      </c>
      <c r="K137" s="217" t="s">
        <v>1074</v>
      </c>
      <c r="L137" s="42"/>
      <c r="M137" s="222" t="s">
        <v>1</v>
      </c>
      <c r="N137" s="223" t="s">
        <v>40</v>
      </c>
      <c r="O137" s="89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6">
        <f>S137*H137</f>
        <v>0</v>
      </c>
      <c r="U137" s="207" t="s">
        <v>1</v>
      </c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8" t="s">
        <v>82</v>
      </c>
      <c r="AT137" s="208" t="s">
        <v>154</v>
      </c>
      <c r="AU137" s="208" t="s">
        <v>75</v>
      </c>
      <c r="AY137" s="15" t="s">
        <v>142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5" t="s">
        <v>82</v>
      </c>
      <c r="BK137" s="209">
        <f>ROUND(I137*H137,2)</f>
        <v>0</v>
      </c>
      <c r="BL137" s="15" t="s">
        <v>82</v>
      </c>
      <c r="BM137" s="208" t="s">
        <v>1108</v>
      </c>
    </row>
    <row r="138" s="2" customFormat="1">
      <c r="A138" s="36"/>
      <c r="B138" s="37"/>
      <c r="C138" s="38"/>
      <c r="D138" s="210" t="s">
        <v>144</v>
      </c>
      <c r="E138" s="38"/>
      <c r="F138" s="211" t="s">
        <v>1109</v>
      </c>
      <c r="G138" s="38"/>
      <c r="H138" s="38"/>
      <c r="I138" s="212"/>
      <c r="J138" s="38"/>
      <c r="K138" s="38"/>
      <c r="L138" s="42"/>
      <c r="M138" s="213"/>
      <c r="N138" s="214"/>
      <c r="O138" s="89"/>
      <c r="P138" s="89"/>
      <c r="Q138" s="89"/>
      <c r="R138" s="89"/>
      <c r="S138" s="89"/>
      <c r="T138" s="89"/>
      <c r="U138" s="90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144</v>
      </c>
      <c r="AU138" s="15" t="s">
        <v>75</v>
      </c>
    </row>
    <row r="139" s="2" customFormat="1">
      <c r="A139" s="36"/>
      <c r="B139" s="37"/>
      <c r="C139" s="38"/>
      <c r="D139" s="210" t="s">
        <v>400</v>
      </c>
      <c r="E139" s="38"/>
      <c r="F139" s="224" t="s">
        <v>1110</v>
      </c>
      <c r="G139" s="38"/>
      <c r="H139" s="38"/>
      <c r="I139" s="212"/>
      <c r="J139" s="38"/>
      <c r="K139" s="38"/>
      <c r="L139" s="42"/>
      <c r="M139" s="213"/>
      <c r="N139" s="214"/>
      <c r="O139" s="89"/>
      <c r="P139" s="89"/>
      <c r="Q139" s="89"/>
      <c r="R139" s="89"/>
      <c r="S139" s="89"/>
      <c r="T139" s="89"/>
      <c r="U139" s="90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400</v>
      </c>
      <c r="AU139" s="15" t="s">
        <v>75</v>
      </c>
    </row>
    <row r="140" s="2" customFormat="1">
      <c r="A140" s="36"/>
      <c r="B140" s="37"/>
      <c r="C140" s="215" t="s">
        <v>193</v>
      </c>
      <c r="D140" s="215" t="s">
        <v>154</v>
      </c>
      <c r="E140" s="216" t="s">
        <v>1111</v>
      </c>
      <c r="F140" s="217" t="s">
        <v>1112</v>
      </c>
      <c r="G140" s="218" t="s">
        <v>147</v>
      </c>
      <c r="H140" s="219">
        <v>8</v>
      </c>
      <c r="I140" s="220"/>
      <c r="J140" s="221">
        <f>ROUND(I140*H140,2)</f>
        <v>0</v>
      </c>
      <c r="K140" s="217" t="s">
        <v>1074</v>
      </c>
      <c r="L140" s="42"/>
      <c r="M140" s="222" t="s">
        <v>1</v>
      </c>
      <c r="N140" s="223" t="s">
        <v>40</v>
      </c>
      <c r="O140" s="89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6">
        <f>S140*H140</f>
        <v>0</v>
      </c>
      <c r="U140" s="207" t="s">
        <v>1</v>
      </c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8" t="s">
        <v>82</v>
      </c>
      <c r="AT140" s="208" t="s">
        <v>154</v>
      </c>
      <c r="AU140" s="208" t="s">
        <v>75</v>
      </c>
      <c r="AY140" s="15" t="s">
        <v>142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5" t="s">
        <v>82</v>
      </c>
      <c r="BK140" s="209">
        <f>ROUND(I140*H140,2)</f>
        <v>0</v>
      </c>
      <c r="BL140" s="15" t="s">
        <v>82</v>
      </c>
      <c r="BM140" s="208" t="s">
        <v>1113</v>
      </c>
    </row>
    <row r="141" s="2" customFormat="1">
      <c r="A141" s="36"/>
      <c r="B141" s="37"/>
      <c r="C141" s="38"/>
      <c r="D141" s="210" t="s">
        <v>144</v>
      </c>
      <c r="E141" s="38"/>
      <c r="F141" s="211" t="s">
        <v>1114</v>
      </c>
      <c r="G141" s="38"/>
      <c r="H141" s="38"/>
      <c r="I141" s="212"/>
      <c r="J141" s="38"/>
      <c r="K141" s="38"/>
      <c r="L141" s="42"/>
      <c r="M141" s="213"/>
      <c r="N141" s="214"/>
      <c r="O141" s="89"/>
      <c r="P141" s="89"/>
      <c r="Q141" s="89"/>
      <c r="R141" s="89"/>
      <c r="S141" s="89"/>
      <c r="T141" s="89"/>
      <c r="U141" s="90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144</v>
      </c>
      <c r="AU141" s="15" t="s">
        <v>75</v>
      </c>
    </row>
    <row r="142" s="2" customFormat="1" ht="21.75" customHeight="1">
      <c r="A142" s="36"/>
      <c r="B142" s="37"/>
      <c r="C142" s="215" t="s">
        <v>202</v>
      </c>
      <c r="D142" s="215" t="s">
        <v>154</v>
      </c>
      <c r="E142" s="216" t="s">
        <v>1115</v>
      </c>
      <c r="F142" s="217" t="s">
        <v>1116</v>
      </c>
      <c r="G142" s="218" t="s">
        <v>147</v>
      </c>
      <c r="H142" s="219">
        <v>8</v>
      </c>
      <c r="I142" s="220"/>
      <c r="J142" s="221">
        <f>ROUND(I142*H142,2)</f>
        <v>0</v>
      </c>
      <c r="K142" s="217" t="s">
        <v>1074</v>
      </c>
      <c r="L142" s="42"/>
      <c r="M142" s="222" t="s">
        <v>1</v>
      </c>
      <c r="N142" s="223" t="s">
        <v>40</v>
      </c>
      <c r="O142" s="89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6">
        <f>S142*H142</f>
        <v>0</v>
      </c>
      <c r="U142" s="207" t="s">
        <v>1</v>
      </c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8" t="s">
        <v>82</v>
      </c>
      <c r="AT142" s="208" t="s">
        <v>154</v>
      </c>
      <c r="AU142" s="208" t="s">
        <v>75</v>
      </c>
      <c r="AY142" s="15" t="s">
        <v>142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5" t="s">
        <v>82</v>
      </c>
      <c r="BK142" s="209">
        <f>ROUND(I142*H142,2)</f>
        <v>0</v>
      </c>
      <c r="BL142" s="15" t="s">
        <v>82</v>
      </c>
      <c r="BM142" s="208" t="s">
        <v>1117</v>
      </c>
    </row>
    <row r="143" s="2" customFormat="1">
      <c r="A143" s="36"/>
      <c r="B143" s="37"/>
      <c r="C143" s="38"/>
      <c r="D143" s="210" t="s">
        <v>144</v>
      </c>
      <c r="E143" s="38"/>
      <c r="F143" s="211" t="s">
        <v>1118</v>
      </c>
      <c r="G143" s="38"/>
      <c r="H143" s="38"/>
      <c r="I143" s="212"/>
      <c r="J143" s="38"/>
      <c r="K143" s="38"/>
      <c r="L143" s="42"/>
      <c r="M143" s="213"/>
      <c r="N143" s="214"/>
      <c r="O143" s="89"/>
      <c r="P143" s="89"/>
      <c r="Q143" s="89"/>
      <c r="R143" s="89"/>
      <c r="S143" s="89"/>
      <c r="T143" s="89"/>
      <c r="U143" s="90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144</v>
      </c>
      <c r="AU143" s="15" t="s">
        <v>75</v>
      </c>
    </row>
    <row r="144" s="2" customFormat="1">
      <c r="A144" s="36"/>
      <c r="B144" s="37"/>
      <c r="C144" s="215" t="s">
        <v>206</v>
      </c>
      <c r="D144" s="215" t="s">
        <v>154</v>
      </c>
      <c r="E144" s="216" t="s">
        <v>1119</v>
      </c>
      <c r="F144" s="217" t="s">
        <v>1120</v>
      </c>
      <c r="G144" s="218" t="s">
        <v>147</v>
      </c>
      <c r="H144" s="219">
        <v>8</v>
      </c>
      <c r="I144" s="220"/>
      <c r="J144" s="221">
        <f>ROUND(I144*H144,2)</f>
        <v>0</v>
      </c>
      <c r="K144" s="217" t="s">
        <v>1074</v>
      </c>
      <c r="L144" s="42"/>
      <c r="M144" s="222" t="s">
        <v>1</v>
      </c>
      <c r="N144" s="223" t="s">
        <v>40</v>
      </c>
      <c r="O144" s="89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6">
        <f>S144*H144</f>
        <v>0</v>
      </c>
      <c r="U144" s="207" t="s">
        <v>1</v>
      </c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8" t="s">
        <v>82</v>
      </c>
      <c r="AT144" s="208" t="s">
        <v>154</v>
      </c>
      <c r="AU144" s="208" t="s">
        <v>75</v>
      </c>
      <c r="AY144" s="15" t="s">
        <v>142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5" t="s">
        <v>82</v>
      </c>
      <c r="BK144" s="209">
        <f>ROUND(I144*H144,2)</f>
        <v>0</v>
      </c>
      <c r="BL144" s="15" t="s">
        <v>82</v>
      </c>
      <c r="BM144" s="208" t="s">
        <v>1121</v>
      </c>
    </row>
    <row r="145" s="2" customFormat="1">
      <c r="A145" s="36"/>
      <c r="B145" s="37"/>
      <c r="C145" s="38"/>
      <c r="D145" s="210" t="s">
        <v>144</v>
      </c>
      <c r="E145" s="38"/>
      <c r="F145" s="211" t="s">
        <v>1122</v>
      </c>
      <c r="G145" s="38"/>
      <c r="H145" s="38"/>
      <c r="I145" s="212"/>
      <c r="J145" s="38"/>
      <c r="K145" s="38"/>
      <c r="L145" s="42"/>
      <c r="M145" s="213"/>
      <c r="N145" s="214"/>
      <c r="O145" s="89"/>
      <c r="P145" s="89"/>
      <c r="Q145" s="89"/>
      <c r="R145" s="89"/>
      <c r="S145" s="89"/>
      <c r="T145" s="89"/>
      <c r="U145" s="90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144</v>
      </c>
      <c r="AU145" s="15" t="s">
        <v>75</v>
      </c>
    </row>
    <row r="146" s="2" customFormat="1">
      <c r="A146" s="36"/>
      <c r="B146" s="37"/>
      <c r="C146" s="215" t="s">
        <v>215</v>
      </c>
      <c r="D146" s="215" t="s">
        <v>154</v>
      </c>
      <c r="E146" s="216" t="s">
        <v>1123</v>
      </c>
      <c r="F146" s="217" t="s">
        <v>1124</v>
      </c>
      <c r="G146" s="218" t="s">
        <v>147</v>
      </c>
      <c r="H146" s="219">
        <v>4</v>
      </c>
      <c r="I146" s="220"/>
      <c r="J146" s="221">
        <f>ROUND(I146*H146,2)</f>
        <v>0</v>
      </c>
      <c r="K146" s="217" t="s">
        <v>1074</v>
      </c>
      <c r="L146" s="42"/>
      <c r="M146" s="222" t="s">
        <v>1</v>
      </c>
      <c r="N146" s="223" t="s">
        <v>40</v>
      </c>
      <c r="O146" s="89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6">
        <f>S146*H146</f>
        <v>0</v>
      </c>
      <c r="U146" s="207" t="s">
        <v>1</v>
      </c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8" t="s">
        <v>82</v>
      </c>
      <c r="AT146" s="208" t="s">
        <v>154</v>
      </c>
      <c r="AU146" s="208" t="s">
        <v>75</v>
      </c>
      <c r="AY146" s="15" t="s">
        <v>142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5" t="s">
        <v>82</v>
      </c>
      <c r="BK146" s="209">
        <f>ROUND(I146*H146,2)</f>
        <v>0</v>
      </c>
      <c r="BL146" s="15" t="s">
        <v>82</v>
      </c>
      <c r="BM146" s="208" t="s">
        <v>1125</v>
      </c>
    </row>
    <row r="147" s="2" customFormat="1">
      <c r="A147" s="36"/>
      <c r="B147" s="37"/>
      <c r="C147" s="38"/>
      <c r="D147" s="210" t="s">
        <v>144</v>
      </c>
      <c r="E147" s="38"/>
      <c r="F147" s="211" t="s">
        <v>1126</v>
      </c>
      <c r="G147" s="38"/>
      <c r="H147" s="38"/>
      <c r="I147" s="212"/>
      <c r="J147" s="38"/>
      <c r="K147" s="38"/>
      <c r="L147" s="42"/>
      <c r="M147" s="213"/>
      <c r="N147" s="214"/>
      <c r="O147" s="89"/>
      <c r="P147" s="89"/>
      <c r="Q147" s="89"/>
      <c r="R147" s="89"/>
      <c r="S147" s="89"/>
      <c r="T147" s="89"/>
      <c r="U147" s="90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144</v>
      </c>
      <c r="AU147" s="15" t="s">
        <v>75</v>
      </c>
    </row>
    <row r="148" s="2" customFormat="1" ht="16.5" customHeight="1">
      <c r="A148" s="36"/>
      <c r="B148" s="37"/>
      <c r="C148" s="215" t="s">
        <v>287</v>
      </c>
      <c r="D148" s="215" t="s">
        <v>154</v>
      </c>
      <c r="E148" s="216" t="s">
        <v>1127</v>
      </c>
      <c r="F148" s="217" t="s">
        <v>1128</v>
      </c>
      <c r="G148" s="218" t="s">
        <v>218</v>
      </c>
      <c r="H148" s="219">
        <v>10</v>
      </c>
      <c r="I148" s="220"/>
      <c r="J148" s="221">
        <f>ROUND(I148*H148,2)</f>
        <v>0</v>
      </c>
      <c r="K148" s="217" t="s">
        <v>1074</v>
      </c>
      <c r="L148" s="42"/>
      <c r="M148" s="222" t="s">
        <v>1</v>
      </c>
      <c r="N148" s="223" t="s">
        <v>40</v>
      </c>
      <c r="O148" s="89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6">
        <f>S148*H148</f>
        <v>0</v>
      </c>
      <c r="U148" s="207" t="s">
        <v>1</v>
      </c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8" t="s">
        <v>82</v>
      </c>
      <c r="AT148" s="208" t="s">
        <v>154</v>
      </c>
      <c r="AU148" s="208" t="s">
        <v>75</v>
      </c>
      <c r="AY148" s="15" t="s">
        <v>142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5" t="s">
        <v>82</v>
      </c>
      <c r="BK148" s="209">
        <f>ROUND(I148*H148,2)</f>
        <v>0</v>
      </c>
      <c r="BL148" s="15" t="s">
        <v>82</v>
      </c>
      <c r="BM148" s="208" t="s">
        <v>1129</v>
      </c>
    </row>
    <row r="149" s="2" customFormat="1">
      <c r="A149" s="36"/>
      <c r="B149" s="37"/>
      <c r="C149" s="38"/>
      <c r="D149" s="210" t="s">
        <v>144</v>
      </c>
      <c r="E149" s="38"/>
      <c r="F149" s="211" t="s">
        <v>1130</v>
      </c>
      <c r="G149" s="38"/>
      <c r="H149" s="38"/>
      <c r="I149" s="212"/>
      <c r="J149" s="38"/>
      <c r="K149" s="38"/>
      <c r="L149" s="42"/>
      <c r="M149" s="213"/>
      <c r="N149" s="214"/>
      <c r="O149" s="89"/>
      <c r="P149" s="89"/>
      <c r="Q149" s="89"/>
      <c r="R149" s="89"/>
      <c r="S149" s="89"/>
      <c r="T149" s="89"/>
      <c r="U149" s="90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5" t="s">
        <v>144</v>
      </c>
      <c r="AU149" s="15" t="s">
        <v>75</v>
      </c>
    </row>
    <row r="150" s="2" customFormat="1" ht="33" customHeight="1">
      <c r="A150" s="36"/>
      <c r="B150" s="37"/>
      <c r="C150" s="196" t="s">
        <v>224</v>
      </c>
      <c r="D150" s="196" t="s">
        <v>137</v>
      </c>
      <c r="E150" s="197" t="s">
        <v>1131</v>
      </c>
      <c r="F150" s="198" t="s">
        <v>1132</v>
      </c>
      <c r="G150" s="199" t="s">
        <v>147</v>
      </c>
      <c r="H150" s="200">
        <v>4</v>
      </c>
      <c r="I150" s="201"/>
      <c r="J150" s="202">
        <f>ROUND(I150*H150,2)</f>
        <v>0</v>
      </c>
      <c r="K150" s="198" t="s">
        <v>1074</v>
      </c>
      <c r="L150" s="203"/>
      <c r="M150" s="204" t="s">
        <v>1</v>
      </c>
      <c r="N150" s="205" t="s">
        <v>40</v>
      </c>
      <c r="O150" s="89"/>
      <c r="P150" s="206">
        <f>O150*H150</f>
        <v>0</v>
      </c>
      <c r="Q150" s="206">
        <v>0.0035999999999999999</v>
      </c>
      <c r="R150" s="206">
        <f>Q150*H150</f>
        <v>0.0144</v>
      </c>
      <c r="S150" s="206">
        <v>0</v>
      </c>
      <c r="T150" s="206">
        <f>S150*H150</f>
        <v>0</v>
      </c>
      <c r="U150" s="207" t="s">
        <v>1</v>
      </c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8" t="s">
        <v>84</v>
      </c>
      <c r="AT150" s="208" t="s">
        <v>137</v>
      </c>
      <c r="AU150" s="208" t="s">
        <v>75</v>
      </c>
      <c r="AY150" s="15" t="s">
        <v>142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5" t="s">
        <v>82</v>
      </c>
      <c r="BK150" s="209">
        <f>ROUND(I150*H150,2)</f>
        <v>0</v>
      </c>
      <c r="BL150" s="15" t="s">
        <v>82</v>
      </c>
      <c r="BM150" s="208" t="s">
        <v>1133</v>
      </c>
    </row>
    <row r="151" s="2" customFormat="1">
      <c r="A151" s="36"/>
      <c r="B151" s="37"/>
      <c r="C151" s="38"/>
      <c r="D151" s="210" t="s">
        <v>144</v>
      </c>
      <c r="E151" s="38"/>
      <c r="F151" s="211" t="s">
        <v>1132</v>
      </c>
      <c r="G151" s="38"/>
      <c r="H151" s="38"/>
      <c r="I151" s="212"/>
      <c r="J151" s="38"/>
      <c r="K151" s="38"/>
      <c r="L151" s="42"/>
      <c r="M151" s="213"/>
      <c r="N151" s="214"/>
      <c r="O151" s="89"/>
      <c r="P151" s="89"/>
      <c r="Q151" s="89"/>
      <c r="R151" s="89"/>
      <c r="S151" s="89"/>
      <c r="T151" s="89"/>
      <c r="U151" s="90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144</v>
      </c>
      <c r="AU151" s="15" t="s">
        <v>75</v>
      </c>
    </row>
    <row r="152" s="2" customFormat="1" ht="21.75" customHeight="1">
      <c r="A152" s="36"/>
      <c r="B152" s="37"/>
      <c r="C152" s="196" t="s">
        <v>242</v>
      </c>
      <c r="D152" s="196" t="s">
        <v>137</v>
      </c>
      <c r="E152" s="197" t="s">
        <v>1134</v>
      </c>
      <c r="F152" s="198" t="s">
        <v>1135</v>
      </c>
      <c r="G152" s="199" t="s">
        <v>506</v>
      </c>
      <c r="H152" s="200">
        <v>15</v>
      </c>
      <c r="I152" s="201"/>
      <c r="J152" s="202">
        <f>ROUND(I152*H152,2)</f>
        <v>0</v>
      </c>
      <c r="K152" s="198" t="s">
        <v>1074</v>
      </c>
      <c r="L152" s="203"/>
      <c r="M152" s="204" t="s">
        <v>1</v>
      </c>
      <c r="N152" s="205" t="s">
        <v>40</v>
      </c>
      <c r="O152" s="89"/>
      <c r="P152" s="206">
        <f>O152*H152</f>
        <v>0</v>
      </c>
      <c r="Q152" s="206">
        <v>0.001</v>
      </c>
      <c r="R152" s="206">
        <f>Q152*H152</f>
        <v>0.014999999999999999</v>
      </c>
      <c r="S152" s="206">
        <v>0</v>
      </c>
      <c r="T152" s="206">
        <f>S152*H152</f>
        <v>0</v>
      </c>
      <c r="U152" s="207" t="s">
        <v>1</v>
      </c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8" t="s">
        <v>84</v>
      </c>
      <c r="AT152" s="208" t="s">
        <v>137</v>
      </c>
      <c r="AU152" s="208" t="s">
        <v>75</v>
      </c>
      <c r="AY152" s="15" t="s">
        <v>142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5" t="s">
        <v>82</v>
      </c>
      <c r="BK152" s="209">
        <f>ROUND(I152*H152,2)</f>
        <v>0</v>
      </c>
      <c r="BL152" s="15" t="s">
        <v>82</v>
      </c>
      <c r="BM152" s="208" t="s">
        <v>1136</v>
      </c>
    </row>
    <row r="153" s="2" customFormat="1">
      <c r="A153" s="36"/>
      <c r="B153" s="37"/>
      <c r="C153" s="38"/>
      <c r="D153" s="210" t="s">
        <v>144</v>
      </c>
      <c r="E153" s="38"/>
      <c r="F153" s="211" t="s">
        <v>1135</v>
      </c>
      <c r="G153" s="38"/>
      <c r="H153" s="38"/>
      <c r="I153" s="212"/>
      <c r="J153" s="38"/>
      <c r="K153" s="38"/>
      <c r="L153" s="42"/>
      <c r="M153" s="213"/>
      <c r="N153" s="214"/>
      <c r="O153" s="89"/>
      <c r="P153" s="89"/>
      <c r="Q153" s="89"/>
      <c r="R153" s="89"/>
      <c r="S153" s="89"/>
      <c r="T153" s="89"/>
      <c r="U153" s="90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144</v>
      </c>
      <c r="AU153" s="15" t="s">
        <v>75</v>
      </c>
    </row>
    <row r="154" s="2" customFormat="1">
      <c r="A154" s="36"/>
      <c r="B154" s="37"/>
      <c r="C154" s="38"/>
      <c r="D154" s="210" t="s">
        <v>400</v>
      </c>
      <c r="E154" s="38"/>
      <c r="F154" s="224" t="s">
        <v>1137</v>
      </c>
      <c r="G154" s="38"/>
      <c r="H154" s="38"/>
      <c r="I154" s="212"/>
      <c r="J154" s="38"/>
      <c r="K154" s="38"/>
      <c r="L154" s="42"/>
      <c r="M154" s="213"/>
      <c r="N154" s="214"/>
      <c r="O154" s="89"/>
      <c r="P154" s="89"/>
      <c r="Q154" s="89"/>
      <c r="R154" s="89"/>
      <c r="S154" s="89"/>
      <c r="T154" s="89"/>
      <c r="U154" s="90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5" t="s">
        <v>400</v>
      </c>
      <c r="AU154" s="15" t="s">
        <v>75</v>
      </c>
    </row>
    <row r="155" s="2" customFormat="1">
      <c r="A155" s="36"/>
      <c r="B155" s="37"/>
      <c r="C155" s="215" t="s">
        <v>246</v>
      </c>
      <c r="D155" s="215" t="s">
        <v>154</v>
      </c>
      <c r="E155" s="216" t="s">
        <v>1138</v>
      </c>
      <c r="F155" s="217" t="s">
        <v>1139</v>
      </c>
      <c r="G155" s="218" t="s">
        <v>1079</v>
      </c>
      <c r="H155" s="219">
        <v>80</v>
      </c>
      <c r="I155" s="220"/>
      <c r="J155" s="221">
        <f>ROUND(I155*H155,2)</f>
        <v>0</v>
      </c>
      <c r="K155" s="217" t="s">
        <v>1074</v>
      </c>
      <c r="L155" s="42"/>
      <c r="M155" s="222" t="s">
        <v>1</v>
      </c>
      <c r="N155" s="223" t="s">
        <v>40</v>
      </c>
      <c r="O155" s="89"/>
      <c r="P155" s="206">
        <f>O155*H155</f>
        <v>0</v>
      </c>
      <c r="Q155" s="206">
        <v>0.00013999999999999999</v>
      </c>
      <c r="R155" s="206">
        <f>Q155*H155</f>
        <v>0.011199999999999998</v>
      </c>
      <c r="S155" s="206">
        <v>0</v>
      </c>
      <c r="T155" s="206">
        <f>S155*H155</f>
        <v>0</v>
      </c>
      <c r="U155" s="207" t="s">
        <v>1</v>
      </c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8" t="s">
        <v>82</v>
      </c>
      <c r="AT155" s="208" t="s">
        <v>154</v>
      </c>
      <c r="AU155" s="208" t="s">
        <v>75</v>
      </c>
      <c r="AY155" s="15" t="s">
        <v>142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5" t="s">
        <v>82</v>
      </c>
      <c r="BK155" s="209">
        <f>ROUND(I155*H155,2)</f>
        <v>0</v>
      </c>
      <c r="BL155" s="15" t="s">
        <v>82</v>
      </c>
      <c r="BM155" s="208" t="s">
        <v>1140</v>
      </c>
    </row>
    <row r="156" s="2" customFormat="1">
      <c r="A156" s="36"/>
      <c r="B156" s="37"/>
      <c r="C156" s="38"/>
      <c r="D156" s="210" t="s">
        <v>144</v>
      </c>
      <c r="E156" s="38"/>
      <c r="F156" s="211" t="s">
        <v>1141</v>
      </c>
      <c r="G156" s="38"/>
      <c r="H156" s="38"/>
      <c r="I156" s="212"/>
      <c r="J156" s="38"/>
      <c r="K156" s="38"/>
      <c r="L156" s="42"/>
      <c r="M156" s="213"/>
      <c r="N156" s="214"/>
      <c r="O156" s="89"/>
      <c r="P156" s="89"/>
      <c r="Q156" s="89"/>
      <c r="R156" s="89"/>
      <c r="S156" s="89"/>
      <c r="T156" s="89"/>
      <c r="U156" s="90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5" t="s">
        <v>144</v>
      </c>
      <c r="AU156" s="15" t="s">
        <v>75</v>
      </c>
    </row>
    <row r="157" s="2" customFormat="1">
      <c r="A157" s="36"/>
      <c r="B157" s="37"/>
      <c r="C157" s="38"/>
      <c r="D157" s="210" t="s">
        <v>400</v>
      </c>
      <c r="E157" s="38"/>
      <c r="F157" s="224" t="s">
        <v>1142</v>
      </c>
      <c r="G157" s="38"/>
      <c r="H157" s="38"/>
      <c r="I157" s="212"/>
      <c r="J157" s="38"/>
      <c r="K157" s="38"/>
      <c r="L157" s="42"/>
      <c r="M157" s="213"/>
      <c r="N157" s="214"/>
      <c r="O157" s="89"/>
      <c r="P157" s="89"/>
      <c r="Q157" s="89"/>
      <c r="R157" s="89"/>
      <c r="S157" s="89"/>
      <c r="T157" s="89"/>
      <c r="U157" s="90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400</v>
      </c>
      <c r="AU157" s="15" t="s">
        <v>75</v>
      </c>
    </row>
    <row r="158" s="2" customFormat="1">
      <c r="A158" s="36"/>
      <c r="B158" s="37"/>
      <c r="C158" s="215" t="s">
        <v>250</v>
      </c>
      <c r="D158" s="215" t="s">
        <v>154</v>
      </c>
      <c r="E158" s="216" t="s">
        <v>1143</v>
      </c>
      <c r="F158" s="217" t="s">
        <v>1144</v>
      </c>
      <c r="G158" s="218" t="s">
        <v>1079</v>
      </c>
      <c r="H158" s="219">
        <v>40</v>
      </c>
      <c r="I158" s="220"/>
      <c r="J158" s="221">
        <f>ROUND(I158*H158,2)</f>
        <v>0</v>
      </c>
      <c r="K158" s="217" t="s">
        <v>1074</v>
      </c>
      <c r="L158" s="42"/>
      <c r="M158" s="222" t="s">
        <v>1</v>
      </c>
      <c r="N158" s="223" t="s">
        <v>40</v>
      </c>
      <c r="O158" s="89"/>
      <c r="P158" s="206">
        <f>O158*H158</f>
        <v>0</v>
      </c>
      <c r="Q158" s="206">
        <v>6.9999999999999994E-05</v>
      </c>
      <c r="R158" s="206">
        <f>Q158*H158</f>
        <v>0.0027999999999999995</v>
      </c>
      <c r="S158" s="206">
        <v>0</v>
      </c>
      <c r="T158" s="206">
        <f>S158*H158</f>
        <v>0</v>
      </c>
      <c r="U158" s="207" t="s">
        <v>1</v>
      </c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8" t="s">
        <v>82</v>
      </c>
      <c r="AT158" s="208" t="s">
        <v>154</v>
      </c>
      <c r="AU158" s="208" t="s">
        <v>75</v>
      </c>
      <c r="AY158" s="15" t="s">
        <v>142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5" t="s">
        <v>82</v>
      </c>
      <c r="BK158" s="209">
        <f>ROUND(I158*H158,2)</f>
        <v>0</v>
      </c>
      <c r="BL158" s="15" t="s">
        <v>82</v>
      </c>
      <c r="BM158" s="208" t="s">
        <v>1145</v>
      </c>
    </row>
    <row r="159" s="2" customFormat="1">
      <c r="A159" s="36"/>
      <c r="B159" s="37"/>
      <c r="C159" s="38"/>
      <c r="D159" s="210" t="s">
        <v>144</v>
      </c>
      <c r="E159" s="38"/>
      <c r="F159" s="211" t="s">
        <v>1146</v>
      </c>
      <c r="G159" s="38"/>
      <c r="H159" s="38"/>
      <c r="I159" s="212"/>
      <c r="J159" s="38"/>
      <c r="K159" s="38"/>
      <c r="L159" s="42"/>
      <c r="M159" s="213"/>
      <c r="N159" s="214"/>
      <c r="O159" s="89"/>
      <c r="P159" s="89"/>
      <c r="Q159" s="89"/>
      <c r="R159" s="89"/>
      <c r="S159" s="89"/>
      <c r="T159" s="89"/>
      <c r="U159" s="90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5" t="s">
        <v>144</v>
      </c>
      <c r="AU159" s="15" t="s">
        <v>75</v>
      </c>
    </row>
    <row r="160" s="2" customFormat="1" ht="16.5" customHeight="1">
      <c r="A160" s="36"/>
      <c r="B160" s="37"/>
      <c r="C160" s="215" t="s">
        <v>255</v>
      </c>
      <c r="D160" s="215" t="s">
        <v>154</v>
      </c>
      <c r="E160" s="216" t="s">
        <v>1147</v>
      </c>
      <c r="F160" s="217" t="s">
        <v>1148</v>
      </c>
      <c r="G160" s="218" t="s">
        <v>218</v>
      </c>
      <c r="H160" s="219">
        <v>20</v>
      </c>
      <c r="I160" s="220"/>
      <c r="J160" s="221">
        <f>ROUND(I160*H160,2)</f>
        <v>0</v>
      </c>
      <c r="K160" s="217" t="s">
        <v>1074</v>
      </c>
      <c r="L160" s="42"/>
      <c r="M160" s="222" t="s">
        <v>1</v>
      </c>
      <c r="N160" s="223" t="s">
        <v>40</v>
      </c>
      <c r="O160" s="89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6">
        <f>S160*H160</f>
        <v>0</v>
      </c>
      <c r="U160" s="207" t="s">
        <v>1</v>
      </c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8" t="s">
        <v>82</v>
      </c>
      <c r="AT160" s="208" t="s">
        <v>154</v>
      </c>
      <c r="AU160" s="208" t="s">
        <v>75</v>
      </c>
      <c r="AY160" s="15" t="s">
        <v>142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5" t="s">
        <v>82</v>
      </c>
      <c r="BK160" s="209">
        <f>ROUND(I160*H160,2)</f>
        <v>0</v>
      </c>
      <c r="BL160" s="15" t="s">
        <v>82</v>
      </c>
      <c r="BM160" s="208" t="s">
        <v>1149</v>
      </c>
    </row>
    <row r="161" s="2" customFormat="1">
      <c r="A161" s="36"/>
      <c r="B161" s="37"/>
      <c r="C161" s="38"/>
      <c r="D161" s="210" t="s">
        <v>144</v>
      </c>
      <c r="E161" s="38"/>
      <c r="F161" s="211" t="s">
        <v>1150</v>
      </c>
      <c r="G161" s="38"/>
      <c r="H161" s="38"/>
      <c r="I161" s="212"/>
      <c r="J161" s="38"/>
      <c r="K161" s="38"/>
      <c r="L161" s="42"/>
      <c r="M161" s="213"/>
      <c r="N161" s="214"/>
      <c r="O161" s="89"/>
      <c r="P161" s="89"/>
      <c r="Q161" s="89"/>
      <c r="R161" s="89"/>
      <c r="S161" s="89"/>
      <c r="T161" s="89"/>
      <c r="U161" s="90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144</v>
      </c>
      <c r="AU161" s="15" t="s">
        <v>75</v>
      </c>
    </row>
    <row r="162" s="2" customFormat="1" ht="16.5" customHeight="1">
      <c r="A162" s="36"/>
      <c r="B162" s="37"/>
      <c r="C162" s="196" t="s">
        <v>7</v>
      </c>
      <c r="D162" s="196" t="s">
        <v>137</v>
      </c>
      <c r="E162" s="197" t="s">
        <v>1151</v>
      </c>
      <c r="F162" s="198" t="s">
        <v>1152</v>
      </c>
      <c r="G162" s="199" t="s">
        <v>1153</v>
      </c>
      <c r="H162" s="200">
        <v>0.20000000000000001</v>
      </c>
      <c r="I162" s="201"/>
      <c r="J162" s="202">
        <f>ROUND(I162*H162,2)</f>
        <v>0</v>
      </c>
      <c r="K162" s="198" t="s">
        <v>1074</v>
      </c>
      <c r="L162" s="203"/>
      <c r="M162" s="204" t="s">
        <v>1</v>
      </c>
      <c r="N162" s="205" t="s">
        <v>40</v>
      </c>
      <c r="O162" s="89"/>
      <c r="P162" s="206">
        <f>O162*H162</f>
        <v>0</v>
      </c>
      <c r="Q162" s="206">
        <v>1</v>
      </c>
      <c r="R162" s="206">
        <f>Q162*H162</f>
        <v>0.20000000000000001</v>
      </c>
      <c r="S162" s="206">
        <v>0</v>
      </c>
      <c r="T162" s="206">
        <f>S162*H162</f>
        <v>0</v>
      </c>
      <c r="U162" s="207" t="s">
        <v>1</v>
      </c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8" t="s">
        <v>84</v>
      </c>
      <c r="AT162" s="208" t="s">
        <v>137</v>
      </c>
      <c r="AU162" s="208" t="s">
        <v>75</v>
      </c>
      <c r="AY162" s="15" t="s">
        <v>142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5" t="s">
        <v>82</v>
      </c>
      <c r="BK162" s="209">
        <f>ROUND(I162*H162,2)</f>
        <v>0</v>
      </c>
      <c r="BL162" s="15" t="s">
        <v>82</v>
      </c>
      <c r="BM162" s="208" t="s">
        <v>1154</v>
      </c>
    </row>
    <row r="163" s="2" customFormat="1">
      <c r="A163" s="36"/>
      <c r="B163" s="37"/>
      <c r="C163" s="38"/>
      <c r="D163" s="210" t="s">
        <v>144</v>
      </c>
      <c r="E163" s="38"/>
      <c r="F163" s="211" t="s">
        <v>1152</v>
      </c>
      <c r="G163" s="38"/>
      <c r="H163" s="38"/>
      <c r="I163" s="212"/>
      <c r="J163" s="38"/>
      <c r="K163" s="38"/>
      <c r="L163" s="42"/>
      <c r="M163" s="213"/>
      <c r="N163" s="214"/>
      <c r="O163" s="89"/>
      <c r="P163" s="89"/>
      <c r="Q163" s="89"/>
      <c r="R163" s="89"/>
      <c r="S163" s="89"/>
      <c r="T163" s="89"/>
      <c r="U163" s="90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144</v>
      </c>
      <c r="AU163" s="15" t="s">
        <v>75</v>
      </c>
    </row>
    <row r="164" s="2" customFormat="1">
      <c r="A164" s="36"/>
      <c r="B164" s="37"/>
      <c r="C164" s="38"/>
      <c r="D164" s="210" t="s">
        <v>400</v>
      </c>
      <c r="E164" s="38"/>
      <c r="F164" s="224" t="s">
        <v>1155</v>
      </c>
      <c r="G164" s="38"/>
      <c r="H164" s="38"/>
      <c r="I164" s="212"/>
      <c r="J164" s="38"/>
      <c r="K164" s="38"/>
      <c r="L164" s="42"/>
      <c r="M164" s="213"/>
      <c r="N164" s="214"/>
      <c r="O164" s="89"/>
      <c r="P164" s="89"/>
      <c r="Q164" s="89"/>
      <c r="R164" s="89"/>
      <c r="S164" s="89"/>
      <c r="T164" s="89"/>
      <c r="U164" s="90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400</v>
      </c>
      <c r="AU164" s="15" t="s">
        <v>75</v>
      </c>
    </row>
    <row r="165" s="2" customFormat="1" ht="21.75" customHeight="1">
      <c r="A165" s="36"/>
      <c r="B165" s="37"/>
      <c r="C165" s="196" t="s">
        <v>693</v>
      </c>
      <c r="D165" s="196" t="s">
        <v>137</v>
      </c>
      <c r="E165" s="197" t="s">
        <v>1156</v>
      </c>
      <c r="F165" s="198" t="s">
        <v>1157</v>
      </c>
      <c r="G165" s="199" t="s">
        <v>1153</v>
      </c>
      <c r="H165" s="200">
        <v>0.050000000000000003</v>
      </c>
      <c r="I165" s="201"/>
      <c r="J165" s="202">
        <f>ROUND(I165*H165,2)</f>
        <v>0</v>
      </c>
      <c r="K165" s="198" t="s">
        <v>1074</v>
      </c>
      <c r="L165" s="203"/>
      <c r="M165" s="204" t="s">
        <v>1</v>
      </c>
      <c r="N165" s="205" t="s">
        <v>40</v>
      </c>
      <c r="O165" s="89"/>
      <c r="P165" s="206">
        <f>O165*H165</f>
        <v>0</v>
      </c>
      <c r="Q165" s="206">
        <v>1</v>
      </c>
      <c r="R165" s="206">
        <f>Q165*H165</f>
        <v>0.050000000000000003</v>
      </c>
      <c r="S165" s="206">
        <v>0</v>
      </c>
      <c r="T165" s="206">
        <f>S165*H165</f>
        <v>0</v>
      </c>
      <c r="U165" s="207" t="s">
        <v>1</v>
      </c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8" t="s">
        <v>84</v>
      </c>
      <c r="AT165" s="208" t="s">
        <v>137</v>
      </c>
      <c r="AU165" s="208" t="s">
        <v>75</v>
      </c>
      <c r="AY165" s="15" t="s">
        <v>142</v>
      </c>
      <c r="BE165" s="209">
        <f>IF(N165="základní",J165,0)</f>
        <v>0</v>
      </c>
      <c r="BF165" s="209">
        <f>IF(N165="snížená",J165,0)</f>
        <v>0</v>
      </c>
      <c r="BG165" s="209">
        <f>IF(N165="zákl. přenesená",J165,0)</f>
        <v>0</v>
      </c>
      <c r="BH165" s="209">
        <f>IF(N165="sníž. přenesená",J165,0)</f>
        <v>0</v>
      </c>
      <c r="BI165" s="209">
        <f>IF(N165="nulová",J165,0)</f>
        <v>0</v>
      </c>
      <c r="BJ165" s="15" t="s">
        <v>82</v>
      </c>
      <c r="BK165" s="209">
        <f>ROUND(I165*H165,2)</f>
        <v>0</v>
      </c>
      <c r="BL165" s="15" t="s">
        <v>82</v>
      </c>
      <c r="BM165" s="208" t="s">
        <v>1158</v>
      </c>
    </row>
    <row r="166" s="2" customFormat="1">
      <c r="A166" s="36"/>
      <c r="B166" s="37"/>
      <c r="C166" s="38"/>
      <c r="D166" s="210" t="s">
        <v>144</v>
      </c>
      <c r="E166" s="38"/>
      <c r="F166" s="211" t="s">
        <v>1157</v>
      </c>
      <c r="G166" s="38"/>
      <c r="H166" s="38"/>
      <c r="I166" s="212"/>
      <c r="J166" s="38"/>
      <c r="K166" s="38"/>
      <c r="L166" s="42"/>
      <c r="M166" s="213"/>
      <c r="N166" s="214"/>
      <c r="O166" s="89"/>
      <c r="P166" s="89"/>
      <c r="Q166" s="89"/>
      <c r="R166" s="89"/>
      <c r="S166" s="89"/>
      <c r="T166" s="89"/>
      <c r="U166" s="90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144</v>
      </c>
      <c r="AU166" s="15" t="s">
        <v>75</v>
      </c>
    </row>
    <row r="167" s="2" customFormat="1">
      <c r="A167" s="36"/>
      <c r="B167" s="37"/>
      <c r="C167" s="38"/>
      <c r="D167" s="210" t="s">
        <v>400</v>
      </c>
      <c r="E167" s="38"/>
      <c r="F167" s="224" t="s">
        <v>1159</v>
      </c>
      <c r="G167" s="38"/>
      <c r="H167" s="38"/>
      <c r="I167" s="212"/>
      <c r="J167" s="38"/>
      <c r="K167" s="38"/>
      <c r="L167" s="42"/>
      <c r="M167" s="213"/>
      <c r="N167" s="214"/>
      <c r="O167" s="89"/>
      <c r="P167" s="89"/>
      <c r="Q167" s="89"/>
      <c r="R167" s="89"/>
      <c r="S167" s="89"/>
      <c r="T167" s="89"/>
      <c r="U167" s="90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400</v>
      </c>
      <c r="AU167" s="15" t="s">
        <v>75</v>
      </c>
    </row>
    <row r="168" s="2" customFormat="1" ht="16.5" customHeight="1">
      <c r="A168" s="36"/>
      <c r="B168" s="37"/>
      <c r="C168" s="215" t="s">
        <v>263</v>
      </c>
      <c r="D168" s="215" t="s">
        <v>154</v>
      </c>
      <c r="E168" s="216" t="s">
        <v>1160</v>
      </c>
      <c r="F168" s="217" t="s">
        <v>1161</v>
      </c>
      <c r="G168" s="218" t="s">
        <v>218</v>
      </c>
      <c r="H168" s="219">
        <v>20</v>
      </c>
      <c r="I168" s="220"/>
      <c r="J168" s="221">
        <f>ROUND(I168*H168,2)</f>
        <v>0</v>
      </c>
      <c r="K168" s="217" t="s">
        <v>1074</v>
      </c>
      <c r="L168" s="42"/>
      <c r="M168" s="222" t="s">
        <v>1</v>
      </c>
      <c r="N168" s="223" t="s">
        <v>40</v>
      </c>
      <c r="O168" s="89"/>
      <c r="P168" s="206">
        <f>O168*H168</f>
        <v>0</v>
      </c>
      <c r="Q168" s="206">
        <v>0</v>
      </c>
      <c r="R168" s="206">
        <f>Q168*H168</f>
        <v>0</v>
      </c>
      <c r="S168" s="206">
        <v>0</v>
      </c>
      <c r="T168" s="206">
        <f>S168*H168</f>
        <v>0</v>
      </c>
      <c r="U168" s="207" t="s">
        <v>1</v>
      </c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8" t="s">
        <v>82</v>
      </c>
      <c r="AT168" s="208" t="s">
        <v>154</v>
      </c>
      <c r="AU168" s="208" t="s">
        <v>75</v>
      </c>
      <c r="AY168" s="15" t="s">
        <v>142</v>
      </c>
      <c r="BE168" s="209">
        <f>IF(N168="základní",J168,0)</f>
        <v>0</v>
      </c>
      <c r="BF168" s="209">
        <f>IF(N168="snížená",J168,0)</f>
        <v>0</v>
      </c>
      <c r="BG168" s="209">
        <f>IF(N168="zákl. přenesená",J168,0)</f>
        <v>0</v>
      </c>
      <c r="BH168" s="209">
        <f>IF(N168="sníž. přenesená",J168,0)</f>
        <v>0</v>
      </c>
      <c r="BI168" s="209">
        <f>IF(N168="nulová",J168,0)</f>
        <v>0</v>
      </c>
      <c r="BJ168" s="15" t="s">
        <v>82</v>
      </c>
      <c r="BK168" s="209">
        <f>ROUND(I168*H168,2)</f>
        <v>0</v>
      </c>
      <c r="BL168" s="15" t="s">
        <v>82</v>
      </c>
      <c r="BM168" s="208" t="s">
        <v>1162</v>
      </c>
    </row>
    <row r="169" s="2" customFormat="1">
      <c r="A169" s="36"/>
      <c r="B169" s="37"/>
      <c r="C169" s="38"/>
      <c r="D169" s="210" t="s">
        <v>144</v>
      </c>
      <c r="E169" s="38"/>
      <c r="F169" s="211" t="s">
        <v>1163</v>
      </c>
      <c r="G169" s="38"/>
      <c r="H169" s="38"/>
      <c r="I169" s="212"/>
      <c r="J169" s="38"/>
      <c r="K169" s="38"/>
      <c r="L169" s="42"/>
      <c r="M169" s="213"/>
      <c r="N169" s="214"/>
      <c r="O169" s="89"/>
      <c r="P169" s="89"/>
      <c r="Q169" s="89"/>
      <c r="R169" s="89"/>
      <c r="S169" s="89"/>
      <c r="T169" s="89"/>
      <c r="U169" s="90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144</v>
      </c>
      <c r="AU169" s="15" t="s">
        <v>75</v>
      </c>
    </row>
    <row r="170" s="2" customFormat="1">
      <c r="A170" s="36"/>
      <c r="B170" s="37"/>
      <c r="C170" s="215" t="s">
        <v>267</v>
      </c>
      <c r="D170" s="215" t="s">
        <v>154</v>
      </c>
      <c r="E170" s="216" t="s">
        <v>1164</v>
      </c>
      <c r="F170" s="217" t="s">
        <v>1165</v>
      </c>
      <c r="G170" s="218" t="s">
        <v>147</v>
      </c>
      <c r="H170" s="219">
        <v>1</v>
      </c>
      <c r="I170" s="220"/>
      <c r="J170" s="221">
        <f>ROUND(I170*H170,2)</f>
        <v>0</v>
      </c>
      <c r="K170" s="217" t="s">
        <v>1074</v>
      </c>
      <c r="L170" s="42"/>
      <c r="M170" s="222" t="s">
        <v>1</v>
      </c>
      <c r="N170" s="223" t="s">
        <v>40</v>
      </c>
      <c r="O170" s="89"/>
      <c r="P170" s="206">
        <f>O170*H170</f>
        <v>0</v>
      </c>
      <c r="Q170" s="206">
        <v>0</v>
      </c>
      <c r="R170" s="206">
        <f>Q170*H170</f>
        <v>0</v>
      </c>
      <c r="S170" s="206">
        <v>0</v>
      </c>
      <c r="T170" s="206">
        <f>S170*H170</f>
        <v>0</v>
      </c>
      <c r="U170" s="207" t="s">
        <v>1</v>
      </c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8" t="s">
        <v>82</v>
      </c>
      <c r="AT170" s="208" t="s">
        <v>154</v>
      </c>
      <c r="AU170" s="208" t="s">
        <v>75</v>
      </c>
      <c r="AY170" s="15" t="s">
        <v>142</v>
      </c>
      <c r="BE170" s="209">
        <f>IF(N170="základní",J170,0)</f>
        <v>0</v>
      </c>
      <c r="BF170" s="209">
        <f>IF(N170="snížená",J170,0)</f>
        <v>0</v>
      </c>
      <c r="BG170" s="209">
        <f>IF(N170="zákl. přenesená",J170,0)</f>
        <v>0</v>
      </c>
      <c r="BH170" s="209">
        <f>IF(N170="sníž. přenesená",J170,0)</f>
        <v>0</v>
      </c>
      <c r="BI170" s="209">
        <f>IF(N170="nulová",J170,0)</f>
        <v>0</v>
      </c>
      <c r="BJ170" s="15" t="s">
        <v>82</v>
      </c>
      <c r="BK170" s="209">
        <f>ROUND(I170*H170,2)</f>
        <v>0</v>
      </c>
      <c r="BL170" s="15" t="s">
        <v>82</v>
      </c>
      <c r="BM170" s="208" t="s">
        <v>1166</v>
      </c>
    </row>
    <row r="171" s="2" customFormat="1">
      <c r="A171" s="36"/>
      <c r="B171" s="37"/>
      <c r="C171" s="38"/>
      <c r="D171" s="210" t="s">
        <v>144</v>
      </c>
      <c r="E171" s="38"/>
      <c r="F171" s="211" t="s">
        <v>1167</v>
      </c>
      <c r="G171" s="38"/>
      <c r="H171" s="38"/>
      <c r="I171" s="212"/>
      <c r="J171" s="38"/>
      <c r="K171" s="38"/>
      <c r="L171" s="42"/>
      <c r="M171" s="213"/>
      <c r="N171" s="214"/>
      <c r="O171" s="89"/>
      <c r="P171" s="89"/>
      <c r="Q171" s="89"/>
      <c r="R171" s="89"/>
      <c r="S171" s="89"/>
      <c r="T171" s="89"/>
      <c r="U171" s="90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5" t="s">
        <v>144</v>
      </c>
      <c r="AU171" s="15" t="s">
        <v>75</v>
      </c>
    </row>
    <row r="172" s="2" customFormat="1" ht="21.75" customHeight="1">
      <c r="A172" s="36"/>
      <c r="B172" s="37"/>
      <c r="C172" s="215" t="s">
        <v>271</v>
      </c>
      <c r="D172" s="215" t="s">
        <v>154</v>
      </c>
      <c r="E172" s="216" t="s">
        <v>1168</v>
      </c>
      <c r="F172" s="217" t="s">
        <v>1169</v>
      </c>
      <c r="G172" s="218" t="s">
        <v>147</v>
      </c>
      <c r="H172" s="219">
        <v>1</v>
      </c>
      <c r="I172" s="220"/>
      <c r="J172" s="221">
        <f>ROUND(I172*H172,2)</f>
        <v>0</v>
      </c>
      <c r="K172" s="217" t="s">
        <v>1074</v>
      </c>
      <c r="L172" s="42"/>
      <c r="M172" s="222" t="s">
        <v>1</v>
      </c>
      <c r="N172" s="223" t="s">
        <v>40</v>
      </c>
      <c r="O172" s="89"/>
      <c r="P172" s="206">
        <f>O172*H172</f>
        <v>0</v>
      </c>
      <c r="Q172" s="206">
        <v>0</v>
      </c>
      <c r="R172" s="206">
        <f>Q172*H172</f>
        <v>0</v>
      </c>
      <c r="S172" s="206">
        <v>0.012999999999999999</v>
      </c>
      <c r="T172" s="206">
        <f>S172*H172</f>
        <v>0.012999999999999999</v>
      </c>
      <c r="U172" s="207" t="s">
        <v>1</v>
      </c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8" t="s">
        <v>82</v>
      </c>
      <c r="AT172" s="208" t="s">
        <v>154</v>
      </c>
      <c r="AU172" s="208" t="s">
        <v>75</v>
      </c>
      <c r="AY172" s="15" t="s">
        <v>142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5" t="s">
        <v>82</v>
      </c>
      <c r="BK172" s="209">
        <f>ROUND(I172*H172,2)</f>
        <v>0</v>
      </c>
      <c r="BL172" s="15" t="s">
        <v>82</v>
      </c>
      <c r="BM172" s="208" t="s">
        <v>1170</v>
      </c>
    </row>
    <row r="173" s="2" customFormat="1">
      <c r="A173" s="36"/>
      <c r="B173" s="37"/>
      <c r="C173" s="38"/>
      <c r="D173" s="210" t="s">
        <v>144</v>
      </c>
      <c r="E173" s="38"/>
      <c r="F173" s="211" t="s">
        <v>1171</v>
      </c>
      <c r="G173" s="38"/>
      <c r="H173" s="38"/>
      <c r="I173" s="212"/>
      <c r="J173" s="38"/>
      <c r="K173" s="38"/>
      <c r="L173" s="42"/>
      <c r="M173" s="213"/>
      <c r="N173" s="214"/>
      <c r="O173" s="89"/>
      <c r="P173" s="89"/>
      <c r="Q173" s="89"/>
      <c r="R173" s="89"/>
      <c r="S173" s="89"/>
      <c r="T173" s="89"/>
      <c r="U173" s="90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5" t="s">
        <v>144</v>
      </c>
      <c r="AU173" s="15" t="s">
        <v>75</v>
      </c>
    </row>
    <row r="174" s="2" customFormat="1" ht="16.5" customHeight="1">
      <c r="A174" s="36"/>
      <c r="B174" s="37"/>
      <c r="C174" s="196" t="s">
        <v>275</v>
      </c>
      <c r="D174" s="196" t="s">
        <v>137</v>
      </c>
      <c r="E174" s="197" t="s">
        <v>1172</v>
      </c>
      <c r="F174" s="198" t="s">
        <v>1173</v>
      </c>
      <c r="G174" s="199" t="s">
        <v>147</v>
      </c>
      <c r="H174" s="200">
        <v>1</v>
      </c>
      <c r="I174" s="201"/>
      <c r="J174" s="202">
        <f>ROUND(I174*H174,2)</f>
        <v>0</v>
      </c>
      <c r="K174" s="198" t="s">
        <v>1074</v>
      </c>
      <c r="L174" s="203"/>
      <c r="M174" s="204" t="s">
        <v>1</v>
      </c>
      <c r="N174" s="205" t="s">
        <v>40</v>
      </c>
      <c r="O174" s="89"/>
      <c r="P174" s="206">
        <f>O174*H174</f>
        <v>0</v>
      </c>
      <c r="Q174" s="206">
        <v>0.076999999999999999</v>
      </c>
      <c r="R174" s="206">
        <f>Q174*H174</f>
        <v>0.076999999999999999</v>
      </c>
      <c r="S174" s="206">
        <v>0</v>
      </c>
      <c r="T174" s="206">
        <f>S174*H174</f>
        <v>0</v>
      </c>
      <c r="U174" s="207" t="s">
        <v>1</v>
      </c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8" t="s">
        <v>84</v>
      </c>
      <c r="AT174" s="208" t="s">
        <v>137</v>
      </c>
      <c r="AU174" s="208" t="s">
        <v>75</v>
      </c>
      <c r="AY174" s="15" t="s">
        <v>142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5" t="s">
        <v>82</v>
      </c>
      <c r="BK174" s="209">
        <f>ROUND(I174*H174,2)</f>
        <v>0</v>
      </c>
      <c r="BL174" s="15" t="s">
        <v>82</v>
      </c>
      <c r="BM174" s="208" t="s">
        <v>1174</v>
      </c>
    </row>
    <row r="175" s="2" customFormat="1">
      <c r="A175" s="36"/>
      <c r="B175" s="37"/>
      <c r="C175" s="38"/>
      <c r="D175" s="210" t="s">
        <v>144</v>
      </c>
      <c r="E175" s="38"/>
      <c r="F175" s="211" t="s">
        <v>1173</v>
      </c>
      <c r="G175" s="38"/>
      <c r="H175" s="38"/>
      <c r="I175" s="212"/>
      <c r="J175" s="38"/>
      <c r="K175" s="38"/>
      <c r="L175" s="42"/>
      <c r="M175" s="213"/>
      <c r="N175" s="214"/>
      <c r="O175" s="89"/>
      <c r="P175" s="89"/>
      <c r="Q175" s="89"/>
      <c r="R175" s="89"/>
      <c r="S175" s="89"/>
      <c r="T175" s="89"/>
      <c r="U175" s="90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5" t="s">
        <v>144</v>
      </c>
      <c r="AU175" s="15" t="s">
        <v>75</v>
      </c>
    </row>
    <row r="176" s="2" customFormat="1">
      <c r="A176" s="36"/>
      <c r="B176" s="37"/>
      <c r="C176" s="38"/>
      <c r="D176" s="210" t="s">
        <v>400</v>
      </c>
      <c r="E176" s="38"/>
      <c r="F176" s="224" t="s">
        <v>1175</v>
      </c>
      <c r="G176" s="38"/>
      <c r="H176" s="38"/>
      <c r="I176" s="212"/>
      <c r="J176" s="38"/>
      <c r="K176" s="38"/>
      <c r="L176" s="42"/>
      <c r="M176" s="213"/>
      <c r="N176" s="214"/>
      <c r="O176" s="89"/>
      <c r="P176" s="89"/>
      <c r="Q176" s="89"/>
      <c r="R176" s="89"/>
      <c r="S176" s="89"/>
      <c r="T176" s="89"/>
      <c r="U176" s="90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400</v>
      </c>
      <c r="AU176" s="15" t="s">
        <v>75</v>
      </c>
    </row>
    <row r="177" s="2" customFormat="1">
      <c r="A177" s="36"/>
      <c r="B177" s="37"/>
      <c r="C177" s="196" t="s">
        <v>279</v>
      </c>
      <c r="D177" s="196" t="s">
        <v>137</v>
      </c>
      <c r="E177" s="197" t="s">
        <v>1176</v>
      </c>
      <c r="F177" s="198" t="s">
        <v>1177</v>
      </c>
      <c r="G177" s="199" t="s">
        <v>147</v>
      </c>
      <c r="H177" s="200">
        <v>1</v>
      </c>
      <c r="I177" s="201"/>
      <c r="J177" s="202">
        <f>ROUND(I177*H177,2)</f>
        <v>0</v>
      </c>
      <c r="K177" s="198" t="s">
        <v>1074</v>
      </c>
      <c r="L177" s="203"/>
      <c r="M177" s="204" t="s">
        <v>1</v>
      </c>
      <c r="N177" s="205" t="s">
        <v>40</v>
      </c>
      <c r="O177" s="89"/>
      <c r="P177" s="206">
        <f>O177*H177</f>
        <v>0</v>
      </c>
      <c r="Q177" s="206">
        <v>0.0014</v>
      </c>
      <c r="R177" s="206">
        <f>Q177*H177</f>
        <v>0.0014</v>
      </c>
      <c r="S177" s="206">
        <v>0</v>
      </c>
      <c r="T177" s="206">
        <f>S177*H177</f>
        <v>0</v>
      </c>
      <c r="U177" s="207" t="s">
        <v>1</v>
      </c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8" t="s">
        <v>84</v>
      </c>
      <c r="AT177" s="208" t="s">
        <v>137</v>
      </c>
      <c r="AU177" s="208" t="s">
        <v>75</v>
      </c>
      <c r="AY177" s="15" t="s">
        <v>142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5" t="s">
        <v>82</v>
      </c>
      <c r="BK177" s="209">
        <f>ROUND(I177*H177,2)</f>
        <v>0</v>
      </c>
      <c r="BL177" s="15" t="s">
        <v>82</v>
      </c>
      <c r="BM177" s="208" t="s">
        <v>1178</v>
      </c>
    </row>
    <row r="178" s="2" customFormat="1">
      <c r="A178" s="36"/>
      <c r="B178" s="37"/>
      <c r="C178" s="38"/>
      <c r="D178" s="210" t="s">
        <v>144</v>
      </c>
      <c r="E178" s="38"/>
      <c r="F178" s="211" t="s">
        <v>1177</v>
      </c>
      <c r="G178" s="38"/>
      <c r="H178" s="38"/>
      <c r="I178" s="212"/>
      <c r="J178" s="38"/>
      <c r="K178" s="38"/>
      <c r="L178" s="42"/>
      <c r="M178" s="213"/>
      <c r="N178" s="214"/>
      <c r="O178" s="89"/>
      <c r="P178" s="89"/>
      <c r="Q178" s="89"/>
      <c r="R178" s="89"/>
      <c r="S178" s="89"/>
      <c r="T178" s="89"/>
      <c r="U178" s="90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5" t="s">
        <v>144</v>
      </c>
      <c r="AU178" s="15" t="s">
        <v>75</v>
      </c>
    </row>
    <row r="179" s="2" customFormat="1">
      <c r="A179" s="36"/>
      <c r="B179" s="37"/>
      <c r="C179" s="196" t="s">
        <v>283</v>
      </c>
      <c r="D179" s="196" t="s">
        <v>137</v>
      </c>
      <c r="E179" s="197" t="s">
        <v>1179</v>
      </c>
      <c r="F179" s="198" t="s">
        <v>1180</v>
      </c>
      <c r="G179" s="199" t="s">
        <v>147</v>
      </c>
      <c r="H179" s="200">
        <v>1</v>
      </c>
      <c r="I179" s="201"/>
      <c r="J179" s="202">
        <f>ROUND(I179*H179,2)</f>
        <v>0</v>
      </c>
      <c r="K179" s="198" t="s">
        <v>1074</v>
      </c>
      <c r="L179" s="203"/>
      <c r="M179" s="204" t="s">
        <v>1</v>
      </c>
      <c r="N179" s="205" t="s">
        <v>40</v>
      </c>
      <c r="O179" s="89"/>
      <c r="P179" s="206">
        <f>O179*H179</f>
        <v>0</v>
      </c>
      <c r="Q179" s="206">
        <v>0.01</v>
      </c>
      <c r="R179" s="206">
        <f>Q179*H179</f>
        <v>0.01</v>
      </c>
      <c r="S179" s="206">
        <v>0</v>
      </c>
      <c r="T179" s="206">
        <f>S179*H179</f>
        <v>0</v>
      </c>
      <c r="U179" s="207" t="s">
        <v>1</v>
      </c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8" t="s">
        <v>84</v>
      </c>
      <c r="AT179" s="208" t="s">
        <v>137</v>
      </c>
      <c r="AU179" s="208" t="s">
        <v>75</v>
      </c>
      <c r="AY179" s="15" t="s">
        <v>142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5" t="s">
        <v>82</v>
      </c>
      <c r="BK179" s="209">
        <f>ROUND(I179*H179,2)</f>
        <v>0</v>
      </c>
      <c r="BL179" s="15" t="s">
        <v>82</v>
      </c>
      <c r="BM179" s="208" t="s">
        <v>1181</v>
      </c>
    </row>
    <row r="180" s="2" customFormat="1">
      <c r="A180" s="36"/>
      <c r="B180" s="37"/>
      <c r="C180" s="38"/>
      <c r="D180" s="210" t="s">
        <v>144</v>
      </c>
      <c r="E180" s="38"/>
      <c r="F180" s="211" t="s">
        <v>1180</v>
      </c>
      <c r="G180" s="38"/>
      <c r="H180" s="38"/>
      <c r="I180" s="212"/>
      <c r="J180" s="38"/>
      <c r="K180" s="38"/>
      <c r="L180" s="42"/>
      <c r="M180" s="213"/>
      <c r="N180" s="214"/>
      <c r="O180" s="89"/>
      <c r="P180" s="89"/>
      <c r="Q180" s="89"/>
      <c r="R180" s="89"/>
      <c r="S180" s="89"/>
      <c r="T180" s="89"/>
      <c r="U180" s="90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144</v>
      </c>
      <c r="AU180" s="15" t="s">
        <v>75</v>
      </c>
    </row>
    <row r="181" s="2" customFormat="1">
      <c r="A181" s="36"/>
      <c r="B181" s="37"/>
      <c r="C181" s="196" t="s">
        <v>291</v>
      </c>
      <c r="D181" s="196" t="s">
        <v>137</v>
      </c>
      <c r="E181" s="197" t="s">
        <v>1182</v>
      </c>
      <c r="F181" s="198" t="s">
        <v>1183</v>
      </c>
      <c r="G181" s="199" t="s">
        <v>1079</v>
      </c>
      <c r="H181" s="200">
        <v>6</v>
      </c>
      <c r="I181" s="201"/>
      <c r="J181" s="202">
        <f>ROUND(I181*H181,2)</f>
        <v>0</v>
      </c>
      <c r="K181" s="198" t="s">
        <v>1074</v>
      </c>
      <c r="L181" s="203"/>
      <c r="M181" s="204" t="s">
        <v>1</v>
      </c>
      <c r="N181" s="205" t="s">
        <v>40</v>
      </c>
      <c r="O181" s="89"/>
      <c r="P181" s="206">
        <f>O181*H181</f>
        <v>0</v>
      </c>
      <c r="Q181" s="206">
        <v>0.432</v>
      </c>
      <c r="R181" s="206">
        <f>Q181*H181</f>
        <v>2.5920000000000001</v>
      </c>
      <c r="S181" s="206">
        <v>0</v>
      </c>
      <c r="T181" s="206">
        <f>S181*H181</f>
        <v>0</v>
      </c>
      <c r="U181" s="207" t="s">
        <v>1</v>
      </c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8" t="s">
        <v>84</v>
      </c>
      <c r="AT181" s="208" t="s">
        <v>137</v>
      </c>
      <c r="AU181" s="208" t="s">
        <v>75</v>
      </c>
      <c r="AY181" s="15" t="s">
        <v>142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5" t="s">
        <v>82</v>
      </c>
      <c r="BK181" s="209">
        <f>ROUND(I181*H181,2)</f>
        <v>0</v>
      </c>
      <c r="BL181" s="15" t="s">
        <v>82</v>
      </c>
      <c r="BM181" s="208" t="s">
        <v>1184</v>
      </c>
    </row>
    <row r="182" s="2" customFormat="1">
      <c r="A182" s="36"/>
      <c r="B182" s="37"/>
      <c r="C182" s="38"/>
      <c r="D182" s="210" t="s">
        <v>144</v>
      </c>
      <c r="E182" s="38"/>
      <c r="F182" s="211" t="s">
        <v>1183</v>
      </c>
      <c r="G182" s="38"/>
      <c r="H182" s="38"/>
      <c r="I182" s="212"/>
      <c r="J182" s="38"/>
      <c r="K182" s="38"/>
      <c r="L182" s="42"/>
      <c r="M182" s="213"/>
      <c r="N182" s="214"/>
      <c r="O182" s="89"/>
      <c r="P182" s="89"/>
      <c r="Q182" s="89"/>
      <c r="R182" s="89"/>
      <c r="S182" s="89"/>
      <c r="T182" s="89"/>
      <c r="U182" s="90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144</v>
      </c>
      <c r="AU182" s="15" t="s">
        <v>75</v>
      </c>
    </row>
    <row r="183" s="2" customFormat="1">
      <c r="A183" s="36"/>
      <c r="B183" s="37"/>
      <c r="C183" s="38"/>
      <c r="D183" s="210" t="s">
        <v>400</v>
      </c>
      <c r="E183" s="38"/>
      <c r="F183" s="224" t="s">
        <v>1185</v>
      </c>
      <c r="G183" s="38"/>
      <c r="H183" s="38"/>
      <c r="I183" s="212"/>
      <c r="J183" s="38"/>
      <c r="K183" s="38"/>
      <c r="L183" s="42"/>
      <c r="M183" s="213"/>
      <c r="N183" s="214"/>
      <c r="O183" s="89"/>
      <c r="P183" s="89"/>
      <c r="Q183" s="89"/>
      <c r="R183" s="89"/>
      <c r="S183" s="89"/>
      <c r="T183" s="89"/>
      <c r="U183" s="90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400</v>
      </c>
      <c r="AU183" s="15" t="s">
        <v>75</v>
      </c>
    </row>
    <row r="184" s="2" customFormat="1" ht="16.5" customHeight="1">
      <c r="A184" s="36"/>
      <c r="B184" s="37"/>
      <c r="C184" s="196" t="s">
        <v>295</v>
      </c>
      <c r="D184" s="196" t="s">
        <v>137</v>
      </c>
      <c r="E184" s="197" t="s">
        <v>1186</v>
      </c>
      <c r="F184" s="198" t="s">
        <v>1187</v>
      </c>
      <c r="G184" s="199" t="s">
        <v>1084</v>
      </c>
      <c r="H184" s="200">
        <v>4</v>
      </c>
      <c r="I184" s="201"/>
      <c r="J184" s="202">
        <f>ROUND(I184*H184,2)</f>
        <v>0</v>
      </c>
      <c r="K184" s="198" t="s">
        <v>1074</v>
      </c>
      <c r="L184" s="203"/>
      <c r="M184" s="204" t="s">
        <v>1</v>
      </c>
      <c r="N184" s="205" t="s">
        <v>40</v>
      </c>
      <c r="O184" s="89"/>
      <c r="P184" s="206">
        <f>O184*H184</f>
        <v>0</v>
      </c>
      <c r="Q184" s="206">
        <v>2.234</v>
      </c>
      <c r="R184" s="206">
        <f>Q184*H184</f>
        <v>8.9359999999999999</v>
      </c>
      <c r="S184" s="206">
        <v>0</v>
      </c>
      <c r="T184" s="206">
        <f>S184*H184</f>
        <v>0</v>
      </c>
      <c r="U184" s="207" t="s">
        <v>1</v>
      </c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8" t="s">
        <v>84</v>
      </c>
      <c r="AT184" s="208" t="s">
        <v>137</v>
      </c>
      <c r="AU184" s="208" t="s">
        <v>75</v>
      </c>
      <c r="AY184" s="15" t="s">
        <v>142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5" t="s">
        <v>82</v>
      </c>
      <c r="BK184" s="209">
        <f>ROUND(I184*H184,2)</f>
        <v>0</v>
      </c>
      <c r="BL184" s="15" t="s">
        <v>82</v>
      </c>
      <c r="BM184" s="208" t="s">
        <v>1188</v>
      </c>
    </row>
    <row r="185" s="2" customFormat="1">
      <c r="A185" s="36"/>
      <c r="B185" s="37"/>
      <c r="C185" s="38"/>
      <c r="D185" s="210" t="s">
        <v>144</v>
      </c>
      <c r="E185" s="38"/>
      <c r="F185" s="211" t="s">
        <v>1187</v>
      </c>
      <c r="G185" s="38"/>
      <c r="H185" s="38"/>
      <c r="I185" s="212"/>
      <c r="J185" s="38"/>
      <c r="K185" s="38"/>
      <c r="L185" s="42"/>
      <c r="M185" s="213"/>
      <c r="N185" s="214"/>
      <c r="O185" s="89"/>
      <c r="P185" s="89"/>
      <c r="Q185" s="89"/>
      <c r="R185" s="89"/>
      <c r="S185" s="89"/>
      <c r="T185" s="89"/>
      <c r="U185" s="90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144</v>
      </c>
      <c r="AU185" s="15" t="s">
        <v>75</v>
      </c>
    </row>
    <row r="186" s="2" customFormat="1">
      <c r="A186" s="36"/>
      <c r="B186" s="37"/>
      <c r="C186" s="215" t="s">
        <v>300</v>
      </c>
      <c r="D186" s="215" t="s">
        <v>154</v>
      </c>
      <c r="E186" s="216" t="s">
        <v>1189</v>
      </c>
      <c r="F186" s="217" t="s">
        <v>1190</v>
      </c>
      <c r="G186" s="218" t="s">
        <v>253</v>
      </c>
      <c r="H186" s="219">
        <v>10</v>
      </c>
      <c r="I186" s="220"/>
      <c r="J186" s="221">
        <f>ROUND(I186*H186,2)</f>
        <v>0</v>
      </c>
      <c r="K186" s="217" t="s">
        <v>1074</v>
      </c>
      <c r="L186" s="42"/>
      <c r="M186" s="222" t="s">
        <v>1</v>
      </c>
      <c r="N186" s="223" t="s">
        <v>40</v>
      </c>
      <c r="O186" s="89"/>
      <c r="P186" s="206">
        <f>O186*H186</f>
        <v>0</v>
      </c>
      <c r="Q186" s="206">
        <v>0</v>
      </c>
      <c r="R186" s="206">
        <f>Q186*H186</f>
        <v>0</v>
      </c>
      <c r="S186" s="206">
        <v>0.19400000000000001</v>
      </c>
      <c r="T186" s="206">
        <f>S186*H186</f>
        <v>1.94</v>
      </c>
      <c r="U186" s="207" t="s">
        <v>1</v>
      </c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8" t="s">
        <v>82</v>
      </c>
      <c r="AT186" s="208" t="s">
        <v>154</v>
      </c>
      <c r="AU186" s="208" t="s">
        <v>75</v>
      </c>
      <c r="AY186" s="15" t="s">
        <v>142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5" t="s">
        <v>82</v>
      </c>
      <c r="BK186" s="209">
        <f>ROUND(I186*H186,2)</f>
        <v>0</v>
      </c>
      <c r="BL186" s="15" t="s">
        <v>82</v>
      </c>
      <c r="BM186" s="208" t="s">
        <v>1191</v>
      </c>
    </row>
    <row r="187" s="2" customFormat="1">
      <c r="A187" s="36"/>
      <c r="B187" s="37"/>
      <c r="C187" s="38"/>
      <c r="D187" s="210" t="s">
        <v>144</v>
      </c>
      <c r="E187" s="38"/>
      <c r="F187" s="211" t="s">
        <v>1192</v>
      </c>
      <c r="G187" s="38"/>
      <c r="H187" s="38"/>
      <c r="I187" s="212"/>
      <c r="J187" s="38"/>
      <c r="K187" s="38"/>
      <c r="L187" s="42"/>
      <c r="M187" s="213"/>
      <c r="N187" s="214"/>
      <c r="O187" s="89"/>
      <c r="P187" s="89"/>
      <c r="Q187" s="89"/>
      <c r="R187" s="89"/>
      <c r="S187" s="89"/>
      <c r="T187" s="89"/>
      <c r="U187" s="90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144</v>
      </c>
      <c r="AU187" s="15" t="s">
        <v>75</v>
      </c>
    </row>
    <row r="188" s="2" customFormat="1">
      <c r="A188" s="36"/>
      <c r="B188" s="37"/>
      <c r="C188" s="196" t="s">
        <v>304</v>
      </c>
      <c r="D188" s="196" t="s">
        <v>137</v>
      </c>
      <c r="E188" s="197" t="s">
        <v>1193</v>
      </c>
      <c r="F188" s="198" t="s">
        <v>1194</v>
      </c>
      <c r="G188" s="199" t="s">
        <v>147</v>
      </c>
      <c r="H188" s="200">
        <v>3</v>
      </c>
      <c r="I188" s="201"/>
      <c r="J188" s="202">
        <f>ROUND(I188*H188,2)</f>
        <v>0</v>
      </c>
      <c r="K188" s="198" t="s">
        <v>1074</v>
      </c>
      <c r="L188" s="203"/>
      <c r="M188" s="204" t="s">
        <v>1</v>
      </c>
      <c r="N188" s="205" t="s">
        <v>40</v>
      </c>
      <c r="O188" s="89"/>
      <c r="P188" s="206">
        <f>O188*H188</f>
        <v>0</v>
      </c>
      <c r="Q188" s="206">
        <v>0.035999999999999997</v>
      </c>
      <c r="R188" s="206">
        <f>Q188*H188</f>
        <v>0.10799999999999999</v>
      </c>
      <c r="S188" s="206">
        <v>0</v>
      </c>
      <c r="T188" s="206">
        <f>S188*H188</f>
        <v>0</v>
      </c>
      <c r="U188" s="207" t="s">
        <v>1</v>
      </c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08" t="s">
        <v>84</v>
      </c>
      <c r="AT188" s="208" t="s">
        <v>137</v>
      </c>
      <c r="AU188" s="208" t="s">
        <v>75</v>
      </c>
      <c r="AY188" s="15" t="s">
        <v>142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5" t="s">
        <v>82</v>
      </c>
      <c r="BK188" s="209">
        <f>ROUND(I188*H188,2)</f>
        <v>0</v>
      </c>
      <c r="BL188" s="15" t="s">
        <v>82</v>
      </c>
      <c r="BM188" s="208" t="s">
        <v>1195</v>
      </c>
    </row>
    <row r="189" s="2" customFormat="1">
      <c r="A189" s="36"/>
      <c r="B189" s="37"/>
      <c r="C189" s="38"/>
      <c r="D189" s="210" t="s">
        <v>144</v>
      </c>
      <c r="E189" s="38"/>
      <c r="F189" s="211" t="s">
        <v>1194</v>
      </c>
      <c r="G189" s="38"/>
      <c r="H189" s="38"/>
      <c r="I189" s="212"/>
      <c r="J189" s="38"/>
      <c r="K189" s="38"/>
      <c r="L189" s="42"/>
      <c r="M189" s="213"/>
      <c r="N189" s="214"/>
      <c r="O189" s="89"/>
      <c r="P189" s="89"/>
      <c r="Q189" s="89"/>
      <c r="R189" s="89"/>
      <c r="S189" s="89"/>
      <c r="T189" s="89"/>
      <c r="U189" s="90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5" t="s">
        <v>144</v>
      </c>
      <c r="AU189" s="15" t="s">
        <v>75</v>
      </c>
    </row>
    <row r="190" s="2" customFormat="1" ht="16.5" customHeight="1">
      <c r="A190" s="36"/>
      <c r="B190" s="37"/>
      <c r="C190" s="196" t="s">
        <v>308</v>
      </c>
      <c r="D190" s="196" t="s">
        <v>137</v>
      </c>
      <c r="E190" s="197" t="s">
        <v>1196</v>
      </c>
      <c r="F190" s="198" t="s">
        <v>1197</v>
      </c>
      <c r="G190" s="199" t="s">
        <v>253</v>
      </c>
      <c r="H190" s="200">
        <v>6</v>
      </c>
      <c r="I190" s="201"/>
      <c r="J190" s="202">
        <f>ROUND(I190*H190,2)</f>
        <v>0</v>
      </c>
      <c r="K190" s="198" t="s">
        <v>1074</v>
      </c>
      <c r="L190" s="203"/>
      <c r="M190" s="204" t="s">
        <v>1</v>
      </c>
      <c r="N190" s="205" t="s">
        <v>40</v>
      </c>
      <c r="O190" s="89"/>
      <c r="P190" s="206">
        <f>O190*H190</f>
        <v>0</v>
      </c>
      <c r="Q190" s="206">
        <v>0.114</v>
      </c>
      <c r="R190" s="206">
        <f>Q190*H190</f>
        <v>0.68400000000000005</v>
      </c>
      <c r="S190" s="206">
        <v>0</v>
      </c>
      <c r="T190" s="206">
        <f>S190*H190</f>
        <v>0</v>
      </c>
      <c r="U190" s="207" t="s">
        <v>1</v>
      </c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8" t="s">
        <v>84</v>
      </c>
      <c r="AT190" s="208" t="s">
        <v>137</v>
      </c>
      <c r="AU190" s="208" t="s">
        <v>75</v>
      </c>
      <c r="AY190" s="15" t="s">
        <v>142</v>
      </c>
      <c r="BE190" s="209">
        <f>IF(N190="základní",J190,0)</f>
        <v>0</v>
      </c>
      <c r="BF190" s="209">
        <f>IF(N190="snížená",J190,0)</f>
        <v>0</v>
      </c>
      <c r="BG190" s="209">
        <f>IF(N190="zákl. přenesená",J190,0)</f>
        <v>0</v>
      </c>
      <c r="BH190" s="209">
        <f>IF(N190="sníž. přenesená",J190,0)</f>
        <v>0</v>
      </c>
      <c r="BI190" s="209">
        <f>IF(N190="nulová",J190,0)</f>
        <v>0</v>
      </c>
      <c r="BJ190" s="15" t="s">
        <v>82</v>
      </c>
      <c r="BK190" s="209">
        <f>ROUND(I190*H190,2)</f>
        <v>0</v>
      </c>
      <c r="BL190" s="15" t="s">
        <v>82</v>
      </c>
      <c r="BM190" s="208" t="s">
        <v>1198</v>
      </c>
    </row>
    <row r="191" s="2" customFormat="1">
      <c r="A191" s="36"/>
      <c r="B191" s="37"/>
      <c r="C191" s="38"/>
      <c r="D191" s="210" t="s">
        <v>144</v>
      </c>
      <c r="E191" s="38"/>
      <c r="F191" s="211" t="s">
        <v>1197</v>
      </c>
      <c r="G191" s="38"/>
      <c r="H191" s="38"/>
      <c r="I191" s="212"/>
      <c r="J191" s="38"/>
      <c r="K191" s="38"/>
      <c r="L191" s="42"/>
      <c r="M191" s="213"/>
      <c r="N191" s="214"/>
      <c r="O191" s="89"/>
      <c r="P191" s="89"/>
      <c r="Q191" s="89"/>
      <c r="R191" s="89"/>
      <c r="S191" s="89"/>
      <c r="T191" s="89"/>
      <c r="U191" s="90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144</v>
      </c>
      <c r="AU191" s="15" t="s">
        <v>75</v>
      </c>
    </row>
    <row r="192" s="2" customFormat="1" ht="21.75" customHeight="1">
      <c r="A192" s="36"/>
      <c r="B192" s="37"/>
      <c r="C192" s="196" t="s">
        <v>312</v>
      </c>
      <c r="D192" s="196" t="s">
        <v>137</v>
      </c>
      <c r="E192" s="197" t="s">
        <v>1199</v>
      </c>
      <c r="F192" s="198" t="s">
        <v>1200</v>
      </c>
      <c r="G192" s="199" t="s">
        <v>147</v>
      </c>
      <c r="H192" s="200">
        <v>2</v>
      </c>
      <c r="I192" s="201"/>
      <c r="J192" s="202">
        <f>ROUND(I192*H192,2)</f>
        <v>0</v>
      </c>
      <c r="K192" s="198" t="s">
        <v>1074</v>
      </c>
      <c r="L192" s="203"/>
      <c r="M192" s="204" t="s">
        <v>1</v>
      </c>
      <c r="N192" s="205" t="s">
        <v>40</v>
      </c>
      <c r="O192" s="89"/>
      <c r="P192" s="206">
        <f>O192*H192</f>
        <v>0</v>
      </c>
      <c r="Q192" s="206">
        <v>0.00020000000000000001</v>
      </c>
      <c r="R192" s="206">
        <f>Q192*H192</f>
        <v>0.00040000000000000002</v>
      </c>
      <c r="S192" s="206">
        <v>0</v>
      </c>
      <c r="T192" s="206">
        <f>S192*H192</f>
        <v>0</v>
      </c>
      <c r="U192" s="207" t="s">
        <v>1</v>
      </c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8" t="s">
        <v>84</v>
      </c>
      <c r="AT192" s="208" t="s">
        <v>137</v>
      </c>
      <c r="AU192" s="208" t="s">
        <v>75</v>
      </c>
      <c r="AY192" s="15" t="s">
        <v>142</v>
      </c>
      <c r="BE192" s="209">
        <f>IF(N192="základní",J192,0)</f>
        <v>0</v>
      </c>
      <c r="BF192" s="209">
        <f>IF(N192="snížená",J192,0)</f>
        <v>0</v>
      </c>
      <c r="BG192" s="209">
        <f>IF(N192="zákl. přenesená",J192,0)</f>
        <v>0</v>
      </c>
      <c r="BH192" s="209">
        <f>IF(N192="sníž. přenesená",J192,0)</f>
        <v>0</v>
      </c>
      <c r="BI192" s="209">
        <f>IF(N192="nulová",J192,0)</f>
        <v>0</v>
      </c>
      <c r="BJ192" s="15" t="s">
        <v>82</v>
      </c>
      <c r="BK192" s="209">
        <f>ROUND(I192*H192,2)</f>
        <v>0</v>
      </c>
      <c r="BL192" s="15" t="s">
        <v>82</v>
      </c>
      <c r="BM192" s="208" t="s">
        <v>1201</v>
      </c>
    </row>
    <row r="193" s="2" customFormat="1">
      <c r="A193" s="36"/>
      <c r="B193" s="37"/>
      <c r="C193" s="38"/>
      <c r="D193" s="210" t="s">
        <v>144</v>
      </c>
      <c r="E193" s="38"/>
      <c r="F193" s="211" t="s">
        <v>1200</v>
      </c>
      <c r="G193" s="38"/>
      <c r="H193" s="38"/>
      <c r="I193" s="212"/>
      <c r="J193" s="38"/>
      <c r="K193" s="38"/>
      <c r="L193" s="42"/>
      <c r="M193" s="213"/>
      <c r="N193" s="214"/>
      <c r="O193" s="89"/>
      <c r="P193" s="89"/>
      <c r="Q193" s="89"/>
      <c r="R193" s="89"/>
      <c r="S193" s="89"/>
      <c r="T193" s="89"/>
      <c r="U193" s="90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144</v>
      </c>
      <c r="AU193" s="15" t="s">
        <v>75</v>
      </c>
    </row>
    <row r="194" s="2" customFormat="1" ht="33" customHeight="1">
      <c r="A194" s="36"/>
      <c r="B194" s="37"/>
      <c r="C194" s="196" t="s">
        <v>317</v>
      </c>
      <c r="D194" s="196" t="s">
        <v>137</v>
      </c>
      <c r="E194" s="197" t="s">
        <v>1202</v>
      </c>
      <c r="F194" s="198" t="s">
        <v>1203</v>
      </c>
      <c r="G194" s="199" t="s">
        <v>147</v>
      </c>
      <c r="H194" s="200">
        <v>1</v>
      </c>
      <c r="I194" s="201"/>
      <c r="J194" s="202">
        <f>ROUND(I194*H194,2)</f>
        <v>0</v>
      </c>
      <c r="K194" s="198" t="s">
        <v>1074</v>
      </c>
      <c r="L194" s="203"/>
      <c r="M194" s="204" t="s">
        <v>1</v>
      </c>
      <c r="N194" s="205" t="s">
        <v>40</v>
      </c>
      <c r="O194" s="89"/>
      <c r="P194" s="206">
        <f>O194*H194</f>
        <v>0</v>
      </c>
      <c r="Q194" s="206">
        <v>0.00050000000000000001</v>
      </c>
      <c r="R194" s="206">
        <f>Q194*H194</f>
        <v>0.00050000000000000001</v>
      </c>
      <c r="S194" s="206">
        <v>0</v>
      </c>
      <c r="T194" s="206">
        <f>S194*H194</f>
        <v>0</v>
      </c>
      <c r="U194" s="207" t="s">
        <v>1</v>
      </c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8" t="s">
        <v>84</v>
      </c>
      <c r="AT194" s="208" t="s">
        <v>137</v>
      </c>
      <c r="AU194" s="208" t="s">
        <v>75</v>
      </c>
      <c r="AY194" s="15" t="s">
        <v>142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5" t="s">
        <v>82</v>
      </c>
      <c r="BK194" s="209">
        <f>ROUND(I194*H194,2)</f>
        <v>0</v>
      </c>
      <c r="BL194" s="15" t="s">
        <v>82</v>
      </c>
      <c r="BM194" s="208" t="s">
        <v>1204</v>
      </c>
    </row>
    <row r="195" s="2" customFormat="1">
      <c r="A195" s="36"/>
      <c r="B195" s="37"/>
      <c r="C195" s="38"/>
      <c r="D195" s="210" t="s">
        <v>144</v>
      </c>
      <c r="E195" s="38"/>
      <c r="F195" s="211" t="s">
        <v>1203</v>
      </c>
      <c r="G195" s="38"/>
      <c r="H195" s="38"/>
      <c r="I195" s="212"/>
      <c r="J195" s="38"/>
      <c r="K195" s="38"/>
      <c r="L195" s="42"/>
      <c r="M195" s="213"/>
      <c r="N195" s="214"/>
      <c r="O195" s="89"/>
      <c r="P195" s="89"/>
      <c r="Q195" s="89"/>
      <c r="R195" s="89"/>
      <c r="S195" s="89"/>
      <c r="T195" s="89"/>
      <c r="U195" s="90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144</v>
      </c>
      <c r="AU195" s="15" t="s">
        <v>75</v>
      </c>
    </row>
    <row r="196" s="2" customFormat="1" ht="16.5" customHeight="1">
      <c r="A196" s="36"/>
      <c r="B196" s="37"/>
      <c r="C196" s="196" t="s">
        <v>322</v>
      </c>
      <c r="D196" s="196" t="s">
        <v>137</v>
      </c>
      <c r="E196" s="197" t="s">
        <v>1205</v>
      </c>
      <c r="F196" s="198" t="s">
        <v>1206</v>
      </c>
      <c r="G196" s="199" t="s">
        <v>147</v>
      </c>
      <c r="H196" s="200">
        <v>2</v>
      </c>
      <c r="I196" s="201"/>
      <c r="J196" s="202">
        <f>ROUND(I196*H196,2)</f>
        <v>0</v>
      </c>
      <c r="K196" s="198" t="s">
        <v>1074</v>
      </c>
      <c r="L196" s="203"/>
      <c r="M196" s="204" t="s">
        <v>1</v>
      </c>
      <c r="N196" s="205" t="s">
        <v>40</v>
      </c>
      <c r="O196" s="89"/>
      <c r="P196" s="206">
        <f>O196*H196</f>
        <v>0</v>
      </c>
      <c r="Q196" s="206">
        <v>0.0011999999999999999</v>
      </c>
      <c r="R196" s="206">
        <f>Q196*H196</f>
        <v>0.0023999999999999998</v>
      </c>
      <c r="S196" s="206">
        <v>0</v>
      </c>
      <c r="T196" s="206">
        <f>S196*H196</f>
        <v>0</v>
      </c>
      <c r="U196" s="207" t="s">
        <v>1</v>
      </c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8" t="s">
        <v>84</v>
      </c>
      <c r="AT196" s="208" t="s">
        <v>137</v>
      </c>
      <c r="AU196" s="208" t="s">
        <v>75</v>
      </c>
      <c r="AY196" s="15" t="s">
        <v>142</v>
      </c>
      <c r="BE196" s="209">
        <f>IF(N196="základní",J196,0)</f>
        <v>0</v>
      </c>
      <c r="BF196" s="209">
        <f>IF(N196="snížená",J196,0)</f>
        <v>0</v>
      </c>
      <c r="BG196" s="209">
        <f>IF(N196="zákl. přenesená",J196,0)</f>
        <v>0</v>
      </c>
      <c r="BH196" s="209">
        <f>IF(N196="sníž. přenesená",J196,0)</f>
        <v>0</v>
      </c>
      <c r="BI196" s="209">
        <f>IF(N196="nulová",J196,0)</f>
        <v>0</v>
      </c>
      <c r="BJ196" s="15" t="s">
        <v>82</v>
      </c>
      <c r="BK196" s="209">
        <f>ROUND(I196*H196,2)</f>
        <v>0</v>
      </c>
      <c r="BL196" s="15" t="s">
        <v>82</v>
      </c>
      <c r="BM196" s="208" t="s">
        <v>1207</v>
      </c>
    </row>
    <row r="197" s="2" customFormat="1">
      <c r="A197" s="36"/>
      <c r="B197" s="37"/>
      <c r="C197" s="38"/>
      <c r="D197" s="210" t="s">
        <v>144</v>
      </c>
      <c r="E197" s="38"/>
      <c r="F197" s="211" t="s">
        <v>1206</v>
      </c>
      <c r="G197" s="38"/>
      <c r="H197" s="38"/>
      <c r="I197" s="212"/>
      <c r="J197" s="38"/>
      <c r="K197" s="38"/>
      <c r="L197" s="42"/>
      <c r="M197" s="213"/>
      <c r="N197" s="214"/>
      <c r="O197" s="89"/>
      <c r="P197" s="89"/>
      <c r="Q197" s="89"/>
      <c r="R197" s="89"/>
      <c r="S197" s="89"/>
      <c r="T197" s="89"/>
      <c r="U197" s="90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144</v>
      </c>
      <c r="AU197" s="15" t="s">
        <v>75</v>
      </c>
    </row>
    <row r="198" s="2" customFormat="1">
      <c r="A198" s="36"/>
      <c r="B198" s="37"/>
      <c r="C198" s="215" t="s">
        <v>328</v>
      </c>
      <c r="D198" s="215" t="s">
        <v>154</v>
      </c>
      <c r="E198" s="216" t="s">
        <v>1208</v>
      </c>
      <c r="F198" s="217" t="s">
        <v>1209</v>
      </c>
      <c r="G198" s="218" t="s">
        <v>1079</v>
      </c>
      <c r="H198" s="219">
        <v>52.935000000000002</v>
      </c>
      <c r="I198" s="220"/>
      <c r="J198" s="221">
        <f>ROUND(I198*H198,2)</f>
        <v>0</v>
      </c>
      <c r="K198" s="217" t="s">
        <v>1</v>
      </c>
      <c r="L198" s="42"/>
      <c r="M198" s="222" t="s">
        <v>1</v>
      </c>
      <c r="N198" s="223" t="s">
        <v>40</v>
      </c>
      <c r="O198" s="89"/>
      <c r="P198" s="206">
        <f>O198*H198</f>
        <v>0</v>
      </c>
      <c r="Q198" s="206">
        <v>0.0043800000000000002</v>
      </c>
      <c r="R198" s="206">
        <f>Q198*H198</f>
        <v>0.23185530000000001</v>
      </c>
      <c r="S198" s="206">
        <v>0</v>
      </c>
      <c r="T198" s="206">
        <f>S198*H198</f>
        <v>0</v>
      </c>
      <c r="U198" s="207" t="s">
        <v>1</v>
      </c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8" t="s">
        <v>153</v>
      </c>
      <c r="AT198" s="208" t="s">
        <v>154</v>
      </c>
      <c r="AU198" s="208" t="s">
        <v>75</v>
      </c>
      <c r="AY198" s="15" t="s">
        <v>142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5" t="s">
        <v>82</v>
      </c>
      <c r="BK198" s="209">
        <f>ROUND(I198*H198,2)</f>
        <v>0</v>
      </c>
      <c r="BL198" s="15" t="s">
        <v>153</v>
      </c>
      <c r="BM198" s="208" t="s">
        <v>1210</v>
      </c>
    </row>
    <row r="199" s="2" customFormat="1">
      <c r="A199" s="36"/>
      <c r="B199" s="37"/>
      <c r="C199" s="38"/>
      <c r="D199" s="210" t="s">
        <v>144</v>
      </c>
      <c r="E199" s="38"/>
      <c r="F199" s="211" t="s">
        <v>1209</v>
      </c>
      <c r="G199" s="38"/>
      <c r="H199" s="38"/>
      <c r="I199" s="212"/>
      <c r="J199" s="38"/>
      <c r="K199" s="38"/>
      <c r="L199" s="42"/>
      <c r="M199" s="213"/>
      <c r="N199" s="214"/>
      <c r="O199" s="89"/>
      <c r="P199" s="89"/>
      <c r="Q199" s="89"/>
      <c r="R199" s="89"/>
      <c r="S199" s="89"/>
      <c r="T199" s="89"/>
      <c r="U199" s="90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144</v>
      </c>
      <c r="AU199" s="15" t="s">
        <v>75</v>
      </c>
    </row>
    <row r="200" s="2" customFormat="1">
      <c r="A200" s="36"/>
      <c r="B200" s="37"/>
      <c r="C200" s="215" t="s">
        <v>333</v>
      </c>
      <c r="D200" s="215" t="s">
        <v>154</v>
      </c>
      <c r="E200" s="216" t="s">
        <v>1211</v>
      </c>
      <c r="F200" s="217" t="s">
        <v>1212</v>
      </c>
      <c r="G200" s="218" t="s">
        <v>253</v>
      </c>
      <c r="H200" s="219">
        <v>17</v>
      </c>
      <c r="I200" s="220"/>
      <c r="J200" s="221">
        <f>ROUND(I200*H200,2)</f>
        <v>0</v>
      </c>
      <c r="K200" s="217" t="s">
        <v>1</v>
      </c>
      <c r="L200" s="42"/>
      <c r="M200" s="222" t="s">
        <v>1</v>
      </c>
      <c r="N200" s="223" t="s">
        <v>40</v>
      </c>
      <c r="O200" s="89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6">
        <f>S200*H200</f>
        <v>0</v>
      </c>
      <c r="U200" s="207" t="s">
        <v>1</v>
      </c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8" t="s">
        <v>153</v>
      </c>
      <c r="AT200" s="208" t="s">
        <v>154</v>
      </c>
      <c r="AU200" s="208" t="s">
        <v>75</v>
      </c>
      <c r="AY200" s="15" t="s">
        <v>142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5" t="s">
        <v>82</v>
      </c>
      <c r="BK200" s="209">
        <f>ROUND(I200*H200,2)</f>
        <v>0</v>
      </c>
      <c r="BL200" s="15" t="s">
        <v>153</v>
      </c>
      <c r="BM200" s="208" t="s">
        <v>1213</v>
      </c>
    </row>
    <row r="201" s="2" customFormat="1">
      <c r="A201" s="36"/>
      <c r="B201" s="37"/>
      <c r="C201" s="38"/>
      <c r="D201" s="210" t="s">
        <v>144</v>
      </c>
      <c r="E201" s="38"/>
      <c r="F201" s="211" t="s">
        <v>1212</v>
      </c>
      <c r="G201" s="38"/>
      <c r="H201" s="38"/>
      <c r="I201" s="212"/>
      <c r="J201" s="38"/>
      <c r="K201" s="38"/>
      <c r="L201" s="42"/>
      <c r="M201" s="213"/>
      <c r="N201" s="214"/>
      <c r="O201" s="89"/>
      <c r="P201" s="89"/>
      <c r="Q201" s="89"/>
      <c r="R201" s="89"/>
      <c r="S201" s="89"/>
      <c r="T201" s="89"/>
      <c r="U201" s="90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144</v>
      </c>
      <c r="AU201" s="15" t="s">
        <v>75</v>
      </c>
    </row>
    <row r="202" s="10" customFormat="1">
      <c r="A202" s="10"/>
      <c r="B202" s="229"/>
      <c r="C202" s="230"/>
      <c r="D202" s="210" t="s">
        <v>1214</v>
      </c>
      <c r="E202" s="231" t="s">
        <v>1</v>
      </c>
      <c r="F202" s="232" t="s">
        <v>1215</v>
      </c>
      <c r="G202" s="230"/>
      <c r="H202" s="233">
        <v>12</v>
      </c>
      <c r="I202" s="234"/>
      <c r="J202" s="230"/>
      <c r="K202" s="230"/>
      <c r="L202" s="235"/>
      <c r="M202" s="236"/>
      <c r="N202" s="237"/>
      <c r="O202" s="237"/>
      <c r="P202" s="237"/>
      <c r="Q202" s="237"/>
      <c r="R202" s="237"/>
      <c r="S202" s="237"/>
      <c r="T202" s="237"/>
      <c r="U202" s="238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T202" s="239" t="s">
        <v>1214</v>
      </c>
      <c r="AU202" s="239" t="s">
        <v>75</v>
      </c>
      <c r="AV202" s="10" t="s">
        <v>84</v>
      </c>
      <c r="AW202" s="10" t="s">
        <v>32</v>
      </c>
      <c r="AX202" s="10" t="s">
        <v>75</v>
      </c>
      <c r="AY202" s="239" t="s">
        <v>142</v>
      </c>
    </row>
    <row r="203" s="10" customFormat="1">
      <c r="A203" s="10"/>
      <c r="B203" s="229"/>
      <c r="C203" s="230"/>
      <c r="D203" s="210" t="s">
        <v>1214</v>
      </c>
      <c r="E203" s="231" t="s">
        <v>1</v>
      </c>
      <c r="F203" s="232" t="s">
        <v>1216</v>
      </c>
      <c r="G203" s="230"/>
      <c r="H203" s="233">
        <v>5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7"/>
      <c r="U203" s="238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T203" s="239" t="s">
        <v>1214</v>
      </c>
      <c r="AU203" s="239" t="s">
        <v>75</v>
      </c>
      <c r="AV203" s="10" t="s">
        <v>84</v>
      </c>
      <c r="AW203" s="10" t="s">
        <v>32</v>
      </c>
      <c r="AX203" s="10" t="s">
        <v>75</v>
      </c>
      <c r="AY203" s="239" t="s">
        <v>142</v>
      </c>
    </row>
    <row r="204" s="11" customFormat="1">
      <c r="A204" s="11"/>
      <c r="B204" s="240"/>
      <c r="C204" s="241"/>
      <c r="D204" s="210" t="s">
        <v>1214</v>
      </c>
      <c r="E204" s="242" t="s">
        <v>1</v>
      </c>
      <c r="F204" s="243" t="s">
        <v>1217</v>
      </c>
      <c r="G204" s="241"/>
      <c r="H204" s="244">
        <v>17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8"/>
      <c r="U204" s="249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T204" s="250" t="s">
        <v>1214</v>
      </c>
      <c r="AU204" s="250" t="s">
        <v>75</v>
      </c>
      <c r="AV204" s="11" t="s">
        <v>153</v>
      </c>
      <c r="AW204" s="11" t="s">
        <v>32</v>
      </c>
      <c r="AX204" s="11" t="s">
        <v>82</v>
      </c>
      <c r="AY204" s="250" t="s">
        <v>142</v>
      </c>
    </row>
    <row r="205" s="2" customFormat="1" ht="16.5" customHeight="1">
      <c r="A205" s="36"/>
      <c r="B205" s="37"/>
      <c r="C205" s="196" t="s">
        <v>343</v>
      </c>
      <c r="D205" s="196" t="s">
        <v>137</v>
      </c>
      <c r="E205" s="197" t="s">
        <v>1218</v>
      </c>
      <c r="F205" s="198" t="s">
        <v>1219</v>
      </c>
      <c r="G205" s="199" t="s">
        <v>253</v>
      </c>
      <c r="H205" s="200">
        <v>17.850000000000001</v>
      </c>
      <c r="I205" s="201"/>
      <c r="J205" s="202">
        <f>ROUND(I205*H205,2)</f>
        <v>0</v>
      </c>
      <c r="K205" s="198" t="s">
        <v>1</v>
      </c>
      <c r="L205" s="203"/>
      <c r="M205" s="204" t="s">
        <v>1</v>
      </c>
      <c r="N205" s="205" t="s">
        <v>40</v>
      </c>
      <c r="O205" s="89"/>
      <c r="P205" s="206">
        <f>O205*H205</f>
        <v>0</v>
      </c>
      <c r="Q205" s="206">
        <v>0.00010000000000000001</v>
      </c>
      <c r="R205" s="206">
        <f>Q205*H205</f>
        <v>0.0017850000000000001</v>
      </c>
      <c r="S205" s="206">
        <v>0</v>
      </c>
      <c r="T205" s="206">
        <f>S205*H205</f>
        <v>0</v>
      </c>
      <c r="U205" s="207" t="s">
        <v>1</v>
      </c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08" t="s">
        <v>171</v>
      </c>
      <c r="AT205" s="208" t="s">
        <v>137</v>
      </c>
      <c r="AU205" s="208" t="s">
        <v>75</v>
      </c>
      <c r="AY205" s="15" t="s">
        <v>142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5" t="s">
        <v>82</v>
      </c>
      <c r="BK205" s="209">
        <f>ROUND(I205*H205,2)</f>
        <v>0</v>
      </c>
      <c r="BL205" s="15" t="s">
        <v>153</v>
      </c>
      <c r="BM205" s="208" t="s">
        <v>1220</v>
      </c>
    </row>
    <row r="206" s="2" customFormat="1">
      <c r="A206" s="36"/>
      <c r="B206" s="37"/>
      <c r="C206" s="38"/>
      <c r="D206" s="210" t="s">
        <v>144</v>
      </c>
      <c r="E206" s="38"/>
      <c r="F206" s="211" t="s">
        <v>1219</v>
      </c>
      <c r="G206" s="38"/>
      <c r="H206" s="38"/>
      <c r="I206" s="212"/>
      <c r="J206" s="38"/>
      <c r="K206" s="38"/>
      <c r="L206" s="42"/>
      <c r="M206" s="213"/>
      <c r="N206" s="214"/>
      <c r="O206" s="89"/>
      <c r="P206" s="89"/>
      <c r="Q206" s="89"/>
      <c r="R206" s="89"/>
      <c r="S206" s="89"/>
      <c r="T206" s="89"/>
      <c r="U206" s="90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5" t="s">
        <v>144</v>
      </c>
      <c r="AU206" s="15" t="s">
        <v>75</v>
      </c>
    </row>
    <row r="207" s="10" customFormat="1">
      <c r="A207" s="10"/>
      <c r="B207" s="229"/>
      <c r="C207" s="230"/>
      <c r="D207" s="210" t="s">
        <v>1214</v>
      </c>
      <c r="E207" s="231" t="s">
        <v>1</v>
      </c>
      <c r="F207" s="232" t="s">
        <v>1221</v>
      </c>
      <c r="G207" s="230"/>
      <c r="H207" s="233">
        <v>17.850000000000001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7"/>
      <c r="U207" s="238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T207" s="239" t="s">
        <v>1214</v>
      </c>
      <c r="AU207" s="239" t="s">
        <v>75</v>
      </c>
      <c r="AV207" s="10" t="s">
        <v>84</v>
      </c>
      <c r="AW207" s="10" t="s">
        <v>32</v>
      </c>
      <c r="AX207" s="10" t="s">
        <v>82</v>
      </c>
      <c r="AY207" s="239" t="s">
        <v>142</v>
      </c>
    </row>
    <row r="208" s="2" customFormat="1">
      <c r="A208" s="36"/>
      <c r="B208" s="37"/>
      <c r="C208" s="215" t="s">
        <v>348</v>
      </c>
      <c r="D208" s="215" t="s">
        <v>154</v>
      </c>
      <c r="E208" s="216" t="s">
        <v>1222</v>
      </c>
      <c r="F208" s="217" t="s">
        <v>1223</v>
      </c>
      <c r="G208" s="218" t="s">
        <v>1079</v>
      </c>
      <c r="H208" s="219">
        <v>52.935000000000002</v>
      </c>
      <c r="I208" s="220"/>
      <c r="J208" s="221">
        <f>ROUND(I208*H208,2)</f>
        <v>0</v>
      </c>
      <c r="K208" s="217" t="s">
        <v>1</v>
      </c>
      <c r="L208" s="42"/>
      <c r="M208" s="222" t="s">
        <v>1</v>
      </c>
      <c r="N208" s="223" t="s">
        <v>40</v>
      </c>
      <c r="O208" s="89"/>
      <c r="P208" s="206">
        <f>O208*H208</f>
        <v>0</v>
      </c>
      <c r="Q208" s="206">
        <v>0.025000000000000001</v>
      </c>
      <c r="R208" s="206">
        <f>Q208*H208</f>
        <v>1.3233750000000002</v>
      </c>
      <c r="S208" s="206">
        <v>0</v>
      </c>
      <c r="T208" s="206">
        <f>S208*H208</f>
        <v>0</v>
      </c>
      <c r="U208" s="207" t="s">
        <v>1</v>
      </c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08" t="s">
        <v>153</v>
      </c>
      <c r="AT208" s="208" t="s">
        <v>154</v>
      </c>
      <c r="AU208" s="208" t="s">
        <v>75</v>
      </c>
      <c r="AY208" s="15" t="s">
        <v>142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5" t="s">
        <v>82</v>
      </c>
      <c r="BK208" s="209">
        <f>ROUND(I208*H208,2)</f>
        <v>0</v>
      </c>
      <c r="BL208" s="15" t="s">
        <v>153</v>
      </c>
      <c r="BM208" s="208" t="s">
        <v>1224</v>
      </c>
    </row>
    <row r="209" s="2" customFormat="1">
      <c r="A209" s="36"/>
      <c r="B209" s="37"/>
      <c r="C209" s="38"/>
      <c r="D209" s="210" t="s">
        <v>144</v>
      </c>
      <c r="E209" s="38"/>
      <c r="F209" s="211" t="s">
        <v>1223</v>
      </c>
      <c r="G209" s="38"/>
      <c r="H209" s="38"/>
      <c r="I209" s="212"/>
      <c r="J209" s="38"/>
      <c r="K209" s="38"/>
      <c r="L209" s="42"/>
      <c r="M209" s="213"/>
      <c r="N209" s="214"/>
      <c r="O209" s="89"/>
      <c r="P209" s="89"/>
      <c r="Q209" s="89"/>
      <c r="R209" s="89"/>
      <c r="S209" s="89"/>
      <c r="T209" s="89"/>
      <c r="U209" s="90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144</v>
      </c>
      <c r="AU209" s="15" t="s">
        <v>75</v>
      </c>
    </row>
    <row r="210" s="10" customFormat="1">
      <c r="A210" s="10"/>
      <c r="B210" s="229"/>
      <c r="C210" s="230"/>
      <c r="D210" s="210" t="s">
        <v>1214</v>
      </c>
      <c r="E210" s="231" t="s">
        <v>1</v>
      </c>
      <c r="F210" s="232" t="s">
        <v>1225</v>
      </c>
      <c r="G210" s="230"/>
      <c r="H210" s="233">
        <v>54</v>
      </c>
      <c r="I210" s="234"/>
      <c r="J210" s="230"/>
      <c r="K210" s="230"/>
      <c r="L210" s="235"/>
      <c r="M210" s="236"/>
      <c r="N210" s="237"/>
      <c r="O210" s="237"/>
      <c r="P210" s="237"/>
      <c r="Q210" s="237"/>
      <c r="R210" s="237"/>
      <c r="S210" s="237"/>
      <c r="T210" s="237"/>
      <c r="U210" s="238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39" t="s">
        <v>1214</v>
      </c>
      <c r="AU210" s="239" t="s">
        <v>75</v>
      </c>
      <c r="AV210" s="10" t="s">
        <v>84</v>
      </c>
      <c r="AW210" s="10" t="s">
        <v>32</v>
      </c>
      <c r="AX210" s="10" t="s">
        <v>75</v>
      </c>
      <c r="AY210" s="239" t="s">
        <v>142</v>
      </c>
    </row>
    <row r="211" s="10" customFormat="1">
      <c r="A211" s="10"/>
      <c r="B211" s="229"/>
      <c r="C211" s="230"/>
      <c r="D211" s="210" t="s">
        <v>1214</v>
      </c>
      <c r="E211" s="231" t="s">
        <v>1</v>
      </c>
      <c r="F211" s="232" t="s">
        <v>1226</v>
      </c>
      <c r="G211" s="230"/>
      <c r="H211" s="233">
        <v>-1.8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7"/>
      <c r="U211" s="238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39" t="s">
        <v>1214</v>
      </c>
      <c r="AU211" s="239" t="s">
        <v>75</v>
      </c>
      <c r="AV211" s="10" t="s">
        <v>84</v>
      </c>
      <c r="AW211" s="10" t="s">
        <v>32</v>
      </c>
      <c r="AX211" s="10" t="s">
        <v>75</v>
      </c>
      <c r="AY211" s="239" t="s">
        <v>142</v>
      </c>
    </row>
    <row r="212" s="10" customFormat="1">
      <c r="A212" s="10"/>
      <c r="B212" s="229"/>
      <c r="C212" s="230"/>
      <c r="D212" s="210" t="s">
        <v>1214</v>
      </c>
      <c r="E212" s="231" t="s">
        <v>1</v>
      </c>
      <c r="F212" s="232" t="s">
        <v>1227</v>
      </c>
      <c r="G212" s="230"/>
      <c r="H212" s="233">
        <v>0.73499999999999999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7"/>
      <c r="U212" s="238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39" t="s">
        <v>1214</v>
      </c>
      <c r="AU212" s="239" t="s">
        <v>75</v>
      </c>
      <c r="AV212" s="10" t="s">
        <v>84</v>
      </c>
      <c r="AW212" s="10" t="s">
        <v>32</v>
      </c>
      <c r="AX212" s="10" t="s">
        <v>75</v>
      </c>
      <c r="AY212" s="239" t="s">
        <v>142</v>
      </c>
    </row>
    <row r="213" s="11" customFormat="1">
      <c r="A213" s="11"/>
      <c r="B213" s="240"/>
      <c r="C213" s="241"/>
      <c r="D213" s="210" t="s">
        <v>1214</v>
      </c>
      <c r="E213" s="242" t="s">
        <v>1</v>
      </c>
      <c r="F213" s="243" t="s">
        <v>1217</v>
      </c>
      <c r="G213" s="241"/>
      <c r="H213" s="244">
        <v>52.935000000000002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8"/>
      <c r="U213" s="249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T213" s="250" t="s">
        <v>1214</v>
      </c>
      <c r="AU213" s="250" t="s">
        <v>75</v>
      </c>
      <c r="AV213" s="11" t="s">
        <v>153</v>
      </c>
      <c r="AW213" s="11" t="s">
        <v>32</v>
      </c>
      <c r="AX213" s="11" t="s">
        <v>82</v>
      </c>
      <c r="AY213" s="250" t="s">
        <v>142</v>
      </c>
    </row>
    <row r="214" s="2" customFormat="1" ht="16.5" customHeight="1">
      <c r="A214" s="36"/>
      <c r="B214" s="37"/>
      <c r="C214" s="215" t="s">
        <v>352</v>
      </c>
      <c r="D214" s="215" t="s">
        <v>154</v>
      </c>
      <c r="E214" s="216" t="s">
        <v>1228</v>
      </c>
      <c r="F214" s="217" t="s">
        <v>1229</v>
      </c>
      <c r="G214" s="218" t="s">
        <v>1079</v>
      </c>
      <c r="H214" s="219">
        <v>22</v>
      </c>
      <c r="I214" s="220"/>
      <c r="J214" s="221">
        <f>ROUND(I214*H214,2)</f>
        <v>0</v>
      </c>
      <c r="K214" s="217" t="s">
        <v>1</v>
      </c>
      <c r="L214" s="42"/>
      <c r="M214" s="222" t="s">
        <v>1</v>
      </c>
      <c r="N214" s="223" t="s">
        <v>40</v>
      </c>
      <c r="O214" s="89"/>
      <c r="P214" s="206">
        <f>O214*H214</f>
        <v>0</v>
      </c>
      <c r="Q214" s="206">
        <v>0</v>
      </c>
      <c r="R214" s="206">
        <f>Q214*H214</f>
        <v>0</v>
      </c>
      <c r="S214" s="206">
        <v>0</v>
      </c>
      <c r="T214" s="206">
        <f>S214*H214</f>
        <v>0</v>
      </c>
      <c r="U214" s="207" t="s">
        <v>1</v>
      </c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08" t="s">
        <v>153</v>
      </c>
      <c r="AT214" s="208" t="s">
        <v>154</v>
      </c>
      <c r="AU214" s="208" t="s">
        <v>75</v>
      </c>
      <c r="AY214" s="15" t="s">
        <v>142</v>
      </c>
      <c r="BE214" s="209">
        <f>IF(N214="základní",J214,0)</f>
        <v>0</v>
      </c>
      <c r="BF214" s="209">
        <f>IF(N214="snížená",J214,0)</f>
        <v>0</v>
      </c>
      <c r="BG214" s="209">
        <f>IF(N214="zákl. přenesená",J214,0)</f>
        <v>0</v>
      </c>
      <c r="BH214" s="209">
        <f>IF(N214="sníž. přenesená",J214,0)</f>
        <v>0</v>
      </c>
      <c r="BI214" s="209">
        <f>IF(N214="nulová",J214,0)</f>
        <v>0</v>
      </c>
      <c r="BJ214" s="15" t="s">
        <v>82</v>
      </c>
      <c r="BK214" s="209">
        <f>ROUND(I214*H214,2)</f>
        <v>0</v>
      </c>
      <c r="BL214" s="15" t="s">
        <v>153</v>
      </c>
      <c r="BM214" s="208" t="s">
        <v>1230</v>
      </c>
    </row>
    <row r="215" s="2" customFormat="1">
      <c r="A215" s="36"/>
      <c r="B215" s="37"/>
      <c r="C215" s="38"/>
      <c r="D215" s="210" t="s">
        <v>144</v>
      </c>
      <c r="E215" s="38"/>
      <c r="F215" s="211" t="s">
        <v>1229</v>
      </c>
      <c r="G215" s="38"/>
      <c r="H215" s="38"/>
      <c r="I215" s="212"/>
      <c r="J215" s="38"/>
      <c r="K215" s="38"/>
      <c r="L215" s="42"/>
      <c r="M215" s="213"/>
      <c r="N215" s="214"/>
      <c r="O215" s="89"/>
      <c r="P215" s="89"/>
      <c r="Q215" s="89"/>
      <c r="R215" s="89"/>
      <c r="S215" s="89"/>
      <c r="T215" s="89"/>
      <c r="U215" s="90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144</v>
      </c>
      <c r="AU215" s="15" t="s">
        <v>75</v>
      </c>
    </row>
    <row r="216" s="10" customFormat="1">
      <c r="A216" s="10"/>
      <c r="B216" s="229"/>
      <c r="C216" s="230"/>
      <c r="D216" s="210" t="s">
        <v>1214</v>
      </c>
      <c r="E216" s="231" t="s">
        <v>1</v>
      </c>
      <c r="F216" s="232" t="s">
        <v>1231</v>
      </c>
      <c r="G216" s="230"/>
      <c r="H216" s="233">
        <v>22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7"/>
      <c r="U216" s="238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39" t="s">
        <v>1214</v>
      </c>
      <c r="AU216" s="239" t="s">
        <v>75</v>
      </c>
      <c r="AV216" s="10" t="s">
        <v>84</v>
      </c>
      <c r="AW216" s="10" t="s">
        <v>32</v>
      </c>
      <c r="AX216" s="10" t="s">
        <v>82</v>
      </c>
      <c r="AY216" s="239" t="s">
        <v>142</v>
      </c>
    </row>
    <row r="217" s="2" customFormat="1">
      <c r="A217" s="36"/>
      <c r="B217" s="37"/>
      <c r="C217" s="215" t="s">
        <v>357</v>
      </c>
      <c r="D217" s="215" t="s">
        <v>154</v>
      </c>
      <c r="E217" s="216" t="s">
        <v>1232</v>
      </c>
      <c r="F217" s="217" t="s">
        <v>1233</v>
      </c>
      <c r="G217" s="218" t="s">
        <v>1079</v>
      </c>
      <c r="H217" s="219">
        <v>1.8</v>
      </c>
      <c r="I217" s="220"/>
      <c r="J217" s="221">
        <f>ROUND(I217*H217,2)</f>
        <v>0</v>
      </c>
      <c r="K217" s="217" t="s">
        <v>1</v>
      </c>
      <c r="L217" s="42"/>
      <c r="M217" s="222" t="s">
        <v>1</v>
      </c>
      <c r="N217" s="223" t="s">
        <v>40</v>
      </c>
      <c r="O217" s="89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6">
        <f>S217*H217</f>
        <v>0</v>
      </c>
      <c r="U217" s="207" t="s">
        <v>1</v>
      </c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8" t="s">
        <v>153</v>
      </c>
      <c r="AT217" s="208" t="s">
        <v>154</v>
      </c>
      <c r="AU217" s="208" t="s">
        <v>75</v>
      </c>
      <c r="AY217" s="15" t="s">
        <v>142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5" t="s">
        <v>82</v>
      </c>
      <c r="BK217" s="209">
        <f>ROUND(I217*H217,2)</f>
        <v>0</v>
      </c>
      <c r="BL217" s="15" t="s">
        <v>153</v>
      </c>
      <c r="BM217" s="208" t="s">
        <v>1234</v>
      </c>
    </row>
    <row r="218" s="2" customFormat="1">
      <c r="A218" s="36"/>
      <c r="B218" s="37"/>
      <c r="C218" s="38"/>
      <c r="D218" s="210" t="s">
        <v>144</v>
      </c>
      <c r="E218" s="38"/>
      <c r="F218" s="211" t="s">
        <v>1233</v>
      </c>
      <c r="G218" s="38"/>
      <c r="H218" s="38"/>
      <c r="I218" s="212"/>
      <c r="J218" s="38"/>
      <c r="K218" s="38"/>
      <c r="L218" s="42"/>
      <c r="M218" s="213"/>
      <c r="N218" s="214"/>
      <c r="O218" s="89"/>
      <c r="P218" s="89"/>
      <c r="Q218" s="89"/>
      <c r="R218" s="89"/>
      <c r="S218" s="89"/>
      <c r="T218" s="89"/>
      <c r="U218" s="90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144</v>
      </c>
      <c r="AU218" s="15" t="s">
        <v>75</v>
      </c>
    </row>
    <row r="219" s="10" customFormat="1">
      <c r="A219" s="10"/>
      <c r="B219" s="229"/>
      <c r="C219" s="230"/>
      <c r="D219" s="210" t="s">
        <v>1214</v>
      </c>
      <c r="E219" s="231" t="s">
        <v>1</v>
      </c>
      <c r="F219" s="232" t="s">
        <v>1235</v>
      </c>
      <c r="G219" s="230"/>
      <c r="H219" s="233">
        <v>1.8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7"/>
      <c r="U219" s="238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39" t="s">
        <v>1214</v>
      </c>
      <c r="AU219" s="239" t="s">
        <v>75</v>
      </c>
      <c r="AV219" s="10" t="s">
        <v>84</v>
      </c>
      <c r="AW219" s="10" t="s">
        <v>32</v>
      </c>
      <c r="AX219" s="10" t="s">
        <v>82</v>
      </c>
      <c r="AY219" s="239" t="s">
        <v>142</v>
      </c>
    </row>
    <row r="220" s="2" customFormat="1" ht="16.5" customHeight="1">
      <c r="A220" s="36"/>
      <c r="B220" s="37"/>
      <c r="C220" s="215" t="s">
        <v>338</v>
      </c>
      <c r="D220" s="215" t="s">
        <v>154</v>
      </c>
      <c r="E220" s="216" t="s">
        <v>1236</v>
      </c>
      <c r="F220" s="217" t="s">
        <v>1237</v>
      </c>
      <c r="G220" s="218" t="s">
        <v>1153</v>
      </c>
      <c r="H220" s="219">
        <v>1.5569999999999999</v>
      </c>
      <c r="I220" s="220"/>
      <c r="J220" s="221">
        <f>ROUND(I220*H220,2)</f>
        <v>0</v>
      </c>
      <c r="K220" s="217" t="s">
        <v>1</v>
      </c>
      <c r="L220" s="42"/>
      <c r="M220" s="222" t="s">
        <v>1</v>
      </c>
      <c r="N220" s="223" t="s">
        <v>40</v>
      </c>
      <c r="O220" s="89"/>
      <c r="P220" s="206">
        <f>O220*H220</f>
        <v>0</v>
      </c>
      <c r="Q220" s="206">
        <v>0</v>
      </c>
      <c r="R220" s="206">
        <f>Q220*H220</f>
        <v>0</v>
      </c>
      <c r="S220" s="206">
        <v>0</v>
      </c>
      <c r="T220" s="206">
        <f>S220*H220</f>
        <v>0</v>
      </c>
      <c r="U220" s="207" t="s">
        <v>1</v>
      </c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08" t="s">
        <v>153</v>
      </c>
      <c r="AT220" s="208" t="s">
        <v>154</v>
      </c>
      <c r="AU220" s="208" t="s">
        <v>75</v>
      </c>
      <c r="AY220" s="15" t="s">
        <v>142</v>
      </c>
      <c r="BE220" s="209">
        <f>IF(N220="základní",J220,0)</f>
        <v>0</v>
      </c>
      <c r="BF220" s="209">
        <f>IF(N220="snížená",J220,0)</f>
        <v>0</v>
      </c>
      <c r="BG220" s="209">
        <f>IF(N220="zákl. přenesená",J220,0)</f>
        <v>0</v>
      </c>
      <c r="BH220" s="209">
        <f>IF(N220="sníž. přenesená",J220,0)</f>
        <v>0</v>
      </c>
      <c r="BI220" s="209">
        <f>IF(N220="nulová",J220,0)</f>
        <v>0</v>
      </c>
      <c r="BJ220" s="15" t="s">
        <v>82</v>
      </c>
      <c r="BK220" s="209">
        <f>ROUND(I220*H220,2)</f>
        <v>0</v>
      </c>
      <c r="BL220" s="15" t="s">
        <v>153</v>
      </c>
      <c r="BM220" s="208" t="s">
        <v>1238</v>
      </c>
    </row>
    <row r="221" s="2" customFormat="1">
      <c r="A221" s="36"/>
      <c r="B221" s="37"/>
      <c r="C221" s="38"/>
      <c r="D221" s="210" t="s">
        <v>144</v>
      </c>
      <c r="E221" s="38"/>
      <c r="F221" s="211" t="s">
        <v>1237</v>
      </c>
      <c r="G221" s="38"/>
      <c r="H221" s="38"/>
      <c r="I221" s="212"/>
      <c r="J221" s="38"/>
      <c r="K221" s="38"/>
      <c r="L221" s="42"/>
      <c r="M221" s="213"/>
      <c r="N221" s="214"/>
      <c r="O221" s="89"/>
      <c r="P221" s="89"/>
      <c r="Q221" s="89"/>
      <c r="R221" s="89"/>
      <c r="S221" s="89"/>
      <c r="T221" s="89"/>
      <c r="U221" s="90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144</v>
      </c>
      <c r="AU221" s="15" t="s">
        <v>75</v>
      </c>
    </row>
    <row r="222" s="2" customFormat="1">
      <c r="A222" s="36"/>
      <c r="B222" s="37"/>
      <c r="C222" s="215" t="s">
        <v>717</v>
      </c>
      <c r="D222" s="215" t="s">
        <v>154</v>
      </c>
      <c r="E222" s="216" t="s">
        <v>1239</v>
      </c>
      <c r="F222" s="217" t="s">
        <v>1240</v>
      </c>
      <c r="G222" s="218" t="s">
        <v>1079</v>
      </c>
      <c r="H222" s="219">
        <v>52.935000000000002</v>
      </c>
      <c r="I222" s="220"/>
      <c r="J222" s="221">
        <f>ROUND(I222*H222,2)</f>
        <v>0</v>
      </c>
      <c r="K222" s="217" t="s">
        <v>1</v>
      </c>
      <c r="L222" s="42"/>
      <c r="M222" s="222" t="s">
        <v>1</v>
      </c>
      <c r="N222" s="223" t="s">
        <v>40</v>
      </c>
      <c r="O222" s="89"/>
      <c r="P222" s="206">
        <f>O222*H222</f>
        <v>0</v>
      </c>
      <c r="Q222" s="206">
        <v>0.00013999999999999999</v>
      </c>
      <c r="R222" s="206">
        <f>Q222*H222</f>
        <v>0.0074108999999999998</v>
      </c>
      <c r="S222" s="206">
        <v>0</v>
      </c>
      <c r="T222" s="206">
        <f>S222*H222</f>
        <v>0</v>
      </c>
      <c r="U222" s="207" t="s">
        <v>1</v>
      </c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08" t="s">
        <v>224</v>
      </c>
      <c r="AT222" s="208" t="s">
        <v>154</v>
      </c>
      <c r="AU222" s="208" t="s">
        <v>75</v>
      </c>
      <c r="AY222" s="15" t="s">
        <v>142</v>
      </c>
      <c r="BE222" s="209">
        <f>IF(N222="základní",J222,0)</f>
        <v>0</v>
      </c>
      <c r="BF222" s="209">
        <f>IF(N222="snížená",J222,0)</f>
        <v>0</v>
      </c>
      <c r="BG222" s="209">
        <f>IF(N222="zákl. přenesená",J222,0)</f>
        <v>0</v>
      </c>
      <c r="BH222" s="209">
        <f>IF(N222="sníž. přenesená",J222,0)</f>
        <v>0</v>
      </c>
      <c r="BI222" s="209">
        <f>IF(N222="nulová",J222,0)</f>
        <v>0</v>
      </c>
      <c r="BJ222" s="15" t="s">
        <v>82</v>
      </c>
      <c r="BK222" s="209">
        <f>ROUND(I222*H222,2)</f>
        <v>0</v>
      </c>
      <c r="BL222" s="15" t="s">
        <v>224</v>
      </c>
      <c r="BM222" s="208" t="s">
        <v>1241</v>
      </c>
    </row>
    <row r="223" s="2" customFormat="1">
      <c r="A223" s="36"/>
      <c r="B223" s="37"/>
      <c r="C223" s="38"/>
      <c r="D223" s="210" t="s">
        <v>144</v>
      </c>
      <c r="E223" s="38"/>
      <c r="F223" s="211" t="s">
        <v>1240</v>
      </c>
      <c r="G223" s="38"/>
      <c r="H223" s="38"/>
      <c r="I223" s="212"/>
      <c r="J223" s="38"/>
      <c r="K223" s="38"/>
      <c r="L223" s="42"/>
      <c r="M223" s="213"/>
      <c r="N223" s="214"/>
      <c r="O223" s="89"/>
      <c r="P223" s="89"/>
      <c r="Q223" s="89"/>
      <c r="R223" s="89"/>
      <c r="S223" s="89"/>
      <c r="T223" s="89"/>
      <c r="U223" s="90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144</v>
      </c>
      <c r="AU223" s="15" t="s">
        <v>75</v>
      </c>
    </row>
    <row r="224" s="2" customFormat="1">
      <c r="A224" s="36"/>
      <c r="B224" s="37"/>
      <c r="C224" s="215" t="s">
        <v>719</v>
      </c>
      <c r="D224" s="215" t="s">
        <v>154</v>
      </c>
      <c r="E224" s="216" t="s">
        <v>1242</v>
      </c>
      <c r="F224" s="217" t="s">
        <v>1243</v>
      </c>
      <c r="G224" s="218" t="s">
        <v>1079</v>
      </c>
      <c r="H224" s="219">
        <v>52.935000000000002</v>
      </c>
      <c r="I224" s="220"/>
      <c r="J224" s="221">
        <f>ROUND(I224*H224,2)</f>
        <v>0</v>
      </c>
      <c r="K224" s="217" t="s">
        <v>1</v>
      </c>
      <c r="L224" s="42"/>
      <c r="M224" s="222" t="s">
        <v>1</v>
      </c>
      <c r="N224" s="223" t="s">
        <v>40</v>
      </c>
      <c r="O224" s="89"/>
      <c r="P224" s="206">
        <f>O224*H224</f>
        <v>0</v>
      </c>
      <c r="Q224" s="206">
        <v>0.00072000000000000005</v>
      </c>
      <c r="R224" s="206">
        <f>Q224*H224</f>
        <v>0.038113200000000007</v>
      </c>
      <c r="S224" s="206">
        <v>0</v>
      </c>
      <c r="T224" s="206">
        <f>S224*H224</f>
        <v>0</v>
      </c>
      <c r="U224" s="207" t="s">
        <v>1</v>
      </c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08" t="s">
        <v>224</v>
      </c>
      <c r="AT224" s="208" t="s">
        <v>154</v>
      </c>
      <c r="AU224" s="208" t="s">
        <v>75</v>
      </c>
      <c r="AY224" s="15" t="s">
        <v>142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5" t="s">
        <v>82</v>
      </c>
      <c r="BK224" s="209">
        <f>ROUND(I224*H224,2)</f>
        <v>0</v>
      </c>
      <c r="BL224" s="15" t="s">
        <v>224</v>
      </c>
      <c r="BM224" s="208" t="s">
        <v>1244</v>
      </c>
    </row>
    <row r="225" s="2" customFormat="1">
      <c r="A225" s="36"/>
      <c r="B225" s="37"/>
      <c r="C225" s="38"/>
      <c r="D225" s="210" t="s">
        <v>144</v>
      </c>
      <c r="E225" s="38"/>
      <c r="F225" s="211" t="s">
        <v>1243</v>
      </c>
      <c r="G225" s="38"/>
      <c r="H225" s="38"/>
      <c r="I225" s="212"/>
      <c r="J225" s="38"/>
      <c r="K225" s="38"/>
      <c r="L225" s="42"/>
      <c r="M225" s="225"/>
      <c r="N225" s="226"/>
      <c r="O225" s="227"/>
      <c r="P225" s="227"/>
      <c r="Q225" s="227"/>
      <c r="R225" s="227"/>
      <c r="S225" s="227"/>
      <c r="T225" s="227"/>
      <c r="U225" s="228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144</v>
      </c>
      <c r="AU225" s="15" t="s">
        <v>75</v>
      </c>
    </row>
    <row r="226" s="2" customFormat="1" ht="6.96" customHeight="1">
      <c r="A226" s="36"/>
      <c r="B226" s="64"/>
      <c r="C226" s="65"/>
      <c r="D226" s="65"/>
      <c r="E226" s="65"/>
      <c r="F226" s="65"/>
      <c r="G226" s="65"/>
      <c r="H226" s="65"/>
      <c r="I226" s="65"/>
      <c r="J226" s="65"/>
      <c r="K226" s="65"/>
      <c r="L226" s="42"/>
      <c r="M226" s="36"/>
      <c r="O226" s="36"/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</row>
  </sheetData>
  <sheetProtection sheet="1" autoFilter="0" formatColumns="0" formatRows="0" objects="1" scenarios="1" spinCount="100000" saltValue="8CBhPPkrLZRmU8PNhNoj6kNsWphn408pdYlTul9m3ex1Sw9XxNikCFB9brRUxnmrblwI2Jk/jImGNHCei+X+Qw==" hashValue="mmqxZ3MN+sHbXA4dkmRgBNy8o1qxgDxKrt6f3fjZstIuQaI2c0C5aQFRwwIzIPeawCBFgABmC1X3LMh42NoLCA==" algorithmName="SHA-512" password="CC35"/>
  <autoFilter ref="C119:K2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101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84</v>
      </c>
    </row>
    <row r="4" hidden="1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>Oprava PZS P706 na trati Domažlice - Planá u M.L., P816 na trati Janovice - Domažlice a P631 na trati Plzeň-Česká Kubice</v>
      </c>
      <c r="F7" s="148"/>
      <c r="G7" s="148"/>
      <c r="H7" s="148"/>
      <c r="L7" s="18"/>
    </row>
    <row r="8" hidden="1" s="1" customFormat="1" ht="12" customHeight="1">
      <c r="B8" s="18"/>
      <c r="D8" s="148" t="s">
        <v>113</v>
      </c>
      <c r="L8" s="18"/>
    </row>
    <row r="9" hidden="1" s="2" customFormat="1" ht="16.5" customHeight="1">
      <c r="A9" s="36"/>
      <c r="B9" s="42"/>
      <c r="C9" s="36"/>
      <c r="D9" s="36"/>
      <c r="E9" s="149" t="s">
        <v>114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115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1245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26. 1. 2021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35</v>
      </c>
      <c r="E32" s="36"/>
      <c r="F32" s="36"/>
      <c r="G32" s="36"/>
      <c r="H32" s="36"/>
      <c r="I32" s="36"/>
      <c r="J32" s="158">
        <f>ROUND(J120,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37</v>
      </c>
      <c r="G34" s="36"/>
      <c r="H34" s="36"/>
      <c r="I34" s="159" t="s">
        <v>36</v>
      </c>
      <c r="J34" s="159" t="s">
        <v>38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39</v>
      </c>
      <c r="E35" s="148" t="s">
        <v>40</v>
      </c>
      <c r="F35" s="161">
        <f>ROUND((SUM(BE120:BE148)),  2)</f>
        <v>0</v>
      </c>
      <c r="G35" s="36"/>
      <c r="H35" s="36"/>
      <c r="I35" s="162">
        <v>0.20999999999999999</v>
      </c>
      <c r="J35" s="161">
        <f>ROUND(((SUM(BE120:BE148))*I35),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ROUND((SUM(BF120:BF148)),  2)</f>
        <v>0</v>
      </c>
      <c r="G36" s="36"/>
      <c r="H36" s="36"/>
      <c r="I36" s="162">
        <v>0.14999999999999999</v>
      </c>
      <c r="J36" s="161">
        <f>ROUND(((SUM(BF120:BF148))*I36),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ROUND((SUM(BG120:BG148)),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43</v>
      </c>
      <c r="F38" s="161">
        <f>ROUND((SUM(BH120:BH148)),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44</v>
      </c>
      <c r="F39" s="161">
        <f>ROUND((SUM(BI120:BI148)),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>Oprava PZS P706 na trati Domažlice - Planá u M.L., P816 na trati Janovice - Domažlice a P631 na trati Plzeň-Česká Kubice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114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115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01.5 - Materiál zadavatele - NEOCEŇOVAT!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obvod SSZT Plzeň</v>
      </c>
      <c r="G91" s="38"/>
      <c r="H91" s="38"/>
      <c r="I91" s="30" t="s">
        <v>22</v>
      </c>
      <c r="J91" s="77" t="str">
        <f>IF(J14="","",J14)</f>
        <v>26. 1. 2021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119</v>
      </c>
      <c r="D96" s="183"/>
      <c r="E96" s="183"/>
      <c r="F96" s="183"/>
      <c r="G96" s="183"/>
      <c r="H96" s="183"/>
      <c r="I96" s="183"/>
      <c r="J96" s="184" t="s">
        <v>120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121</v>
      </c>
      <c r="D98" s="38"/>
      <c r="E98" s="38"/>
      <c r="F98" s="38"/>
      <c r="G98" s="38"/>
      <c r="H98" s="38"/>
      <c r="I98" s="38"/>
      <c r="J98" s="108">
        <f>J120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122</v>
      </c>
    </row>
    <row r="99" hidden="1" s="2" customFormat="1" ht="21.84" customHeight="1">
      <c r="A99" s="36"/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61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hidden="1" s="2" customFormat="1" ht="6.96" customHeight="1">
      <c r="A100" s="36"/>
      <c r="B100" s="64"/>
      <c r="C100" s="65"/>
      <c r="D100" s="65"/>
      <c r="E100" s="65"/>
      <c r="F100" s="65"/>
      <c r="G100" s="65"/>
      <c r="H100" s="65"/>
      <c r="I100" s="65"/>
      <c r="J100" s="65"/>
      <c r="K100" s="65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/>
    <row r="102" hidden="1"/>
    <row r="103" hidden="1"/>
    <row r="104" s="2" customFormat="1" ht="6.96" customHeight="1">
      <c r="A104" s="36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24.96" customHeight="1">
      <c r="A105" s="36"/>
      <c r="B105" s="37"/>
      <c r="C105" s="21" t="s">
        <v>123</v>
      </c>
      <c r="D105" s="38"/>
      <c r="E105" s="38"/>
      <c r="F105" s="38"/>
      <c r="G105" s="38"/>
      <c r="H105" s="38"/>
      <c r="I105" s="38"/>
      <c r="J105" s="38"/>
      <c r="K105" s="38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6.96" customHeight="1">
      <c r="A106" s="36"/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12" customHeight="1">
      <c r="A107" s="36"/>
      <c r="B107" s="37"/>
      <c r="C107" s="30" t="s">
        <v>16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26.25" customHeight="1">
      <c r="A108" s="36"/>
      <c r="B108" s="37"/>
      <c r="C108" s="38"/>
      <c r="D108" s="38"/>
      <c r="E108" s="181" t="str">
        <f>E7</f>
        <v>Oprava PZS P706 na trati Domažlice - Planá u M.L., P816 na trati Janovice - Domažlice a P631 na trati Plzeň-Česká Kubice</v>
      </c>
      <c r="F108" s="30"/>
      <c r="G108" s="30"/>
      <c r="H108" s="30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1" customFormat="1" ht="12" customHeight="1">
      <c r="B109" s="19"/>
      <c r="C109" s="30" t="s">
        <v>113</v>
      </c>
      <c r="D109" s="20"/>
      <c r="E109" s="20"/>
      <c r="F109" s="20"/>
      <c r="G109" s="20"/>
      <c r="H109" s="20"/>
      <c r="I109" s="20"/>
      <c r="J109" s="20"/>
      <c r="K109" s="20"/>
      <c r="L109" s="18"/>
    </row>
    <row r="110" s="2" customFormat="1" ht="16.5" customHeight="1">
      <c r="A110" s="36"/>
      <c r="B110" s="37"/>
      <c r="C110" s="38"/>
      <c r="D110" s="38"/>
      <c r="E110" s="181" t="s">
        <v>114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115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E11</f>
        <v>01.5 - Materiál zadavatele - NEOCEŇOVAT!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F14</f>
        <v>obvod SSZT Plzeň</v>
      </c>
      <c r="G114" s="38"/>
      <c r="H114" s="38"/>
      <c r="I114" s="30" t="s">
        <v>22</v>
      </c>
      <c r="J114" s="77" t="str">
        <f>IF(J14="","",J14)</f>
        <v>26. 1. 2021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E17</f>
        <v>Správa železnic, státní organizace</v>
      </c>
      <c r="G116" s="38"/>
      <c r="H116" s="38"/>
      <c r="I116" s="30" t="s">
        <v>30</v>
      </c>
      <c r="J116" s="34" t="str">
        <f>E23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28</v>
      </c>
      <c r="D117" s="38"/>
      <c r="E117" s="38"/>
      <c r="F117" s="25" t="str">
        <f>IF(E20="","",E20)</f>
        <v>Vyplň údaj</v>
      </c>
      <c r="G117" s="38"/>
      <c r="H117" s="38"/>
      <c r="I117" s="30" t="s">
        <v>33</v>
      </c>
      <c r="J117" s="34" t="str">
        <f>E26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9" customFormat="1" ht="29.28" customHeight="1">
      <c r="A119" s="186"/>
      <c r="B119" s="187"/>
      <c r="C119" s="188" t="s">
        <v>124</v>
      </c>
      <c r="D119" s="189" t="s">
        <v>60</v>
      </c>
      <c r="E119" s="189" t="s">
        <v>56</v>
      </c>
      <c r="F119" s="189" t="s">
        <v>57</v>
      </c>
      <c r="G119" s="189" t="s">
        <v>125</v>
      </c>
      <c r="H119" s="189" t="s">
        <v>126</v>
      </c>
      <c r="I119" s="189" t="s">
        <v>127</v>
      </c>
      <c r="J119" s="189" t="s">
        <v>120</v>
      </c>
      <c r="K119" s="190" t="s">
        <v>128</v>
      </c>
      <c r="L119" s="191"/>
      <c r="M119" s="98" t="s">
        <v>1</v>
      </c>
      <c r="N119" s="99" t="s">
        <v>39</v>
      </c>
      <c r="O119" s="99" t="s">
        <v>129</v>
      </c>
      <c r="P119" s="99" t="s">
        <v>130</v>
      </c>
      <c r="Q119" s="99" t="s">
        <v>131</v>
      </c>
      <c r="R119" s="99" t="s">
        <v>132</v>
      </c>
      <c r="S119" s="99" t="s">
        <v>133</v>
      </c>
      <c r="T119" s="99" t="s">
        <v>134</v>
      </c>
      <c r="U119" s="100" t="s">
        <v>135</v>
      </c>
      <c r="V119" s="186"/>
      <c r="W119" s="186"/>
      <c r="X119" s="186"/>
      <c r="Y119" s="186"/>
      <c r="Z119" s="186"/>
      <c r="AA119" s="186"/>
      <c r="AB119" s="186"/>
      <c r="AC119" s="186"/>
      <c r="AD119" s="186"/>
      <c r="AE119" s="186"/>
    </row>
    <row r="120" s="2" customFormat="1" ht="22.8" customHeight="1">
      <c r="A120" s="36"/>
      <c r="B120" s="37"/>
      <c r="C120" s="105" t="s">
        <v>136</v>
      </c>
      <c r="D120" s="38"/>
      <c r="E120" s="38"/>
      <c r="F120" s="38"/>
      <c r="G120" s="38"/>
      <c r="H120" s="38"/>
      <c r="I120" s="38"/>
      <c r="J120" s="192">
        <f>BK120</f>
        <v>0</v>
      </c>
      <c r="K120" s="38"/>
      <c r="L120" s="42"/>
      <c r="M120" s="101"/>
      <c r="N120" s="193"/>
      <c r="O120" s="102"/>
      <c r="P120" s="194">
        <f>SUM(P121:P148)</f>
        <v>0</v>
      </c>
      <c r="Q120" s="102"/>
      <c r="R120" s="194">
        <f>SUM(R121:R148)</f>
        <v>0</v>
      </c>
      <c r="S120" s="102"/>
      <c r="T120" s="194">
        <f>SUM(T121:T148)</f>
        <v>0</v>
      </c>
      <c r="U120" s="103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74</v>
      </c>
      <c r="AU120" s="15" t="s">
        <v>122</v>
      </c>
      <c r="BK120" s="195">
        <f>SUM(BK121:BK148)</f>
        <v>0</v>
      </c>
    </row>
    <row r="121" s="2" customFormat="1" ht="16.5" customHeight="1">
      <c r="A121" s="36"/>
      <c r="B121" s="37"/>
      <c r="C121" s="196" t="s">
        <v>82</v>
      </c>
      <c r="D121" s="196" t="s">
        <v>137</v>
      </c>
      <c r="E121" s="197" t="s">
        <v>1246</v>
      </c>
      <c r="F121" s="198" t="s">
        <v>1247</v>
      </c>
      <c r="G121" s="199" t="s">
        <v>147</v>
      </c>
      <c r="H121" s="200">
        <v>2</v>
      </c>
      <c r="I121" s="201"/>
      <c r="J121" s="202">
        <f>ROUND(I121*H121,2)</f>
        <v>0</v>
      </c>
      <c r="K121" s="198" t="s">
        <v>141</v>
      </c>
      <c r="L121" s="203"/>
      <c r="M121" s="204" t="s">
        <v>1</v>
      </c>
      <c r="N121" s="205" t="s">
        <v>40</v>
      </c>
      <c r="O121" s="89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6">
        <f>S121*H121</f>
        <v>0</v>
      </c>
      <c r="U121" s="207" t="s">
        <v>1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8" t="s">
        <v>84</v>
      </c>
      <c r="AT121" s="208" t="s">
        <v>137</v>
      </c>
      <c r="AU121" s="208" t="s">
        <v>75</v>
      </c>
      <c r="AY121" s="15" t="s">
        <v>142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5" t="s">
        <v>82</v>
      </c>
      <c r="BK121" s="209">
        <f>ROUND(I121*H121,2)</f>
        <v>0</v>
      </c>
      <c r="BL121" s="15" t="s">
        <v>82</v>
      </c>
      <c r="BM121" s="208" t="s">
        <v>1248</v>
      </c>
    </row>
    <row r="122" s="2" customFormat="1">
      <c r="A122" s="36"/>
      <c r="B122" s="37"/>
      <c r="C122" s="38"/>
      <c r="D122" s="210" t="s">
        <v>144</v>
      </c>
      <c r="E122" s="38"/>
      <c r="F122" s="211" t="s">
        <v>1247</v>
      </c>
      <c r="G122" s="38"/>
      <c r="H122" s="38"/>
      <c r="I122" s="212"/>
      <c r="J122" s="38"/>
      <c r="K122" s="38"/>
      <c r="L122" s="42"/>
      <c r="M122" s="213"/>
      <c r="N122" s="214"/>
      <c r="O122" s="89"/>
      <c r="P122" s="89"/>
      <c r="Q122" s="89"/>
      <c r="R122" s="89"/>
      <c r="S122" s="89"/>
      <c r="T122" s="89"/>
      <c r="U122" s="90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5" t="s">
        <v>144</v>
      </c>
      <c r="AU122" s="15" t="s">
        <v>75</v>
      </c>
    </row>
    <row r="123" s="2" customFormat="1" ht="16.5" customHeight="1">
      <c r="A123" s="36"/>
      <c r="B123" s="37"/>
      <c r="C123" s="196" t="s">
        <v>84</v>
      </c>
      <c r="D123" s="196" t="s">
        <v>137</v>
      </c>
      <c r="E123" s="197" t="s">
        <v>1249</v>
      </c>
      <c r="F123" s="198" t="s">
        <v>1250</v>
      </c>
      <c r="G123" s="199" t="s">
        <v>147</v>
      </c>
      <c r="H123" s="200">
        <v>6</v>
      </c>
      <c r="I123" s="201"/>
      <c r="J123" s="202">
        <f>ROUND(I123*H123,2)</f>
        <v>0</v>
      </c>
      <c r="K123" s="198" t="s">
        <v>141</v>
      </c>
      <c r="L123" s="203"/>
      <c r="M123" s="204" t="s">
        <v>1</v>
      </c>
      <c r="N123" s="205" t="s">
        <v>40</v>
      </c>
      <c r="O123" s="89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6">
        <f>S123*H123</f>
        <v>0</v>
      </c>
      <c r="U123" s="207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84</v>
      </c>
      <c r="AT123" s="208" t="s">
        <v>137</v>
      </c>
      <c r="AU123" s="208" t="s">
        <v>75</v>
      </c>
      <c r="AY123" s="15" t="s">
        <v>142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82</v>
      </c>
      <c r="BK123" s="209">
        <f>ROUND(I123*H123,2)</f>
        <v>0</v>
      </c>
      <c r="BL123" s="15" t="s">
        <v>82</v>
      </c>
      <c r="BM123" s="208" t="s">
        <v>1251</v>
      </c>
    </row>
    <row r="124" s="2" customFormat="1">
      <c r="A124" s="36"/>
      <c r="B124" s="37"/>
      <c r="C124" s="38"/>
      <c r="D124" s="210" t="s">
        <v>144</v>
      </c>
      <c r="E124" s="38"/>
      <c r="F124" s="211" t="s">
        <v>1250</v>
      </c>
      <c r="G124" s="38"/>
      <c r="H124" s="38"/>
      <c r="I124" s="212"/>
      <c r="J124" s="38"/>
      <c r="K124" s="38"/>
      <c r="L124" s="42"/>
      <c r="M124" s="213"/>
      <c r="N124" s="214"/>
      <c r="O124" s="89"/>
      <c r="P124" s="89"/>
      <c r="Q124" s="89"/>
      <c r="R124" s="89"/>
      <c r="S124" s="89"/>
      <c r="T124" s="89"/>
      <c r="U124" s="90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144</v>
      </c>
      <c r="AU124" s="15" t="s">
        <v>75</v>
      </c>
    </row>
    <row r="125" s="2" customFormat="1">
      <c r="A125" s="36"/>
      <c r="B125" s="37"/>
      <c r="C125" s="196" t="s">
        <v>149</v>
      </c>
      <c r="D125" s="196" t="s">
        <v>137</v>
      </c>
      <c r="E125" s="197" t="s">
        <v>1252</v>
      </c>
      <c r="F125" s="198" t="s">
        <v>1253</v>
      </c>
      <c r="G125" s="199" t="s">
        <v>147</v>
      </c>
      <c r="H125" s="200">
        <v>6</v>
      </c>
      <c r="I125" s="201"/>
      <c r="J125" s="202">
        <f>ROUND(I125*H125,2)</f>
        <v>0</v>
      </c>
      <c r="K125" s="198" t="s">
        <v>141</v>
      </c>
      <c r="L125" s="203"/>
      <c r="M125" s="204" t="s">
        <v>1</v>
      </c>
      <c r="N125" s="205" t="s">
        <v>40</v>
      </c>
      <c r="O125" s="89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6">
        <f>S125*H125</f>
        <v>0</v>
      </c>
      <c r="U125" s="207" t="s">
        <v>1</v>
      </c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8" t="s">
        <v>84</v>
      </c>
      <c r="AT125" s="208" t="s">
        <v>137</v>
      </c>
      <c r="AU125" s="208" t="s">
        <v>75</v>
      </c>
      <c r="AY125" s="15" t="s">
        <v>142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5" t="s">
        <v>82</v>
      </c>
      <c r="BK125" s="209">
        <f>ROUND(I125*H125,2)</f>
        <v>0</v>
      </c>
      <c r="BL125" s="15" t="s">
        <v>82</v>
      </c>
      <c r="BM125" s="208" t="s">
        <v>1254</v>
      </c>
    </row>
    <row r="126" s="2" customFormat="1">
      <c r="A126" s="36"/>
      <c r="B126" s="37"/>
      <c r="C126" s="38"/>
      <c r="D126" s="210" t="s">
        <v>144</v>
      </c>
      <c r="E126" s="38"/>
      <c r="F126" s="211" t="s">
        <v>1253</v>
      </c>
      <c r="G126" s="38"/>
      <c r="H126" s="38"/>
      <c r="I126" s="212"/>
      <c r="J126" s="38"/>
      <c r="K126" s="38"/>
      <c r="L126" s="42"/>
      <c r="M126" s="213"/>
      <c r="N126" s="214"/>
      <c r="O126" s="89"/>
      <c r="P126" s="89"/>
      <c r="Q126" s="89"/>
      <c r="R126" s="89"/>
      <c r="S126" s="89"/>
      <c r="T126" s="89"/>
      <c r="U126" s="90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144</v>
      </c>
      <c r="AU126" s="15" t="s">
        <v>75</v>
      </c>
    </row>
    <row r="127" s="2" customFormat="1">
      <c r="A127" s="36"/>
      <c r="B127" s="37"/>
      <c r="C127" s="196" t="s">
        <v>153</v>
      </c>
      <c r="D127" s="196" t="s">
        <v>137</v>
      </c>
      <c r="E127" s="197" t="s">
        <v>1255</v>
      </c>
      <c r="F127" s="198" t="s">
        <v>1256</v>
      </c>
      <c r="G127" s="199" t="s">
        <v>147</v>
      </c>
      <c r="H127" s="200">
        <v>6</v>
      </c>
      <c r="I127" s="201"/>
      <c r="J127" s="202">
        <f>ROUND(I127*H127,2)</f>
        <v>0</v>
      </c>
      <c r="K127" s="198" t="s">
        <v>141</v>
      </c>
      <c r="L127" s="203"/>
      <c r="M127" s="204" t="s">
        <v>1</v>
      </c>
      <c r="N127" s="205" t="s">
        <v>40</v>
      </c>
      <c r="O127" s="89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6">
        <f>S127*H127</f>
        <v>0</v>
      </c>
      <c r="U127" s="207" t="s">
        <v>1</v>
      </c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8" t="s">
        <v>84</v>
      </c>
      <c r="AT127" s="208" t="s">
        <v>137</v>
      </c>
      <c r="AU127" s="208" t="s">
        <v>75</v>
      </c>
      <c r="AY127" s="15" t="s">
        <v>142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5" t="s">
        <v>82</v>
      </c>
      <c r="BK127" s="209">
        <f>ROUND(I127*H127,2)</f>
        <v>0</v>
      </c>
      <c r="BL127" s="15" t="s">
        <v>82</v>
      </c>
      <c r="BM127" s="208" t="s">
        <v>1257</v>
      </c>
    </row>
    <row r="128" s="2" customFormat="1">
      <c r="A128" s="36"/>
      <c r="B128" s="37"/>
      <c r="C128" s="38"/>
      <c r="D128" s="210" t="s">
        <v>144</v>
      </c>
      <c r="E128" s="38"/>
      <c r="F128" s="211" t="s">
        <v>1256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89"/>
      <c r="U128" s="90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144</v>
      </c>
      <c r="AU128" s="15" t="s">
        <v>75</v>
      </c>
    </row>
    <row r="129" s="2" customFormat="1" ht="21.75" customHeight="1">
      <c r="A129" s="36"/>
      <c r="B129" s="37"/>
      <c r="C129" s="196" t="s">
        <v>159</v>
      </c>
      <c r="D129" s="196" t="s">
        <v>137</v>
      </c>
      <c r="E129" s="197" t="s">
        <v>1258</v>
      </c>
      <c r="F129" s="198" t="s">
        <v>1259</v>
      </c>
      <c r="G129" s="199" t="s">
        <v>147</v>
      </c>
      <c r="H129" s="200">
        <v>1</v>
      </c>
      <c r="I129" s="201"/>
      <c r="J129" s="202">
        <f>ROUND(I129*H129,2)</f>
        <v>0</v>
      </c>
      <c r="K129" s="198" t="s">
        <v>141</v>
      </c>
      <c r="L129" s="203"/>
      <c r="M129" s="204" t="s">
        <v>1</v>
      </c>
      <c r="N129" s="205" t="s">
        <v>40</v>
      </c>
      <c r="O129" s="89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6">
        <f>S129*H129</f>
        <v>0</v>
      </c>
      <c r="U129" s="207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8" t="s">
        <v>84</v>
      </c>
      <c r="AT129" s="208" t="s">
        <v>137</v>
      </c>
      <c r="AU129" s="208" t="s">
        <v>75</v>
      </c>
      <c r="AY129" s="15" t="s">
        <v>142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5" t="s">
        <v>82</v>
      </c>
      <c r="BK129" s="209">
        <f>ROUND(I129*H129,2)</f>
        <v>0</v>
      </c>
      <c r="BL129" s="15" t="s">
        <v>82</v>
      </c>
      <c r="BM129" s="208" t="s">
        <v>1260</v>
      </c>
    </row>
    <row r="130" s="2" customFormat="1">
      <c r="A130" s="36"/>
      <c r="B130" s="37"/>
      <c r="C130" s="38"/>
      <c r="D130" s="210" t="s">
        <v>144</v>
      </c>
      <c r="E130" s="38"/>
      <c r="F130" s="211" t="s">
        <v>1259</v>
      </c>
      <c r="G130" s="38"/>
      <c r="H130" s="38"/>
      <c r="I130" s="212"/>
      <c r="J130" s="38"/>
      <c r="K130" s="38"/>
      <c r="L130" s="42"/>
      <c r="M130" s="213"/>
      <c r="N130" s="214"/>
      <c r="O130" s="89"/>
      <c r="P130" s="89"/>
      <c r="Q130" s="89"/>
      <c r="R130" s="89"/>
      <c r="S130" s="89"/>
      <c r="T130" s="89"/>
      <c r="U130" s="90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144</v>
      </c>
      <c r="AU130" s="15" t="s">
        <v>75</v>
      </c>
    </row>
    <row r="131" s="2" customFormat="1" ht="16.5" customHeight="1">
      <c r="A131" s="36"/>
      <c r="B131" s="37"/>
      <c r="C131" s="196" t="s">
        <v>163</v>
      </c>
      <c r="D131" s="196" t="s">
        <v>137</v>
      </c>
      <c r="E131" s="197" t="s">
        <v>1261</v>
      </c>
      <c r="F131" s="198" t="s">
        <v>1262</v>
      </c>
      <c r="G131" s="199" t="s">
        <v>147</v>
      </c>
      <c r="H131" s="200">
        <v>2</v>
      </c>
      <c r="I131" s="201"/>
      <c r="J131" s="202">
        <f>ROUND(I131*H131,2)</f>
        <v>0</v>
      </c>
      <c r="K131" s="198" t="s">
        <v>141</v>
      </c>
      <c r="L131" s="203"/>
      <c r="M131" s="204" t="s">
        <v>1</v>
      </c>
      <c r="N131" s="205" t="s">
        <v>40</v>
      </c>
      <c r="O131" s="89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6">
        <f>S131*H131</f>
        <v>0</v>
      </c>
      <c r="U131" s="207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8" t="s">
        <v>84</v>
      </c>
      <c r="AT131" s="208" t="s">
        <v>137</v>
      </c>
      <c r="AU131" s="208" t="s">
        <v>75</v>
      </c>
      <c r="AY131" s="15" t="s">
        <v>142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5" t="s">
        <v>82</v>
      </c>
      <c r="BK131" s="209">
        <f>ROUND(I131*H131,2)</f>
        <v>0</v>
      </c>
      <c r="BL131" s="15" t="s">
        <v>82</v>
      </c>
      <c r="BM131" s="208" t="s">
        <v>1263</v>
      </c>
    </row>
    <row r="132" s="2" customFormat="1">
      <c r="A132" s="36"/>
      <c r="B132" s="37"/>
      <c r="C132" s="38"/>
      <c r="D132" s="210" t="s">
        <v>144</v>
      </c>
      <c r="E132" s="38"/>
      <c r="F132" s="211" t="s">
        <v>1262</v>
      </c>
      <c r="G132" s="38"/>
      <c r="H132" s="38"/>
      <c r="I132" s="212"/>
      <c r="J132" s="38"/>
      <c r="K132" s="38"/>
      <c r="L132" s="42"/>
      <c r="M132" s="213"/>
      <c r="N132" s="214"/>
      <c r="O132" s="89"/>
      <c r="P132" s="89"/>
      <c r="Q132" s="89"/>
      <c r="R132" s="89"/>
      <c r="S132" s="89"/>
      <c r="T132" s="89"/>
      <c r="U132" s="90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144</v>
      </c>
      <c r="AU132" s="15" t="s">
        <v>75</v>
      </c>
    </row>
    <row r="133" s="2" customFormat="1">
      <c r="A133" s="36"/>
      <c r="B133" s="37"/>
      <c r="C133" s="196" t="s">
        <v>167</v>
      </c>
      <c r="D133" s="196" t="s">
        <v>137</v>
      </c>
      <c r="E133" s="197" t="s">
        <v>1264</v>
      </c>
      <c r="F133" s="198" t="s">
        <v>1265</v>
      </c>
      <c r="G133" s="199" t="s">
        <v>147</v>
      </c>
      <c r="H133" s="200">
        <v>2</v>
      </c>
      <c r="I133" s="201"/>
      <c r="J133" s="202">
        <f>ROUND(I133*H133,2)</f>
        <v>0</v>
      </c>
      <c r="K133" s="198" t="s">
        <v>141</v>
      </c>
      <c r="L133" s="203"/>
      <c r="M133" s="204" t="s">
        <v>1</v>
      </c>
      <c r="N133" s="205" t="s">
        <v>40</v>
      </c>
      <c r="O133" s="89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6">
        <f>S133*H133</f>
        <v>0</v>
      </c>
      <c r="U133" s="207" t="s">
        <v>1</v>
      </c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8" t="s">
        <v>84</v>
      </c>
      <c r="AT133" s="208" t="s">
        <v>137</v>
      </c>
      <c r="AU133" s="208" t="s">
        <v>75</v>
      </c>
      <c r="AY133" s="15" t="s">
        <v>142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82</v>
      </c>
      <c r="BK133" s="209">
        <f>ROUND(I133*H133,2)</f>
        <v>0</v>
      </c>
      <c r="BL133" s="15" t="s">
        <v>82</v>
      </c>
      <c r="BM133" s="208" t="s">
        <v>1266</v>
      </c>
    </row>
    <row r="134" s="2" customFormat="1">
      <c r="A134" s="36"/>
      <c r="B134" s="37"/>
      <c r="C134" s="38"/>
      <c r="D134" s="210" t="s">
        <v>144</v>
      </c>
      <c r="E134" s="38"/>
      <c r="F134" s="211" t="s">
        <v>1265</v>
      </c>
      <c r="G134" s="38"/>
      <c r="H134" s="38"/>
      <c r="I134" s="212"/>
      <c r="J134" s="38"/>
      <c r="K134" s="38"/>
      <c r="L134" s="42"/>
      <c r="M134" s="213"/>
      <c r="N134" s="214"/>
      <c r="O134" s="89"/>
      <c r="P134" s="89"/>
      <c r="Q134" s="89"/>
      <c r="R134" s="89"/>
      <c r="S134" s="89"/>
      <c r="T134" s="89"/>
      <c r="U134" s="90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144</v>
      </c>
      <c r="AU134" s="15" t="s">
        <v>75</v>
      </c>
    </row>
    <row r="135" s="2" customFormat="1" ht="33" customHeight="1">
      <c r="A135" s="36"/>
      <c r="B135" s="37"/>
      <c r="C135" s="196" t="s">
        <v>171</v>
      </c>
      <c r="D135" s="196" t="s">
        <v>137</v>
      </c>
      <c r="E135" s="197" t="s">
        <v>1267</v>
      </c>
      <c r="F135" s="198" t="s">
        <v>1268</v>
      </c>
      <c r="G135" s="199" t="s">
        <v>147</v>
      </c>
      <c r="H135" s="200">
        <v>6</v>
      </c>
      <c r="I135" s="201"/>
      <c r="J135" s="202">
        <f>ROUND(I135*H135,2)</f>
        <v>0</v>
      </c>
      <c r="K135" s="198" t="s">
        <v>141</v>
      </c>
      <c r="L135" s="203"/>
      <c r="M135" s="204" t="s">
        <v>1</v>
      </c>
      <c r="N135" s="205" t="s">
        <v>40</v>
      </c>
      <c r="O135" s="89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6">
        <f>S135*H135</f>
        <v>0</v>
      </c>
      <c r="U135" s="207" t="s">
        <v>1</v>
      </c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8" t="s">
        <v>84</v>
      </c>
      <c r="AT135" s="208" t="s">
        <v>137</v>
      </c>
      <c r="AU135" s="208" t="s">
        <v>75</v>
      </c>
      <c r="AY135" s="15" t="s">
        <v>142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5" t="s">
        <v>82</v>
      </c>
      <c r="BK135" s="209">
        <f>ROUND(I135*H135,2)</f>
        <v>0</v>
      </c>
      <c r="BL135" s="15" t="s">
        <v>82</v>
      </c>
      <c r="BM135" s="208" t="s">
        <v>1269</v>
      </c>
    </row>
    <row r="136" s="2" customFormat="1">
      <c r="A136" s="36"/>
      <c r="B136" s="37"/>
      <c r="C136" s="38"/>
      <c r="D136" s="210" t="s">
        <v>144</v>
      </c>
      <c r="E136" s="38"/>
      <c r="F136" s="211" t="s">
        <v>1268</v>
      </c>
      <c r="G136" s="38"/>
      <c r="H136" s="38"/>
      <c r="I136" s="212"/>
      <c r="J136" s="38"/>
      <c r="K136" s="38"/>
      <c r="L136" s="42"/>
      <c r="M136" s="213"/>
      <c r="N136" s="214"/>
      <c r="O136" s="89"/>
      <c r="P136" s="89"/>
      <c r="Q136" s="89"/>
      <c r="R136" s="89"/>
      <c r="S136" s="89"/>
      <c r="T136" s="89"/>
      <c r="U136" s="90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144</v>
      </c>
      <c r="AU136" s="15" t="s">
        <v>75</v>
      </c>
    </row>
    <row r="137" s="2" customFormat="1">
      <c r="A137" s="36"/>
      <c r="B137" s="37"/>
      <c r="C137" s="38"/>
      <c r="D137" s="210" t="s">
        <v>400</v>
      </c>
      <c r="E137" s="38"/>
      <c r="F137" s="224" t="s">
        <v>1270</v>
      </c>
      <c r="G137" s="38"/>
      <c r="H137" s="38"/>
      <c r="I137" s="212"/>
      <c r="J137" s="38"/>
      <c r="K137" s="38"/>
      <c r="L137" s="42"/>
      <c r="M137" s="213"/>
      <c r="N137" s="214"/>
      <c r="O137" s="89"/>
      <c r="P137" s="89"/>
      <c r="Q137" s="89"/>
      <c r="R137" s="89"/>
      <c r="S137" s="89"/>
      <c r="T137" s="89"/>
      <c r="U137" s="90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5" t="s">
        <v>400</v>
      </c>
      <c r="AU137" s="15" t="s">
        <v>75</v>
      </c>
    </row>
    <row r="138" s="2" customFormat="1">
      <c r="A138" s="36"/>
      <c r="B138" s="37"/>
      <c r="C138" s="196" t="s">
        <v>184</v>
      </c>
      <c r="D138" s="196" t="s">
        <v>137</v>
      </c>
      <c r="E138" s="197" t="s">
        <v>1271</v>
      </c>
      <c r="F138" s="198" t="s">
        <v>1272</v>
      </c>
      <c r="G138" s="199" t="s">
        <v>147</v>
      </c>
      <c r="H138" s="200">
        <v>4</v>
      </c>
      <c r="I138" s="201"/>
      <c r="J138" s="202">
        <f>ROUND(I138*H138,2)</f>
        <v>0</v>
      </c>
      <c r="K138" s="198" t="s">
        <v>141</v>
      </c>
      <c r="L138" s="203"/>
      <c r="M138" s="204" t="s">
        <v>1</v>
      </c>
      <c r="N138" s="205" t="s">
        <v>40</v>
      </c>
      <c r="O138" s="89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6">
        <f>S138*H138</f>
        <v>0</v>
      </c>
      <c r="U138" s="207" t="s">
        <v>1</v>
      </c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8" t="s">
        <v>84</v>
      </c>
      <c r="AT138" s="208" t="s">
        <v>137</v>
      </c>
      <c r="AU138" s="208" t="s">
        <v>75</v>
      </c>
      <c r="AY138" s="15" t="s">
        <v>142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5" t="s">
        <v>82</v>
      </c>
      <c r="BK138" s="209">
        <f>ROUND(I138*H138,2)</f>
        <v>0</v>
      </c>
      <c r="BL138" s="15" t="s">
        <v>82</v>
      </c>
      <c r="BM138" s="208" t="s">
        <v>1273</v>
      </c>
    </row>
    <row r="139" s="2" customFormat="1">
      <c r="A139" s="36"/>
      <c r="B139" s="37"/>
      <c r="C139" s="38"/>
      <c r="D139" s="210" t="s">
        <v>144</v>
      </c>
      <c r="E139" s="38"/>
      <c r="F139" s="211" t="s">
        <v>1272</v>
      </c>
      <c r="G139" s="38"/>
      <c r="H139" s="38"/>
      <c r="I139" s="212"/>
      <c r="J139" s="38"/>
      <c r="K139" s="38"/>
      <c r="L139" s="42"/>
      <c r="M139" s="213"/>
      <c r="N139" s="214"/>
      <c r="O139" s="89"/>
      <c r="P139" s="89"/>
      <c r="Q139" s="89"/>
      <c r="R139" s="89"/>
      <c r="S139" s="89"/>
      <c r="T139" s="89"/>
      <c r="U139" s="90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144</v>
      </c>
      <c r="AU139" s="15" t="s">
        <v>75</v>
      </c>
    </row>
    <row r="140" s="2" customFormat="1">
      <c r="A140" s="36"/>
      <c r="B140" s="37"/>
      <c r="C140" s="196" t="s">
        <v>189</v>
      </c>
      <c r="D140" s="196" t="s">
        <v>137</v>
      </c>
      <c r="E140" s="197" t="s">
        <v>1274</v>
      </c>
      <c r="F140" s="198" t="s">
        <v>1275</v>
      </c>
      <c r="G140" s="199" t="s">
        <v>147</v>
      </c>
      <c r="H140" s="200">
        <v>2</v>
      </c>
      <c r="I140" s="201"/>
      <c r="J140" s="202">
        <f>ROUND(I140*H140,2)</f>
        <v>0</v>
      </c>
      <c r="K140" s="198" t="s">
        <v>141</v>
      </c>
      <c r="L140" s="203"/>
      <c r="M140" s="204" t="s">
        <v>1</v>
      </c>
      <c r="N140" s="205" t="s">
        <v>40</v>
      </c>
      <c r="O140" s="89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6">
        <f>S140*H140</f>
        <v>0</v>
      </c>
      <c r="U140" s="207" t="s">
        <v>1</v>
      </c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8" t="s">
        <v>84</v>
      </c>
      <c r="AT140" s="208" t="s">
        <v>137</v>
      </c>
      <c r="AU140" s="208" t="s">
        <v>75</v>
      </c>
      <c r="AY140" s="15" t="s">
        <v>142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5" t="s">
        <v>82</v>
      </c>
      <c r="BK140" s="209">
        <f>ROUND(I140*H140,2)</f>
        <v>0</v>
      </c>
      <c r="BL140" s="15" t="s">
        <v>82</v>
      </c>
      <c r="BM140" s="208" t="s">
        <v>1276</v>
      </c>
    </row>
    <row r="141" s="2" customFormat="1">
      <c r="A141" s="36"/>
      <c r="B141" s="37"/>
      <c r="C141" s="38"/>
      <c r="D141" s="210" t="s">
        <v>144</v>
      </c>
      <c r="E141" s="38"/>
      <c r="F141" s="211" t="s">
        <v>1275</v>
      </c>
      <c r="G141" s="38"/>
      <c r="H141" s="38"/>
      <c r="I141" s="212"/>
      <c r="J141" s="38"/>
      <c r="K141" s="38"/>
      <c r="L141" s="42"/>
      <c r="M141" s="213"/>
      <c r="N141" s="214"/>
      <c r="O141" s="89"/>
      <c r="P141" s="89"/>
      <c r="Q141" s="89"/>
      <c r="R141" s="89"/>
      <c r="S141" s="89"/>
      <c r="T141" s="89"/>
      <c r="U141" s="90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144</v>
      </c>
      <c r="AU141" s="15" t="s">
        <v>75</v>
      </c>
    </row>
    <row r="142" s="2" customFormat="1" ht="33" customHeight="1">
      <c r="A142" s="36"/>
      <c r="B142" s="37"/>
      <c r="C142" s="196" t="s">
        <v>193</v>
      </c>
      <c r="D142" s="196" t="s">
        <v>137</v>
      </c>
      <c r="E142" s="197" t="s">
        <v>1277</v>
      </c>
      <c r="F142" s="198" t="s">
        <v>1278</v>
      </c>
      <c r="G142" s="199" t="s">
        <v>147</v>
      </c>
      <c r="H142" s="200">
        <v>8</v>
      </c>
      <c r="I142" s="201"/>
      <c r="J142" s="202">
        <f>ROUND(I142*H142,2)</f>
        <v>0</v>
      </c>
      <c r="K142" s="198" t="s">
        <v>141</v>
      </c>
      <c r="L142" s="203"/>
      <c r="M142" s="204" t="s">
        <v>1</v>
      </c>
      <c r="N142" s="205" t="s">
        <v>40</v>
      </c>
      <c r="O142" s="89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6">
        <f>S142*H142</f>
        <v>0</v>
      </c>
      <c r="U142" s="207" t="s">
        <v>1</v>
      </c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8" t="s">
        <v>84</v>
      </c>
      <c r="AT142" s="208" t="s">
        <v>137</v>
      </c>
      <c r="AU142" s="208" t="s">
        <v>75</v>
      </c>
      <c r="AY142" s="15" t="s">
        <v>142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5" t="s">
        <v>82</v>
      </c>
      <c r="BK142" s="209">
        <f>ROUND(I142*H142,2)</f>
        <v>0</v>
      </c>
      <c r="BL142" s="15" t="s">
        <v>82</v>
      </c>
      <c r="BM142" s="208" t="s">
        <v>1279</v>
      </c>
    </row>
    <row r="143" s="2" customFormat="1">
      <c r="A143" s="36"/>
      <c r="B143" s="37"/>
      <c r="C143" s="38"/>
      <c r="D143" s="210" t="s">
        <v>144</v>
      </c>
      <c r="E143" s="38"/>
      <c r="F143" s="211" t="s">
        <v>1278</v>
      </c>
      <c r="G143" s="38"/>
      <c r="H143" s="38"/>
      <c r="I143" s="212"/>
      <c r="J143" s="38"/>
      <c r="K143" s="38"/>
      <c r="L143" s="42"/>
      <c r="M143" s="213"/>
      <c r="N143" s="214"/>
      <c r="O143" s="89"/>
      <c r="P143" s="89"/>
      <c r="Q143" s="89"/>
      <c r="R143" s="89"/>
      <c r="S143" s="89"/>
      <c r="T143" s="89"/>
      <c r="U143" s="90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5" t="s">
        <v>144</v>
      </c>
      <c r="AU143" s="15" t="s">
        <v>75</v>
      </c>
    </row>
    <row r="144" s="2" customFormat="1">
      <c r="A144" s="36"/>
      <c r="B144" s="37"/>
      <c r="C144" s="196" t="s">
        <v>202</v>
      </c>
      <c r="D144" s="196" t="s">
        <v>137</v>
      </c>
      <c r="E144" s="197" t="s">
        <v>1280</v>
      </c>
      <c r="F144" s="198" t="s">
        <v>1281</v>
      </c>
      <c r="G144" s="199" t="s">
        <v>147</v>
      </c>
      <c r="H144" s="200">
        <v>16</v>
      </c>
      <c r="I144" s="201"/>
      <c r="J144" s="202">
        <f>ROUND(I144*H144,2)</f>
        <v>0</v>
      </c>
      <c r="K144" s="198" t="s">
        <v>141</v>
      </c>
      <c r="L144" s="203"/>
      <c r="M144" s="204" t="s">
        <v>1</v>
      </c>
      <c r="N144" s="205" t="s">
        <v>40</v>
      </c>
      <c r="O144" s="89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6">
        <f>S144*H144</f>
        <v>0</v>
      </c>
      <c r="U144" s="207" t="s">
        <v>1</v>
      </c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8" t="s">
        <v>84</v>
      </c>
      <c r="AT144" s="208" t="s">
        <v>137</v>
      </c>
      <c r="AU144" s="208" t="s">
        <v>75</v>
      </c>
      <c r="AY144" s="15" t="s">
        <v>142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5" t="s">
        <v>82</v>
      </c>
      <c r="BK144" s="209">
        <f>ROUND(I144*H144,2)</f>
        <v>0</v>
      </c>
      <c r="BL144" s="15" t="s">
        <v>82</v>
      </c>
      <c r="BM144" s="208" t="s">
        <v>1282</v>
      </c>
    </row>
    <row r="145" s="2" customFormat="1">
      <c r="A145" s="36"/>
      <c r="B145" s="37"/>
      <c r="C145" s="38"/>
      <c r="D145" s="210" t="s">
        <v>144</v>
      </c>
      <c r="E145" s="38"/>
      <c r="F145" s="211" t="s">
        <v>1281</v>
      </c>
      <c r="G145" s="38"/>
      <c r="H145" s="38"/>
      <c r="I145" s="212"/>
      <c r="J145" s="38"/>
      <c r="K145" s="38"/>
      <c r="L145" s="42"/>
      <c r="M145" s="213"/>
      <c r="N145" s="214"/>
      <c r="O145" s="89"/>
      <c r="P145" s="89"/>
      <c r="Q145" s="89"/>
      <c r="R145" s="89"/>
      <c r="S145" s="89"/>
      <c r="T145" s="89"/>
      <c r="U145" s="90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144</v>
      </c>
      <c r="AU145" s="15" t="s">
        <v>75</v>
      </c>
    </row>
    <row r="146" s="2" customFormat="1">
      <c r="A146" s="36"/>
      <c r="B146" s="37"/>
      <c r="C146" s="196" t="s">
        <v>206</v>
      </c>
      <c r="D146" s="196" t="s">
        <v>137</v>
      </c>
      <c r="E146" s="197" t="s">
        <v>1283</v>
      </c>
      <c r="F146" s="198" t="s">
        <v>1284</v>
      </c>
      <c r="G146" s="199" t="s">
        <v>147</v>
      </c>
      <c r="H146" s="200">
        <v>6</v>
      </c>
      <c r="I146" s="201"/>
      <c r="J146" s="202">
        <f>ROUND(I146*H146,2)</f>
        <v>0</v>
      </c>
      <c r="K146" s="198" t="s">
        <v>141</v>
      </c>
      <c r="L146" s="203"/>
      <c r="M146" s="204" t="s">
        <v>1</v>
      </c>
      <c r="N146" s="205" t="s">
        <v>40</v>
      </c>
      <c r="O146" s="89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6">
        <f>S146*H146</f>
        <v>0</v>
      </c>
      <c r="U146" s="207" t="s">
        <v>1</v>
      </c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8" t="s">
        <v>84</v>
      </c>
      <c r="AT146" s="208" t="s">
        <v>137</v>
      </c>
      <c r="AU146" s="208" t="s">
        <v>75</v>
      </c>
      <c r="AY146" s="15" t="s">
        <v>142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5" t="s">
        <v>82</v>
      </c>
      <c r="BK146" s="209">
        <f>ROUND(I146*H146,2)</f>
        <v>0</v>
      </c>
      <c r="BL146" s="15" t="s">
        <v>82</v>
      </c>
      <c r="BM146" s="208" t="s">
        <v>1285</v>
      </c>
    </row>
    <row r="147" s="2" customFormat="1">
      <c r="A147" s="36"/>
      <c r="B147" s="37"/>
      <c r="C147" s="38"/>
      <c r="D147" s="210" t="s">
        <v>144</v>
      </c>
      <c r="E147" s="38"/>
      <c r="F147" s="211" t="s">
        <v>1284</v>
      </c>
      <c r="G147" s="38"/>
      <c r="H147" s="38"/>
      <c r="I147" s="212"/>
      <c r="J147" s="38"/>
      <c r="K147" s="38"/>
      <c r="L147" s="42"/>
      <c r="M147" s="213"/>
      <c r="N147" s="214"/>
      <c r="O147" s="89"/>
      <c r="P147" s="89"/>
      <c r="Q147" s="89"/>
      <c r="R147" s="89"/>
      <c r="S147" s="89"/>
      <c r="T147" s="89"/>
      <c r="U147" s="90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144</v>
      </c>
      <c r="AU147" s="15" t="s">
        <v>75</v>
      </c>
    </row>
    <row r="148" s="2" customFormat="1">
      <c r="A148" s="36"/>
      <c r="B148" s="37"/>
      <c r="C148" s="38"/>
      <c r="D148" s="210" t="s">
        <v>400</v>
      </c>
      <c r="E148" s="38"/>
      <c r="F148" s="224" t="s">
        <v>1286</v>
      </c>
      <c r="G148" s="38"/>
      <c r="H148" s="38"/>
      <c r="I148" s="212"/>
      <c r="J148" s="38"/>
      <c r="K148" s="38"/>
      <c r="L148" s="42"/>
      <c r="M148" s="225"/>
      <c r="N148" s="226"/>
      <c r="O148" s="227"/>
      <c r="P148" s="227"/>
      <c r="Q148" s="227"/>
      <c r="R148" s="227"/>
      <c r="S148" s="227"/>
      <c r="T148" s="227"/>
      <c r="U148" s="228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400</v>
      </c>
      <c r="AU148" s="15" t="s">
        <v>75</v>
      </c>
    </row>
    <row r="149" s="2" customFormat="1" ht="6.96" customHeight="1">
      <c r="A149" s="36"/>
      <c r="B149" s="64"/>
      <c r="C149" s="65"/>
      <c r="D149" s="65"/>
      <c r="E149" s="65"/>
      <c r="F149" s="65"/>
      <c r="G149" s="65"/>
      <c r="H149" s="65"/>
      <c r="I149" s="65"/>
      <c r="J149" s="65"/>
      <c r="K149" s="65"/>
      <c r="L149" s="42"/>
      <c r="M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</row>
  </sheetData>
  <sheetProtection sheet="1" autoFilter="0" formatColumns="0" formatRows="0" objects="1" scenarios="1" spinCount="100000" saltValue="k1J5VlO1kB6Svit3jNsoukURTxM43NFCeycpiy+TRjwr7240pmGW69GGPfBJm6z62AVqmiOywA2xzjuniSncJw==" hashValue="tRtlO/2kcY35Emb6lJtJrI0IJWoQIWg7jcVh028yEvuxLNpgRDbt7Eialxn0FgRubiumGsytHXTLjt/PQ1gAXg==" algorithmName="SHA-512" password="CC35"/>
  <autoFilter ref="C119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108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84</v>
      </c>
    </row>
    <row r="4" hidden="1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>Oprava PZS P706 na trati Domažlice - Planá u M.L., P816 na trati Janovice - Domažlice a P631 na trati Plzeň-Česká Kubice</v>
      </c>
      <c r="F7" s="148"/>
      <c r="G7" s="148"/>
      <c r="H7" s="148"/>
      <c r="L7" s="18"/>
    </row>
    <row r="8" hidden="1" s="1" customFormat="1" ht="12" customHeight="1">
      <c r="B8" s="18"/>
      <c r="D8" s="148" t="s">
        <v>113</v>
      </c>
      <c r="L8" s="18"/>
    </row>
    <row r="9" hidden="1" s="2" customFormat="1" ht="16.5" customHeight="1">
      <c r="A9" s="36"/>
      <c r="B9" s="42"/>
      <c r="C9" s="36"/>
      <c r="D9" s="36"/>
      <c r="E9" s="149" t="s">
        <v>1287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115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1288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26. 1. 2021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35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37</v>
      </c>
      <c r="G34" s="36"/>
      <c r="H34" s="36"/>
      <c r="I34" s="159" t="s">
        <v>36</v>
      </c>
      <c r="J34" s="159" t="s">
        <v>38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39</v>
      </c>
      <c r="E35" s="148" t="s">
        <v>40</v>
      </c>
      <c r="F35" s="161">
        <f>ROUND((SUM(BE121:BE134)),  2)</f>
        <v>0</v>
      </c>
      <c r="G35" s="36"/>
      <c r="H35" s="36"/>
      <c r="I35" s="162">
        <v>0.20999999999999999</v>
      </c>
      <c r="J35" s="161">
        <f>ROUND(((SUM(BE121:BE134))*I35),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ROUND((SUM(BF121:BF134)),  2)</f>
        <v>0</v>
      </c>
      <c r="G36" s="36"/>
      <c r="H36" s="36"/>
      <c r="I36" s="162">
        <v>0.14999999999999999</v>
      </c>
      <c r="J36" s="161">
        <f>ROUND(((SUM(BF121:BF134))*I36),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ROUND((SUM(BG121:BG134)),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43</v>
      </c>
      <c r="F38" s="161">
        <f>ROUND((SUM(BH121:BH134)),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44</v>
      </c>
      <c r="F39" s="161">
        <f>ROUND((SUM(BI121:BI134)),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>Oprava PZS P706 na trati Domažlice - Planá u M.L., P816 na trati Janovice - Domažlice a P631 na trati Plzeň-Česká Kubice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1287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115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02.1 - Vedlejší a ostatní náklady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obvod SSZT Plzeň</v>
      </c>
      <c r="G91" s="38"/>
      <c r="H91" s="38"/>
      <c r="I91" s="30" t="s">
        <v>22</v>
      </c>
      <c r="J91" s="77" t="str">
        <f>IF(J14="","",J14)</f>
        <v>26. 1. 2021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119</v>
      </c>
      <c r="D96" s="183"/>
      <c r="E96" s="183"/>
      <c r="F96" s="183"/>
      <c r="G96" s="183"/>
      <c r="H96" s="183"/>
      <c r="I96" s="183"/>
      <c r="J96" s="184" t="s">
        <v>120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121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122</v>
      </c>
    </row>
    <row r="99" hidden="1" s="12" customFormat="1" ht="24.96" customHeight="1">
      <c r="A99" s="12"/>
      <c r="B99" s="251"/>
      <c r="C99" s="252"/>
      <c r="D99" s="253" t="s">
        <v>1289</v>
      </c>
      <c r="E99" s="254"/>
      <c r="F99" s="254"/>
      <c r="G99" s="254"/>
      <c r="H99" s="254"/>
      <c r="I99" s="254"/>
      <c r="J99" s="255">
        <f>J122</f>
        <v>0</v>
      </c>
      <c r="K99" s="252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hidden="1"/>
    <row r="103" hidden="1"/>
    <row r="104" hidden="1"/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123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6.25" customHeight="1">
      <c r="A109" s="36"/>
      <c r="B109" s="37"/>
      <c r="C109" s="38"/>
      <c r="D109" s="38"/>
      <c r="E109" s="181" t="str">
        <f>E7</f>
        <v>Oprava PZS P706 na trati Domažlice - Planá u M.L., P816 na trati Janovice - Domažlice a P631 na trati Plzeň-Česká Kubice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113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1287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115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02.1 - Vedlejší a ostatní náklady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>obvod SSZT Plzeň</v>
      </c>
      <c r="G115" s="38"/>
      <c r="H115" s="38"/>
      <c r="I115" s="30" t="s">
        <v>22</v>
      </c>
      <c r="J115" s="77" t="str">
        <f>IF(J14="","",J14)</f>
        <v>26. 1. 2021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>Správa železnic, státní organizace</v>
      </c>
      <c r="G117" s="38"/>
      <c r="H117" s="38"/>
      <c r="I117" s="30" t="s">
        <v>30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IF(E20="","",E20)</f>
        <v>Vyplň údaj</v>
      </c>
      <c r="G118" s="38"/>
      <c r="H118" s="38"/>
      <c r="I118" s="30" t="s">
        <v>33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9" customFormat="1" ht="29.28" customHeight="1">
      <c r="A120" s="186"/>
      <c r="B120" s="187"/>
      <c r="C120" s="188" t="s">
        <v>124</v>
      </c>
      <c r="D120" s="189" t="s">
        <v>60</v>
      </c>
      <c r="E120" s="189" t="s">
        <v>56</v>
      </c>
      <c r="F120" s="189" t="s">
        <v>57</v>
      </c>
      <c r="G120" s="189" t="s">
        <v>125</v>
      </c>
      <c r="H120" s="189" t="s">
        <v>126</v>
      </c>
      <c r="I120" s="189" t="s">
        <v>127</v>
      </c>
      <c r="J120" s="189" t="s">
        <v>120</v>
      </c>
      <c r="K120" s="190" t="s">
        <v>128</v>
      </c>
      <c r="L120" s="191"/>
      <c r="M120" s="98" t="s">
        <v>1</v>
      </c>
      <c r="N120" s="99" t="s">
        <v>39</v>
      </c>
      <c r="O120" s="99" t="s">
        <v>129</v>
      </c>
      <c r="P120" s="99" t="s">
        <v>130</v>
      </c>
      <c r="Q120" s="99" t="s">
        <v>131</v>
      </c>
      <c r="R120" s="99" t="s">
        <v>132</v>
      </c>
      <c r="S120" s="99" t="s">
        <v>133</v>
      </c>
      <c r="T120" s="99" t="s">
        <v>134</v>
      </c>
      <c r="U120" s="100" t="s">
        <v>135</v>
      </c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6"/>
      <c r="B121" s="37"/>
      <c r="C121" s="105" t="s">
        <v>136</v>
      </c>
      <c r="D121" s="38"/>
      <c r="E121" s="38"/>
      <c r="F121" s="38"/>
      <c r="G121" s="38"/>
      <c r="H121" s="38"/>
      <c r="I121" s="38"/>
      <c r="J121" s="192">
        <f>BK121</f>
        <v>0</v>
      </c>
      <c r="K121" s="38"/>
      <c r="L121" s="42"/>
      <c r="M121" s="101"/>
      <c r="N121" s="193"/>
      <c r="O121" s="102"/>
      <c r="P121" s="194">
        <f>P122</f>
        <v>0</v>
      </c>
      <c r="Q121" s="102"/>
      <c r="R121" s="194">
        <f>R122</f>
        <v>0</v>
      </c>
      <c r="S121" s="102"/>
      <c r="T121" s="194">
        <f>T122</f>
        <v>0</v>
      </c>
      <c r="U121" s="103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74</v>
      </c>
      <c r="AU121" s="15" t="s">
        <v>122</v>
      </c>
      <c r="BK121" s="195">
        <f>BK122</f>
        <v>0</v>
      </c>
    </row>
    <row r="122" s="13" customFormat="1" ht="25.92" customHeight="1">
      <c r="A122" s="13"/>
      <c r="B122" s="257"/>
      <c r="C122" s="258"/>
      <c r="D122" s="259" t="s">
        <v>74</v>
      </c>
      <c r="E122" s="260" t="s">
        <v>1290</v>
      </c>
      <c r="F122" s="260" t="s">
        <v>1291</v>
      </c>
      <c r="G122" s="258"/>
      <c r="H122" s="258"/>
      <c r="I122" s="261"/>
      <c r="J122" s="262">
        <f>BK122</f>
        <v>0</v>
      </c>
      <c r="K122" s="258"/>
      <c r="L122" s="263"/>
      <c r="M122" s="264"/>
      <c r="N122" s="265"/>
      <c r="O122" s="265"/>
      <c r="P122" s="266">
        <f>SUM(P123:P134)</f>
        <v>0</v>
      </c>
      <c r="Q122" s="265"/>
      <c r="R122" s="266">
        <f>SUM(R123:R134)</f>
        <v>0</v>
      </c>
      <c r="S122" s="265"/>
      <c r="T122" s="266">
        <f>SUM(T123:T134)</f>
        <v>0</v>
      </c>
      <c r="U122" s="267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268" t="s">
        <v>159</v>
      </c>
      <c r="AT122" s="269" t="s">
        <v>74</v>
      </c>
      <c r="AU122" s="269" t="s">
        <v>75</v>
      </c>
      <c r="AY122" s="268" t="s">
        <v>142</v>
      </c>
      <c r="BK122" s="270">
        <f>SUM(BK123:BK134)</f>
        <v>0</v>
      </c>
    </row>
    <row r="123" s="2" customFormat="1" ht="33" customHeight="1">
      <c r="A123" s="36"/>
      <c r="B123" s="37"/>
      <c r="C123" s="215" t="s">
        <v>82</v>
      </c>
      <c r="D123" s="215" t="s">
        <v>154</v>
      </c>
      <c r="E123" s="216" t="s">
        <v>1292</v>
      </c>
      <c r="F123" s="217" t="s">
        <v>1293</v>
      </c>
      <c r="G123" s="218" t="s">
        <v>1294</v>
      </c>
      <c r="H123" s="271"/>
      <c r="I123" s="220"/>
      <c r="J123" s="221">
        <f>ROUND(I123*H123,2)</f>
        <v>0</v>
      </c>
      <c r="K123" s="217" t="s">
        <v>141</v>
      </c>
      <c r="L123" s="42"/>
      <c r="M123" s="222" t="s">
        <v>1</v>
      </c>
      <c r="N123" s="223" t="s">
        <v>40</v>
      </c>
      <c r="O123" s="89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6">
        <f>S123*H123</f>
        <v>0</v>
      </c>
      <c r="U123" s="207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153</v>
      </c>
      <c r="AT123" s="208" t="s">
        <v>154</v>
      </c>
      <c r="AU123" s="208" t="s">
        <v>82</v>
      </c>
      <c r="AY123" s="15" t="s">
        <v>142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82</v>
      </c>
      <c r="BK123" s="209">
        <f>ROUND(I123*H123,2)</f>
        <v>0</v>
      </c>
      <c r="BL123" s="15" t="s">
        <v>153</v>
      </c>
      <c r="BM123" s="208" t="s">
        <v>1295</v>
      </c>
    </row>
    <row r="124" s="2" customFormat="1">
      <c r="A124" s="36"/>
      <c r="B124" s="37"/>
      <c r="C124" s="38"/>
      <c r="D124" s="210" t="s">
        <v>144</v>
      </c>
      <c r="E124" s="38"/>
      <c r="F124" s="211" t="s">
        <v>1293</v>
      </c>
      <c r="G124" s="38"/>
      <c r="H124" s="38"/>
      <c r="I124" s="212"/>
      <c r="J124" s="38"/>
      <c r="K124" s="38"/>
      <c r="L124" s="42"/>
      <c r="M124" s="213"/>
      <c r="N124" s="214"/>
      <c r="O124" s="89"/>
      <c r="P124" s="89"/>
      <c r="Q124" s="89"/>
      <c r="R124" s="89"/>
      <c r="S124" s="89"/>
      <c r="T124" s="89"/>
      <c r="U124" s="90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144</v>
      </c>
      <c r="AU124" s="15" t="s">
        <v>82</v>
      </c>
    </row>
    <row r="125" s="2" customFormat="1">
      <c r="A125" s="36"/>
      <c r="B125" s="37"/>
      <c r="C125" s="38"/>
      <c r="D125" s="210" t="s">
        <v>400</v>
      </c>
      <c r="E125" s="38"/>
      <c r="F125" s="224" t="s">
        <v>1296</v>
      </c>
      <c r="G125" s="38"/>
      <c r="H125" s="38"/>
      <c r="I125" s="212"/>
      <c r="J125" s="38"/>
      <c r="K125" s="38"/>
      <c r="L125" s="42"/>
      <c r="M125" s="213"/>
      <c r="N125" s="214"/>
      <c r="O125" s="89"/>
      <c r="P125" s="89"/>
      <c r="Q125" s="89"/>
      <c r="R125" s="89"/>
      <c r="S125" s="89"/>
      <c r="T125" s="89"/>
      <c r="U125" s="90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400</v>
      </c>
      <c r="AU125" s="15" t="s">
        <v>82</v>
      </c>
    </row>
    <row r="126" s="2" customFormat="1" ht="33" customHeight="1">
      <c r="A126" s="36"/>
      <c r="B126" s="37"/>
      <c r="C126" s="215" t="s">
        <v>84</v>
      </c>
      <c r="D126" s="215" t="s">
        <v>154</v>
      </c>
      <c r="E126" s="216" t="s">
        <v>1297</v>
      </c>
      <c r="F126" s="217" t="s">
        <v>1298</v>
      </c>
      <c r="G126" s="218" t="s">
        <v>1294</v>
      </c>
      <c r="H126" s="271"/>
      <c r="I126" s="220"/>
      <c r="J126" s="221">
        <f>ROUND(I126*H126,2)</f>
        <v>0</v>
      </c>
      <c r="K126" s="217" t="s">
        <v>141</v>
      </c>
      <c r="L126" s="42"/>
      <c r="M126" s="222" t="s">
        <v>1</v>
      </c>
      <c r="N126" s="223" t="s">
        <v>40</v>
      </c>
      <c r="O126" s="89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6">
        <f>S126*H126</f>
        <v>0</v>
      </c>
      <c r="U126" s="207" t="s">
        <v>1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8" t="s">
        <v>153</v>
      </c>
      <c r="AT126" s="208" t="s">
        <v>154</v>
      </c>
      <c r="AU126" s="208" t="s">
        <v>82</v>
      </c>
      <c r="AY126" s="15" t="s">
        <v>142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5" t="s">
        <v>82</v>
      </c>
      <c r="BK126" s="209">
        <f>ROUND(I126*H126,2)</f>
        <v>0</v>
      </c>
      <c r="BL126" s="15" t="s">
        <v>153</v>
      </c>
      <c r="BM126" s="208" t="s">
        <v>1299</v>
      </c>
    </row>
    <row r="127" s="2" customFormat="1">
      <c r="A127" s="36"/>
      <c r="B127" s="37"/>
      <c r="C127" s="38"/>
      <c r="D127" s="210" t="s">
        <v>144</v>
      </c>
      <c r="E127" s="38"/>
      <c r="F127" s="211" t="s">
        <v>1300</v>
      </c>
      <c r="G127" s="38"/>
      <c r="H127" s="38"/>
      <c r="I127" s="212"/>
      <c r="J127" s="38"/>
      <c r="K127" s="38"/>
      <c r="L127" s="42"/>
      <c r="M127" s="213"/>
      <c r="N127" s="214"/>
      <c r="O127" s="89"/>
      <c r="P127" s="89"/>
      <c r="Q127" s="89"/>
      <c r="R127" s="89"/>
      <c r="S127" s="89"/>
      <c r="T127" s="89"/>
      <c r="U127" s="90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144</v>
      </c>
      <c r="AU127" s="15" t="s">
        <v>82</v>
      </c>
    </row>
    <row r="128" s="2" customFormat="1">
      <c r="A128" s="36"/>
      <c r="B128" s="37"/>
      <c r="C128" s="38"/>
      <c r="D128" s="210" t="s">
        <v>400</v>
      </c>
      <c r="E128" s="38"/>
      <c r="F128" s="224" t="s">
        <v>1301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89"/>
      <c r="U128" s="90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400</v>
      </c>
      <c r="AU128" s="15" t="s">
        <v>82</v>
      </c>
    </row>
    <row r="129" s="2" customFormat="1" ht="66.75" customHeight="1">
      <c r="A129" s="36"/>
      <c r="B129" s="37"/>
      <c r="C129" s="215" t="s">
        <v>149</v>
      </c>
      <c r="D129" s="215" t="s">
        <v>154</v>
      </c>
      <c r="E129" s="216" t="s">
        <v>1302</v>
      </c>
      <c r="F129" s="217" t="s">
        <v>1303</v>
      </c>
      <c r="G129" s="218" t="s">
        <v>1294</v>
      </c>
      <c r="H129" s="271"/>
      <c r="I129" s="220"/>
      <c r="J129" s="221">
        <f>ROUND(I129*H129,2)</f>
        <v>0</v>
      </c>
      <c r="K129" s="217" t="s">
        <v>141</v>
      </c>
      <c r="L129" s="42"/>
      <c r="M129" s="222" t="s">
        <v>1</v>
      </c>
      <c r="N129" s="223" t="s">
        <v>40</v>
      </c>
      <c r="O129" s="89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6">
        <f>S129*H129</f>
        <v>0</v>
      </c>
      <c r="U129" s="207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8" t="s">
        <v>153</v>
      </c>
      <c r="AT129" s="208" t="s">
        <v>154</v>
      </c>
      <c r="AU129" s="208" t="s">
        <v>82</v>
      </c>
      <c r="AY129" s="15" t="s">
        <v>142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5" t="s">
        <v>82</v>
      </c>
      <c r="BK129" s="209">
        <f>ROUND(I129*H129,2)</f>
        <v>0</v>
      </c>
      <c r="BL129" s="15" t="s">
        <v>153</v>
      </c>
      <c r="BM129" s="208" t="s">
        <v>1304</v>
      </c>
    </row>
    <row r="130" s="2" customFormat="1">
      <c r="A130" s="36"/>
      <c r="B130" s="37"/>
      <c r="C130" s="38"/>
      <c r="D130" s="210" t="s">
        <v>144</v>
      </c>
      <c r="E130" s="38"/>
      <c r="F130" s="211" t="s">
        <v>1303</v>
      </c>
      <c r="G130" s="38"/>
      <c r="H130" s="38"/>
      <c r="I130" s="212"/>
      <c r="J130" s="38"/>
      <c r="K130" s="38"/>
      <c r="L130" s="42"/>
      <c r="M130" s="213"/>
      <c r="N130" s="214"/>
      <c r="O130" s="89"/>
      <c r="P130" s="89"/>
      <c r="Q130" s="89"/>
      <c r="R130" s="89"/>
      <c r="S130" s="89"/>
      <c r="T130" s="89"/>
      <c r="U130" s="90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144</v>
      </c>
      <c r="AU130" s="15" t="s">
        <v>82</v>
      </c>
    </row>
    <row r="131" s="2" customFormat="1">
      <c r="A131" s="36"/>
      <c r="B131" s="37"/>
      <c r="C131" s="38"/>
      <c r="D131" s="210" t="s">
        <v>400</v>
      </c>
      <c r="E131" s="38"/>
      <c r="F131" s="224" t="s">
        <v>1296</v>
      </c>
      <c r="G131" s="38"/>
      <c r="H131" s="38"/>
      <c r="I131" s="212"/>
      <c r="J131" s="38"/>
      <c r="K131" s="38"/>
      <c r="L131" s="42"/>
      <c r="M131" s="213"/>
      <c r="N131" s="214"/>
      <c r="O131" s="89"/>
      <c r="P131" s="89"/>
      <c r="Q131" s="89"/>
      <c r="R131" s="89"/>
      <c r="S131" s="89"/>
      <c r="T131" s="89"/>
      <c r="U131" s="90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5" t="s">
        <v>400</v>
      </c>
      <c r="AU131" s="15" t="s">
        <v>82</v>
      </c>
    </row>
    <row r="132" s="2" customFormat="1" ht="21.75" customHeight="1">
      <c r="A132" s="36"/>
      <c r="B132" s="37"/>
      <c r="C132" s="215" t="s">
        <v>153</v>
      </c>
      <c r="D132" s="215" t="s">
        <v>154</v>
      </c>
      <c r="E132" s="216" t="s">
        <v>1305</v>
      </c>
      <c r="F132" s="217" t="s">
        <v>1306</v>
      </c>
      <c r="G132" s="218" t="s">
        <v>1294</v>
      </c>
      <c r="H132" s="271"/>
      <c r="I132" s="220"/>
      <c r="J132" s="221">
        <f>ROUND(I132*H132,2)</f>
        <v>0</v>
      </c>
      <c r="K132" s="217" t="s">
        <v>141</v>
      </c>
      <c r="L132" s="42"/>
      <c r="M132" s="222" t="s">
        <v>1</v>
      </c>
      <c r="N132" s="223" t="s">
        <v>40</v>
      </c>
      <c r="O132" s="89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6">
        <f>S132*H132</f>
        <v>0</v>
      </c>
      <c r="U132" s="207" t="s">
        <v>1</v>
      </c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8" t="s">
        <v>153</v>
      </c>
      <c r="AT132" s="208" t="s">
        <v>154</v>
      </c>
      <c r="AU132" s="208" t="s">
        <v>82</v>
      </c>
      <c r="AY132" s="15" t="s">
        <v>142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5" t="s">
        <v>82</v>
      </c>
      <c r="BK132" s="209">
        <f>ROUND(I132*H132,2)</f>
        <v>0</v>
      </c>
      <c r="BL132" s="15" t="s">
        <v>153</v>
      </c>
      <c r="BM132" s="208" t="s">
        <v>1307</v>
      </c>
    </row>
    <row r="133" s="2" customFormat="1">
      <c r="A133" s="36"/>
      <c r="B133" s="37"/>
      <c r="C133" s="38"/>
      <c r="D133" s="210" t="s">
        <v>144</v>
      </c>
      <c r="E133" s="38"/>
      <c r="F133" s="211" t="s">
        <v>1306</v>
      </c>
      <c r="G133" s="38"/>
      <c r="H133" s="38"/>
      <c r="I133" s="212"/>
      <c r="J133" s="38"/>
      <c r="K133" s="38"/>
      <c r="L133" s="42"/>
      <c r="M133" s="213"/>
      <c r="N133" s="214"/>
      <c r="O133" s="89"/>
      <c r="P133" s="89"/>
      <c r="Q133" s="89"/>
      <c r="R133" s="89"/>
      <c r="S133" s="89"/>
      <c r="T133" s="89"/>
      <c r="U133" s="90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144</v>
      </c>
      <c r="AU133" s="15" t="s">
        <v>82</v>
      </c>
    </row>
    <row r="134" s="2" customFormat="1">
      <c r="A134" s="36"/>
      <c r="B134" s="37"/>
      <c r="C134" s="38"/>
      <c r="D134" s="210" t="s">
        <v>400</v>
      </c>
      <c r="E134" s="38"/>
      <c r="F134" s="224" t="s">
        <v>1296</v>
      </c>
      <c r="G134" s="38"/>
      <c r="H134" s="38"/>
      <c r="I134" s="212"/>
      <c r="J134" s="38"/>
      <c r="K134" s="38"/>
      <c r="L134" s="42"/>
      <c r="M134" s="225"/>
      <c r="N134" s="226"/>
      <c r="O134" s="227"/>
      <c r="P134" s="227"/>
      <c r="Q134" s="227"/>
      <c r="R134" s="227"/>
      <c r="S134" s="227"/>
      <c r="T134" s="227"/>
      <c r="U134" s="228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400</v>
      </c>
      <c r="AU134" s="15" t="s">
        <v>82</v>
      </c>
    </row>
    <row r="135" s="2" customFormat="1" ht="6.96" customHeight="1">
      <c r="A135" s="36"/>
      <c r="B135" s="64"/>
      <c r="C135" s="65"/>
      <c r="D135" s="65"/>
      <c r="E135" s="65"/>
      <c r="F135" s="65"/>
      <c r="G135" s="65"/>
      <c r="H135" s="65"/>
      <c r="I135" s="65"/>
      <c r="J135" s="65"/>
      <c r="K135" s="65"/>
      <c r="L135" s="42"/>
      <c r="M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</sheetData>
  <sheetProtection sheet="1" autoFilter="0" formatColumns="0" formatRows="0" objects="1" scenarios="1" spinCount="100000" saltValue="KNZiYrI4QT8KkKzmO9xXniDwQwWdfMJLk3fStXoNUXL+fLtvchx/TpusK/6DyX27RP/ShUGvP1XmoM3vZDCNig==" hashValue="buaqTrAgERfG6Vi11LEGNwjueVvK4YxxuRFJkf+HW0+MKGYnRAebJU21eCxPBkxrr7bmFXm5bAHUbD7y0pPwWA==" algorithmName="SHA-512" password="CC35"/>
  <autoFilter ref="C120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111</v>
      </c>
    </row>
    <row r="3" hidden="1" s="1" customFormat="1" ht="6.96" customHeight="1">
      <c r="B3" s="144"/>
      <c r="C3" s="145"/>
      <c r="D3" s="145"/>
      <c r="E3" s="145"/>
      <c r="F3" s="145"/>
      <c r="G3" s="145"/>
      <c r="H3" s="145"/>
      <c r="I3" s="145"/>
      <c r="J3" s="145"/>
      <c r="K3" s="145"/>
      <c r="L3" s="18"/>
      <c r="AT3" s="15" t="s">
        <v>84</v>
      </c>
    </row>
    <row r="4" hidden="1" s="1" customFormat="1" ht="24.96" customHeight="1">
      <c r="B4" s="18"/>
      <c r="D4" s="146" t="s">
        <v>112</v>
      </c>
      <c r="L4" s="18"/>
      <c r="M4" s="147" t="s">
        <v>10</v>
      </c>
      <c r="AT4" s="15" t="s">
        <v>4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148" t="s">
        <v>16</v>
      </c>
      <c r="L6" s="18"/>
    </row>
    <row r="7" hidden="1" s="1" customFormat="1" ht="26.25" customHeight="1">
      <c r="B7" s="18"/>
      <c r="E7" s="149" t="str">
        <f>'Rekapitulace stavby'!K6</f>
        <v>Oprava PZS P706 na trati Domažlice - Planá u M.L., P816 na trati Janovice - Domažlice a P631 na trati Plzeň-Česká Kubice</v>
      </c>
      <c r="F7" s="148"/>
      <c r="G7" s="148"/>
      <c r="H7" s="148"/>
      <c r="L7" s="18"/>
    </row>
    <row r="8" hidden="1" s="1" customFormat="1" ht="12" customHeight="1">
      <c r="B8" s="18"/>
      <c r="D8" s="148" t="s">
        <v>113</v>
      </c>
      <c r="L8" s="18"/>
    </row>
    <row r="9" hidden="1" s="2" customFormat="1" ht="16.5" customHeight="1">
      <c r="A9" s="36"/>
      <c r="B9" s="42"/>
      <c r="C9" s="36"/>
      <c r="D9" s="36"/>
      <c r="E9" s="149" t="s">
        <v>1287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hidden="1" s="2" customFormat="1" ht="12" customHeight="1">
      <c r="A10" s="36"/>
      <c r="B10" s="42"/>
      <c r="C10" s="36"/>
      <c r="D10" s="148" t="s">
        <v>115</v>
      </c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hidden="1" s="2" customFormat="1" ht="16.5" customHeight="1">
      <c r="A11" s="36"/>
      <c r="B11" s="42"/>
      <c r="C11" s="36"/>
      <c r="D11" s="36"/>
      <c r="E11" s="150" t="s">
        <v>1308</v>
      </c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hidden="1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hidden="1" s="2" customFormat="1" ht="12" customHeight="1">
      <c r="A13" s="36"/>
      <c r="B13" s="42"/>
      <c r="C13" s="36"/>
      <c r="D13" s="148" t="s">
        <v>18</v>
      </c>
      <c r="E13" s="36"/>
      <c r="F13" s="139" t="s">
        <v>1</v>
      </c>
      <c r="G13" s="36"/>
      <c r="H13" s="36"/>
      <c r="I13" s="148" t="s">
        <v>19</v>
      </c>
      <c r="J13" s="139" t="s">
        <v>1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hidden="1" s="2" customFormat="1" ht="12" customHeight="1">
      <c r="A14" s="36"/>
      <c r="B14" s="42"/>
      <c r="C14" s="36"/>
      <c r="D14" s="148" t="s">
        <v>20</v>
      </c>
      <c r="E14" s="36"/>
      <c r="F14" s="139" t="s">
        <v>21</v>
      </c>
      <c r="G14" s="36"/>
      <c r="H14" s="36"/>
      <c r="I14" s="148" t="s">
        <v>22</v>
      </c>
      <c r="J14" s="151" t="str">
        <f>'Rekapitulace stavby'!AN8</f>
        <v>26. 1. 2021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hidden="1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hidden="1" s="2" customFormat="1" ht="12" customHeight="1">
      <c r="A16" s="36"/>
      <c r="B16" s="42"/>
      <c r="C16" s="36"/>
      <c r="D16" s="148" t="s">
        <v>24</v>
      </c>
      <c r="E16" s="36"/>
      <c r="F16" s="36"/>
      <c r="G16" s="36"/>
      <c r="H16" s="36"/>
      <c r="I16" s="148" t="s">
        <v>25</v>
      </c>
      <c r="J16" s="139" t="s">
        <v>1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hidden="1" s="2" customFormat="1" ht="18" customHeight="1">
      <c r="A17" s="36"/>
      <c r="B17" s="42"/>
      <c r="C17" s="36"/>
      <c r="D17" s="36"/>
      <c r="E17" s="139" t="s">
        <v>26</v>
      </c>
      <c r="F17" s="36"/>
      <c r="G17" s="36"/>
      <c r="H17" s="36"/>
      <c r="I17" s="148" t="s">
        <v>27</v>
      </c>
      <c r="J17" s="139" t="s">
        <v>1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hidden="1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hidden="1" s="2" customFormat="1" ht="12" customHeight="1">
      <c r="A19" s="36"/>
      <c r="B19" s="42"/>
      <c r="C19" s="36"/>
      <c r="D19" s="148" t="s">
        <v>28</v>
      </c>
      <c r="E19" s="36"/>
      <c r="F19" s="36"/>
      <c r="G19" s="36"/>
      <c r="H19" s="36"/>
      <c r="I19" s="148" t="s">
        <v>25</v>
      </c>
      <c r="J19" s="31" t="str">
        <f>'Rekapitulace stavby'!AN13</f>
        <v>Vyplň údaj</v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hidden="1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9"/>
      <c r="G20" s="139"/>
      <c r="H20" s="139"/>
      <c r="I20" s="148" t="s">
        <v>27</v>
      </c>
      <c r="J20" s="31" t="str">
        <f>'Rekapitulace stavby'!AN14</f>
        <v>Vyplň údaj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hidden="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hidden="1" s="2" customFormat="1" ht="12" customHeight="1">
      <c r="A22" s="36"/>
      <c r="B22" s="42"/>
      <c r="C22" s="36"/>
      <c r="D22" s="148" t="s">
        <v>30</v>
      </c>
      <c r="E22" s="36"/>
      <c r="F22" s="36"/>
      <c r="G22" s="36"/>
      <c r="H22" s="36"/>
      <c r="I22" s="148" t="s">
        <v>25</v>
      </c>
      <c r="J22" s="139" t="str">
        <f>IF('Rekapitulace stavby'!AN16="","",'Rekapitulace stavby'!AN16)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hidden="1" s="2" customFormat="1" ht="18" customHeight="1">
      <c r="A23" s="36"/>
      <c r="B23" s="42"/>
      <c r="C23" s="36"/>
      <c r="D23" s="36"/>
      <c r="E23" s="139" t="str">
        <f>IF('Rekapitulace stavby'!E17="","",'Rekapitulace stavby'!E17)</f>
        <v xml:space="preserve"> </v>
      </c>
      <c r="F23" s="36"/>
      <c r="G23" s="36"/>
      <c r="H23" s="36"/>
      <c r="I23" s="148" t="s">
        <v>27</v>
      </c>
      <c r="J23" s="139" t="str">
        <f>IF('Rekapitulace stavby'!AN17="","",'Rekapitulace stavby'!AN17)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hidden="1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hidden="1" s="2" customFormat="1" ht="12" customHeight="1">
      <c r="A25" s="36"/>
      <c r="B25" s="42"/>
      <c r="C25" s="36"/>
      <c r="D25" s="148" t="s">
        <v>33</v>
      </c>
      <c r="E25" s="36"/>
      <c r="F25" s="36"/>
      <c r="G25" s="36"/>
      <c r="H25" s="36"/>
      <c r="I25" s="148" t="s">
        <v>25</v>
      </c>
      <c r="J25" s="139" t="str">
        <f>IF('Rekapitulace stavby'!AN19="","",'Rekapitulace stavby'!AN19)</f>
        <v/>
      </c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hidden="1" s="2" customFormat="1" ht="18" customHeight="1">
      <c r="A26" s="36"/>
      <c r="B26" s="42"/>
      <c r="C26" s="36"/>
      <c r="D26" s="36"/>
      <c r="E26" s="139" t="str">
        <f>IF('Rekapitulace stavby'!E20="","",'Rekapitulace stavby'!E20)</f>
        <v xml:space="preserve"> </v>
      </c>
      <c r="F26" s="36"/>
      <c r="G26" s="36"/>
      <c r="H26" s="36"/>
      <c r="I26" s="148" t="s">
        <v>27</v>
      </c>
      <c r="J26" s="139" t="str">
        <f>IF('Rekapitulace stavby'!AN20="","",'Rekapitulace stavby'!AN20)</f>
        <v/>
      </c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hidden="1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hidden="1" s="2" customFormat="1" ht="12" customHeight="1">
      <c r="A28" s="36"/>
      <c r="B28" s="42"/>
      <c r="C28" s="36"/>
      <c r="D28" s="148" t="s">
        <v>34</v>
      </c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hidden="1" s="8" customFormat="1" ht="16.5" customHeight="1">
      <c r="A29" s="152"/>
      <c r="B29" s="153"/>
      <c r="C29" s="152"/>
      <c r="D29" s="152"/>
      <c r="E29" s="154" t="s">
        <v>1</v>
      </c>
      <c r="F29" s="154"/>
      <c r="G29" s="154"/>
      <c r="H29" s="154"/>
      <c r="I29" s="152"/>
      <c r="J29" s="152"/>
      <c r="K29" s="152"/>
      <c r="L29" s="155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</row>
    <row r="30" hidden="1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hidden="1" s="2" customFormat="1" ht="6.96" customHeight="1">
      <c r="A31" s="36"/>
      <c r="B31" s="42"/>
      <c r="C31" s="36"/>
      <c r="D31" s="156"/>
      <c r="E31" s="156"/>
      <c r="F31" s="156"/>
      <c r="G31" s="156"/>
      <c r="H31" s="156"/>
      <c r="I31" s="156"/>
      <c r="J31" s="156"/>
      <c r="K31" s="15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hidden="1" s="2" customFormat="1" ht="25.44" customHeight="1">
      <c r="A32" s="36"/>
      <c r="B32" s="42"/>
      <c r="C32" s="36"/>
      <c r="D32" s="157" t="s">
        <v>35</v>
      </c>
      <c r="E32" s="36"/>
      <c r="F32" s="36"/>
      <c r="G32" s="36"/>
      <c r="H32" s="36"/>
      <c r="I32" s="36"/>
      <c r="J32" s="158">
        <f>ROUND(J121,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6.96" customHeight="1">
      <c r="A33" s="36"/>
      <c r="B33" s="42"/>
      <c r="C33" s="36"/>
      <c r="D33" s="156"/>
      <c r="E33" s="156"/>
      <c r="F33" s="156"/>
      <c r="G33" s="156"/>
      <c r="H33" s="156"/>
      <c r="I33" s="156"/>
      <c r="J33" s="156"/>
      <c r="K33" s="15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36"/>
      <c r="F34" s="159" t="s">
        <v>37</v>
      </c>
      <c r="G34" s="36"/>
      <c r="H34" s="36"/>
      <c r="I34" s="159" t="s">
        <v>36</v>
      </c>
      <c r="J34" s="159" t="s">
        <v>38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60" t="s">
        <v>39</v>
      </c>
      <c r="E35" s="148" t="s">
        <v>40</v>
      </c>
      <c r="F35" s="161">
        <f>ROUND((SUM(BE121:BE134)),  2)</f>
        <v>0</v>
      </c>
      <c r="G35" s="36"/>
      <c r="H35" s="36"/>
      <c r="I35" s="162">
        <v>0.20999999999999999</v>
      </c>
      <c r="J35" s="161">
        <f>ROUND(((SUM(BE121:BE134))*I35),  2)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8" t="s">
        <v>41</v>
      </c>
      <c r="F36" s="161">
        <f>ROUND((SUM(BF121:BF134)),  2)</f>
        <v>0</v>
      </c>
      <c r="G36" s="36"/>
      <c r="H36" s="36"/>
      <c r="I36" s="162">
        <v>0.14999999999999999</v>
      </c>
      <c r="J36" s="161">
        <f>ROUND(((SUM(BF121:BF134))*I36),  2)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48" t="s">
        <v>42</v>
      </c>
      <c r="F37" s="161">
        <f>ROUND((SUM(BG121:BG134)),  2)</f>
        <v>0</v>
      </c>
      <c r="G37" s="36"/>
      <c r="H37" s="36"/>
      <c r="I37" s="162">
        <v>0.20999999999999999</v>
      </c>
      <c r="J37" s="161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hidden="1" s="2" customFormat="1" ht="14.4" customHeight="1">
      <c r="A38" s="36"/>
      <c r="B38" s="42"/>
      <c r="C38" s="36"/>
      <c r="D38" s="36"/>
      <c r="E38" s="148" t="s">
        <v>43</v>
      </c>
      <c r="F38" s="161">
        <f>ROUND((SUM(BH121:BH134)),  2)</f>
        <v>0</v>
      </c>
      <c r="G38" s="36"/>
      <c r="H38" s="36"/>
      <c r="I38" s="162">
        <v>0.14999999999999999</v>
      </c>
      <c r="J38" s="161">
        <f>0</f>
        <v>0</v>
      </c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8" t="s">
        <v>44</v>
      </c>
      <c r="F39" s="161">
        <f>ROUND((SUM(BI121:BI134)),  2)</f>
        <v>0</v>
      </c>
      <c r="G39" s="36"/>
      <c r="H39" s="36"/>
      <c r="I39" s="162">
        <v>0</v>
      </c>
      <c r="J39" s="161">
        <f>0</f>
        <v>0</v>
      </c>
      <c r="K39" s="36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hidden="1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hidden="1" s="2" customFormat="1" ht="25.44" customHeight="1">
      <c r="A41" s="36"/>
      <c r="B41" s="42"/>
      <c r="C41" s="163"/>
      <c r="D41" s="164" t="s">
        <v>45</v>
      </c>
      <c r="E41" s="165"/>
      <c r="F41" s="165"/>
      <c r="G41" s="166" t="s">
        <v>46</v>
      </c>
      <c r="H41" s="167" t="s">
        <v>47</v>
      </c>
      <c r="I41" s="165"/>
      <c r="J41" s="168">
        <f>SUM(J32:J39)</f>
        <v>0</v>
      </c>
      <c r="K41" s="169"/>
      <c r="L41" s="61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hidden="1" s="2" customFormat="1" ht="14.4" customHeight="1">
      <c r="A42" s="36"/>
      <c r="B42" s="42"/>
      <c r="C42" s="36"/>
      <c r="D42" s="36"/>
      <c r="E42" s="36"/>
      <c r="F42" s="36"/>
      <c r="G42" s="36"/>
      <c r="H42" s="36"/>
      <c r="I42" s="36"/>
      <c r="J42" s="36"/>
      <c r="K42" s="36"/>
      <c r="L42" s="61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61"/>
      <c r="D50" s="170" t="s">
        <v>48</v>
      </c>
      <c r="E50" s="171"/>
      <c r="F50" s="171"/>
      <c r="G50" s="170" t="s">
        <v>49</v>
      </c>
      <c r="H50" s="171"/>
      <c r="I50" s="171"/>
      <c r="J50" s="171"/>
      <c r="K50" s="171"/>
      <c r="L50" s="61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36"/>
      <c r="B61" s="42"/>
      <c r="C61" s="36"/>
      <c r="D61" s="172" t="s">
        <v>50</v>
      </c>
      <c r="E61" s="173"/>
      <c r="F61" s="174" t="s">
        <v>51</v>
      </c>
      <c r="G61" s="172" t="s">
        <v>50</v>
      </c>
      <c r="H61" s="173"/>
      <c r="I61" s="173"/>
      <c r="J61" s="175" t="s">
        <v>51</v>
      </c>
      <c r="K61" s="173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36"/>
      <c r="B65" s="42"/>
      <c r="C65" s="36"/>
      <c r="D65" s="170" t="s">
        <v>52</v>
      </c>
      <c r="E65" s="176"/>
      <c r="F65" s="176"/>
      <c r="G65" s="170" t="s">
        <v>53</v>
      </c>
      <c r="H65" s="176"/>
      <c r="I65" s="176"/>
      <c r="J65" s="176"/>
      <c r="K65" s="176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36"/>
      <c r="B76" s="42"/>
      <c r="C76" s="36"/>
      <c r="D76" s="172" t="s">
        <v>50</v>
      </c>
      <c r="E76" s="173"/>
      <c r="F76" s="174" t="s">
        <v>51</v>
      </c>
      <c r="G76" s="172" t="s">
        <v>50</v>
      </c>
      <c r="H76" s="173"/>
      <c r="I76" s="173"/>
      <c r="J76" s="175" t="s">
        <v>51</v>
      </c>
      <c r="K76" s="173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hidden="1" s="2" customFormat="1" ht="14.4" customHeight="1">
      <c r="A77" s="36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hidden="1"/>
    <row r="79" hidden="1"/>
    <row r="80" hidden="1"/>
    <row r="81" hidden="1" s="2" customFormat="1" ht="6.96" customHeight="1">
      <c r="A81" s="36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hidden="1" s="2" customFormat="1" ht="24.96" customHeight="1">
      <c r="A82" s="36"/>
      <c r="B82" s="37"/>
      <c r="C82" s="21" t="s">
        <v>118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hidden="1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hidden="1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hidden="1" s="2" customFormat="1" ht="26.25" customHeight="1">
      <c r="A85" s="36"/>
      <c r="B85" s="37"/>
      <c r="C85" s="38"/>
      <c r="D85" s="38"/>
      <c r="E85" s="181" t="str">
        <f>E7</f>
        <v>Oprava PZS P706 na trati Domažlice - Planá u M.L., P816 na trati Janovice - Domažlice a P631 na trati Plzeň-Česká Kubice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hidden="1" s="1" customFormat="1" ht="12" customHeight="1">
      <c r="B86" s="19"/>
      <c r="C86" s="30" t="s">
        <v>113</v>
      </c>
      <c r="D86" s="20"/>
      <c r="E86" s="20"/>
      <c r="F86" s="20"/>
      <c r="G86" s="20"/>
      <c r="H86" s="20"/>
      <c r="I86" s="20"/>
      <c r="J86" s="20"/>
      <c r="K86" s="20"/>
      <c r="L86" s="18"/>
    </row>
    <row r="87" hidden="1" s="2" customFormat="1" ht="16.5" customHeight="1">
      <c r="A87" s="36"/>
      <c r="B87" s="37"/>
      <c r="C87" s="38"/>
      <c r="D87" s="38"/>
      <c r="E87" s="181" t="s">
        <v>1287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hidden="1" s="2" customFormat="1" ht="12" customHeight="1">
      <c r="A88" s="36"/>
      <c r="B88" s="37"/>
      <c r="C88" s="30" t="s">
        <v>115</v>
      </c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hidden="1" s="2" customFormat="1" ht="16.5" customHeight="1">
      <c r="A89" s="36"/>
      <c r="B89" s="37"/>
      <c r="C89" s="38"/>
      <c r="D89" s="38"/>
      <c r="E89" s="74" t="str">
        <f>E11</f>
        <v>02.2 - Náklady na dopravu</v>
      </c>
      <c r="F89" s="38"/>
      <c r="G89" s="38"/>
      <c r="H89" s="38"/>
      <c r="I89" s="38"/>
      <c r="J89" s="38"/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hidden="1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hidden="1" s="2" customFormat="1" ht="12" customHeight="1">
      <c r="A91" s="36"/>
      <c r="B91" s="37"/>
      <c r="C91" s="30" t="s">
        <v>20</v>
      </c>
      <c r="D91" s="38"/>
      <c r="E91" s="38"/>
      <c r="F91" s="25" t="str">
        <f>F14</f>
        <v>obvod SSZT Plzeň</v>
      </c>
      <c r="G91" s="38"/>
      <c r="H91" s="38"/>
      <c r="I91" s="30" t="s">
        <v>22</v>
      </c>
      <c r="J91" s="77" t="str">
        <f>IF(J14="","",J14)</f>
        <v>26. 1. 2021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hidden="1" s="2" customFormat="1" ht="6.96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hidden="1" s="2" customFormat="1" ht="15.15" customHeight="1">
      <c r="A93" s="36"/>
      <c r="B93" s="37"/>
      <c r="C93" s="30" t="s">
        <v>24</v>
      </c>
      <c r="D93" s="38"/>
      <c r="E93" s="38"/>
      <c r="F93" s="25" t="str">
        <f>E17</f>
        <v>Správa železnic, státní organizace</v>
      </c>
      <c r="G93" s="38"/>
      <c r="H93" s="38"/>
      <c r="I93" s="30" t="s">
        <v>30</v>
      </c>
      <c r="J93" s="34" t="str">
        <f>E23</f>
        <v xml:space="preserve"> </v>
      </c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hidden="1" s="2" customFormat="1" ht="15.15" customHeight="1">
      <c r="A94" s="36"/>
      <c r="B94" s="37"/>
      <c r="C94" s="30" t="s">
        <v>28</v>
      </c>
      <c r="D94" s="38"/>
      <c r="E94" s="38"/>
      <c r="F94" s="25" t="str">
        <f>IF(E20="","",E20)</f>
        <v>Vyplň údaj</v>
      </c>
      <c r="G94" s="38"/>
      <c r="H94" s="38"/>
      <c r="I94" s="30" t="s">
        <v>33</v>
      </c>
      <c r="J94" s="34" t="str">
        <f>E26</f>
        <v xml:space="preserve"> 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hidden="1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hidden="1" s="2" customFormat="1" ht="29.28" customHeight="1">
      <c r="A96" s="36"/>
      <c r="B96" s="37"/>
      <c r="C96" s="182" t="s">
        <v>119</v>
      </c>
      <c r="D96" s="183"/>
      <c r="E96" s="183"/>
      <c r="F96" s="183"/>
      <c r="G96" s="183"/>
      <c r="H96" s="183"/>
      <c r="I96" s="183"/>
      <c r="J96" s="184" t="s">
        <v>120</v>
      </c>
      <c r="K96" s="183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hidden="1" s="2" customFormat="1" ht="10.32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61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hidden="1" s="2" customFormat="1" ht="22.8" customHeight="1">
      <c r="A98" s="36"/>
      <c r="B98" s="37"/>
      <c r="C98" s="185" t="s">
        <v>121</v>
      </c>
      <c r="D98" s="38"/>
      <c r="E98" s="38"/>
      <c r="F98" s="38"/>
      <c r="G98" s="38"/>
      <c r="H98" s="38"/>
      <c r="I98" s="38"/>
      <c r="J98" s="108">
        <f>J121</f>
        <v>0</v>
      </c>
      <c r="K98" s="38"/>
      <c r="L98" s="61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U98" s="15" t="s">
        <v>122</v>
      </c>
    </row>
    <row r="99" hidden="1" s="12" customFormat="1" ht="24.96" customHeight="1">
      <c r="A99" s="12"/>
      <c r="B99" s="251"/>
      <c r="C99" s="252"/>
      <c r="D99" s="253" t="s">
        <v>1309</v>
      </c>
      <c r="E99" s="254"/>
      <c r="F99" s="254"/>
      <c r="G99" s="254"/>
      <c r="H99" s="254"/>
      <c r="I99" s="254"/>
      <c r="J99" s="255">
        <f>J122</f>
        <v>0</v>
      </c>
      <c r="K99" s="252"/>
      <c r="L99" s="256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hidden="1" s="2" customFormat="1" ht="21.84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61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hidden="1" s="2" customFormat="1" ht="6.96" customHeight="1">
      <c r="A101" s="36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hidden="1"/>
    <row r="103" hidden="1"/>
    <row r="104" hidden="1"/>
    <row r="105" s="2" customFormat="1" ht="6.96" customHeight="1">
      <c r="A105" s="36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24.96" customHeight="1">
      <c r="A106" s="36"/>
      <c r="B106" s="37"/>
      <c r="C106" s="21" t="s">
        <v>123</v>
      </c>
      <c r="D106" s="38"/>
      <c r="E106" s="38"/>
      <c r="F106" s="38"/>
      <c r="G106" s="38"/>
      <c r="H106" s="38"/>
      <c r="I106" s="38"/>
      <c r="J106" s="38"/>
      <c r="K106" s="38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16</v>
      </c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6.25" customHeight="1">
      <c r="A109" s="36"/>
      <c r="B109" s="37"/>
      <c r="C109" s="38"/>
      <c r="D109" s="38"/>
      <c r="E109" s="181" t="str">
        <f>E7</f>
        <v>Oprava PZS P706 na trati Domažlice - Planá u M.L., P816 na trati Janovice - Domažlice a P631 na trati Plzeň-Česká Kubice</v>
      </c>
      <c r="F109" s="30"/>
      <c r="G109" s="30"/>
      <c r="H109" s="30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1" customFormat="1" ht="12" customHeight="1">
      <c r="B110" s="19"/>
      <c r="C110" s="30" t="s">
        <v>113</v>
      </c>
      <c r="D110" s="20"/>
      <c r="E110" s="20"/>
      <c r="F110" s="20"/>
      <c r="G110" s="20"/>
      <c r="H110" s="20"/>
      <c r="I110" s="20"/>
      <c r="J110" s="20"/>
      <c r="K110" s="20"/>
      <c r="L110" s="18"/>
    </row>
    <row r="111" s="2" customFormat="1" ht="16.5" customHeight="1">
      <c r="A111" s="36"/>
      <c r="B111" s="37"/>
      <c r="C111" s="38"/>
      <c r="D111" s="38"/>
      <c r="E111" s="181" t="s">
        <v>1287</v>
      </c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115</v>
      </c>
      <c r="D112" s="38"/>
      <c r="E112" s="38"/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74" t="str">
        <f>E11</f>
        <v>02.2 - Náklady na dopravu</v>
      </c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6.96" customHeight="1">
      <c r="A114" s="36"/>
      <c r="B114" s="37"/>
      <c r="C114" s="38"/>
      <c r="D114" s="38"/>
      <c r="E114" s="38"/>
      <c r="F114" s="38"/>
      <c r="G114" s="38"/>
      <c r="H114" s="38"/>
      <c r="I114" s="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2" customHeight="1">
      <c r="A115" s="36"/>
      <c r="B115" s="37"/>
      <c r="C115" s="30" t="s">
        <v>20</v>
      </c>
      <c r="D115" s="38"/>
      <c r="E115" s="38"/>
      <c r="F115" s="25" t="str">
        <f>F14</f>
        <v>obvod SSZT Plzeň</v>
      </c>
      <c r="G115" s="38"/>
      <c r="H115" s="38"/>
      <c r="I115" s="30" t="s">
        <v>22</v>
      </c>
      <c r="J115" s="77" t="str">
        <f>IF(J14="","",J14)</f>
        <v>26. 1. 2021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24</v>
      </c>
      <c r="D117" s="38"/>
      <c r="E117" s="38"/>
      <c r="F117" s="25" t="str">
        <f>E17</f>
        <v>Správa železnic, státní organizace</v>
      </c>
      <c r="G117" s="38"/>
      <c r="H117" s="38"/>
      <c r="I117" s="30" t="s">
        <v>30</v>
      </c>
      <c r="J117" s="34" t="str">
        <f>E23</f>
        <v xml:space="preserve"> 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5.15" customHeight="1">
      <c r="A118" s="36"/>
      <c r="B118" s="37"/>
      <c r="C118" s="30" t="s">
        <v>28</v>
      </c>
      <c r="D118" s="38"/>
      <c r="E118" s="38"/>
      <c r="F118" s="25" t="str">
        <f>IF(E20="","",E20)</f>
        <v>Vyplň údaj</v>
      </c>
      <c r="G118" s="38"/>
      <c r="H118" s="38"/>
      <c r="I118" s="30" t="s">
        <v>33</v>
      </c>
      <c r="J118" s="34" t="str">
        <f>E26</f>
        <v xml:space="preserve"> </v>
      </c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0.32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9" customFormat="1" ht="29.28" customHeight="1">
      <c r="A120" s="186"/>
      <c r="B120" s="187"/>
      <c r="C120" s="188" t="s">
        <v>124</v>
      </c>
      <c r="D120" s="189" t="s">
        <v>60</v>
      </c>
      <c r="E120" s="189" t="s">
        <v>56</v>
      </c>
      <c r="F120" s="189" t="s">
        <v>57</v>
      </c>
      <c r="G120" s="189" t="s">
        <v>125</v>
      </c>
      <c r="H120" s="189" t="s">
        <v>126</v>
      </c>
      <c r="I120" s="189" t="s">
        <v>127</v>
      </c>
      <c r="J120" s="189" t="s">
        <v>120</v>
      </c>
      <c r="K120" s="190" t="s">
        <v>128</v>
      </c>
      <c r="L120" s="191"/>
      <c r="M120" s="98" t="s">
        <v>1</v>
      </c>
      <c r="N120" s="99" t="s">
        <v>39</v>
      </c>
      <c r="O120" s="99" t="s">
        <v>129</v>
      </c>
      <c r="P120" s="99" t="s">
        <v>130</v>
      </c>
      <c r="Q120" s="99" t="s">
        <v>131</v>
      </c>
      <c r="R120" s="99" t="s">
        <v>132</v>
      </c>
      <c r="S120" s="99" t="s">
        <v>133</v>
      </c>
      <c r="T120" s="99" t="s">
        <v>134</v>
      </c>
      <c r="U120" s="100" t="s">
        <v>135</v>
      </c>
      <c r="V120" s="186"/>
      <c r="W120" s="186"/>
      <c r="X120" s="186"/>
      <c r="Y120" s="186"/>
      <c r="Z120" s="186"/>
      <c r="AA120" s="186"/>
      <c r="AB120" s="186"/>
      <c r="AC120" s="186"/>
      <c r="AD120" s="186"/>
      <c r="AE120" s="186"/>
    </row>
    <row r="121" s="2" customFormat="1" ht="22.8" customHeight="1">
      <c r="A121" s="36"/>
      <c r="B121" s="37"/>
      <c r="C121" s="105" t="s">
        <v>136</v>
      </c>
      <c r="D121" s="38"/>
      <c r="E121" s="38"/>
      <c r="F121" s="38"/>
      <c r="G121" s="38"/>
      <c r="H121" s="38"/>
      <c r="I121" s="38"/>
      <c r="J121" s="192">
        <f>BK121</f>
        <v>0</v>
      </c>
      <c r="K121" s="38"/>
      <c r="L121" s="42"/>
      <c r="M121" s="101"/>
      <c r="N121" s="193"/>
      <c r="O121" s="102"/>
      <c r="P121" s="194">
        <f>P122</f>
        <v>0</v>
      </c>
      <c r="Q121" s="102"/>
      <c r="R121" s="194">
        <f>R122</f>
        <v>0</v>
      </c>
      <c r="S121" s="102"/>
      <c r="T121" s="194">
        <f>T122</f>
        <v>0</v>
      </c>
      <c r="U121" s="103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74</v>
      </c>
      <c r="AU121" s="15" t="s">
        <v>122</v>
      </c>
      <c r="BK121" s="195">
        <f>BK122</f>
        <v>0</v>
      </c>
    </row>
    <row r="122" s="13" customFormat="1" ht="25.92" customHeight="1">
      <c r="A122" s="13"/>
      <c r="B122" s="257"/>
      <c r="C122" s="258"/>
      <c r="D122" s="259" t="s">
        <v>74</v>
      </c>
      <c r="E122" s="260" t="s">
        <v>1310</v>
      </c>
      <c r="F122" s="260" t="s">
        <v>1311</v>
      </c>
      <c r="G122" s="258"/>
      <c r="H122" s="258"/>
      <c r="I122" s="261"/>
      <c r="J122" s="262">
        <f>BK122</f>
        <v>0</v>
      </c>
      <c r="K122" s="258"/>
      <c r="L122" s="263"/>
      <c r="M122" s="264"/>
      <c r="N122" s="265"/>
      <c r="O122" s="265"/>
      <c r="P122" s="266">
        <f>SUM(P123:P134)</f>
        <v>0</v>
      </c>
      <c r="Q122" s="265"/>
      <c r="R122" s="266">
        <f>SUM(R123:R134)</f>
        <v>0</v>
      </c>
      <c r="S122" s="265"/>
      <c r="T122" s="266">
        <f>SUM(T123:T134)</f>
        <v>0</v>
      </c>
      <c r="U122" s="267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R122" s="268" t="s">
        <v>153</v>
      </c>
      <c r="AT122" s="269" t="s">
        <v>74</v>
      </c>
      <c r="AU122" s="269" t="s">
        <v>75</v>
      </c>
      <c r="AY122" s="268" t="s">
        <v>142</v>
      </c>
      <c r="BK122" s="270">
        <f>SUM(BK123:BK134)</f>
        <v>0</v>
      </c>
    </row>
    <row r="123" s="2" customFormat="1">
      <c r="A123" s="36"/>
      <c r="B123" s="37"/>
      <c r="C123" s="215" t="s">
        <v>82</v>
      </c>
      <c r="D123" s="215" t="s">
        <v>154</v>
      </c>
      <c r="E123" s="216" t="s">
        <v>1312</v>
      </c>
      <c r="F123" s="217" t="s">
        <v>1313</v>
      </c>
      <c r="G123" s="218" t="s">
        <v>147</v>
      </c>
      <c r="H123" s="219">
        <v>55</v>
      </c>
      <c r="I123" s="220"/>
      <c r="J123" s="221">
        <f>ROUND(I123*H123,2)</f>
        <v>0</v>
      </c>
      <c r="K123" s="217" t="s">
        <v>141</v>
      </c>
      <c r="L123" s="42"/>
      <c r="M123" s="222" t="s">
        <v>1</v>
      </c>
      <c r="N123" s="223" t="s">
        <v>40</v>
      </c>
      <c r="O123" s="89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6">
        <f>S123*H123</f>
        <v>0</v>
      </c>
      <c r="U123" s="207" t="s">
        <v>1</v>
      </c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8" t="s">
        <v>1314</v>
      </c>
      <c r="AT123" s="208" t="s">
        <v>154</v>
      </c>
      <c r="AU123" s="208" t="s">
        <v>82</v>
      </c>
      <c r="AY123" s="15" t="s">
        <v>142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5" t="s">
        <v>82</v>
      </c>
      <c r="BK123" s="209">
        <f>ROUND(I123*H123,2)</f>
        <v>0</v>
      </c>
      <c r="BL123" s="15" t="s">
        <v>1314</v>
      </c>
      <c r="BM123" s="208" t="s">
        <v>1315</v>
      </c>
    </row>
    <row r="124" s="2" customFormat="1">
      <c r="A124" s="36"/>
      <c r="B124" s="37"/>
      <c r="C124" s="38"/>
      <c r="D124" s="210" t="s">
        <v>144</v>
      </c>
      <c r="E124" s="38"/>
      <c r="F124" s="211" t="s">
        <v>1316</v>
      </c>
      <c r="G124" s="38"/>
      <c r="H124" s="38"/>
      <c r="I124" s="212"/>
      <c r="J124" s="38"/>
      <c r="K124" s="38"/>
      <c r="L124" s="42"/>
      <c r="M124" s="213"/>
      <c r="N124" s="214"/>
      <c r="O124" s="89"/>
      <c r="P124" s="89"/>
      <c r="Q124" s="89"/>
      <c r="R124" s="89"/>
      <c r="S124" s="89"/>
      <c r="T124" s="89"/>
      <c r="U124" s="90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144</v>
      </c>
      <c r="AU124" s="15" t="s">
        <v>82</v>
      </c>
    </row>
    <row r="125" s="2" customFormat="1">
      <c r="A125" s="36"/>
      <c r="B125" s="37"/>
      <c r="C125" s="38"/>
      <c r="D125" s="210" t="s">
        <v>400</v>
      </c>
      <c r="E125" s="38"/>
      <c r="F125" s="224" t="s">
        <v>1317</v>
      </c>
      <c r="G125" s="38"/>
      <c r="H125" s="38"/>
      <c r="I125" s="212"/>
      <c r="J125" s="38"/>
      <c r="K125" s="38"/>
      <c r="L125" s="42"/>
      <c r="M125" s="213"/>
      <c r="N125" s="214"/>
      <c r="O125" s="89"/>
      <c r="P125" s="89"/>
      <c r="Q125" s="89"/>
      <c r="R125" s="89"/>
      <c r="S125" s="89"/>
      <c r="T125" s="89"/>
      <c r="U125" s="90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5" t="s">
        <v>400</v>
      </c>
      <c r="AU125" s="15" t="s">
        <v>82</v>
      </c>
    </row>
    <row r="126" s="2" customFormat="1">
      <c r="A126" s="36"/>
      <c r="B126" s="37"/>
      <c r="C126" s="215" t="s">
        <v>84</v>
      </c>
      <c r="D126" s="215" t="s">
        <v>154</v>
      </c>
      <c r="E126" s="216" t="s">
        <v>1318</v>
      </c>
      <c r="F126" s="217" t="s">
        <v>1319</v>
      </c>
      <c r="G126" s="218" t="s">
        <v>1153</v>
      </c>
      <c r="H126" s="219">
        <v>5</v>
      </c>
      <c r="I126" s="220"/>
      <c r="J126" s="221">
        <f>ROUND(I126*H126,2)</f>
        <v>0</v>
      </c>
      <c r="K126" s="217" t="s">
        <v>141</v>
      </c>
      <c r="L126" s="42"/>
      <c r="M126" s="222" t="s">
        <v>1</v>
      </c>
      <c r="N126" s="223" t="s">
        <v>40</v>
      </c>
      <c r="O126" s="89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6">
        <f>S126*H126</f>
        <v>0</v>
      </c>
      <c r="U126" s="207" t="s">
        <v>1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8" t="s">
        <v>1314</v>
      </c>
      <c r="AT126" s="208" t="s">
        <v>154</v>
      </c>
      <c r="AU126" s="208" t="s">
        <v>82</v>
      </c>
      <c r="AY126" s="15" t="s">
        <v>142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5" t="s">
        <v>82</v>
      </c>
      <c r="BK126" s="209">
        <f>ROUND(I126*H126,2)</f>
        <v>0</v>
      </c>
      <c r="BL126" s="15" t="s">
        <v>1314</v>
      </c>
      <c r="BM126" s="208" t="s">
        <v>1320</v>
      </c>
    </row>
    <row r="127" s="2" customFormat="1">
      <c r="A127" s="36"/>
      <c r="B127" s="37"/>
      <c r="C127" s="38"/>
      <c r="D127" s="210" t="s">
        <v>144</v>
      </c>
      <c r="E127" s="38"/>
      <c r="F127" s="211" t="s">
        <v>1321</v>
      </c>
      <c r="G127" s="38"/>
      <c r="H127" s="38"/>
      <c r="I127" s="212"/>
      <c r="J127" s="38"/>
      <c r="K127" s="38"/>
      <c r="L127" s="42"/>
      <c r="M127" s="213"/>
      <c r="N127" s="214"/>
      <c r="O127" s="89"/>
      <c r="P127" s="89"/>
      <c r="Q127" s="89"/>
      <c r="R127" s="89"/>
      <c r="S127" s="89"/>
      <c r="T127" s="89"/>
      <c r="U127" s="90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144</v>
      </c>
      <c r="AU127" s="15" t="s">
        <v>82</v>
      </c>
    </row>
    <row r="128" s="2" customFormat="1">
      <c r="A128" s="36"/>
      <c r="B128" s="37"/>
      <c r="C128" s="38"/>
      <c r="D128" s="210" t="s">
        <v>400</v>
      </c>
      <c r="E128" s="38"/>
      <c r="F128" s="224" t="s">
        <v>1322</v>
      </c>
      <c r="G128" s="38"/>
      <c r="H128" s="38"/>
      <c r="I128" s="212"/>
      <c r="J128" s="38"/>
      <c r="K128" s="38"/>
      <c r="L128" s="42"/>
      <c r="M128" s="213"/>
      <c r="N128" s="214"/>
      <c r="O128" s="89"/>
      <c r="P128" s="89"/>
      <c r="Q128" s="89"/>
      <c r="R128" s="89"/>
      <c r="S128" s="89"/>
      <c r="T128" s="89"/>
      <c r="U128" s="90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5" t="s">
        <v>400</v>
      </c>
      <c r="AU128" s="15" t="s">
        <v>82</v>
      </c>
    </row>
    <row r="129" s="2" customFormat="1" ht="21.75" customHeight="1">
      <c r="A129" s="36"/>
      <c r="B129" s="37"/>
      <c r="C129" s="215" t="s">
        <v>149</v>
      </c>
      <c r="D129" s="215" t="s">
        <v>154</v>
      </c>
      <c r="E129" s="216" t="s">
        <v>1323</v>
      </c>
      <c r="F129" s="217" t="s">
        <v>1324</v>
      </c>
      <c r="G129" s="218" t="s">
        <v>1153</v>
      </c>
      <c r="H129" s="219">
        <v>2</v>
      </c>
      <c r="I129" s="220"/>
      <c r="J129" s="221">
        <f>ROUND(I129*H129,2)</f>
        <v>0</v>
      </c>
      <c r="K129" s="217" t="s">
        <v>141</v>
      </c>
      <c r="L129" s="42"/>
      <c r="M129" s="222" t="s">
        <v>1</v>
      </c>
      <c r="N129" s="223" t="s">
        <v>40</v>
      </c>
      <c r="O129" s="89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6">
        <f>S129*H129</f>
        <v>0</v>
      </c>
      <c r="U129" s="207" t="s">
        <v>1</v>
      </c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8" t="s">
        <v>1314</v>
      </c>
      <c r="AT129" s="208" t="s">
        <v>154</v>
      </c>
      <c r="AU129" s="208" t="s">
        <v>82</v>
      </c>
      <c r="AY129" s="15" t="s">
        <v>142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5" t="s">
        <v>82</v>
      </c>
      <c r="BK129" s="209">
        <f>ROUND(I129*H129,2)</f>
        <v>0</v>
      </c>
      <c r="BL129" s="15" t="s">
        <v>1314</v>
      </c>
      <c r="BM129" s="208" t="s">
        <v>1325</v>
      </c>
    </row>
    <row r="130" s="2" customFormat="1">
      <c r="A130" s="36"/>
      <c r="B130" s="37"/>
      <c r="C130" s="38"/>
      <c r="D130" s="210" t="s">
        <v>144</v>
      </c>
      <c r="E130" s="38"/>
      <c r="F130" s="211" t="s">
        <v>1326</v>
      </c>
      <c r="G130" s="38"/>
      <c r="H130" s="38"/>
      <c r="I130" s="212"/>
      <c r="J130" s="38"/>
      <c r="K130" s="38"/>
      <c r="L130" s="42"/>
      <c r="M130" s="213"/>
      <c r="N130" s="214"/>
      <c r="O130" s="89"/>
      <c r="P130" s="89"/>
      <c r="Q130" s="89"/>
      <c r="R130" s="89"/>
      <c r="S130" s="89"/>
      <c r="T130" s="89"/>
      <c r="U130" s="90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144</v>
      </c>
      <c r="AU130" s="15" t="s">
        <v>82</v>
      </c>
    </row>
    <row r="131" s="2" customFormat="1">
      <c r="A131" s="36"/>
      <c r="B131" s="37"/>
      <c r="C131" s="215" t="s">
        <v>153</v>
      </c>
      <c r="D131" s="215" t="s">
        <v>154</v>
      </c>
      <c r="E131" s="216" t="s">
        <v>1327</v>
      </c>
      <c r="F131" s="217" t="s">
        <v>1328</v>
      </c>
      <c r="G131" s="218" t="s">
        <v>1153</v>
      </c>
      <c r="H131" s="219">
        <v>6</v>
      </c>
      <c r="I131" s="220"/>
      <c r="J131" s="221">
        <f>ROUND(I131*H131,2)</f>
        <v>0</v>
      </c>
      <c r="K131" s="217" t="s">
        <v>141</v>
      </c>
      <c r="L131" s="42"/>
      <c r="M131" s="222" t="s">
        <v>1</v>
      </c>
      <c r="N131" s="223" t="s">
        <v>40</v>
      </c>
      <c r="O131" s="89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6">
        <f>S131*H131</f>
        <v>0</v>
      </c>
      <c r="U131" s="207" t="s">
        <v>1</v>
      </c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8" t="s">
        <v>1314</v>
      </c>
      <c r="AT131" s="208" t="s">
        <v>154</v>
      </c>
      <c r="AU131" s="208" t="s">
        <v>82</v>
      </c>
      <c r="AY131" s="15" t="s">
        <v>142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5" t="s">
        <v>82</v>
      </c>
      <c r="BK131" s="209">
        <f>ROUND(I131*H131,2)</f>
        <v>0</v>
      </c>
      <c r="BL131" s="15" t="s">
        <v>1314</v>
      </c>
      <c r="BM131" s="208" t="s">
        <v>1329</v>
      </c>
    </row>
    <row r="132" s="2" customFormat="1">
      <c r="A132" s="36"/>
      <c r="B132" s="37"/>
      <c r="C132" s="38"/>
      <c r="D132" s="210" t="s">
        <v>144</v>
      </c>
      <c r="E132" s="38"/>
      <c r="F132" s="211" t="s">
        <v>1330</v>
      </c>
      <c r="G132" s="38"/>
      <c r="H132" s="38"/>
      <c r="I132" s="212"/>
      <c r="J132" s="38"/>
      <c r="K132" s="38"/>
      <c r="L132" s="42"/>
      <c r="M132" s="213"/>
      <c r="N132" s="214"/>
      <c r="O132" s="89"/>
      <c r="P132" s="89"/>
      <c r="Q132" s="89"/>
      <c r="R132" s="89"/>
      <c r="S132" s="89"/>
      <c r="T132" s="89"/>
      <c r="U132" s="90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144</v>
      </c>
      <c r="AU132" s="15" t="s">
        <v>82</v>
      </c>
    </row>
    <row r="133" s="2" customFormat="1">
      <c r="A133" s="36"/>
      <c r="B133" s="37"/>
      <c r="C133" s="215" t="s">
        <v>159</v>
      </c>
      <c r="D133" s="215" t="s">
        <v>154</v>
      </c>
      <c r="E133" s="216" t="s">
        <v>1331</v>
      </c>
      <c r="F133" s="217" t="s">
        <v>1332</v>
      </c>
      <c r="G133" s="218" t="s">
        <v>147</v>
      </c>
      <c r="H133" s="219">
        <v>3</v>
      </c>
      <c r="I133" s="220"/>
      <c r="J133" s="221">
        <f>ROUND(I133*H133,2)</f>
        <v>0</v>
      </c>
      <c r="K133" s="217" t="s">
        <v>141</v>
      </c>
      <c r="L133" s="42"/>
      <c r="M133" s="222" t="s">
        <v>1</v>
      </c>
      <c r="N133" s="223" t="s">
        <v>40</v>
      </c>
      <c r="O133" s="89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6">
        <f>S133*H133</f>
        <v>0</v>
      </c>
      <c r="U133" s="207" t="s">
        <v>1</v>
      </c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8" t="s">
        <v>1314</v>
      </c>
      <c r="AT133" s="208" t="s">
        <v>154</v>
      </c>
      <c r="AU133" s="208" t="s">
        <v>82</v>
      </c>
      <c r="AY133" s="15" t="s">
        <v>142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5" t="s">
        <v>82</v>
      </c>
      <c r="BK133" s="209">
        <f>ROUND(I133*H133,2)</f>
        <v>0</v>
      </c>
      <c r="BL133" s="15" t="s">
        <v>1314</v>
      </c>
      <c r="BM133" s="208" t="s">
        <v>1333</v>
      </c>
    </row>
    <row r="134" s="2" customFormat="1">
      <c r="A134" s="36"/>
      <c r="B134" s="37"/>
      <c r="C134" s="38"/>
      <c r="D134" s="210" t="s">
        <v>144</v>
      </c>
      <c r="E134" s="38"/>
      <c r="F134" s="211" t="s">
        <v>1334</v>
      </c>
      <c r="G134" s="38"/>
      <c r="H134" s="38"/>
      <c r="I134" s="212"/>
      <c r="J134" s="38"/>
      <c r="K134" s="38"/>
      <c r="L134" s="42"/>
      <c r="M134" s="225"/>
      <c r="N134" s="226"/>
      <c r="O134" s="227"/>
      <c r="P134" s="227"/>
      <c r="Q134" s="227"/>
      <c r="R134" s="227"/>
      <c r="S134" s="227"/>
      <c r="T134" s="227"/>
      <c r="U134" s="228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5" t="s">
        <v>144</v>
      </c>
      <c r="AU134" s="15" t="s">
        <v>82</v>
      </c>
    </row>
    <row r="135" s="2" customFormat="1" ht="6.96" customHeight="1">
      <c r="A135" s="36"/>
      <c r="B135" s="64"/>
      <c r="C135" s="65"/>
      <c r="D135" s="65"/>
      <c r="E135" s="65"/>
      <c r="F135" s="65"/>
      <c r="G135" s="65"/>
      <c r="H135" s="65"/>
      <c r="I135" s="65"/>
      <c r="J135" s="65"/>
      <c r="K135" s="65"/>
      <c r="L135" s="42"/>
      <c r="M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</sheetData>
  <sheetProtection sheet="1" autoFilter="0" formatColumns="0" formatRows="0" objects="1" scenarios="1" spinCount="100000" saltValue="q5DnSlOkO3vDvAcuuxaNpLX1N7if0+f7csgW90RSbl9pciOFVltD4J1665GbMZUdDUOBF3TCxz/Zt5oQ6pNQlQ==" hashValue="jPRKRxUhoGIngo4pAmHdbp4yZ9iQz3HfA2GMBiNxXwt3rBqc2OM1SJtG3hmvh/ytDDh9mD3HYLwmcIdyZTimSg==" algorithmName="SHA-512" password="CC35"/>
  <autoFilter ref="C120:K13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2021-02-15T07:59:05Z</dcterms:created>
  <dcterms:modified xsi:type="dcterms:W3CDTF">2021-02-15T07:59:16Z</dcterms:modified>
</cp:coreProperties>
</file>