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VON - -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ÚOŽI'!$C$79:$K$286</definedName>
    <definedName name="_xlnm.Print_Area" localSheetId="1">'01 - Sborník ÚOŽI'!$C$4:$J$39,'01 - Sborník ÚOŽI'!$C$45:$J$61,'01 - Sborník ÚOŽI'!$C$67:$K$286</definedName>
    <definedName name="_xlnm.Print_Titles" localSheetId="1">'01 - Sborník ÚOŽI'!$79:$79</definedName>
    <definedName name="_xlnm._FilterDatabase" localSheetId="2" hidden="1">'02 - ÚRS'!$C$83:$K$145</definedName>
    <definedName name="_xlnm.Print_Area" localSheetId="2">'02 - ÚRS'!$C$4:$J$39,'02 - ÚRS'!$C$45:$J$65,'02 - ÚRS'!$C$71:$K$145</definedName>
    <definedName name="_xlnm.Print_Titles" localSheetId="2">'02 - ÚRS'!$83:$83</definedName>
    <definedName name="_xlnm._FilterDatabase" localSheetId="3" hidden="1">'VON - -'!$C$79:$K$82</definedName>
    <definedName name="_xlnm.Print_Area" localSheetId="3">'VON - -'!$C$4:$J$39,'VON - -'!$C$45:$J$61,'VON - -'!$C$67:$K$82</definedName>
    <definedName name="_xlnm.Print_Titles" localSheetId="3">'VON - -'!$79:$79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70"/>
  <c i="3" r="J37"/>
  <c r="J36"/>
  <c i="1" r="AY56"/>
  <c i="3" r="J35"/>
  <c i="1" r="AX56"/>
  <c i="3"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R87"/>
  <c r="P87"/>
  <c r="J81"/>
  <c r="F80"/>
  <c r="F78"/>
  <c r="E76"/>
  <c r="J55"/>
  <c r="F54"/>
  <c r="F52"/>
  <c r="E50"/>
  <c r="J21"/>
  <c r="E21"/>
  <c r="J54"/>
  <c r="J20"/>
  <c r="J18"/>
  <c r="E18"/>
  <c r="F81"/>
  <c r="J17"/>
  <c r="J12"/>
  <c r="J78"/>
  <c r="E7"/>
  <c r="E74"/>
  <c i="2" r="J37"/>
  <c r="J36"/>
  <c i="1" r="AY55"/>
  <c i="2" r="J35"/>
  <c i="1" r="AX55"/>
  <c i="2"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70"/>
  <c i="1" r="L50"/>
  <c r="AM50"/>
  <c r="AM49"/>
  <c r="L49"/>
  <c r="AM47"/>
  <c r="L47"/>
  <c r="L45"/>
  <c r="L44"/>
  <c i="3" r="BK138"/>
  <c r="BK137"/>
  <c r="J136"/>
  <c r="J133"/>
  <c r="J131"/>
  <c r="J130"/>
  <c r="BK126"/>
  <c r="J122"/>
  <c r="BK118"/>
  <c r="J117"/>
  <c r="BK116"/>
  <c r="BK115"/>
  <c r="J109"/>
  <c r="BK108"/>
  <c r="BK107"/>
  <c r="J106"/>
  <c r="BK101"/>
  <c r="J100"/>
  <c r="J99"/>
  <c r="J95"/>
  <c r="BK92"/>
  <c r="J90"/>
  <c r="J87"/>
  <c i="2" r="J281"/>
  <c r="BK279"/>
  <c r="BK278"/>
  <c r="J277"/>
  <c r="J276"/>
  <c r="BK274"/>
  <c r="BK267"/>
  <c r="BK266"/>
  <c r="J263"/>
  <c r="J262"/>
  <c r="BK261"/>
  <c r="BK259"/>
  <c r="BK258"/>
  <c r="BK257"/>
  <c r="J256"/>
  <c r="BK253"/>
  <c r="J252"/>
  <c r="BK251"/>
  <c r="BK250"/>
  <c r="BK249"/>
  <c r="BK247"/>
  <c r="BK246"/>
  <c r="J239"/>
  <c r="BK238"/>
  <c r="BK236"/>
  <c r="J235"/>
  <c r="BK233"/>
  <c r="BK230"/>
  <c r="BK227"/>
  <c r="BK226"/>
  <c r="J220"/>
  <c r="BK219"/>
  <c r="BK217"/>
  <c r="J211"/>
  <c r="BK209"/>
  <c r="J206"/>
  <c r="J204"/>
  <c r="BK200"/>
  <c r="BK194"/>
  <c r="J191"/>
  <c i="3" r="BK144"/>
  <c r="J144"/>
  <c r="J143"/>
  <c r="J141"/>
  <c r="BK140"/>
  <c r="BK139"/>
  <c r="J138"/>
  <c r="BK136"/>
  <c r="J134"/>
  <c r="BK132"/>
  <c r="BK129"/>
  <c r="J128"/>
  <c r="BK127"/>
  <c r="J126"/>
  <c r="J125"/>
  <c r="J124"/>
  <c r="BK121"/>
  <c r="BK119"/>
  <c r="BK117"/>
  <c r="J116"/>
  <c r="J115"/>
  <c r="BK112"/>
  <c r="BK111"/>
  <c r="J110"/>
  <c r="BK109"/>
  <c r="J108"/>
  <c r="J105"/>
  <c r="BK104"/>
  <c r="J103"/>
  <c r="J102"/>
  <c r="BK100"/>
  <c r="J96"/>
  <c r="BK94"/>
  <c r="BK93"/>
  <c r="J92"/>
  <c r="J91"/>
  <c i="2" r="J285"/>
  <c r="J284"/>
  <c r="J282"/>
  <c r="BK281"/>
  <c r="J280"/>
  <c r="BK276"/>
  <c r="J274"/>
  <c r="J273"/>
  <c r="J268"/>
  <c r="J266"/>
  <c r="BK264"/>
  <c r="J261"/>
  <c r="BK260"/>
  <c r="J259"/>
  <c r="J258"/>
  <c r="BK256"/>
  <c r="BK255"/>
  <c r="BK254"/>
  <c r="J250"/>
  <c r="J249"/>
  <c r="J248"/>
  <c r="J247"/>
  <c r="BK244"/>
  <c r="J242"/>
  <c r="BK241"/>
  <c r="BK240"/>
  <c r="J237"/>
  <c r="BK234"/>
  <c r="J232"/>
  <c r="BK231"/>
  <c r="J229"/>
  <c r="J227"/>
  <c r="BK224"/>
  <c r="BK223"/>
  <c r="J222"/>
  <c r="BK220"/>
  <c r="J219"/>
  <c r="BK218"/>
  <c r="J216"/>
  <c r="BK215"/>
  <c r="BK212"/>
  <c r="BK210"/>
  <c r="J209"/>
  <c r="BK208"/>
  <c r="BK205"/>
  <c r="J202"/>
  <c r="BK201"/>
  <c r="J200"/>
  <c r="J198"/>
  <c r="BK197"/>
  <c r="BK196"/>
  <c r="J195"/>
  <c r="BK192"/>
  <c r="J190"/>
  <c r="J189"/>
  <c r="BK188"/>
  <c r="J187"/>
  <c r="J186"/>
  <c r="BK185"/>
  <c r="J183"/>
  <c r="J163"/>
  <c r="J161"/>
  <c r="BK158"/>
  <c r="BK157"/>
  <c r="BK155"/>
  <c r="J154"/>
  <c r="BK153"/>
  <c r="J151"/>
  <c r="J149"/>
  <c r="BK147"/>
  <c r="J146"/>
  <c r="J144"/>
  <c r="BK142"/>
  <c r="BK141"/>
  <c r="J140"/>
  <c r="BK138"/>
  <c r="J137"/>
  <c r="J136"/>
  <c r="J134"/>
  <c r="J133"/>
  <c r="J132"/>
  <c r="BK130"/>
  <c r="J128"/>
  <c r="J127"/>
  <c r="BK126"/>
  <c r="J124"/>
  <c r="BK123"/>
  <c r="BK121"/>
  <c r="J119"/>
  <c r="J118"/>
  <c r="BK116"/>
  <c r="BK114"/>
  <c r="J112"/>
  <c r="BK111"/>
  <c r="J109"/>
  <c r="J108"/>
  <c r="BK104"/>
  <c r="J103"/>
  <c r="J102"/>
  <c r="BK101"/>
  <c r="BK98"/>
  <c r="BK97"/>
  <c r="BK94"/>
  <c r="J93"/>
  <c r="BK92"/>
  <c r="BK91"/>
  <c r="J90"/>
  <c r="J88"/>
  <c r="J86"/>
  <c r="BK85"/>
  <c r="BK83"/>
  <c r="J82"/>
  <c i="1" r="AS54"/>
  <c i="4" r="J82"/>
  <c i="3" r="BK141"/>
  <c r="J140"/>
  <c r="BK135"/>
  <c r="J132"/>
  <c r="BK130"/>
  <c r="J129"/>
  <c r="BK128"/>
  <c r="J127"/>
  <c r="BK124"/>
  <c r="BK123"/>
  <c r="BK122"/>
  <c r="J121"/>
  <c r="BK120"/>
  <c r="J118"/>
  <c r="BK114"/>
  <c r="BK113"/>
  <c r="J107"/>
  <c r="BK106"/>
  <c r="J104"/>
  <c r="BK99"/>
  <c r="BK98"/>
  <c r="J97"/>
  <c r="J94"/>
  <c r="J93"/>
  <c r="BK87"/>
  <c i="2" r="BK283"/>
  <c r="BK277"/>
  <c r="BK275"/>
  <c r="J272"/>
  <c r="J271"/>
  <c r="J270"/>
  <c r="BK269"/>
  <c r="BK268"/>
  <c r="BK265"/>
  <c r="J260"/>
  <c r="J255"/>
  <c r="J254"/>
  <c r="J246"/>
  <c r="J245"/>
  <c r="BK243"/>
  <c r="BK242"/>
  <c r="BK239"/>
  <c r="BK235"/>
  <c r="J233"/>
  <c r="J230"/>
  <c r="BK229"/>
  <c r="J228"/>
  <c r="J226"/>
  <c r="J225"/>
  <c r="J224"/>
  <c r="J223"/>
  <c r="BK221"/>
  <c r="BK216"/>
  <c r="BK214"/>
  <c r="J213"/>
  <c r="BK211"/>
  <c r="J207"/>
  <c r="J205"/>
  <c r="BK204"/>
  <c r="J203"/>
  <c r="J201"/>
  <c r="BK199"/>
  <c r="J196"/>
  <c r="BK193"/>
  <c r="BK190"/>
  <c r="BK189"/>
  <c r="J185"/>
  <c r="BK184"/>
  <c r="J182"/>
  <c r="J181"/>
  <c r="J180"/>
  <c r="BK179"/>
  <c r="BK178"/>
  <c r="BK177"/>
  <c r="J176"/>
  <c r="BK175"/>
  <c r="BK174"/>
  <c r="J173"/>
  <c r="J172"/>
  <c r="BK171"/>
  <c r="BK170"/>
  <c r="BK169"/>
  <c r="BK168"/>
  <c r="BK167"/>
  <c r="BK166"/>
  <c r="BK165"/>
  <c r="BK164"/>
  <c r="BK163"/>
  <c r="BK162"/>
  <c r="BK161"/>
  <c r="J160"/>
  <c r="J159"/>
  <c r="J156"/>
  <c r="J155"/>
  <c r="BK154"/>
  <c r="BK152"/>
  <c r="BK151"/>
  <c r="J150"/>
  <c r="J148"/>
  <c r="BK145"/>
  <c r="BK144"/>
  <c r="J143"/>
  <c r="J142"/>
  <c r="J141"/>
  <c r="BK140"/>
  <c r="J139"/>
  <c r="J138"/>
  <c r="BK135"/>
  <c r="BK134"/>
  <c r="J131"/>
  <c r="J130"/>
  <c r="BK129"/>
  <c r="BK127"/>
  <c r="J125"/>
  <c r="J122"/>
  <c r="J120"/>
  <c r="BK118"/>
  <c r="J117"/>
  <c r="BK115"/>
  <c r="BK113"/>
  <c r="BK112"/>
  <c r="BK110"/>
  <c r="BK107"/>
  <c r="J106"/>
  <c r="J105"/>
  <c r="J104"/>
  <c r="BK103"/>
  <c r="J101"/>
  <c r="J100"/>
  <c r="J99"/>
  <c r="J96"/>
  <c r="J95"/>
  <c r="J94"/>
  <c r="BK93"/>
  <c r="BK90"/>
  <c r="BK89"/>
  <c r="BK88"/>
  <c r="BK87"/>
  <c r="BK84"/>
  <c r="J83"/>
  <c r="BK82"/>
  <c i="4" r="BK82"/>
  <c i="3" r="BK143"/>
  <c r="J139"/>
  <c r="J137"/>
  <c r="J135"/>
  <c r="BK134"/>
  <c r="BK133"/>
  <c r="BK131"/>
  <c r="BK125"/>
  <c r="J123"/>
  <c r="J120"/>
  <c r="J119"/>
  <c r="J114"/>
  <c r="J113"/>
  <c r="J112"/>
  <c r="J111"/>
  <c r="BK110"/>
  <c r="BK105"/>
  <c r="BK103"/>
  <c r="BK102"/>
  <c r="J101"/>
  <c r="J98"/>
  <c r="BK97"/>
  <c r="BK96"/>
  <c r="BK95"/>
  <c r="BK91"/>
  <c r="BK90"/>
  <c i="2" r="BK286"/>
  <c r="J286"/>
  <c r="BK285"/>
  <c r="BK284"/>
  <c r="J283"/>
  <c r="BK282"/>
  <c r="BK280"/>
  <c r="J279"/>
  <c r="J278"/>
  <c r="J275"/>
  <c r="BK273"/>
  <c r="BK272"/>
  <c r="BK271"/>
  <c r="BK270"/>
  <c r="J269"/>
  <c r="J267"/>
  <c r="J265"/>
  <c r="J264"/>
  <c r="BK263"/>
  <c r="BK262"/>
  <c r="J257"/>
  <c r="J253"/>
  <c r="BK252"/>
  <c r="J251"/>
  <c r="BK248"/>
  <c r="BK245"/>
  <c r="J244"/>
  <c r="J243"/>
  <c r="J241"/>
  <c r="J240"/>
  <c r="J238"/>
  <c r="BK237"/>
  <c r="J236"/>
  <c r="J234"/>
  <c r="BK232"/>
  <c r="J231"/>
  <c r="BK228"/>
  <c r="BK225"/>
  <c r="BK222"/>
  <c r="J221"/>
  <c r="J218"/>
  <c r="J217"/>
  <c r="J215"/>
  <c r="J214"/>
  <c r="BK213"/>
  <c r="J212"/>
  <c r="J210"/>
  <c r="J208"/>
  <c r="BK207"/>
  <c r="BK206"/>
  <c r="BK203"/>
  <c r="BK202"/>
  <c r="J199"/>
  <c r="BK198"/>
  <c r="J197"/>
  <c r="BK195"/>
  <c r="J194"/>
  <c r="J193"/>
  <c r="J192"/>
  <c r="BK191"/>
  <c r="J188"/>
  <c r="BK187"/>
  <c r="BK186"/>
  <c r="J184"/>
  <c r="BK183"/>
  <c r="BK182"/>
  <c r="BK181"/>
  <c r="BK180"/>
  <c r="J179"/>
  <c r="J178"/>
  <c r="J177"/>
  <c r="BK176"/>
  <c r="J175"/>
  <c r="J174"/>
  <c r="BK173"/>
  <c r="BK172"/>
  <c r="J171"/>
  <c r="J170"/>
  <c r="J169"/>
  <c r="J168"/>
  <c r="J167"/>
  <c r="J166"/>
  <c r="J165"/>
  <c r="J164"/>
  <c r="J162"/>
  <c r="BK160"/>
  <c r="BK159"/>
  <c r="J158"/>
  <c r="J157"/>
  <c r="BK156"/>
  <c r="J153"/>
  <c r="J152"/>
  <c r="BK150"/>
  <c r="BK149"/>
  <c r="BK148"/>
  <c r="J147"/>
  <c r="BK146"/>
  <c r="J145"/>
  <c r="BK143"/>
  <c r="BK139"/>
  <c r="BK137"/>
  <c r="BK136"/>
  <c r="J135"/>
  <c r="BK133"/>
  <c r="BK132"/>
  <c r="BK131"/>
  <c r="J129"/>
  <c r="BK128"/>
  <c r="J126"/>
  <c r="BK125"/>
  <c r="BK124"/>
  <c r="J123"/>
  <c r="BK122"/>
  <c r="J121"/>
  <c r="BK120"/>
  <c r="BK119"/>
  <c r="BK117"/>
  <c r="J116"/>
  <c r="J115"/>
  <c r="J114"/>
  <c r="J113"/>
  <c r="J111"/>
  <c r="J110"/>
  <c r="BK109"/>
  <c r="BK108"/>
  <c r="J107"/>
  <c r="BK106"/>
  <c r="BK105"/>
  <c r="BK102"/>
  <c r="BK100"/>
  <c r="BK99"/>
  <c r="J98"/>
  <c r="J97"/>
  <c r="BK96"/>
  <c r="BK95"/>
  <c r="J92"/>
  <c r="J91"/>
  <c r="J89"/>
  <c r="J87"/>
  <c r="BK86"/>
  <c r="J85"/>
  <c r="J84"/>
  <c i="4" r="F35"/>
  <c i="1" r="BB57"/>
  <c i="4" r="F36"/>
  <c i="1" r="BC57"/>
  <c i="4" r="F37"/>
  <c i="1" r="BD57"/>
  <c i="4" r="J34"/>
  <c i="1" r="AW57"/>
  <c i="2" l="1" r="T81"/>
  <c r="T80"/>
  <c i="3" r="BK89"/>
  <c r="BK88"/>
  <c r="J88"/>
  <c r="J62"/>
  <c i="2" r="P81"/>
  <c r="P80"/>
  <c i="1" r="AU55"/>
  <c i="3" r="R89"/>
  <c r="R88"/>
  <c r="R86"/>
  <c r="R85"/>
  <c r="R84"/>
  <c r="BK142"/>
  <c r="J142"/>
  <c r="J64"/>
  <c r="P142"/>
  <c r="R142"/>
  <c r="T142"/>
  <c i="2" r="BK81"/>
  <c r="J81"/>
  <c r="J60"/>
  <c i="3" r="T89"/>
  <c r="T88"/>
  <c r="T86"/>
  <c r="T85"/>
  <c r="T84"/>
  <c i="2" r="R81"/>
  <c r="R80"/>
  <c i="3" r="P89"/>
  <c r="P88"/>
  <c r="P86"/>
  <c r="P85"/>
  <c r="P84"/>
  <c i="1" r="AU56"/>
  <c i="2" r="J52"/>
  <c r="F55"/>
  <c r="J76"/>
  <c r="BE84"/>
  <c r="BE85"/>
  <c r="BE91"/>
  <c r="BE93"/>
  <c r="BE94"/>
  <c r="BE97"/>
  <c r="BE98"/>
  <c r="BE101"/>
  <c r="BE104"/>
  <c r="BE105"/>
  <c r="BE106"/>
  <c r="BE108"/>
  <c r="BE110"/>
  <c r="BE112"/>
  <c r="BE116"/>
  <c r="BE118"/>
  <c r="BE121"/>
  <c r="BE124"/>
  <c r="BE125"/>
  <c r="BE130"/>
  <c r="BE132"/>
  <c r="BE134"/>
  <c r="BE135"/>
  <c r="BE138"/>
  <c r="BE142"/>
  <c r="BE145"/>
  <c r="BE148"/>
  <c r="BE154"/>
  <c r="BE155"/>
  <c r="BE157"/>
  <c r="BE159"/>
  <c r="BE161"/>
  <c r="BE162"/>
  <c r="BE164"/>
  <c r="BE169"/>
  <c r="BE171"/>
  <c r="BE172"/>
  <c r="BE174"/>
  <c r="BE179"/>
  <c r="BE180"/>
  <c r="BE181"/>
  <c r="BE182"/>
  <c r="BE189"/>
  <c r="BE190"/>
  <c r="BE200"/>
  <c r="BE205"/>
  <c r="BE209"/>
  <c r="BE222"/>
  <c r="BE226"/>
  <c r="BE228"/>
  <c r="BE230"/>
  <c r="BE233"/>
  <c r="BE235"/>
  <c r="BE236"/>
  <c r="BE242"/>
  <c r="BE246"/>
  <c r="BE249"/>
  <c r="BE255"/>
  <c r="BE257"/>
  <c r="BE258"/>
  <c r="BE260"/>
  <c r="BE276"/>
  <c r="BE281"/>
  <c r="BE285"/>
  <c r="BE286"/>
  <c i="3" r="J80"/>
  <c r="BE87"/>
  <c r="BE99"/>
  <c r="BE103"/>
  <c r="BE107"/>
  <c r="BE114"/>
  <c r="BE117"/>
  <c r="BE124"/>
  <c r="BE126"/>
  <c r="BE128"/>
  <c r="BE129"/>
  <c r="BE137"/>
  <c r="BE139"/>
  <c r="BE140"/>
  <c i="4" r="BE82"/>
  <c i="2" r="E48"/>
  <c r="BE83"/>
  <c r="BE86"/>
  <c r="BE92"/>
  <c r="BE95"/>
  <c r="BE99"/>
  <c r="BE109"/>
  <c r="BE111"/>
  <c r="BE114"/>
  <c r="BE119"/>
  <c r="BE126"/>
  <c r="BE127"/>
  <c r="BE128"/>
  <c r="BE131"/>
  <c r="BE133"/>
  <c r="BE136"/>
  <c r="BE137"/>
  <c r="BE139"/>
  <c r="BE141"/>
  <c r="BE144"/>
  <c r="BE146"/>
  <c r="BE147"/>
  <c r="BE149"/>
  <c r="BE150"/>
  <c r="BE153"/>
  <c r="BE158"/>
  <c r="BE160"/>
  <c r="BE163"/>
  <c r="BE165"/>
  <c r="BE167"/>
  <c r="BE168"/>
  <c r="BE170"/>
  <c r="BE173"/>
  <c r="BE175"/>
  <c r="BE176"/>
  <c r="BE177"/>
  <c r="BE178"/>
  <c r="BE183"/>
  <c r="BE187"/>
  <c r="BE188"/>
  <c r="BE192"/>
  <c r="BE193"/>
  <c r="BE195"/>
  <c r="BE198"/>
  <c r="BE206"/>
  <c r="BE216"/>
  <c r="BE217"/>
  <c r="BE219"/>
  <c r="BE220"/>
  <c r="BE234"/>
  <c r="BE240"/>
  <c r="BE247"/>
  <c r="BE248"/>
  <c r="BE250"/>
  <c r="BE251"/>
  <c r="BE253"/>
  <c r="BE256"/>
  <c r="BE259"/>
  <c r="BE261"/>
  <c r="BE263"/>
  <c r="BE266"/>
  <c r="BE274"/>
  <c r="BE279"/>
  <c r="BE280"/>
  <c i="3" r="E48"/>
  <c r="F55"/>
  <c r="BE90"/>
  <c r="BE92"/>
  <c r="BE100"/>
  <c r="BE101"/>
  <c r="BE102"/>
  <c r="BE104"/>
  <c r="BE106"/>
  <c r="BE108"/>
  <c r="BE109"/>
  <c r="BE111"/>
  <c r="BE115"/>
  <c r="BE116"/>
  <c r="BE118"/>
  <c r="BE125"/>
  <c r="BE133"/>
  <c r="BE136"/>
  <c r="BE138"/>
  <c r="BE143"/>
  <c i="2" r="BE82"/>
  <c r="BE87"/>
  <c r="BE88"/>
  <c r="BE89"/>
  <c r="BE90"/>
  <c r="BE96"/>
  <c r="BE100"/>
  <c r="BE102"/>
  <c r="BE103"/>
  <c r="BE107"/>
  <c r="BE113"/>
  <c r="BE115"/>
  <c r="BE117"/>
  <c r="BE120"/>
  <c r="BE122"/>
  <c r="BE123"/>
  <c r="BE129"/>
  <c r="BE140"/>
  <c r="BE143"/>
  <c r="BE151"/>
  <c r="BE152"/>
  <c r="BE156"/>
  <c r="BE166"/>
  <c r="BE184"/>
  <c r="BE185"/>
  <c r="BE186"/>
  <c r="BE199"/>
  <c r="BE203"/>
  <c r="BE204"/>
  <c r="BE207"/>
  <c r="BE224"/>
  <c r="BE225"/>
  <c r="BE227"/>
  <c r="BE237"/>
  <c r="BE238"/>
  <c r="BE245"/>
  <c r="BE252"/>
  <c r="BE262"/>
  <c r="BE267"/>
  <c r="BE269"/>
  <c r="BE271"/>
  <c r="BE272"/>
  <c r="BE275"/>
  <c r="BE277"/>
  <c r="BE278"/>
  <c r="BE284"/>
  <c i="3" r="BE94"/>
  <c r="BE98"/>
  <c r="BE112"/>
  <c r="BE113"/>
  <c r="BE130"/>
  <c r="BE131"/>
  <c r="BE134"/>
  <c r="BE135"/>
  <c r="BE141"/>
  <c r="BE144"/>
  <c i="4" r="E48"/>
  <c r="J52"/>
  <c r="J54"/>
  <c r="F55"/>
  <c r="BK81"/>
  <c r="J81"/>
  <c r="J60"/>
  <c i="2" r="BE191"/>
  <c r="BE194"/>
  <c r="BE196"/>
  <c r="BE197"/>
  <c r="BE201"/>
  <c r="BE202"/>
  <c r="BE208"/>
  <c r="BE210"/>
  <c r="BE211"/>
  <c r="BE212"/>
  <c r="BE213"/>
  <c r="BE214"/>
  <c r="BE215"/>
  <c r="BE218"/>
  <c r="BE221"/>
  <c r="BE223"/>
  <c r="BE229"/>
  <c r="BE231"/>
  <c r="BE232"/>
  <c r="BE239"/>
  <c r="BE241"/>
  <c r="BE243"/>
  <c r="BE244"/>
  <c r="BE254"/>
  <c r="BE264"/>
  <c r="BE265"/>
  <c r="BE268"/>
  <c r="BE270"/>
  <c r="BE273"/>
  <c r="BE282"/>
  <c r="BE283"/>
  <c i="3" r="J52"/>
  <c r="BE91"/>
  <c r="BE93"/>
  <c r="BE95"/>
  <c r="BE96"/>
  <c r="BE97"/>
  <c r="BE105"/>
  <c r="BE110"/>
  <c r="BE119"/>
  <c r="BE120"/>
  <c r="BE121"/>
  <c r="BE122"/>
  <c r="BE123"/>
  <c r="BE127"/>
  <c r="BE132"/>
  <c r="BK86"/>
  <c r="BK85"/>
  <c r="J85"/>
  <c r="J60"/>
  <c i="2" r="F36"/>
  <c i="1" r="BC55"/>
  <c i="3" r="F35"/>
  <c i="1" r="BB56"/>
  <c i="3" r="F36"/>
  <c i="1" r="BC56"/>
  <c i="3" r="F37"/>
  <c i="1" r="BD56"/>
  <c i="3" r="J34"/>
  <c i="1" r="AW56"/>
  <c i="2" r="J34"/>
  <c i="1" r="AW55"/>
  <c i="2" r="F37"/>
  <c i="1" r="BD55"/>
  <c i="2" r="F35"/>
  <c i="1" r="BB55"/>
  <c i="2" r="F34"/>
  <c i="1" r="BA55"/>
  <c i="3" r="F34"/>
  <c i="1" r="BA56"/>
  <c i="4" r="F33"/>
  <c i="1" r="AZ57"/>
  <c i="4" r="F34"/>
  <c i="1" r="BA57"/>
  <c i="3" l="1" r="J89"/>
  <c r="J63"/>
  <c r="BK84"/>
  <c r="J84"/>
  <c r="J86"/>
  <c r="J61"/>
  <c i="2" r="BK80"/>
  <c r="J80"/>
  <c r="J59"/>
  <c i="4" r="BK80"/>
  <c r="J80"/>
  <c r="J59"/>
  <c i="3" r="J30"/>
  <c i="1" r="AG56"/>
  <c r="BD54"/>
  <c r="W33"/>
  <c i="2" r="J33"/>
  <c i="1" r="AV55"/>
  <c r="AT55"/>
  <c i="4" r="J33"/>
  <c i="1" r="AV57"/>
  <c r="AT57"/>
  <c i="3" r="F33"/>
  <c i="1" r="AZ56"/>
  <c i="2" r="F33"/>
  <c i="1" r="AZ55"/>
  <c r="AU54"/>
  <c r="BB54"/>
  <c r="W31"/>
  <c i="3" r="J33"/>
  <c i="1" r="AV56"/>
  <c r="AT56"/>
  <c r="BA54"/>
  <c r="W30"/>
  <c r="BC54"/>
  <c r="W32"/>
  <c i="3" l="1" r="J39"/>
  <c r="J59"/>
  <c i="1" r="AN56"/>
  <c r="AZ54"/>
  <c r="W29"/>
  <c r="AX54"/>
  <c i="4" r="J30"/>
  <c i="1" r="AG57"/>
  <c r="AN57"/>
  <c r="AW54"/>
  <c r="AK30"/>
  <c r="AY54"/>
  <c i="2" r="J30"/>
  <c i="1" r="AG55"/>
  <c r="AN55"/>
  <c i="2" l="1" r="J39"/>
  <c i="4" r="J3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<sst xmlns="http://schemas.openxmlformats.org/spreadsheetml/2006/main">
  <si>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</si>
  <si>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</si>
  <si>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</si>
  <si>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</si>
  <si>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</si>
  <si>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{24e1b5e6-7f75-4577-b213-7e83adc4555d}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</si>
  <si>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</si>
  <si>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</si>
  <si>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</si>
  <si>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</si>
  <si>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</si>
  <si>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</si>
  <si>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</si>
  <si>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</si>
  <si>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20210101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</si>
  <si>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</si>
  <si>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</si>
  <si>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Opravy kabelů a kabelových tras v obvodu SSZT 2021</t>
  </si>
  <si>
    <t>0,1</t>
  </si>
  <si>
    <t>KSO:</t>
  </si>
  <si>
    <t>824</t>
  </si>
  <si>
    <t>CC-CZ:</t>
  </si>
  <si>
    <t/>
  </si>
  <si>
    <t>1</t>
  </si>
  <si>
    <t>Místo:</t>
  </si>
  <si>
    <t>OŘ Ostrava</t>
  </si>
  <si>
    <t>Datum:</t>
  </si>
  <si>
    <t>1. 1. 2021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</si>
  <si>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</si>
  <si>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</si>
  <si>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</si>
  <si>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</si>
  <si>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</si>
  <si>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</si>
  <si>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</si>
  <si>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</si>
  <si>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</si>
  <si>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</si>
  <si>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</si>
  <si>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</si>
  <si>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</si>
  <si>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</si>
  <si>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</si>
  <si>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</si>
  <si>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</si>
  <si>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</si>
  <si>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</si>
  <si>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</si>
  <si>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</si>
  <si>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</si>
  <si>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</si>
  <si>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</si>
  <si>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</si>
  <si>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</si>
  <si>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</si>
  <si>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</si>
  <si>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</si>
  <si>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</si>
  <si>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</si>
  <si>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</si>
  <si>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</si>
  <si>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</si>
  <si>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</si>
  <si>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</si>
  <si>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</si>
  <si>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</si>
  <si>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</si>
  <si>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</si>
  <si>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</si>
  <si>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</si>
  <si>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</si>
  <si>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</si>
  <si>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</si>
  <si>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</si>
  <si>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</si>
  <si>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</si>
  <si>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</si>
  <si>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</si>
  <si>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</si>
  <si>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</si>
  <si>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</si>
  <si>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</si>
  <si>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</si>
  <si>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</si>
  <si>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</si>
  <si>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{63742789-7495-4b77-97ff-bd420cde8d33}</t>
  </si>
  <si>
    <t>2</t>
  </si>
  <si>
    <t>02</t>
  </si>
  <si>
    <t>ÚRS</t>
  </si>
  <si>
    <t>STA</t>
  </si>
  <si>
    <t>{5b6ba427-6f2f-4166-a87c-0d2a8b90152c}</t>
  </si>
  <si>
    <t>VON</t>
  </si>
  <si>
    <t>-</t>
  </si>
  <si>
    <t>{ad2c0a96-6c53-4c10-957b-433faa854868}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</si>
  <si>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</si>
  <si>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</si>
  <si>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</si>
  <si>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</si>
  <si>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</si>
  <si>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</si>
  <si>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</si>
  <si>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</si>
  <si>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</si>
  <si>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</si>
  <si>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</si>
  <si>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</si>
  <si>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</si>
  <si>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</si>
  <si>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</si>
  <si>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</si>
  <si>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</si>
  <si>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</si>
  <si>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</si>
  <si>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</si>
  <si>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</si>
  <si>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</si>
  <si>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</si>
  <si>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</si>
  <si>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</si>
  <si>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</si>
  <si>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7593505150</t>
  </si>
  <si>
    <t>Pokládka výstražné fólie do výkopu</t>
  </si>
  <si>
    <t>m</t>
  </si>
  <si>
    <t>Sborník UOŽI 01 2021</t>
  </si>
  <si>
    <t>1432651238</t>
  </si>
  <si>
    <t>7593507150</t>
  </si>
  <si>
    <t>Vyjmutí výstražné fólie z výkopu</t>
  </si>
  <si>
    <t>-163726963</t>
  </si>
  <si>
    <t>3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</si>
  <si>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</si>
  <si>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</si>
  <si>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</si>
  <si>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-848318482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</si>
  <si>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</si>
  <si>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</si>
  <si>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-1565313124</t>
  </si>
  <si>
    <t>5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</si>
  <si>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</si>
  <si>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</si>
  <si>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kus</t>
  </si>
  <si>
    <t>2115344273</t>
  </si>
  <si>
    <t>6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</si>
  <si>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</si>
  <si>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</si>
  <si>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503992778</t>
  </si>
  <si>
    <t>7</t>
  </si>
  <si>
    <t>7492554012</t>
  </si>
  <si>
    <t>Montáž kabelů 4- a 5-žílových Cu do 25 mm2 - uložení do země, chráničky, na rošty, pod omítku apod.</t>
  </si>
  <si>
    <t>-1528125658</t>
  </si>
  <si>
    <t>8</t>
  </si>
  <si>
    <t>7492651010</t>
  </si>
  <si>
    <t>Montáž kabelů jednožílových Al do 240 mm2 - uložení do země, chráničky, na rošty, pod omítku apod.</t>
  </si>
  <si>
    <t>-507816661</t>
  </si>
  <si>
    <t>9</t>
  </si>
  <si>
    <t>7491455012</t>
  </si>
  <si>
    <t>Montáž plechových pozinkovaných kabelových žlabů (včetně příslušenství) šířky 40-250/50 mm včetně víka a nosníků - včetně rozměření, usazení, vyvážení, upevnění a elektrické pospojování</t>
  </si>
  <si>
    <t>1294915498</t>
  </si>
  <si>
    <t>7491455017</t>
  </si>
  <si>
    <t>Montáž plechových pozinkovaných kabelových žlabů (včetně příslušenství) šířky 250-500/100 mm včetně víka a nosníků - včetně rozměření, usazení, vyvážení, upevnění a elektrické pospojování</t>
  </si>
  <si>
    <t>2004423683</t>
  </si>
  <si>
    <t>11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</si>
  <si>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</si>
  <si>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</si>
  <si>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778784080</t>
  </si>
  <si>
    <t>12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</si>
  <si>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</si>
  <si>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</si>
  <si>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</si>
  <si>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-1951911586</t>
  </si>
  <si>
    <t>13</t>
  </si>
  <si>
    <t>7590135010</t>
  </si>
  <si>
    <t>Montáž objektu kabelového č. v. 49040 (žluťásek) - montáž na základ, zatažení kabelů vč. kontroly izolačního stavu bez vyformování a zapojení. Bez kabelových příchytek SONAP a bez usazení a nátěru betonového základu</t>
  </si>
  <si>
    <t>1878697977</t>
  </si>
  <si>
    <t>14</t>
  </si>
  <si>
    <t>7590135060</t>
  </si>
  <si>
    <t>Montáž rozdělovače kabelového zabezpečovacího KR 24 svorek pro 1+3 kabely - na podpěry, zatažení kabelů do rozdělovače, ukončení kabelu, provedení vodní zábrany, kontrola izolačního stavu žil kabelu, zapojení žil na svorkovnice, zalití rozdělovače zalévací hmotou</t>
  </si>
  <si>
    <t>387101002</t>
  </si>
  <si>
    <t>7590137010</t>
  </si>
  <si>
    <t>Demontáž objektu kabelového č. v. 49040 (žluťásek)</t>
  </si>
  <si>
    <t>-1740213400</t>
  </si>
  <si>
    <t>16</t>
  </si>
  <si>
    <t>7590137060</t>
  </si>
  <si>
    <t>Demontáž rozdělovače kabelového zabezpečovacího KR 24 svorek pro 1+3 kabely</t>
  </si>
  <si>
    <t>1313391891</t>
  </si>
  <si>
    <t>17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</si>
  <si>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</si>
  <si>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</si>
  <si>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261372040</t>
  </si>
  <si>
    <t>18</t>
  </si>
  <si>
    <t>7590145042</t>
  </si>
  <si>
    <t>Montáž závěru kabelového zabezpečovacího na zemní podpěru UPM 24 - úplná montáž závěru, zatažení kabelu, měření izolačního stavu, jednostranné číslování. Bez provedení zemních prací, zhotovení a zapojení kabelové formy</t>
  </si>
  <si>
    <t>-2141758762</t>
  </si>
  <si>
    <t>19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</si>
  <si>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</si>
  <si>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</si>
  <si>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1760142360</t>
  </si>
  <si>
    <t>20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</si>
  <si>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</si>
  <si>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</si>
  <si>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-262633953</t>
  </si>
  <si>
    <t>7590147040</t>
  </si>
  <si>
    <t>Demontáž závěru kabelového zabezpečovacího na zemní podpěru UKM 12</t>
  </si>
  <si>
    <t>1248929824</t>
  </si>
  <si>
    <t>22</t>
  </si>
  <si>
    <t>7590147042</t>
  </si>
  <si>
    <t>Demontáž závěru kabelového zabezpečovacího na zemní podpěru UPM 24</t>
  </si>
  <si>
    <t>520237364</t>
  </si>
  <si>
    <t>23</t>
  </si>
  <si>
    <t>7590147044</t>
  </si>
  <si>
    <t>Demontáž závěru kabelového zabezpečovacího na zemní podpěru UKMP</t>
  </si>
  <si>
    <t>1396377144</t>
  </si>
  <si>
    <t>24</t>
  </si>
  <si>
    <t>7590147046</t>
  </si>
  <si>
    <t>Demontáž závěru kabelového zabezpečovacího na zemní podpěru UPMP</t>
  </si>
  <si>
    <t>-1415898630</t>
  </si>
  <si>
    <t>25</t>
  </si>
  <si>
    <t>7590525036</t>
  </si>
  <si>
    <t>Odplastování celoplastového kabelu dvouplášťového do 100 párů</t>
  </si>
  <si>
    <t>-380781022</t>
  </si>
  <si>
    <t>26</t>
  </si>
  <si>
    <t>7590525037</t>
  </si>
  <si>
    <t>Odplastování celoplastového kabelu dvouplášťového do 200 párů</t>
  </si>
  <si>
    <t>191381402</t>
  </si>
  <si>
    <t>27</t>
  </si>
  <si>
    <t>7590525041</t>
  </si>
  <si>
    <t>Odplastování celoplastového kabelu s pancířem do 100 párů</t>
  </si>
  <si>
    <t>-1898184050</t>
  </si>
  <si>
    <t>28</t>
  </si>
  <si>
    <t>7590525042</t>
  </si>
  <si>
    <t>Odplastování celoplastového kabelu s pancířem do 200 párů</t>
  </si>
  <si>
    <t>185090716</t>
  </si>
  <si>
    <t>29</t>
  </si>
  <si>
    <t>7590525073</t>
  </si>
  <si>
    <t>Odřezání kabelu s pancířem úložného do 800 žil - naměření, odřezání a odpancéřování kabelu</t>
  </si>
  <si>
    <t>1033793761</t>
  </si>
  <si>
    <t>30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</si>
  <si>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</si>
  <si>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</si>
  <si>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-60435397</t>
  </si>
  <si>
    <t>31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</si>
  <si>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</si>
  <si>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</si>
  <si>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1778172399</t>
  </si>
  <si>
    <t>32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</si>
  <si>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</si>
  <si>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</si>
  <si>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1216410362</t>
  </si>
  <si>
    <t>33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</si>
  <si>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</si>
  <si>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</si>
  <si>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1073975479</t>
  </si>
  <si>
    <t>34</t>
  </si>
  <si>
    <t>7590525245</t>
  </si>
  <si>
    <t>Zatažení kabelu do objektu do 9 kg/m - vyčistění přístupu do objektu, odvinutí a zatažení kabelu</t>
  </si>
  <si>
    <t>1585843348</t>
  </si>
  <si>
    <t>35</t>
  </si>
  <si>
    <t>7590525246</t>
  </si>
  <si>
    <t>Zatažení kabelu do objektu přes 9 kg/m - vyčistění přístupu do objektu, odvinutí a zatažení kabelu</t>
  </si>
  <si>
    <t>-597254208</t>
  </si>
  <si>
    <t>36</t>
  </si>
  <si>
    <t>7590525540</t>
  </si>
  <si>
    <t>Montáž smršťovací spojky Raychem bez pancíře na jednoplášťovém celoplastovém kabelu do 10 žil - nasazení manžety, spojení žil, převlečení manžety, nahřátí pro její tepelné smrštění, uložení spojky v jámě</t>
  </si>
  <si>
    <t>803082552</t>
  </si>
  <si>
    <t>37</t>
  </si>
  <si>
    <t>7590525541</t>
  </si>
  <si>
    <t>Montáž smršťovací spojky Raychem bez pancíře na jednoplášťovém celoplastovém kabelu do 20 žil - nasazení manžety, spojení žil, převlečení manžety, nahřátí pro její tepelné smrštění, uložení spojky v jámě</t>
  </si>
  <si>
    <t>1138117812</t>
  </si>
  <si>
    <t>38</t>
  </si>
  <si>
    <t>7590525542</t>
  </si>
  <si>
    <t>Montáž smršťovací spojky Raychem bez pancíře na jednoplášťovém celoplastovém kabelu do 32 žil - nasazení manžety, spojení žil, převlečení manžety, nahřátí pro její tepelné smrštění, uložení spojky v jámě</t>
  </si>
  <si>
    <t>579140248</t>
  </si>
  <si>
    <t>39</t>
  </si>
  <si>
    <t>7590525543</t>
  </si>
  <si>
    <t>Montáž smršťovací spojky Raychem bez pancíře na jednoplášťovém celoplastovém kabelu do 48 žil - nasazení manžety, spojení žil, převlečení manžety, nahřátí pro její tepelné smrštění, uložení spojky v jámě</t>
  </si>
  <si>
    <t>1925529348</t>
  </si>
  <si>
    <t>40</t>
  </si>
  <si>
    <t>7590525545</t>
  </si>
  <si>
    <t>Montáž smršťovací spojky Raychem bez pancíře na jednoplášťovém celoplastovém kabelu do 80 žil - nasazení manžety, spojení žil, převlečení manžety, nahřátí pro její tepelné smrštění, uložení spojky v jámě</t>
  </si>
  <si>
    <t>2106240691</t>
  </si>
  <si>
    <t>41</t>
  </si>
  <si>
    <t>7590525546</t>
  </si>
  <si>
    <t>Montáž smršťovací spojky Raychem bez pancíře na jednoplášťovém celoplastovém kabelu do 100 žil - nasazení manžety, spojení žil, převlečení manžety, nahřátí pro její tepelné smrštění, uložení spojky v jámě</t>
  </si>
  <si>
    <t>1129518642</t>
  </si>
  <si>
    <t>42</t>
  </si>
  <si>
    <t>7590525547</t>
  </si>
  <si>
    <t>Montáž smršťovací spojky Raychem bez pancíře na jednoplášťovém celoplastovém kabelu do 122 žil - nasazení manžety, spojení žil, převlečení manžety, nahřátí pro její tepelné smrštění, uložení spojky v jámě</t>
  </si>
  <si>
    <t>-1288224968</t>
  </si>
  <si>
    <t>43</t>
  </si>
  <si>
    <t>7590525576</t>
  </si>
  <si>
    <t>Montáž smršťovací spojky Raychem s pancířem na dvouplášťovém celoplastovém kabelu do 10 žil - nasazení manžety, spojení žil, převlečení manžety, nahřátí pro její tepelné smrštění, uložení spojky v jámě</t>
  </si>
  <si>
    <t>-1420595285</t>
  </si>
  <si>
    <t>44</t>
  </si>
  <si>
    <t>7590525577</t>
  </si>
  <si>
    <t>Montáž smršťovací spojky Raychem s pancířem na dvouplášťovém celoplastovém kabelu do 20 žil - nasazení manžety, spojení žil, převlečení manžety, nahřátí pro její tepelné smrštění, uložení spojky v jámě</t>
  </si>
  <si>
    <t>526960140</t>
  </si>
  <si>
    <t>45</t>
  </si>
  <si>
    <t>7590525578</t>
  </si>
  <si>
    <t>Montáž smršťovací spojky Raychem s pancířem na dvouplášťovém celoplastovém kabelu do 32 žil - nasazení manžety, spojení žil, převlečení manžety, nahřátí pro její tepelné smrštění, uložení spojky v jámě</t>
  </si>
  <si>
    <t>-1363754189</t>
  </si>
  <si>
    <t>46</t>
  </si>
  <si>
    <t>7590525579</t>
  </si>
  <si>
    <t>Montáž smršťovací spojky Raychem s pancířem na dvouplášťovém celoplastovém kabelu do 48 žil - nasazení manžety, spojení žil, převlečení manžety, nahřátí pro její tepelné smrštění, uložení spojky v jámě</t>
  </si>
  <si>
    <t>1425425241</t>
  </si>
  <si>
    <t>47</t>
  </si>
  <si>
    <t>7590525580</t>
  </si>
  <si>
    <t>Montáž smršťovací spojky Raychem s pancířem na dvouplášťovém celoplastovém kabelu do 60 žil - nasazení manžety, spojení žil, převlečení manžety, nahřátí pro její tepelné smrštění, uložení spojky v jámě</t>
  </si>
  <si>
    <t>915267920</t>
  </si>
  <si>
    <t>48</t>
  </si>
  <si>
    <t>7590525581</t>
  </si>
  <si>
    <t>Montáž smršťovací spojky Raychem s pancířem na dvouplášťovém celoplastovém kabelu do 80 žil - nasazení manžety, spojení žil, převlečení manžety, nahřátí pro její tepelné smrštění, uložení spojky v jámě</t>
  </si>
  <si>
    <t>-1900547945</t>
  </si>
  <si>
    <t>49</t>
  </si>
  <si>
    <t>7590525582</t>
  </si>
  <si>
    <t>Montáž smršťovací spojky Raychem s pancířem na dvouplášťovém celoplastovém kabelu do 100 žil - nasazení manžety, spojení žil, převlečení manžety, nahřátí pro její tepelné smrštění, uložení spojky v jámě</t>
  </si>
  <si>
    <t>-647329909</t>
  </si>
  <si>
    <t>50</t>
  </si>
  <si>
    <t>7590525583</t>
  </si>
  <si>
    <t>Montáž smršťovací spojky Raychem s pancířem na dvouplášťovém celoplastovém kabelu do 122 žil - nasazení manžety, spojení žil, převlečení manžety, nahřátí pro její tepelné smrštění, uložení spojky v jámě</t>
  </si>
  <si>
    <t>-347040083</t>
  </si>
  <si>
    <t>51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</si>
  <si>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</si>
  <si>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</si>
  <si>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-635780167</t>
  </si>
  <si>
    <t>52</t>
  </si>
  <si>
    <t>7590525711</t>
  </si>
  <si>
    <t>Montáž ukončení celoplastového kabelu v závěru nebo rozvaděči se svorkovnicemi Sv12 bez pancíře 4p - odstranění pláště kabelu, odizolování konců vodičů, vyformování, přišroubování vodičů na svorkovnici, přezkoušení izolačního stavu kabelových žil</t>
  </si>
  <si>
    <t>-1887734956</t>
  </si>
  <si>
    <t>53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</si>
  <si>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</si>
  <si>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</si>
  <si>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-1730669814</t>
  </si>
  <si>
    <t>54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</si>
  <si>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</si>
  <si>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</si>
  <si>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-814199293</t>
  </si>
  <si>
    <t>55</t>
  </si>
  <si>
    <t>7590525714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</si>
  <si>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</si>
  <si>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2049023022</t>
  </si>
  <si>
    <t>56</t>
  </si>
  <si>
    <t>7590525715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</si>
  <si>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</si>
  <si>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1509826109</t>
  </si>
  <si>
    <t>57</t>
  </si>
  <si>
    <t>7590525716</t>
  </si>
  <si>
    <t>Montáž ukončení celoplastového kabelu v závěru nebo rozvaděči se svorkovnicemi Sv12 bez pancíře 30p - odstranění pláště kabelu, odizolování konců vodičů, vyformování, přišroubování vodičů na svorkovnici, přezkoušení izolačního stavu kabelových žil</t>
  </si>
  <si>
    <t>492697690</t>
  </si>
  <si>
    <t>58</t>
  </si>
  <si>
    <t>7590525717</t>
  </si>
  <si>
    <t>Montáž ukončení celoplastového kabelu v závěru nebo rozvaděči se svorkovnicemi Sv12 bez pancíře 48p - odstranění pláště kabelu, odizolování konců vodičů, vyformování, přišroubování vodičů na svorkovnici, přezkoušení izolačního stavu kabelových žil</t>
  </si>
  <si>
    <t>953451741</t>
  </si>
  <si>
    <t>59</t>
  </si>
  <si>
    <t>7590525718</t>
  </si>
  <si>
    <t>Montáž ukončení celoplastového kabelu v závěru nebo rozvaděči se svorkovnicemi Sv12 bez pancíře 61p - odstranění pláště kabelu, odizolování konců vodičů, vyformování, přišroubování vodičů na svorkovnici, přezkoušení izolačního stavu kabelových žil</t>
  </si>
  <si>
    <t>1943083132</t>
  </si>
  <si>
    <t>60</t>
  </si>
  <si>
    <t>7590525747</t>
  </si>
  <si>
    <t>Montáž objímky kabelové značkovací - koncové - zhotovení objímky na průměr kabelu, vyražení znaku kabelu na objímku, nasazení objímky a zaletování, ovinutí objímky i pláště kabelu benzopáskou</t>
  </si>
  <si>
    <t>-23173455</t>
  </si>
  <si>
    <t>61</t>
  </si>
  <si>
    <t>7590525750</t>
  </si>
  <si>
    <t>Montáž štítku kabelového průběžného - zhotovení štítku, vyražení znaku kabelu na štítek, připevnění štítku na kabel, ovinutí štítku páskou PVC</t>
  </si>
  <si>
    <t>341647085</t>
  </si>
  <si>
    <t>62</t>
  </si>
  <si>
    <t>7590525753</t>
  </si>
  <si>
    <t>Montáž smršťovací koncovky na zemní kabel</t>
  </si>
  <si>
    <t>-1665695126</t>
  </si>
  <si>
    <t>63</t>
  </si>
  <si>
    <t>7590527062</t>
  </si>
  <si>
    <t>Demontáž spojky kabelu bez pancíře</t>
  </si>
  <si>
    <t>-1593988196</t>
  </si>
  <si>
    <t>64</t>
  </si>
  <si>
    <t>7590527060</t>
  </si>
  <si>
    <t>Demontáž spojky kabelu s pancířem</t>
  </si>
  <si>
    <t>-1348274685</t>
  </si>
  <si>
    <t>65</t>
  </si>
  <si>
    <t>7590527120</t>
  </si>
  <si>
    <t>Demontáž ukončení vodiče v závěru nebo rozvaděči se zářezovými svorkovnicemi</t>
  </si>
  <si>
    <t>1852819584</t>
  </si>
  <si>
    <t>66</t>
  </si>
  <si>
    <t>7590527042</t>
  </si>
  <si>
    <t>Demontáž kabelu volně uloženého</t>
  </si>
  <si>
    <t>-1003534098</t>
  </si>
  <si>
    <t>67</t>
  </si>
  <si>
    <t>7590525126</t>
  </si>
  <si>
    <t>Montáž kabelu metalického zatažení do chráničky přes 2 do 4 kg/m</t>
  </si>
  <si>
    <t>-698963142</t>
  </si>
  <si>
    <t>68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</si>
  <si>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</si>
  <si>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</si>
  <si>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-811891634</t>
  </si>
  <si>
    <t>69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</si>
  <si>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</si>
  <si>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</si>
  <si>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-1339846701</t>
  </si>
  <si>
    <t>70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</si>
  <si>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</si>
  <si>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</si>
  <si>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-320842823</t>
  </si>
  <si>
    <t>71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</si>
  <si>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</si>
  <si>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</si>
  <si>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149695531</t>
  </si>
  <si>
    <t>72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</si>
  <si>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</si>
  <si>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</si>
  <si>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1009274747</t>
  </si>
  <si>
    <t>73</t>
  </si>
  <si>
    <t>7590555114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</si>
  <si>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</si>
  <si>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2145868856</t>
  </si>
  <si>
    <t>74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</si>
  <si>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</si>
  <si>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</si>
  <si>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1778540362</t>
  </si>
  <si>
    <t>75</t>
  </si>
  <si>
    <t>7590555330</t>
  </si>
  <si>
    <t>Očištění žil plněných kabelů před opravou či instalací, vodní zábrana do délky 0,5 m za jeden pár</t>
  </si>
  <si>
    <t>753407712</t>
  </si>
  <si>
    <t>76</t>
  </si>
  <si>
    <t>7593405010</t>
  </si>
  <si>
    <t>Montáž sloupku pro drátovodné kladky - usazení kužele a nasazení žárnic na míru. Bez zemních, zednických a natěračských prací</t>
  </si>
  <si>
    <t>2024513472</t>
  </si>
  <si>
    <t>77</t>
  </si>
  <si>
    <t>7593405020</t>
  </si>
  <si>
    <t>Montáž stojánku pro drátovodné kladky - usazení kužele a nasazení žárnic na míru. Bez zemních, zednických a natěračských prací</t>
  </si>
  <si>
    <t>-1124604330</t>
  </si>
  <si>
    <t>78</t>
  </si>
  <si>
    <t>7593405050</t>
  </si>
  <si>
    <t>Montáž kladky jednoduché na sloupek - nasazení, vysměrování, dotažení šroubů a naolejování</t>
  </si>
  <si>
    <t>-116541583</t>
  </si>
  <si>
    <t>79</t>
  </si>
  <si>
    <t>7593405060</t>
  </si>
  <si>
    <t>Montáž kladky dvojité na sloupek - nasazení, vysměrování, dotažení šroubů a naolejování</t>
  </si>
  <si>
    <t>-1513428061</t>
  </si>
  <si>
    <t>80</t>
  </si>
  <si>
    <t>7593405080</t>
  </si>
  <si>
    <t>Montáž kladky odbočné pro 1 DD s kul. ložiskem - nasazení, vysměrování, dotažení šroubů a naolejování</t>
  </si>
  <si>
    <t>659436015</t>
  </si>
  <si>
    <t>81</t>
  </si>
  <si>
    <t>7593405082</t>
  </si>
  <si>
    <t>Montáž kladky odbočné pro 2 DD s kul. ložiskem - nasazení, vysměrování, dotažení šroubů a naolejování</t>
  </si>
  <si>
    <t>1906052110</t>
  </si>
  <si>
    <t>82</t>
  </si>
  <si>
    <t>7593405130</t>
  </si>
  <si>
    <t>Montáž drátovodu dvojitého do žlabu, šíře 20 cm - sejmutí poklopů, rozvinutí, protažení a napnutí drátovodu, zakrytí žlabu poklopy</t>
  </si>
  <si>
    <t>1974798832</t>
  </si>
  <si>
    <t>83</t>
  </si>
  <si>
    <t>7593405132</t>
  </si>
  <si>
    <t>Montáž drátovodu dvojitého do žlabu, šíře 30 cm - sejmutí poklopů, rozvinutí, protažení a napnutí drátovodu, zakrytí žlabu poklopy</t>
  </si>
  <si>
    <t>1884302933</t>
  </si>
  <si>
    <t>84</t>
  </si>
  <si>
    <t>7593405134</t>
  </si>
  <si>
    <t>Montáž drátovodu dvojitého do žlabu, šíře 40 cm - sejmutí poklopů, rozvinutí, protažení a napnutí drátovodu, zakrytí žlabu poklopy</t>
  </si>
  <si>
    <t>2006878335</t>
  </si>
  <si>
    <t>85</t>
  </si>
  <si>
    <t>7593405136</t>
  </si>
  <si>
    <t>Montáž drátovodu dvojitého do žlabu, šíře 50 cm - sejmutí poklopů, rozvinutí, protažení a napnutí drátovodu, zakrytí žlabu poklopy</t>
  </si>
  <si>
    <t>-584772124</t>
  </si>
  <si>
    <t>86</t>
  </si>
  <si>
    <t>7593405140</t>
  </si>
  <si>
    <t>Montáž drátovodu dvojitého na sloupcích - sejmutí poklopů, rozvinutí, protažení a napnutí drátovodu, zakrytí žlabu poklopy</t>
  </si>
  <si>
    <t>1697811258</t>
  </si>
  <si>
    <t>87</t>
  </si>
  <si>
    <t>7593405160</t>
  </si>
  <si>
    <t>Montáž očka pájecího pro drátovod</t>
  </si>
  <si>
    <t>440318868</t>
  </si>
  <si>
    <t>88</t>
  </si>
  <si>
    <t>7593405190</t>
  </si>
  <si>
    <t>Montáž řetězu OC hradlového do žlabu</t>
  </si>
  <si>
    <t>626234156</t>
  </si>
  <si>
    <t>89</t>
  </si>
  <si>
    <t>7593405225</t>
  </si>
  <si>
    <t>Montáž žlabu ocelového s poklopem 20 x 20 x 300</t>
  </si>
  <si>
    <t>-422921059</t>
  </si>
  <si>
    <t>90</t>
  </si>
  <si>
    <t>7593405240</t>
  </si>
  <si>
    <t>Montáž žlabu ocelového s poklopem 30 x 30 x 300</t>
  </si>
  <si>
    <t>81075484</t>
  </si>
  <si>
    <t>91</t>
  </si>
  <si>
    <t>7593405250</t>
  </si>
  <si>
    <t>Montáž žlabu ocelového s poklopem 40 x 30 x 300</t>
  </si>
  <si>
    <t>-1791537708</t>
  </si>
  <si>
    <t>92</t>
  </si>
  <si>
    <t>7593405260</t>
  </si>
  <si>
    <t>Montáž žlabu ocelového s poklopem 40 x 50 x 300</t>
  </si>
  <si>
    <t>-381397956</t>
  </si>
  <si>
    <t>93</t>
  </si>
  <si>
    <t>7593407050</t>
  </si>
  <si>
    <t>Demontáž kladky jednoduché ze sloupku</t>
  </si>
  <si>
    <t>1344752832</t>
  </si>
  <si>
    <t>94</t>
  </si>
  <si>
    <t>7593407060</t>
  </si>
  <si>
    <t>Demontáž kladky dvojité ze sloupku</t>
  </si>
  <si>
    <t>506277976</t>
  </si>
  <si>
    <t>95</t>
  </si>
  <si>
    <t>7593407080</t>
  </si>
  <si>
    <t>Demontáž kladky odbočné pro 1 DD s kul. ložiskem</t>
  </si>
  <si>
    <t>608587942</t>
  </si>
  <si>
    <t>96</t>
  </si>
  <si>
    <t>7593407082</t>
  </si>
  <si>
    <t>Demontáž kladky odbočné pro 2 DD s kul. ložiskem</t>
  </si>
  <si>
    <t>1801626095</t>
  </si>
  <si>
    <t>97</t>
  </si>
  <si>
    <t>7593407130</t>
  </si>
  <si>
    <t>Demontáž drátovodu dvojitého ze žlabu</t>
  </si>
  <si>
    <t>1903656194</t>
  </si>
  <si>
    <t>98</t>
  </si>
  <si>
    <t>7593407140</t>
  </si>
  <si>
    <t>Demontáž drátovodu dvojitého ze sloupků</t>
  </si>
  <si>
    <t>1077608150</t>
  </si>
  <si>
    <t>99</t>
  </si>
  <si>
    <t>7593407225</t>
  </si>
  <si>
    <t>Demontáž žlabu ocelového s poklopem 20 x 20 x 300</t>
  </si>
  <si>
    <t>-909381535</t>
  </si>
  <si>
    <t>7593407240</t>
  </si>
  <si>
    <t>Demontáž žlabu ocelového s poklopem 30 x 30 x 300</t>
  </si>
  <si>
    <t>-473057092</t>
  </si>
  <si>
    <t>101</t>
  </si>
  <si>
    <t>7593407250</t>
  </si>
  <si>
    <t>Demontáž žlabu ocelového s poklopem 40 x 30 x 300</t>
  </si>
  <si>
    <t>-313080007</t>
  </si>
  <si>
    <t>102</t>
  </si>
  <si>
    <t>7593407260</t>
  </si>
  <si>
    <t>Demontáž žlabu ocelového s poklopem 40 x 50 x 300</t>
  </si>
  <si>
    <t>-729265231</t>
  </si>
  <si>
    <t>103</t>
  </si>
  <si>
    <t>7593505270</t>
  </si>
  <si>
    <t>Montáž kabelového označníku Ball Marker - upevnění kabelového označníku na plášť kabelu upevňovacími prvky</t>
  </si>
  <si>
    <t>531173767</t>
  </si>
  <si>
    <t>104</t>
  </si>
  <si>
    <t>7593505280</t>
  </si>
  <si>
    <t>Položení jedné ochranné trubky 110 mm do kabelového lože</t>
  </si>
  <si>
    <t>-1649992649</t>
  </si>
  <si>
    <t>105</t>
  </si>
  <si>
    <t>7594207080</t>
  </si>
  <si>
    <t>Demontáž kolejové skříně TJA, TJAP</t>
  </si>
  <si>
    <t>96256497</t>
  </si>
  <si>
    <t>106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</si>
  <si>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</si>
  <si>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</si>
  <si>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96173643</t>
  </si>
  <si>
    <t>107</t>
  </si>
  <si>
    <t>7596917030</t>
  </si>
  <si>
    <t>Demontáž telefonních objektů VTO 3 - 11</t>
  </si>
  <si>
    <t>1645338069</t>
  </si>
  <si>
    <t>108</t>
  </si>
  <si>
    <t>7596957350</t>
  </si>
  <si>
    <t>Demontáž stožáru volně stojícího včetně základu do 10 m</t>
  </si>
  <si>
    <t>-1587298772</t>
  </si>
  <si>
    <t>109</t>
  </si>
  <si>
    <t>7598015085</t>
  </si>
  <si>
    <t>Přeměření izolačního stavu kabelu úložného 10 žil</t>
  </si>
  <si>
    <t>1129353967</t>
  </si>
  <si>
    <t>110</t>
  </si>
  <si>
    <t>7598015090</t>
  </si>
  <si>
    <t>Přeměření izolačního stavu kabelu úložného 20 žil</t>
  </si>
  <si>
    <t>-428441993</t>
  </si>
  <si>
    <t>111</t>
  </si>
  <si>
    <t>7598015100</t>
  </si>
  <si>
    <t>Přeměření izolačního stavu kabelu úložného 40 žil</t>
  </si>
  <si>
    <t>-339551198</t>
  </si>
  <si>
    <t>112</t>
  </si>
  <si>
    <t>7598015105</t>
  </si>
  <si>
    <t>Přeměření izolačního stavu kabelu úložného 60 žil</t>
  </si>
  <si>
    <t>856811717</t>
  </si>
  <si>
    <t>113</t>
  </si>
  <si>
    <t>7598015110</t>
  </si>
  <si>
    <t>Přeměření izolačního stavu kabelu úložného 80 žil</t>
  </si>
  <si>
    <t>-1859500963</t>
  </si>
  <si>
    <t>114</t>
  </si>
  <si>
    <t>7598015115</t>
  </si>
  <si>
    <t>Přeměření izolačního stavu kabelu úložného 100 žil</t>
  </si>
  <si>
    <t>1281360481</t>
  </si>
  <si>
    <t>115</t>
  </si>
  <si>
    <t>7598015120</t>
  </si>
  <si>
    <t>Přeměření izolačního stavu kabelu úložného 140 žil</t>
  </si>
  <si>
    <t>-428771696</t>
  </si>
  <si>
    <t>116</t>
  </si>
  <si>
    <t>7593505202</t>
  </si>
  <si>
    <t>Uložení HDPE trubky pro optický kabel do výkopu bez zřízení lože a bez krytí</t>
  </si>
  <si>
    <t>-420631352</t>
  </si>
  <si>
    <t>117</t>
  </si>
  <si>
    <t>M</t>
  </si>
  <si>
    <t>7593501125</t>
  </si>
  <si>
    <t>Trasy kabelového vedení Chráničky optického kabelu HDPE 6040 průměr 40/33 mm</t>
  </si>
  <si>
    <t>128</t>
  </si>
  <si>
    <t>-1775360627</t>
  </si>
  <si>
    <t>118</t>
  </si>
  <si>
    <t>7593501142</t>
  </si>
  <si>
    <t xml:space="preserve">Trasy kabelového vedení Chráničky optického kabelu HDPE Koncová zátka Jackmoon  29-38 mm</t>
  </si>
  <si>
    <t>-619732645</t>
  </si>
  <si>
    <t>119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</si>
  <si>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</si>
  <si>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</si>
  <si>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</si>
  <si>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-1628472973</t>
  </si>
  <si>
    <t>120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</si>
  <si>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</si>
  <si>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</si>
  <si>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-1800384583</t>
  </si>
  <si>
    <t>121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</si>
  <si>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</si>
  <si>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</si>
  <si>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1141146520</t>
  </si>
  <si>
    <t>122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</si>
  <si>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</si>
  <si>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</si>
  <si>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-95205003</t>
  </si>
  <si>
    <t>123</t>
  </si>
  <si>
    <t>7499700460</t>
  </si>
  <si>
    <t xml:space="preserve">Kabely trakčního vedení, Různé TV  Geotextilie proti znečištění  pro ochranu štěrk.lože</t>
  </si>
  <si>
    <t>-1378977415</t>
  </si>
  <si>
    <t>124</t>
  </si>
  <si>
    <t>7491100130</t>
  </si>
  <si>
    <t>Trubková vedení Ohebné elektroinstalační trubky KOPOFLEX 110 rudá</t>
  </si>
  <si>
    <t>-589144842</t>
  </si>
  <si>
    <t>125</t>
  </si>
  <si>
    <t>7590130020</t>
  </si>
  <si>
    <t>Rozdělovače, rozváděče Objekt kabelový pro AC trakci (CV490409002)</t>
  </si>
  <si>
    <t>-396397876</t>
  </si>
  <si>
    <t>126</t>
  </si>
  <si>
    <t>7590120070</t>
  </si>
  <si>
    <t>Skříně Skříň kabelová pomocná SKP 76 24xSV-12 C (CV490449010)</t>
  </si>
  <si>
    <t>1583061423</t>
  </si>
  <si>
    <t>127</t>
  </si>
  <si>
    <t>7593501820</t>
  </si>
  <si>
    <t>Trasy kabelového vedení Lokátory a markery Ball Marker 1408-XR, fialový zabezpečováci</t>
  </si>
  <si>
    <t>314208121</t>
  </si>
  <si>
    <t>7590541084</t>
  </si>
  <si>
    <t>Slaboproudé rozvody, kabely pro přívod a vnitřní instalaci Spojky metalických kabelů a příslušenství Teplem smrštitelná silnostěnná trubka s lepidlem, délka 1 m, barva černá, odolná vůči UV záření WCSM 48/12-1000</t>
  </si>
  <si>
    <t>460248383</t>
  </si>
  <si>
    <t>129</t>
  </si>
  <si>
    <t>7590541089</t>
  </si>
  <si>
    <t>Slaboproudé rozvody, kabely pro přívod a vnitřní instalaci Spojky metalických kabelů a příslušenství Teplem smrštitelná silnostěnná trubka s lepidlem, délka 1 m, barva černá, odolná vůči UV záření WCSM 56/16-1000</t>
  </si>
  <si>
    <t>-783589653</t>
  </si>
  <si>
    <t>130</t>
  </si>
  <si>
    <t>7590541094</t>
  </si>
  <si>
    <t>Slaboproudé rozvody, kabely pro přívod a vnitřní instalaci Spojky metalických kabelů a příslušenství Teplem smrštitelná silnostěnná trubka s lepidlem, délka 1 m, barva černá, odolná vůči UV záření WCSM 70/20-1000-23/S(S5)</t>
  </si>
  <si>
    <t>1012133244</t>
  </si>
  <si>
    <t>131</t>
  </si>
  <si>
    <t>7590541414</t>
  </si>
  <si>
    <t>Slaboproudé rozvody, kabely pro přívod a vnitřní instalaci Spojky metalických kabelů a příslušenství Teplem smrštitelná zesílená spojka pro netlakované kabely XAGA 500-100/25-500-FLE-CZ</t>
  </si>
  <si>
    <t>-878745077</t>
  </si>
  <si>
    <t>132</t>
  </si>
  <si>
    <t>7590541434</t>
  </si>
  <si>
    <t>Slaboproudé rozvody, kabely pro přívod a vnitřní instalaci Spojky metalických kabelů a příslušenství Teplem smrštitelná zesílená spojka pro netlakované kabely XAGA 500-43/8-150-FLE-CZ</t>
  </si>
  <si>
    <t>-924023243</t>
  </si>
  <si>
    <t>133</t>
  </si>
  <si>
    <t>7590541444</t>
  </si>
  <si>
    <t>Slaboproudé rozvody, kabely pro přívod a vnitřní instalaci Spojky metalických kabelů a příslušenství Teplem smrštitelná zesílená spojka pro netlakované kabely XAGA 500-43/8-300-FLE-CZ</t>
  </si>
  <si>
    <t>1376374640</t>
  </si>
  <si>
    <t>134</t>
  </si>
  <si>
    <t>7590541459</t>
  </si>
  <si>
    <t>Slaboproudé rozvody, kabely pro přívod a vnitřní instalaci Spojky metalických kabelů a příslušenství Teplem smrštitelná zesílená spojka pro netlakované kabely XAGA 500-55/12-300-FLE-CZ</t>
  </si>
  <si>
    <t>-239905465</t>
  </si>
  <si>
    <t>135</t>
  </si>
  <si>
    <t>7590541479</t>
  </si>
  <si>
    <t>Slaboproudé rozvody, kabely pro přívod a vnitřní instalaci Spojky metalických kabelů a příslušenství Teplem smrštitelná zesílená spojka pro netlakované kabely XAGA 500-75/15-400-FLE-CZ</t>
  </si>
  <si>
    <t>-1031797059</t>
  </si>
  <si>
    <t>136</t>
  </si>
  <si>
    <t>7590720420</t>
  </si>
  <si>
    <t>Součásti světelných návěstidel Základ pod žebříky k náv. 10x40x80cm (HM0592110060000)</t>
  </si>
  <si>
    <t>-25607332</t>
  </si>
  <si>
    <t>137</t>
  </si>
  <si>
    <t>7593310110</t>
  </si>
  <si>
    <t>Konstrukční díly Konektor zářezový U1B</t>
  </si>
  <si>
    <t>-1811212488</t>
  </si>
  <si>
    <t>138</t>
  </si>
  <si>
    <t>7593400010</t>
  </si>
  <si>
    <t>Drátovodné trasy Patice drátovodných kladek 35x35x60CM (HM0592121410000)</t>
  </si>
  <si>
    <t>272770576</t>
  </si>
  <si>
    <t>139</t>
  </si>
  <si>
    <t>7593400070</t>
  </si>
  <si>
    <t>Drátovodné trasy Žlab ocelový s poklopem 200x200x3000 (HM0404115150000)</t>
  </si>
  <si>
    <t>384161940</t>
  </si>
  <si>
    <t>140</t>
  </si>
  <si>
    <t>7593400080</t>
  </si>
  <si>
    <t>Drátovodné trasy Žlab ocelový s poklopem 300x300x3000 norma 03233D (HM0404115180000)</t>
  </si>
  <si>
    <t>-1677977893</t>
  </si>
  <si>
    <t>141</t>
  </si>
  <si>
    <t>7593400090</t>
  </si>
  <si>
    <t>Drátovodné trasy Žlab ocelový s poklopem 400x300x3000 norma 03233G (HM0404115200000)</t>
  </si>
  <si>
    <t>1796436768</t>
  </si>
  <si>
    <t>142</t>
  </si>
  <si>
    <t>7593400100</t>
  </si>
  <si>
    <t>Drátovodné trasy Žlab ocelový s poklopem 400x500x3000 norma 03233H (HM0404115220000)</t>
  </si>
  <si>
    <t>900660342</t>
  </si>
  <si>
    <t>143</t>
  </si>
  <si>
    <t>7593400110</t>
  </si>
  <si>
    <t>Drátovodné trasy Sloupek drátovodný</t>
  </si>
  <si>
    <t>-990037814</t>
  </si>
  <si>
    <t>144</t>
  </si>
  <si>
    <t>7593400120</t>
  </si>
  <si>
    <t>Drátovodné trasy Kladka drátovodná na sloupek</t>
  </si>
  <si>
    <t>1001960372</t>
  </si>
  <si>
    <t>145</t>
  </si>
  <si>
    <t>7593400130</t>
  </si>
  <si>
    <t>Drátovodné trasy Drát OC pro zab.zař.pozink 4mm</t>
  </si>
  <si>
    <t>kg</t>
  </si>
  <si>
    <t>-791035738</t>
  </si>
  <si>
    <t>146</t>
  </si>
  <si>
    <t>7593400140</t>
  </si>
  <si>
    <t>Drátovodné trasy Drát OC pro zab.zař.pozink 5mm</t>
  </si>
  <si>
    <t>1405756744</t>
  </si>
  <si>
    <t>147</t>
  </si>
  <si>
    <t>7593400150</t>
  </si>
  <si>
    <t>Drátovodné trasy Řetěz OC hradlový černý</t>
  </si>
  <si>
    <t>-1128525435</t>
  </si>
  <si>
    <t>148</t>
  </si>
  <si>
    <t>7593500110</t>
  </si>
  <si>
    <t>Trasy kabelového vedení Kabelové žlaby (120x100) spodní + vrchní díl plast</t>
  </si>
  <si>
    <t>310432166</t>
  </si>
  <si>
    <t>149</t>
  </si>
  <si>
    <t>7593500150</t>
  </si>
  <si>
    <t>Trasy kabelového vedení Kabelové žlaby (200x126) spodní + vrchní díl plast</t>
  </si>
  <si>
    <t>-1814103856</t>
  </si>
  <si>
    <t>150</t>
  </si>
  <si>
    <t>7593500895</t>
  </si>
  <si>
    <t>Trasy kabelového vedení Ohebná dvouplášťová korugovaná chránička 63/50 smotek - černá UV stabilní</t>
  </si>
  <si>
    <t>-1230477313</t>
  </si>
  <si>
    <t>151</t>
  </si>
  <si>
    <t>7593501020</t>
  </si>
  <si>
    <t>Trasy kabelového vedení Tuhá dvouplášťová korugovaná chránička KD 09090 průměr 90/75 mm</t>
  </si>
  <si>
    <t>1216348191</t>
  </si>
  <si>
    <t>152</t>
  </si>
  <si>
    <t>7593501025</t>
  </si>
  <si>
    <t>Trasy kabelového vedení Tuhá dvouplášťová korugovaná chránička KD 09110 průměr 110/94 mm</t>
  </si>
  <si>
    <t>-75883226</t>
  </si>
  <si>
    <t>153</t>
  </si>
  <si>
    <t>7593501035</t>
  </si>
  <si>
    <t>Trasy kabelového vedení Tuhá dvouplášťová korugovaná chránička KD 09160 průměr 160/136 mm</t>
  </si>
  <si>
    <t>2088542439</t>
  </si>
  <si>
    <t>154</t>
  </si>
  <si>
    <t>7593500015</t>
  </si>
  <si>
    <t>Trasy kabelového vedení Kabelové žlaby Žlab kabelový TK 1 14x17x100cm (HM0592120210000)</t>
  </si>
  <si>
    <t>-42388164</t>
  </si>
  <si>
    <t>155</t>
  </si>
  <si>
    <t>7593500020</t>
  </si>
  <si>
    <t>Trasy kabelového vedení Kabelové žlaby Žlab kabelový TK 2 19x23x100cm (HM0592120220000)</t>
  </si>
  <si>
    <t>1285952234</t>
  </si>
  <si>
    <t>156</t>
  </si>
  <si>
    <t>7593500035</t>
  </si>
  <si>
    <t>Trasy kabelového vedení Kabelové žlaby Poklop kabel.žlabu TK 1 4x16x50cm (HM0592120810000)</t>
  </si>
  <si>
    <t>895147662</t>
  </si>
  <si>
    <t>157</t>
  </si>
  <si>
    <t>7593500040</t>
  </si>
  <si>
    <t>Trasy kabelového vedení Kabelové žlaby Poklop kabel.žlabu TK 2 3x23x50cm (HM0592120820000)</t>
  </si>
  <si>
    <t>112530402</t>
  </si>
  <si>
    <t>158</t>
  </si>
  <si>
    <t>7593500595</t>
  </si>
  <si>
    <t>Trasy kabelového vedení Kabelové krycí desky a pásy Fólie výstražná modrá š. 20cm (HM0673909991020)</t>
  </si>
  <si>
    <t>-1258063136</t>
  </si>
  <si>
    <t>159</t>
  </si>
  <si>
    <t>7593500600</t>
  </si>
  <si>
    <t>Trasy kabelového vedení Kabelové krycí desky a pásy Fólie výstražná modrá š. 34cm (HM0673909991034)</t>
  </si>
  <si>
    <t>-571014311</t>
  </si>
  <si>
    <t>160</t>
  </si>
  <si>
    <t>7492501870</t>
  </si>
  <si>
    <t>Kabely, vodiče, šňůry Cu - nn Kabel silový 4 a 5-žílový Cu, plastová izolace CYKY 4J10 (4Bx10)</t>
  </si>
  <si>
    <t>1203455267</t>
  </si>
  <si>
    <t>161</t>
  </si>
  <si>
    <t>7492501900</t>
  </si>
  <si>
    <t>Kabely, vodiče, šňůry Cu - nn Kabel silový 4 a 5-žílový Cu, plastová izolace CYKY 4J25 (4Bx25)</t>
  </si>
  <si>
    <t>673888886</t>
  </si>
  <si>
    <t>162</t>
  </si>
  <si>
    <t>7492501880</t>
  </si>
  <si>
    <t>Kabely, vodiče, šňůry Cu - nn Kabel silový 4 a 5-žílový Cu, plastová izolace CYKY 4J16 (4Bx16)</t>
  </si>
  <si>
    <t>1174607195</t>
  </si>
  <si>
    <t>163</t>
  </si>
  <si>
    <t>7492502100</t>
  </si>
  <si>
    <t>Kabely, vodiče, šňůry Cu - nn Kabel silový více-žílový Cu, plastová izolace CYKY 7J2,5 (7Cx2,5)</t>
  </si>
  <si>
    <t>-1591245017</t>
  </si>
  <si>
    <t>164</t>
  </si>
  <si>
    <t>7492600190</t>
  </si>
  <si>
    <t>Kabely, vodiče, šňůry Al - nn Kabel silový 4 a 5-žílový, plastová izolace 1-AYKY 4x16</t>
  </si>
  <si>
    <t>-940052325</t>
  </si>
  <si>
    <t>165</t>
  </si>
  <si>
    <t>7492600200</t>
  </si>
  <si>
    <t>Kabely, vodiče, šňůry Al - nn Kabel silový 4 a 5-žílový, plastová izolace 1-AYKY 4x25</t>
  </si>
  <si>
    <t>-95073775</t>
  </si>
  <si>
    <t>166</t>
  </si>
  <si>
    <t>7492600210</t>
  </si>
  <si>
    <t>Kabely, vodiče, šňůry Al - nn Kabel silový 4 a 5-žílový, plastová izolace 1-AYKY 4x35</t>
  </si>
  <si>
    <t>67702278</t>
  </si>
  <si>
    <t>167</t>
  </si>
  <si>
    <t>7590520599</t>
  </si>
  <si>
    <t>Venkovní vedení kabelová - metalické sítě Plněné 4x0,8 TCEPKPFLE 3 x 4 x 0,8</t>
  </si>
  <si>
    <t>1410894695</t>
  </si>
  <si>
    <t>168</t>
  </si>
  <si>
    <t>7590520609</t>
  </si>
  <si>
    <t>Venkovní vedení kabelová - metalické sítě Plněné 4x0,8 TCEPKPFLE 5 x 4 x 0,8</t>
  </si>
  <si>
    <t>-401814392</t>
  </si>
  <si>
    <t>169</t>
  </si>
  <si>
    <t>7590521514</t>
  </si>
  <si>
    <t>Venkovní vedení kabelová - metalické sítě Plněné, párované s ochr. vodičem TCEKPFLEY 3 P 1,0 D</t>
  </si>
  <si>
    <t>683780063</t>
  </si>
  <si>
    <t>170</t>
  </si>
  <si>
    <t>7590521519</t>
  </si>
  <si>
    <t>Venkovní vedení kabelová - metalické sítě Plněné, párované s ochr. vodičem TCEKPFLEY 4 P 1,0 D</t>
  </si>
  <si>
    <t>1182011439</t>
  </si>
  <si>
    <t>171</t>
  </si>
  <si>
    <t>7590521529</t>
  </si>
  <si>
    <t>Venkovní vedení kabelová - metalické sítě Plněné, párované s ochr. vodičem TCEKPFLEY 7 P 1,0 D</t>
  </si>
  <si>
    <t>1612207061</t>
  </si>
  <si>
    <t>172</t>
  </si>
  <si>
    <t>7590521534</t>
  </si>
  <si>
    <t>Venkovní vedení kabelová - metalické sítě Plněné, párované s ochr. vodičem TCEKPFLEY 12 P 1,0 D</t>
  </si>
  <si>
    <t>1098573430</t>
  </si>
  <si>
    <t>173</t>
  </si>
  <si>
    <t>7590521539</t>
  </si>
  <si>
    <t>Venkovní vedení kabelová - metalické sítě Plněné, párované s ochr. vodičem TCEKPFLEY 16 P 1,0 D</t>
  </si>
  <si>
    <t>-187719693</t>
  </si>
  <si>
    <t>174</t>
  </si>
  <si>
    <t>7590521544</t>
  </si>
  <si>
    <t>Venkovní vedení kabelová - metalické sítě Plněné, párované s ochr. vodičem TCEKPFLEY 24 P 1,0 D</t>
  </si>
  <si>
    <t>2025517794</t>
  </si>
  <si>
    <t>175</t>
  </si>
  <si>
    <t>7590521549</t>
  </si>
  <si>
    <t>Venkovní vedení kabelová - metalické sítě Plněné, párované s ochr. vodičem TCEKPFLEY 30 P 1,0 D</t>
  </si>
  <si>
    <t>1627741441</t>
  </si>
  <si>
    <t>176</t>
  </si>
  <si>
    <t>7590521554</t>
  </si>
  <si>
    <t>Venkovní vedení kabelová - metalické sítě Plněné, párované s ochr. vodičem TCEKPFLEY 48 P 1,0 D</t>
  </si>
  <si>
    <t>895110981</t>
  </si>
  <si>
    <t>177</t>
  </si>
  <si>
    <t>7590521559</t>
  </si>
  <si>
    <t>Venkovní vedení kabelová - metalické sítě Plněné, párované s ochr. vodičem TCEKPFLEY 61 P 1,0 D</t>
  </si>
  <si>
    <t>-176964019</t>
  </si>
  <si>
    <t>178</t>
  </si>
  <si>
    <t>7590521589</t>
  </si>
  <si>
    <t>Venkovní vedení kabelová - metalické sítě Plněné, párované s ochr. vodičem, armované Al dráty TCEKPFLEZE 3 P 1,0 D</t>
  </si>
  <si>
    <t>-1660160751</t>
  </si>
  <si>
    <t>179</t>
  </si>
  <si>
    <t>7590521594</t>
  </si>
  <si>
    <t>Venkovní vedení kabelová - metalické sítě Plněné, párované s ochr. vodičem, armované Al dráty TCEKPFLEZE 4 P 1,0 D</t>
  </si>
  <si>
    <t>356851284</t>
  </si>
  <si>
    <t>180</t>
  </si>
  <si>
    <t>7590521604</t>
  </si>
  <si>
    <t>Venkovní vedení kabelová - metalické sítě Plněné, párované s ochr. vodičem, armované Al dráty TCEKPFLEZE 7 P 1,0 D</t>
  </si>
  <si>
    <t>-2002146387</t>
  </si>
  <si>
    <t>181</t>
  </si>
  <si>
    <t>7590521609</t>
  </si>
  <si>
    <t>Venkovní vedení kabelová - metalické sítě Plněné, párované s ochr. vodičem, armované Al dráty TCEKPFLEZE 12 P 1,0 D</t>
  </si>
  <si>
    <t>1046623606</t>
  </si>
  <si>
    <t>182</t>
  </si>
  <si>
    <t>7590521614</t>
  </si>
  <si>
    <t>Venkovní vedení kabelová - metalické sítě Plněné, párované s ochr. vodičem, armované Al dráty TCEKPFLEZE 16 P 1,0 D</t>
  </si>
  <si>
    <t>-1267174870</t>
  </si>
  <si>
    <t>183</t>
  </si>
  <si>
    <t>7590521619</t>
  </si>
  <si>
    <t>Venkovní vedení kabelová - metalické sítě Plněné, párované s ochr. vodičem, armované Al dráty TCEKPFLEZE 24 P 1,0 D</t>
  </si>
  <si>
    <t>940920659</t>
  </si>
  <si>
    <t>184</t>
  </si>
  <si>
    <t>7590521624</t>
  </si>
  <si>
    <t>Venkovní vedení kabelová - metalické sítě Plněné, párované s ochr. vodičem, armované Al dráty TCEKPFLEZE 30 P 1,0 D</t>
  </si>
  <si>
    <t>-1469506100</t>
  </si>
  <si>
    <t>185</t>
  </si>
  <si>
    <t>7590521629</t>
  </si>
  <si>
    <t>Venkovní vedení kabelová - metalické sítě Plněné, párované s ochr. vodičem, armované Al dráty TCEKPFLEZE 48 P 1,0 D</t>
  </si>
  <si>
    <t>-2144339842</t>
  </si>
  <si>
    <t>186</t>
  </si>
  <si>
    <t>7492103600</t>
  </si>
  <si>
    <t xml:space="preserve">Spojovací vedení, podpěrné izolátory Spojky, ukončení pasu, ostatní Spojka SVCZC  6-35 smršťovací</t>
  </si>
  <si>
    <t>270521000</t>
  </si>
  <si>
    <t>187</t>
  </si>
  <si>
    <t>7492103610</t>
  </si>
  <si>
    <t>Spojovací vedení, podpěrné izolátory Spojky, ukončení pasu, ostatní Spojka SVCZC 16-50 smršťovací</t>
  </si>
  <si>
    <t>651439142</t>
  </si>
  <si>
    <t>188</t>
  </si>
  <si>
    <t>7492103620</t>
  </si>
  <si>
    <t>Spojovací vedení, podpěrné izolátory Spojky, ukončení pasu, ostatní Spojka SVCZC 35-150 smršťovací</t>
  </si>
  <si>
    <t>-465485201</t>
  </si>
  <si>
    <t>189</t>
  </si>
  <si>
    <t>7590521634</t>
  </si>
  <si>
    <t>Venkovní vedení kabelová - metalické sítě Plněné, párované s ochr. vodičem, armované Al dráty TCEKPFLEZE 61 P 1,0 D</t>
  </si>
  <si>
    <t>1572656945</t>
  </si>
  <si>
    <t>190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</si>
  <si>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</si>
  <si>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</si>
  <si>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-1439996987</t>
  </si>
  <si>
    <t>191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</si>
  <si>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</si>
  <si>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</si>
  <si>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-712412723</t>
  </si>
  <si>
    <t>192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</si>
  <si>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</si>
  <si>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</si>
  <si>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-867521493</t>
  </si>
  <si>
    <t>193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</si>
  <si>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</si>
  <si>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</si>
  <si>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-2037471568</t>
  </si>
  <si>
    <t>194</t>
  </si>
  <si>
    <t>7492502130</t>
  </si>
  <si>
    <t>Kabely, vodiče, šňůry Cu - nn Kabel silový více-žílový Cu, plastová izolace CYKY 7O1,5 (7Dx1,5)</t>
  </si>
  <si>
    <t>-166553403</t>
  </si>
  <si>
    <t>195</t>
  </si>
  <si>
    <t>5955101030</t>
  </si>
  <si>
    <t>Kamenivo drcené drť frakce 8/16</t>
  </si>
  <si>
    <t>t</t>
  </si>
  <si>
    <t>-1951046977</t>
  </si>
  <si>
    <t>196</t>
  </si>
  <si>
    <t>5955101005</t>
  </si>
  <si>
    <t>Kamenivo drcené štěrk frakce 31,5/63 třídy min. BII</t>
  </si>
  <si>
    <t>647917468</t>
  </si>
  <si>
    <t>197</t>
  </si>
  <si>
    <t>9902100900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</si>
  <si>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</si>
  <si>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-1686650880</t>
  </si>
  <si>
    <t>198</t>
  </si>
  <si>
    <t>9909000500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</si>
  <si>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</si>
  <si>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942185276</t>
  </si>
  <si>
    <t>199</t>
  </si>
  <si>
    <t>9909000200</t>
  </si>
  <si>
    <t>Poplatek za uložení nebezpečného odpadu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</si>
  <si>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-89109714</t>
  </si>
  <si>
    <t>200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</si>
  <si>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</si>
  <si>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</si>
  <si>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-975626916</t>
  </si>
  <si>
    <t>201</t>
  </si>
  <si>
    <t>7492756030</t>
  </si>
  <si>
    <t>Pomocné práce pro montáž kabelů vyhledání stávajících kabelů ( měření, sonda ) - v obvodu žel. stanice nebo na na trati včetně provedení sondy</t>
  </si>
  <si>
    <t>1042585114</t>
  </si>
  <si>
    <t>202</t>
  </si>
  <si>
    <t>9901000600R</t>
  </si>
  <si>
    <t xml:space="preserve">Doprava </t>
  </si>
  <si>
    <t>km</t>
  </si>
  <si>
    <t>-1852401758</t>
  </si>
  <si>
    <t>203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</si>
  <si>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</si>
  <si>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</si>
  <si>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-1286628323</t>
  </si>
  <si>
    <t>204</t>
  </si>
  <si>
    <t>9902900300</t>
  </si>
  <si>
    <t>Složení sypanin, drobného kusového materiálu, suti Poznámka: 1. Ceny jsou určeny pro skládání materiálu z vlastních zásob objednatele.</t>
  </si>
  <si>
    <t>587156238</t>
  </si>
  <si>
    <t>205</t>
  </si>
  <si>
    <t>9902900400</t>
  </si>
  <si>
    <t>Složení objemnějšího kusového materiálu, vybouraných hmot Poznámka: 1. Ceny jsou určeny pro skládání materiálu z vlastních zásob objednatele.</t>
  </si>
  <si>
    <t>1514195850</t>
  </si>
  <si>
    <t>02 - ÚRS</t>
  </si>
  <si>
    <t>HSV - Práce a dodávky HSV</t>
  </si>
  <si>
    <t xml:space="preserve">    1 - Zemní práce</t>
  </si>
  <si>
    <t xml:space="preserve">      M - Práce a dodávky M</t>
  </si>
  <si>
    <t xml:space="preserve">        46-M - Zemní práce při extr.mont.pracích</t>
  </si>
  <si>
    <t xml:space="preserve">    2 - Zakládání</t>
  </si>
  <si>
    <t>HSV</t>
  </si>
  <si>
    <t>Práce a dodávky HSV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</si>
  <si>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</si>
  <si>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</si>
  <si>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</si>
  <si>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01</t>
  </si>
  <si>
    <t>-309504760</t>
  </si>
  <si>
    <t>Práce a dodávky M</t>
  </si>
  <si>
    <t>46-M</t>
  </si>
  <si>
    <t>Zemní práce při extr.mont.pracích</t>
  </si>
  <si>
    <t>460010021</t>
  </si>
  <si>
    <t>Vytyčení trasy vedení kabelového (podzemního) v obvodu železniční stanice</t>
  </si>
  <si>
    <t>-2057302805</t>
  </si>
  <si>
    <t>460010025</t>
  </si>
  <si>
    <t>Vytyčení trasy inženýrských sítí v zastavěném prostoru</t>
  </si>
  <si>
    <t>-2004788953</t>
  </si>
  <si>
    <t>460030192</t>
  </si>
  <si>
    <t>Řezání spár v podkladu nebo krytu živičném, tloušťky přes 5 do 10 cm</t>
  </si>
  <si>
    <t>-1085253560</t>
  </si>
  <si>
    <t>131313101</t>
  </si>
  <si>
    <t>Hloubení jam ručně zapažených i nezapažených s urovnáním dna do předepsaného profilu a spádu v hornině třídy těžitelnosti II skupiny 4 soudržných</t>
  </si>
  <si>
    <t>-1970798879</t>
  </si>
  <si>
    <t>460391124</t>
  </si>
  <si>
    <t>Zásyp jam ručně s uložením výkopku ve vrstvách a úpravou povrchu s přemístění sypaniny ze vzdálenosti do 10 m se zhutněním z horniny třídy těžitelnosti II skupiny 4</t>
  </si>
  <si>
    <t>1211768622</t>
  </si>
  <si>
    <t>275351121</t>
  </si>
  <si>
    <t>Bednění základů patek zřízení</t>
  </si>
  <si>
    <t>-2071579804</t>
  </si>
  <si>
    <t>275351122</t>
  </si>
  <si>
    <t>Bednění základů patek odstranění</t>
  </si>
  <si>
    <t>714240846</t>
  </si>
  <si>
    <t>275352111</t>
  </si>
  <si>
    <t>Bednění základů patek ztracené (neodbedněné)</t>
  </si>
  <si>
    <t>-1316720753</t>
  </si>
  <si>
    <t>311353111</t>
  </si>
  <si>
    <t>Bednění šachet oboustranné za každou stranu zřízení</t>
  </si>
  <si>
    <t>1533492333</t>
  </si>
  <si>
    <t>311353112</t>
  </si>
  <si>
    <t>Bednění šachet oboustranné za každou stranu odstranění</t>
  </si>
  <si>
    <t>-1830157151</t>
  </si>
  <si>
    <t>58932312</t>
  </si>
  <si>
    <t>beton C 12/15 kamenivo frakce 0/16</t>
  </si>
  <si>
    <t>-1192637902</t>
  </si>
  <si>
    <t>460080112</t>
  </si>
  <si>
    <t>Bourání základu betonového</t>
  </si>
  <si>
    <t>886094196</t>
  </si>
  <si>
    <t>174111101</t>
  </si>
  <si>
    <t>Zásyp sypaninou z jakékoliv horniny ručně s uložením výkopku ve vrstvách se zhutněním jam, šachet, rýh nebo kolem objektů v těchto vykopávkách</t>
  </si>
  <si>
    <t>-220706078</t>
  </si>
  <si>
    <t>460150104</t>
  </si>
  <si>
    <t>Hloubení zapažených i nezapažených kabelových rýh ručně včetně urovnání dna s přemístěním výkopku do vzdálenosti 3 m od okraje jámy nebo s naložením na dopravní prostředek šířky 35 cm hloubky 20 cm v hornině třídy těžitelnosti II skupiny 4</t>
  </si>
  <si>
    <t>-1509108525</t>
  </si>
  <si>
    <t>460150134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</si>
  <si>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</si>
  <si>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-798053957</t>
  </si>
  <si>
    <t>460150154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</si>
  <si>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II skupiny 4</t>
  </si>
  <si>
    <t>248359155</t>
  </si>
  <si>
    <t>460150164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</si>
  <si>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</si>
  <si>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1200490853</t>
  </si>
  <si>
    <t>460150304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</si>
  <si>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</si>
  <si>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1364150967</t>
  </si>
  <si>
    <t>460162113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</si>
  <si>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II skupiny 4</t>
  </si>
  <si>
    <t>556874685</t>
  </si>
  <si>
    <t>460260001</t>
  </si>
  <si>
    <t>Ostatní práce při montáži vodičů, šňůr a kabelů zatažení lana včetně odvinutí a napojení do kanálu nebo tvárnicové trasy</t>
  </si>
  <si>
    <t>1389551121</t>
  </si>
  <si>
    <t>460270211</t>
  </si>
  <si>
    <t>Bourání pilíře pro rozvod nn ze zdiva cihelného včetně úpravy terénu skříně výšky do 60 cm, šířky do 90 cm</t>
  </si>
  <si>
    <t>185884736</t>
  </si>
  <si>
    <t>141720016</t>
  </si>
  <si>
    <t>Neřízený zemní protlak v hornině třídy těžitelnosti I a II, skupiny 3 a 4 vnějšího průměru protlaku přes 110 do 125 mm</t>
  </si>
  <si>
    <t>-1174811621</t>
  </si>
  <si>
    <t>141721213</t>
  </si>
  <si>
    <t>Řízený zemní protlak délky protlaku do 50 m v hornině třídy těžitelnosti I a II, skupiny 1 až 4 včetně protlačení trub v hloubce do 6 m vnějšího průměru vrtu přes 110 do 140 mm</t>
  </si>
  <si>
    <t>1700615245</t>
  </si>
  <si>
    <t>460191114</t>
  </si>
  <si>
    <t>Rýhy pro kabelové spojky ručně hloubení s urovnáním dna včetně zásypu se zhutněním s přemístěním výkopku na vzdálenost do 3 m do 10 kV v hornině třídy těžitelnosti II skupiny 4</t>
  </si>
  <si>
    <t>-1460278526</t>
  </si>
  <si>
    <t>460661411</t>
  </si>
  <si>
    <t>Kabelové lože z písku včetně podsypu, zhutnění a urovnání povrchu pro kabely nn zakryté plastovými deskami (materiál ve specifikaci), šířky do 25 cm</t>
  </si>
  <si>
    <t>2118552762</t>
  </si>
  <si>
    <t>460661412</t>
  </si>
  <si>
    <t>Kabelové lože z písku včetně podsypu, zhutnění a urovnání povrchu pro kabely nn zakryté plastovými deskami (materiál ve specifikaci), šířky přes 25 do 50 cm</t>
  </si>
  <si>
    <t>149679941</t>
  </si>
  <si>
    <t>460752111</t>
  </si>
  <si>
    <t>Osazení kabelových kanálů včetně utěsnění, vyspárování a zakrytí víkem ze žlabů plastových do rýhy, bez výkopových prací vnější šířky do 10 cm</t>
  </si>
  <si>
    <t>1227614167</t>
  </si>
  <si>
    <t>460752112</t>
  </si>
  <si>
    <t>Osazení kabelových kanálů včetně utěsnění, vyspárování a zakrytí víkem ze žlabů plastových do rýhy, bez výkopových prací vnější šířky přes 10 do 20 cm</t>
  </si>
  <si>
    <t>-744446951</t>
  </si>
  <si>
    <t>460742122</t>
  </si>
  <si>
    <t>Osazení kabelových prostupů včetně utěsnění a spárování z trub plastových do rýhy, bez výkopových prací s obsypem z písku, vnitřního průměru přes 10 do 15 cm</t>
  </si>
  <si>
    <t>1954911366</t>
  </si>
  <si>
    <t>460742123</t>
  </si>
  <si>
    <t>Osazení kabelových prostupů včetně utěsnění a spárování z trub plastových do rýhy, bez výkopových prací s obsypem z písku, vnitřního průměru přes 15 do 20 cm</t>
  </si>
  <si>
    <t>-436512460</t>
  </si>
  <si>
    <t>460761111</t>
  </si>
  <si>
    <t>Odkrytí a zakrytí betonových žlabů včetně obnovy, případně výměny poškozených vík vnější šířky do 20 cm</t>
  </si>
  <si>
    <t>-1103025687</t>
  </si>
  <si>
    <t>460761112</t>
  </si>
  <si>
    <t>Odkrytí a zakrytí betonových žlabů včetně obnovy, případně výměny poškozených vík vnější šířky přes 20 do 25 cm</t>
  </si>
  <si>
    <t>1116801315</t>
  </si>
  <si>
    <t>460761113</t>
  </si>
  <si>
    <t>Odkrytí a zakrytí betonových žlabů včetně obnovy, případně výměny poškozených vík vnější šířky přes 25 do 35 cm</t>
  </si>
  <si>
    <t>-682376190</t>
  </si>
  <si>
    <t>460751111</t>
  </si>
  <si>
    <t>Osazení kabelových kanálů včetně utěsnění, vyspárování a zakrytí víkem z prefabrikovaných betonových žlabů do rýhy, bez výkopových prací vnější šířky do 20 cm</t>
  </si>
  <si>
    <t>-829131749</t>
  </si>
  <si>
    <t>460751112</t>
  </si>
  <si>
    <t>Osazení kabelových kanálů včetně utěsnění, vyspárování a zakrytí víkem z prefabrikovaných betonových žlabů do rýhy, bez výkopových prací vnější šířky přes 20 do 25 cm</t>
  </si>
  <si>
    <t>-1795476673</t>
  </si>
  <si>
    <t>460751113</t>
  </si>
  <si>
    <t>Osazení kabelových kanálů včetně utěsnění, vyspárování a zakrytí víkem z prefabrikovaných betonových žlabů do rýhy, bez výkopových prací vnější šířky přes 25 do 35 cm</t>
  </si>
  <si>
    <t>1070508107</t>
  </si>
  <si>
    <t>460751121</t>
  </si>
  <si>
    <t>Osazení kabelových kanálů včetně utěsnění, vyspárování a zakrytí víkem z prefabrikovaných betonových žlabů zapuštěných do terénu, včetně výkopu horniny vnější šířky do 20 cm</t>
  </si>
  <si>
    <t>559984631</t>
  </si>
  <si>
    <t>460751122</t>
  </si>
  <si>
    <t>Osazení kabelových kanálů včetně utěsnění, vyspárování a zakrytí víkem z prefabrikovaných betonových žlabů zapuštěných do terénu, včetně výkopu horniny vnější šířky přes 20 do 25 cm</t>
  </si>
  <si>
    <t>1609921196</t>
  </si>
  <si>
    <t>460751123</t>
  </si>
  <si>
    <t>Osazení kabelových kanálů včetně utěsnění, vyspárování a zakrytí víkem z prefabrikovaných betonových žlabů zapuštěných do terénu, včetně výkopu horniny vnější šířky přes 25 do 35 cm</t>
  </si>
  <si>
    <t>-1076411335</t>
  </si>
  <si>
    <t>460751131</t>
  </si>
  <si>
    <t>Osazení kabelových kanálů včetně utěsnění, vyspárování a zakrytí víkem z prefabrikovaných betonových žlabů pochůzných osazených do betonové mazaniny - na terén hmotnosti do 0,25 t</t>
  </si>
  <si>
    <t>360380194</t>
  </si>
  <si>
    <t>460751132</t>
  </si>
  <si>
    <t>Osazení kabelových kanálů včetně utěsnění, vyspárování a zakrytí víkem z prefabrikovaných betonových žlabů pochůzných osazených do betonové mazaniny - na terén hmotnosti přes 0,25 do 0,5 t</t>
  </si>
  <si>
    <t>-930933009</t>
  </si>
  <si>
    <t>460560104</t>
  </si>
  <si>
    <t>Zásyp kabelových rýh ručně s přemístění sypaniny ze vzdálenosti do 10 m, s uložením výkopku ve vrstvách včetně zhutnění a úpravy povrchu šířky 35 cm hloubky 20 cm z horniny třídy těžitelnosti II skupiny 4</t>
  </si>
  <si>
    <t>-1358827126</t>
  </si>
  <si>
    <t>460560134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</si>
  <si>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</si>
  <si>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782706728</t>
  </si>
  <si>
    <t>460560154</t>
  </si>
  <si>
    <t>Zásyp kabelových rýh ručně s přemístění sypaniny ze vzdálenosti do 10 m, s uložením výkopku ve vrstvách včetně zhutnění a úpravy povrchu šířky 35 cm hloubky 70 cm z horniny třídy těžitelnosti II skupiny 4</t>
  </si>
  <si>
    <t>1652342993</t>
  </si>
  <si>
    <t>460560164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</si>
  <si>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</si>
  <si>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2034568654</t>
  </si>
  <si>
    <t>460560304</t>
  </si>
  <si>
    <t>Zásyp kabelových rýh ručně s přemístění sypaniny ze vzdálenosti do 10 m, s uložením výkopku ve vrstvách včetně zhutnění a úpravy povrchu šířky 50 cm hloubky 120 cm z horniny třídy těžitelnosti II skupiny 4</t>
  </si>
  <si>
    <t>324256836</t>
  </si>
  <si>
    <t>460581131</t>
  </si>
  <si>
    <t>Úprava terénu uvedení nezpevněného terénu do původního stavu v místě dočasného uložení výkopku s vyhrabáním, srovnáním a částečným dosetím trávy</t>
  </si>
  <si>
    <t>770672900</t>
  </si>
  <si>
    <t>34575492</t>
  </si>
  <si>
    <t>žlab kabelový pozinkovaný 2m/ks 50X125</t>
  </si>
  <si>
    <t>-1307880112</t>
  </si>
  <si>
    <t>34575495</t>
  </si>
  <si>
    <t>žlab kabelový pozinkovaný 2m/ks 100X250</t>
  </si>
  <si>
    <t>-1270803512</t>
  </si>
  <si>
    <t>34575496</t>
  </si>
  <si>
    <t>žlab kabelový pozinkovaný 2m/ks 100X500</t>
  </si>
  <si>
    <t>1265304652</t>
  </si>
  <si>
    <t>34382003</t>
  </si>
  <si>
    <t xml:space="preserve">páska elektroizolační  15mm,10m, tl 0,15mm</t>
  </si>
  <si>
    <t>-339780881</t>
  </si>
  <si>
    <t>HZS4232</t>
  </si>
  <si>
    <t>Hodinové zúčtovací sazby ostatních profesí revizní a kontrolní činnost technik odborný</t>
  </si>
  <si>
    <t>512</t>
  </si>
  <si>
    <t>1570744067</t>
  </si>
  <si>
    <t>Zakládání</t>
  </si>
  <si>
    <t>213141111</t>
  </si>
  <si>
    <t>Zřízení vrstvy z geotextilie filtrační, separační, odvodňovací, ochranné, výztužné nebo protierozní v rovině nebo ve sklonu do 1:5, šířky do 3 m</t>
  </si>
  <si>
    <t>1202630162</t>
  </si>
  <si>
    <t>58156562</t>
  </si>
  <si>
    <t>písek podsypový spárovací frakce 0/1</t>
  </si>
  <si>
    <t>-2002470925</t>
  </si>
  <si>
    <t>VV</t>
  </si>
  <si>
    <t>100*10 'Přepočtené koeficientem množství</t>
  </si>
  <si>
    <t>VON - -</t>
  </si>
  <si>
    <t>VRN - Vedlejší rozpočtové náklady</t>
  </si>
  <si>
    <t>VRN</t>
  </si>
  <si>
    <t>Vedlejší rozpočtové náklady</t>
  </si>
  <si>
    <t>034111001</t>
  </si>
  <si>
    <t>Další náklady na pracovníky Zákonné příplatky ke mzdě za práci o sobotách, nedělích a státem uznaných svátcích</t>
  </si>
  <si>
    <t>Kč/hod</t>
  </si>
  <si>
    <t>1024</t>
  </si>
  <si>
    <t>812663943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</si>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</sst>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21</v>
      </c>
      <c r="AL7" s="22"/>
      <c r="AM7" s="22"/>
      <c r="AN7" s="27" t="s">
        <v>22</v>
      </c>
      <c r="AO7" s="22"/>
      <c r="AP7" s="22"/>
      <c r="AQ7" s="22"/>
      <c r="AR7" s="20"/>
      <c r="BE7" s="31"/>
      <c r="BS7" s="17" t="s">
        <v>23</v>
      </c>
    </row>
    <row r="8" s="1" customFormat="1" ht="12" customHeight="1">
      <c r="B8" s="21"/>
      <c r="C8" s="22"/>
      <c r="D8" s="32" t="s">
        <v>24</v>
      </c>
      <c r="E8" s="22"/>
      <c r="F8" s="22"/>
      <c r="G8" s="22"/>
      <c r="H8" s="22"/>
      <c r="I8" s="22"/>
      <c r="J8" s="22"/>
      <c r="K8" s="27" t="s">
        <v>25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26</v>
      </c>
      <c r="AL8" s="22"/>
      <c r="AM8" s="22"/>
      <c r="AN8" s="33" t="s">
        <v>27</v>
      </c>
      <c r="AO8" s="22"/>
      <c r="AP8" s="22"/>
      <c r="AQ8" s="22"/>
      <c r="AR8" s="20"/>
      <c r="BE8" s="31"/>
      <c r="BS8" s="17" t="s">
        <v>28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29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22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33</v>
      </c>
      <c r="AL11" s="22"/>
      <c r="AM11" s="22"/>
      <c r="AN11" s="27" t="s">
        <v>22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4" t="s">
        <v>35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33</v>
      </c>
      <c r="AL14" s="22"/>
      <c r="AM14" s="22"/>
      <c r="AN14" s="34" t="s">
        <v>35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22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33</v>
      </c>
      <c r="AL17" s="22"/>
      <c r="AM17" s="22"/>
      <c r="AN17" s="27" t="s">
        <v>22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22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33</v>
      </c>
      <c r="AL20" s="22"/>
      <c r="AM20" s="22"/>
      <c r="AN20" s="27" t="s">
        <v>22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20210101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Opravy kabelů a kabelových tras v obvodu SSZT 2021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24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OŘ Ostrava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26</v>
      </c>
      <c r="AJ47" s="40"/>
      <c r="AK47" s="40"/>
      <c r="AL47" s="40"/>
      <c r="AM47" s="72" t="str">
        <f>IF(AN8= "","",AN8)</f>
        <v>1. 1. 2021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30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36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57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34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39</v>
      </c>
      <c r="AJ50" s="40"/>
      <c r="AK50" s="40"/>
      <c r="AL50" s="40"/>
      <c r="AM50" s="73" t="str">
        <f>IF(E20="","",E20)</f>
        <v>ing. Hodulová Michaela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58</v>
      </c>
      <c r="D52" s="87"/>
      <c r="E52" s="87"/>
      <c r="F52" s="87"/>
      <c r="G52" s="87"/>
      <c r="H52" s="88"/>
      <c r="I52" s="89" t="s">
        <v>59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60</v>
      </c>
      <c r="AH52" s="87"/>
      <c r="AI52" s="87"/>
      <c r="AJ52" s="87"/>
      <c r="AK52" s="87"/>
      <c r="AL52" s="87"/>
      <c r="AM52" s="87"/>
      <c r="AN52" s="89" t="s">
        <v>61</v>
      </c>
      <c r="AO52" s="87"/>
      <c r="AP52" s="87"/>
      <c r="AQ52" s="91" t="s">
        <v>62</v>
      </c>
      <c r="AR52" s="44"/>
      <c r="AS52" s="92" t="s">
        <v>63</v>
      </c>
      <c r="AT52" s="93" t="s">
        <v>64</v>
      </c>
      <c r="AU52" s="93" t="s">
        <v>65</v>
      </c>
      <c r="AV52" s="93" t="s">
        <v>66</v>
      </c>
      <c r="AW52" s="93" t="s">
        <v>67</v>
      </c>
      <c r="AX52" s="93" t="s">
        <v>68</v>
      </c>
      <c r="AY52" s="93" t="s">
        <v>69</v>
      </c>
      <c r="AZ52" s="93" t="s">
        <v>70</v>
      </c>
      <c r="BA52" s="93" t="s">
        <v>71</v>
      </c>
      <c r="BB52" s="93" t="s">
        <v>72</v>
      </c>
      <c r="BC52" s="93" t="s">
        <v>73</v>
      </c>
      <c r="BD52" s="94" t="s">
        <v>74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75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22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76</v>
      </c>
      <c r="BT54" s="109" t="s">
        <v>77</v>
      </c>
      <c r="BU54" s="110" t="s">
        <v>78</v>
      </c>
      <c r="BV54" s="109" t="s">
        <v>79</v>
      </c>
      <c r="BW54" s="109" t="s">
        <v>5</v>
      </c>
      <c r="BX54" s="109" t="s">
        <v>80</v>
      </c>
      <c r="CL54" s="109" t="s">
        <v>20</v>
      </c>
    </row>
    <row r="55" s="7" customFormat="1" ht="16.5" customHeight="1">
      <c r="A55" s="111" t="s">
        <v>81</v>
      </c>
      <c r="B55" s="112"/>
      <c r="C55" s="113"/>
      <c r="D55" s="114" t="s">
        <v>82</v>
      </c>
      <c r="E55" s="114"/>
      <c r="F55" s="114"/>
      <c r="G55" s="114"/>
      <c r="H55" s="114"/>
      <c r="I55" s="115"/>
      <c r="J55" s="114" t="s">
        <v>83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Sborník ÚOŽI'!J30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84</v>
      </c>
      <c r="AR55" s="118"/>
      <c r="AS55" s="119">
        <v>0</v>
      </c>
      <c r="AT55" s="120">
        <f>ROUND(SUM(AV55:AW55),2)</f>
        <v>0</v>
      </c>
      <c r="AU55" s="121">
        <f>'01 - Sborník ÚOŽI'!P80</f>
        <v>0</v>
      </c>
      <c r="AV55" s="120">
        <f>'01 - Sborník ÚOŽI'!J33</f>
        <v>0</v>
      </c>
      <c r="AW55" s="120">
        <f>'01 - Sborník ÚOŽI'!J34</f>
        <v>0</v>
      </c>
      <c r="AX55" s="120">
        <f>'01 - Sborník ÚOŽI'!J35</f>
        <v>0</v>
      </c>
      <c r="AY55" s="120">
        <f>'01 - Sborník ÚOŽI'!J36</f>
        <v>0</v>
      </c>
      <c r="AZ55" s="120">
        <f>'01 - Sborník ÚOŽI'!F33</f>
        <v>0</v>
      </c>
      <c r="BA55" s="120">
        <f>'01 - Sborník ÚOŽI'!F34</f>
        <v>0</v>
      </c>
      <c r="BB55" s="120">
        <f>'01 - Sborník ÚOŽI'!F35</f>
        <v>0</v>
      </c>
      <c r="BC55" s="120">
        <f>'01 - Sborník ÚOŽI'!F36</f>
        <v>0</v>
      </c>
      <c r="BD55" s="122">
        <f>'01 - Sborník ÚOŽI'!F37</f>
        <v>0</v>
      </c>
      <c r="BE55" s="7"/>
      <c r="BT55" s="123" t="s">
        <v>23</v>
      </c>
      <c r="BV55" s="123" t="s">
        <v>79</v>
      </c>
      <c r="BW55" s="123" t="s">
        <v>85</v>
      </c>
      <c r="BX55" s="123" t="s">
        <v>5</v>
      </c>
      <c r="CL55" s="123" t="s">
        <v>20</v>
      </c>
      <c r="CM55" s="123" t="s">
        <v>86</v>
      </c>
    </row>
    <row r="56" s="7" customFormat="1" ht="16.5" customHeight="1">
      <c r="A56" s="111" t="s">
        <v>81</v>
      </c>
      <c r="B56" s="112"/>
      <c r="C56" s="113"/>
      <c r="D56" s="114" t="s">
        <v>87</v>
      </c>
      <c r="E56" s="114"/>
      <c r="F56" s="114"/>
      <c r="G56" s="114"/>
      <c r="H56" s="114"/>
      <c r="I56" s="115"/>
      <c r="J56" s="114" t="s">
        <v>88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ÚRS'!J30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89</v>
      </c>
      <c r="AR56" s="118"/>
      <c r="AS56" s="119">
        <v>0</v>
      </c>
      <c r="AT56" s="120">
        <f>ROUND(SUM(AV56:AW56),2)</f>
        <v>0</v>
      </c>
      <c r="AU56" s="121">
        <f>'02 - ÚRS'!P84</f>
        <v>0</v>
      </c>
      <c r="AV56" s="120">
        <f>'02 - ÚRS'!J33</f>
        <v>0</v>
      </c>
      <c r="AW56" s="120">
        <f>'02 - ÚRS'!J34</f>
        <v>0</v>
      </c>
      <c r="AX56" s="120">
        <f>'02 - ÚRS'!J35</f>
        <v>0</v>
      </c>
      <c r="AY56" s="120">
        <f>'02 - ÚRS'!J36</f>
        <v>0</v>
      </c>
      <c r="AZ56" s="120">
        <f>'02 - ÚRS'!F33</f>
        <v>0</v>
      </c>
      <c r="BA56" s="120">
        <f>'02 - ÚRS'!F34</f>
        <v>0</v>
      </c>
      <c r="BB56" s="120">
        <f>'02 - ÚRS'!F35</f>
        <v>0</v>
      </c>
      <c r="BC56" s="120">
        <f>'02 - ÚRS'!F36</f>
        <v>0</v>
      </c>
      <c r="BD56" s="122">
        <f>'02 - ÚRS'!F37</f>
        <v>0</v>
      </c>
      <c r="BE56" s="7"/>
      <c r="BT56" s="123" t="s">
        <v>23</v>
      </c>
      <c r="BV56" s="123" t="s">
        <v>79</v>
      </c>
      <c r="BW56" s="123" t="s">
        <v>90</v>
      </c>
      <c r="BX56" s="123" t="s">
        <v>5</v>
      </c>
      <c r="CL56" s="123" t="s">
        <v>20</v>
      </c>
      <c r="CM56" s="123" t="s">
        <v>86</v>
      </c>
    </row>
    <row r="57" s="7" customFormat="1" ht="16.5" customHeight="1">
      <c r="A57" s="111" t="s">
        <v>81</v>
      </c>
      <c r="B57" s="112"/>
      <c r="C57" s="113"/>
      <c r="D57" s="114" t="s">
        <v>91</v>
      </c>
      <c r="E57" s="114"/>
      <c r="F57" s="114"/>
      <c r="G57" s="114"/>
      <c r="H57" s="114"/>
      <c r="I57" s="115"/>
      <c r="J57" s="114" t="s">
        <v>92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'VON - -'!J30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89</v>
      </c>
      <c r="AR57" s="118"/>
      <c r="AS57" s="124">
        <v>0</v>
      </c>
      <c r="AT57" s="125">
        <f>ROUND(SUM(AV57:AW57),2)</f>
        <v>0</v>
      </c>
      <c r="AU57" s="126">
        <f>'VON - -'!P80</f>
        <v>0</v>
      </c>
      <c r="AV57" s="125">
        <f>'VON - -'!J33</f>
        <v>0</v>
      </c>
      <c r="AW57" s="125">
        <f>'VON - -'!J34</f>
        <v>0</v>
      </c>
      <c r="AX57" s="125">
        <f>'VON - -'!J35</f>
        <v>0</v>
      </c>
      <c r="AY57" s="125">
        <f>'VON - -'!J36</f>
        <v>0</v>
      </c>
      <c r="AZ57" s="125">
        <f>'VON - -'!F33</f>
        <v>0</v>
      </c>
      <c r="BA57" s="125">
        <f>'VON - -'!F34</f>
        <v>0</v>
      </c>
      <c r="BB57" s="125">
        <f>'VON - -'!F35</f>
        <v>0</v>
      </c>
      <c r="BC57" s="125">
        <f>'VON - -'!F36</f>
        <v>0</v>
      </c>
      <c r="BD57" s="127">
        <f>'VON - -'!F37</f>
        <v>0</v>
      </c>
      <c r="BE57" s="7"/>
      <c r="BT57" s="123" t="s">
        <v>23</v>
      </c>
      <c r="BV57" s="123" t="s">
        <v>79</v>
      </c>
      <c r="BW57" s="123" t="s">
        <v>93</v>
      </c>
      <c r="BX57" s="123" t="s">
        <v>5</v>
      </c>
      <c r="CL57" s="123" t="s">
        <v>20</v>
      </c>
      <c r="CM57" s="123" t="s">
        <v>86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t6osSHT5A9396fAWcyN/N2otkydJDzvQUuimPe740TzSaG9FjxaYSwmSZxei2WtV8zWLt47xYsqGyZdyMhaEag==" hashValue="mxAT7idOvgJ4FadT26SpS4wEqVd2w1fV4ZLWXSC6+ARBKs0QTcI33GpdNxcrnUEzLBlLfKWYXwYdU4ceIPhr6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Opravy kabelů a kabelových tras v obvodu SSZT 2021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ROUND((SUM(BE80:BE286)),  2)</f>
        <v>0</v>
      </c>
      <c r="G33" s="38"/>
      <c r="H33" s="38"/>
      <c r="I33" s="148">
        <v>0.20999999999999999</v>
      </c>
      <c r="J33" s="147">
        <f>ROUND(((SUM(BE80:BE286))*I33),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ROUND((SUM(BF80:BF286)),  2)</f>
        <v>0</v>
      </c>
      <c r="G34" s="38"/>
      <c r="H34" s="38"/>
      <c r="I34" s="148">
        <v>0.14999999999999999</v>
      </c>
      <c r="J34" s="147">
        <f>ROUND(((SUM(BF80:BF286))*I34),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ROUND((SUM(BG80:BG286)),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ROUND((SUM(BH80:BH286)),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ROUND((SUM(BI80:BI286)),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Opravy kabelů a kabelových tras v obvodu SSZT 2021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Sborník ÚOŽI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OŘ Ostrava</v>
      </c>
      <c r="G52" s="40"/>
      <c r="H52" s="40"/>
      <c r="I52" s="32" t="s">
        <v>26</v>
      </c>
      <c r="J52" s="72" t="str">
        <f>IF(J12="","",J12)</f>
        <v>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65"/>
      <c r="C60" s="166"/>
      <c r="D60" s="167" t="s">
        <v>101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kabelů a kabelových tras v obvodu SSZT 2021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01 - Sborník ÚOŽI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24</v>
      </c>
      <c r="D74" s="40"/>
      <c r="E74" s="40"/>
      <c r="F74" s="27" t="str">
        <f>F12</f>
        <v>OŘ Ostrava</v>
      </c>
      <c r="G74" s="40"/>
      <c r="H74" s="40"/>
      <c r="I74" s="32" t="s">
        <v>26</v>
      </c>
      <c r="J74" s="72" t="str">
        <f>IF(J12="","",J12)</f>
        <v>1. 1. 2021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30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36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34</v>
      </c>
      <c r="D77" s="40"/>
      <c r="E77" s="40"/>
      <c r="F77" s="27" t="str">
        <f>IF(E18="","",E18)</f>
        <v>Vyplň údaj</v>
      </c>
      <c r="G77" s="40"/>
      <c r="H77" s="40"/>
      <c r="I77" s="32" t="s">
        <v>39</v>
      </c>
      <c r="J77" s="36" t="str">
        <f>E24</f>
        <v>ing. Hodulová Michaela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103</v>
      </c>
      <c r="D79" s="174" t="s">
        <v>62</v>
      </c>
      <c r="E79" s="174" t="s">
        <v>58</v>
      </c>
      <c r="F79" s="174" t="s">
        <v>59</v>
      </c>
      <c r="G79" s="174" t="s">
        <v>104</v>
      </c>
      <c r="H79" s="174" t="s">
        <v>105</v>
      </c>
      <c r="I79" s="174" t="s">
        <v>106</v>
      </c>
      <c r="J79" s="174" t="s">
        <v>99</v>
      </c>
      <c r="K79" s="175" t="s">
        <v>107</v>
      </c>
      <c r="L79" s="176"/>
      <c r="M79" s="92" t="s">
        <v>22</v>
      </c>
      <c r="N79" s="93" t="s">
        <v>47</v>
      </c>
      <c r="O79" s="93" t="s">
        <v>108</v>
      </c>
      <c r="P79" s="93" t="s">
        <v>109</v>
      </c>
      <c r="Q79" s="93" t="s">
        <v>110</v>
      </c>
      <c r="R79" s="93" t="s">
        <v>111</v>
      </c>
      <c r="S79" s="93" t="s">
        <v>112</v>
      </c>
      <c r="T79" s="94" t="s">
        <v>113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114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4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76</v>
      </c>
      <c r="AU80" s="17" t="s">
        <v>100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76</v>
      </c>
      <c r="E81" s="185" t="s">
        <v>115</v>
      </c>
      <c r="F81" s="185" t="s">
        <v>116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SUM(P82:P286)</f>
        <v>0</v>
      </c>
      <c r="Q81" s="190"/>
      <c r="R81" s="191">
        <f>SUM(R82:R286)</f>
        <v>4</v>
      </c>
      <c r="S81" s="190"/>
      <c r="T81" s="192">
        <f>SUM(T82:T286)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117</v>
      </c>
      <c r="AT81" s="194" t="s">
        <v>76</v>
      </c>
      <c r="AU81" s="194" t="s">
        <v>77</v>
      </c>
      <c r="AY81" s="193" t="s">
        <v>118</v>
      </c>
      <c r="BK81" s="195">
        <f>SUM(BK82:BK286)</f>
        <v>0</v>
      </c>
    </row>
    <row r="82" s="2" customFormat="1" ht="16.5" customHeight="1">
      <c r="A82" s="38"/>
      <c r="B82" s="39"/>
      <c r="C82" s="196" t="s">
        <v>23</v>
      </c>
      <c r="D82" s="196" t="s">
        <v>119</v>
      </c>
      <c r="E82" s="197" t="s">
        <v>120</v>
      </c>
      <c r="F82" s="198" t="s">
        <v>121</v>
      </c>
      <c r="G82" s="199" t="s">
        <v>122</v>
      </c>
      <c r="H82" s="200">
        <v>8</v>
      </c>
      <c r="I82" s="201"/>
      <c r="J82" s="202">
        <f>ROUND(I82*H82,2)</f>
        <v>0</v>
      </c>
      <c r="K82" s="198" t="s">
        <v>123</v>
      </c>
      <c r="L82" s="44"/>
      <c r="M82" s="203" t="s">
        <v>22</v>
      </c>
      <c r="N82" s="204" t="s">
        <v>48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117</v>
      </c>
      <c r="AT82" s="207" t="s">
        <v>119</v>
      </c>
      <c r="AU82" s="207" t="s">
        <v>23</v>
      </c>
      <c r="AY82" s="17" t="s">
        <v>118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23</v>
      </c>
      <c r="BK82" s="208">
        <f>ROUND(I82*H82,2)</f>
        <v>0</v>
      </c>
      <c r="BL82" s="17" t="s">
        <v>117</v>
      </c>
      <c r="BM82" s="207" t="s">
        <v>124</v>
      </c>
    </row>
    <row r="83" s="2" customFormat="1" ht="16.5" customHeight="1">
      <c r="A83" s="38"/>
      <c r="B83" s="39"/>
      <c r="C83" s="196" t="s">
        <v>86</v>
      </c>
      <c r="D83" s="196" t="s">
        <v>119</v>
      </c>
      <c r="E83" s="197" t="s">
        <v>125</v>
      </c>
      <c r="F83" s="198" t="s">
        <v>126</v>
      </c>
      <c r="G83" s="199" t="s">
        <v>122</v>
      </c>
      <c r="H83" s="200">
        <v>8</v>
      </c>
      <c r="I83" s="201"/>
      <c r="J83" s="202">
        <f>ROUND(I83*H83,2)</f>
        <v>0</v>
      </c>
      <c r="K83" s="198" t="s">
        <v>123</v>
      </c>
      <c r="L83" s="44"/>
      <c r="M83" s="203" t="s">
        <v>22</v>
      </c>
      <c r="N83" s="204" t="s">
        <v>48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117</v>
      </c>
      <c r="AT83" s="207" t="s">
        <v>119</v>
      </c>
      <c r="AU83" s="207" t="s">
        <v>23</v>
      </c>
      <c r="AY83" s="17" t="s">
        <v>118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23</v>
      </c>
      <c r="BK83" s="208">
        <f>ROUND(I83*H83,2)</f>
        <v>0</v>
      </c>
      <c r="BL83" s="17" t="s">
        <v>117</v>
      </c>
      <c r="BM83" s="207" t="s">
        <v>127</v>
      </c>
    </row>
    <row r="84" s="2" customFormat="1" ht="78" customHeight="1">
      <c r="A84" s="38"/>
      <c r="B84" s="39"/>
      <c r="C84" s="196" t="s">
        <v>128</v>
      </c>
      <c r="D84" s="196" t="s">
        <v>119</v>
      </c>
      <c r="E84" s="197" t="s">
        <v>129</v>
      </c>
      <c r="F84" s="198" t="s">
        <v>130</v>
      </c>
      <c r="G84" s="199" t="s">
        <v>131</v>
      </c>
      <c r="H84" s="200">
        <v>20</v>
      </c>
      <c r="I84" s="201"/>
      <c r="J84" s="202">
        <f>ROUND(I84*H84,2)</f>
        <v>0</v>
      </c>
      <c r="K84" s="198" t="s">
        <v>123</v>
      </c>
      <c r="L84" s="44"/>
      <c r="M84" s="203" t="s">
        <v>22</v>
      </c>
      <c r="N84" s="204" t="s">
        <v>48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117</v>
      </c>
      <c r="AT84" s="207" t="s">
        <v>119</v>
      </c>
      <c r="AU84" s="207" t="s">
        <v>23</v>
      </c>
      <c r="AY84" s="17" t="s">
        <v>118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23</v>
      </c>
      <c r="BK84" s="208">
        <f>ROUND(I84*H84,2)</f>
        <v>0</v>
      </c>
      <c r="BL84" s="17" t="s">
        <v>117</v>
      </c>
      <c r="BM84" s="207" t="s">
        <v>132</v>
      </c>
    </row>
    <row r="85" s="2" customFormat="1" ht="66.75" customHeight="1">
      <c r="A85" s="38"/>
      <c r="B85" s="39"/>
      <c r="C85" s="196" t="s">
        <v>117</v>
      </c>
      <c r="D85" s="196" t="s">
        <v>119</v>
      </c>
      <c r="E85" s="197" t="s">
        <v>133</v>
      </c>
      <c r="F85" s="198" t="s">
        <v>134</v>
      </c>
      <c r="G85" s="199" t="s">
        <v>131</v>
      </c>
      <c r="H85" s="200">
        <v>50</v>
      </c>
      <c r="I85" s="201"/>
      <c r="J85" s="202">
        <f>ROUND(I85*H85,2)</f>
        <v>0</v>
      </c>
      <c r="K85" s="198" t="s">
        <v>123</v>
      </c>
      <c r="L85" s="44"/>
      <c r="M85" s="203" t="s">
        <v>22</v>
      </c>
      <c r="N85" s="204" t="s">
        <v>48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117</v>
      </c>
      <c r="AT85" s="207" t="s">
        <v>119</v>
      </c>
      <c r="AU85" s="207" t="s">
        <v>23</v>
      </c>
      <c r="AY85" s="17" t="s">
        <v>118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23</v>
      </c>
      <c r="BK85" s="208">
        <f>ROUND(I85*H85,2)</f>
        <v>0</v>
      </c>
      <c r="BL85" s="17" t="s">
        <v>117</v>
      </c>
      <c r="BM85" s="207" t="s">
        <v>135</v>
      </c>
    </row>
    <row r="86" s="2" customFormat="1">
      <c r="A86" s="38"/>
      <c r="B86" s="39"/>
      <c r="C86" s="196" t="s">
        <v>136</v>
      </c>
      <c r="D86" s="196" t="s">
        <v>119</v>
      </c>
      <c r="E86" s="197" t="s">
        <v>137</v>
      </c>
      <c r="F86" s="198" t="s">
        <v>138</v>
      </c>
      <c r="G86" s="199" t="s">
        <v>139</v>
      </c>
      <c r="H86" s="200">
        <v>30</v>
      </c>
      <c r="I86" s="201"/>
      <c r="J86" s="202">
        <f>ROUND(I86*H86,2)</f>
        <v>0</v>
      </c>
      <c r="K86" s="198" t="s">
        <v>123</v>
      </c>
      <c r="L86" s="44"/>
      <c r="M86" s="203" t="s">
        <v>22</v>
      </c>
      <c r="N86" s="204" t="s">
        <v>48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117</v>
      </c>
      <c r="AT86" s="207" t="s">
        <v>119</v>
      </c>
      <c r="AU86" s="207" t="s">
        <v>23</v>
      </c>
      <c r="AY86" s="17" t="s">
        <v>118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23</v>
      </c>
      <c r="BK86" s="208">
        <f>ROUND(I86*H86,2)</f>
        <v>0</v>
      </c>
      <c r="BL86" s="17" t="s">
        <v>117</v>
      </c>
      <c r="BM86" s="207" t="s">
        <v>140</v>
      </c>
    </row>
    <row r="87" s="2" customFormat="1">
      <c r="A87" s="38"/>
      <c r="B87" s="39"/>
      <c r="C87" s="196" t="s">
        <v>141</v>
      </c>
      <c r="D87" s="196" t="s">
        <v>119</v>
      </c>
      <c r="E87" s="197" t="s">
        <v>142</v>
      </c>
      <c r="F87" s="198" t="s">
        <v>143</v>
      </c>
      <c r="G87" s="199" t="s">
        <v>139</v>
      </c>
      <c r="H87" s="200">
        <v>50</v>
      </c>
      <c r="I87" s="201"/>
      <c r="J87" s="202">
        <f>ROUND(I87*H87,2)</f>
        <v>0</v>
      </c>
      <c r="K87" s="198" t="s">
        <v>123</v>
      </c>
      <c r="L87" s="44"/>
      <c r="M87" s="203" t="s">
        <v>22</v>
      </c>
      <c r="N87" s="204" t="s">
        <v>48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117</v>
      </c>
      <c r="AT87" s="207" t="s">
        <v>119</v>
      </c>
      <c r="AU87" s="207" t="s">
        <v>23</v>
      </c>
      <c r="AY87" s="17" t="s">
        <v>118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23</v>
      </c>
      <c r="BK87" s="208">
        <f>ROUND(I87*H87,2)</f>
        <v>0</v>
      </c>
      <c r="BL87" s="17" t="s">
        <v>117</v>
      </c>
      <c r="BM87" s="207" t="s">
        <v>144</v>
      </c>
    </row>
    <row r="88" s="2" customFormat="1" ht="33" customHeight="1">
      <c r="A88" s="38"/>
      <c r="B88" s="39"/>
      <c r="C88" s="196" t="s">
        <v>145</v>
      </c>
      <c r="D88" s="196" t="s">
        <v>119</v>
      </c>
      <c r="E88" s="197" t="s">
        <v>146</v>
      </c>
      <c r="F88" s="198" t="s">
        <v>147</v>
      </c>
      <c r="G88" s="199" t="s">
        <v>122</v>
      </c>
      <c r="H88" s="200">
        <v>120</v>
      </c>
      <c r="I88" s="201"/>
      <c r="J88" s="202">
        <f>ROUND(I88*H88,2)</f>
        <v>0</v>
      </c>
      <c r="K88" s="198" t="s">
        <v>123</v>
      </c>
      <c r="L88" s="44"/>
      <c r="M88" s="203" t="s">
        <v>22</v>
      </c>
      <c r="N88" s="204" t="s">
        <v>48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117</v>
      </c>
      <c r="AT88" s="207" t="s">
        <v>119</v>
      </c>
      <c r="AU88" s="207" t="s">
        <v>23</v>
      </c>
      <c r="AY88" s="17" t="s">
        <v>118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23</v>
      </c>
      <c r="BK88" s="208">
        <f>ROUND(I88*H88,2)</f>
        <v>0</v>
      </c>
      <c r="BL88" s="17" t="s">
        <v>117</v>
      </c>
      <c r="BM88" s="207" t="s">
        <v>148</v>
      </c>
    </row>
    <row r="89" s="2" customFormat="1" ht="33" customHeight="1">
      <c r="A89" s="38"/>
      <c r="B89" s="39"/>
      <c r="C89" s="196" t="s">
        <v>149</v>
      </c>
      <c r="D89" s="196" t="s">
        <v>119</v>
      </c>
      <c r="E89" s="197" t="s">
        <v>150</v>
      </c>
      <c r="F89" s="198" t="s">
        <v>151</v>
      </c>
      <c r="G89" s="199" t="s">
        <v>122</v>
      </c>
      <c r="H89" s="200">
        <v>80</v>
      </c>
      <c r="I89" s="201"/>
      <c r="J89" s="202">
        <f>ROUND(I89*H89,2)</f>
        <v>0</v>
      </c>
      <c r="K89" s="198" t="s">
        <v>123</v>
      </c>
      <c r="L89" s="44"/>
      <c r="M89" s="203" t="s">
        <v>22</v>
      </c>
      <c r="N89" s="204" t="s">
        <v>48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117</v>
      </c>
      <c r="AT89" s="207" t="s">
        <v>119</v>
      </c>
      <c r="AU89" s="207" t="s">
        <v>23</v>
      </c>
      <c r="AY89" s="17" t="s">
        <v>118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23</v>
      </c>
      <c r="BK89" s="208">
        <f>ROUND(I89*H89,2)</f>
        <v>0</v>
      </c>
      <c r="BL89" s="17" t="s">
        <v>117</v>
      </c>
      <c r="BM89" s="207" t="s">
        <v>152</v>
      </c>
    </row>
    <row r="90" s="2" customFormat="1" ht="55.5" customHeight="1">
      <c r="A90" s="38"/>
      <c r="B90" s="39"/>
      <c r="C90" s="196" t="s">
        <v>153</v>
      </c>
      <c r="D90" s="196" t="s">
        <v>119</v>
      </c>
      <c r="E90" s="197" t="s">
        <v>154</v>
      </c>
      <c r="F90" s="198" t="s">
        <v>155</v>
      </c>
      <c r="G90" s="199" t="s">
        <v>122</v>
      </c>
      <c r="H90" s="200">
        <v>25</v>
      </c>
      <c r="I90" s="201"/>
      <c r="J90" s="202">
        <f>ROUND(I90*H90,2)</f>
        <v>0</v>
      </c>
      <c r="K90" s="198" t="s">
        <v>123</v>
      </c>
      <c r="L90" s="44"/>
      <c r="M90" s="203" t="s">
        <v>22</v>
      </c>
      <c r="N90" s="204" t="s">
        <v>48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117</v>
      </c>
      <c r="AT90" s="207" t="s">
        <v>119</v>
      </c>
      <c r="AU90" s="207" t="s">
        <v>23</v>
      </c>
      <c r="AY90" s="17" t="s">
        <v>118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23</v>
      </c>
      <c r="BK90" s="208">
        <f>ROUND(I90*H90,2)</f>
        <v>0</v>
      </c>
      <c r="BL90" s="17" t="s">
        <v>117</v>
      </c>
      <c r="BM90" s="207" t="s">
        <v>156</v>
      </c>
    </row>
    <row r="91" s="2" customFormat="1" ht="55.5" customHeight="1">
      <c r="A91" s="38"/>
      <c r="B91" s="39"/>
      <c r="C91" s="196" t="s">
        <v>28</v>
      </c>
      <c r="D91" s="196" t="s">
        <v>119</v>
      </c>
      <c r="E91" s="197" t="s">
        <v>157</v>
      </c>
      <c r="F91" s="198" t="s">
        <v>158</v>
      </c>
      <c r="G91" s="199" t="s">
        <v>122</v>
      </c>
      <c r="H91" s="200">
        <v>10</v>
      </c>
      <c r="I91" s="201"/>
      <c r="J91" s="202">
        <f>ROUND(I91*H91,2)</f>
        <v>0</v>
      </c>
      <c r="K91" s="198" t="s">
        <v>123</v>
      </c>
      <c r="L91" s="44"/>
      <c r="M91" s="203" t="s">
        <v>22</v>
      </c>
      <c r="N91" s="204" t="s">
        <v>48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117</v>
      </c>
      <c r="AT91" s="207" t="s">
        <v>119</v>
      </c>
      <c r="AU91" s="207" t="s">
        <v>23</v>
      </c>
      <c r="AY91" s="17" t="s">
        <v>118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23</v>
      </c>
      <c r="BK91" s="208">
        <f>ROUND(I91*H91,2)</f>
        <v>0</v>
      </c>
      <c r="BL91" s="17" t="s">
        <v>117</v>
      </c>
      <c r="BM91" s="207" t="s">
        <v>159</v>
      </c>
    </row>
    <row r="92" s="2" customFormat="1" ht="78" customHeight="1">
      <c r="A92" s="38"/>
      <c r="B92" s="39"/>
      <c r="C92" s="196" t="s">
        <v>160</v>
      </c>
      <c r="D92" s="196" t="s">
        <v>119</v>
      </c>
      <c r="E92" s="197" t="s">
        <v>161</v>
      </c>
      <c r="F92" s="198" t="s">
        <v>162</v>
      </c>
      <c r="G92" s="199" t="s">
        <v>139</v>
      </c>
      <c r="H92" s="200">
        <v>7</v>
      </c>
      <c r="I92" s="201"/>
      <c r="J92" s="202">
        <f>ROUND(I92*H92,2)</f>
        <v>0</v>
      </c>
      <c r="K92" s="198" t="s">
        <v>123</v>
      </c>
      <c r="L92" s="44"/>
      <c r="M92" s="203" t="s">
        <v>22</v>
      </c>
      <c r="N92" s="204" t="s">
        <v>48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117</v>
      </c>
      <c r="AT92" s="207" t="s">
        <v>119</v>
      </c>
      <c r="AU92" s="207" t="s">
        <v>23</v>
      </c>
      <c r="AY92" s="17" t="s">
        <v>118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23</v>
      </c>
      <c r="BK92" s="208">
        <f>ROUND(I92*H92,2)</f>
        <v>0</v>
      </c>
      <c r="BL92" s="17" t="s">
        <v>117</v>
      </c>
      <c r="BM92" s="207" t="s">
        <v>163</v>
      </c>
    </row>
    <row r="93" s="2" customFormat="1">
      <c r="A93" s="38"/>
      <c r="B93" s="39"/>
      <c r="C93" s="196" t="s">
        <v>164</v>
      </c>
      <c r="D93" s="196" t="s">
        <v>119</v>
      </c>
      <c r="E93" s="197" t="s">
        <v>165</v>
      </c>
      <c r="F93" s="198" t="s">
        <v>166</v>
      </c>
      <c r="G93" s="199" t="s">
        <v>167</v>
      </c>
      <c r="H93" s="200">
        <v>2</v>
      </c>
      <c r="I93" s="201"/>
      <c r="J93" s="202">
        <f>ROUND(I93*H93,2)</f>
        <v>0</v>
      </c>
      <c r="K93" s="198" t="s">
        <v>123</v>
      </c>
      <c r="L93" s="44"/>
      <c r="M93" s="203" t="s">
        <v>22</v>
      </c>
      <c r="N93" s="204" t="s">
        <v>48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117</v>
      </c>
      <c r="AT93" s="207" t="s">
        <v>119</v>
      </c>
      <c r="AU93" s="207" t="s">
        <v>23</v>
      </c>
      <c r="AY93" s="17" t="s">
        <v>118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23</v>
      </c>
      <c r="BK93" s="208">
        <f>ROUND(I93*H93,2)</f>
        <v>0</v>
      </c>
      <c r="BL93" s="17" t="s">
        <v>117</v>
      </c>
      <c r="BM93" s="207" t="s">
        <v>168</v>
      </c>
    </row>
    <row r="94" s="2" customFormat="1">
      <c r="A94" s="38"/>
      <c r="B94" s="39"/>
      <c r="C94" s="196" t="s">
        <v>169</v>
      </c>
      <c r="D94" s="196" t="s">
        <v>119</v>
      </c>
      <c r="E94" s="197" t="s">
        <v>170</v>
      </c>
      <c r="F94" s="198" t="s">
        <v>171</v>
      </c>
      <c r="G94" s="199" t="s">
        <v>139</v>
      </c>
      <c r="H94" s="200">
        <v>4</v>
      </c>
      <c r="I94" s="201"/>
      <c r="J94" s="202">
        <f>ROUND(I94*H94,2)</f>
        <v>0</v>
      </c>
      <c r="K94" s="198" t="s">
        <v>123</v>
      </c>
      <c r="L94" s="44"/>
      <c r="M94" s="203" t="s">
        <v>22</v>
      </c>
      <c r="N94" s="204" t="s">
        <v>48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117</v>
      </c>
      <c r="AT94" s="207" t="s">
        <v>119</v>
      </c>
      <c r="AU94" s="207" t="s">
        <v>23</v>
      </c>
      <c r="AY94" s="17" t="s">
        <v>118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23</v>
      </c>
      <c r="BK94" s="208">
        <f>ROUND(I94*H94,2)</f>
        <v>0</v>
      </c>
      <c r="BL94" s="17" t="s">
        <v>117</v>
      </c>
      <c r="BM94" s="207" t="s">
        <v>172</v>
      </c>
    </row>
    <row r="95" s="2" customFormat="1" ht="66.75" customHeight="1">
      <c r="A95" s="38"/>
      <c r="B95" s="39"/>
      <c r="C95" s="196" t="s">
        <v>173</v>
      </c>
      <c r="D95" s="196" t="s">
        <v>119</v>
      </c>
      <c r="E95" s="197" t="s">
        <v>174</v>
      </c>
      <c r="F95" s="198" t="s">
        <v>175</v>
      </c>
      <c r="G95" s="199" t="s">
        <v>139</v>
      </c>
      <c r="H95" s="200">
        <v>1</v>
      </c>
      <c r="I95" s="201"/>
      <c r="J95" s="202">
        <f>ROUND(I95*H95,2)</f>
        <v>0</v>
      </c>
      <c r="K95" s="198" t="s">
        <v>123</v>
      </c>
      <c r="L95" s="44"/>
      <c r="M95" s="203" t="s">
        <v>22</v>
      </c>
      <c r="N95" s="204" t="s">
        <v>48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117</v>
      </c>
      <c r="AT95" s="207" t="s">
        <v>119</v>
      </c>
      <c r="AU95" s="207" t="s">
        <v>23</v>
      </c>
      <c r="AY95" s="17" t="s">
        <v>118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23</v>
      </c>
      <c r="BK95" s="208">
        <f>ROUND(I95*H95,2)</f>
        <v>0</v>
      </c>
      <c r="BL95" s="17" t="s">
        <v>117</v>
      </c>
      <c r="BM95" s="207" t="s">
        <v>176</v>
      </c>
    </row>
    <row r="96" s="2" customFormat="1" ht="21.75" customHeight="1">
      <c r="A96" s="38"/>
      <c r="B96" s="39"/>
      <c r="C96" s="196" t="s">
        <v>8</v>
      </c>
      <c r="D96" s="196" t="s">
        <v>119</v>
      </c>
      <c r="E96" s="197" t="s">
        <v>177</v>
      </c>
      <c r="F96" s="198" t="s">
        <v>178</v>
      </c>
      <c r="G96" s="199" t="s">
        <v>139</v>
      </c>
      <c r="H96" s="200">
        <v>2</v>
      </c>
      <c r="I96" s="201"/>
      <c r="J96" s="202">
        <f>ROUND(I96*H96,2)</f>
        <v>0</v>
      </c>
      <c r="K96" s="198" t="s">
        <v>123</v>
      </c>
      <c r="L96" s="44"/>
      <c r="M96" s="203" t="s">
        <v>22</v>
      </c>
      <c r="N96" s="204" t="s">
        <v>48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117</v>
      </c>
      <c r="AT96" s="207" t="s">
        <v>119</v>
      </c>
      <c r="AU96" s="207" t="s">
        <v>23</v>
      </c>
      <c r="AY96" s="17" t="s">
        <v>118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23</v>
      </c>
      <c r="BK96" s="208">
        <f>ROUND(I96*H96,2)</f>
        <v>0</v>
      </c>
      <c r="BL96" s="17" t="s">
        <v>117</v>
      </c>
      <c r="BM96" s="207" t="s">
        <v>179</v>
      </c>
    </row>
    <row r="97" s="2" customFormat="1">
      <c r="A97" s="38"/>
      <c r="B97" s="39"/>
      <c r="C97" s="196" t="s">
        <v>180</v>
      </c>
      <c r="D97" s="196" t="s">
        <v>119</v>
      </c>
      <c r="E97" s="197" t="s">
        <v>181</v>
      </c>
      <c r="F97" s="198" t="s">
        <v>182</v>
      </c>
      <c r="G97" s="199" t="s">
        <v>139</v>
      </c>
      <c r="H97" s="200">
        <v>1</v>
      </c>
      <c r="I97" s="201"/>
      <c r="J97" s="202">
        <f>ROUND(I97*H97,2)</f>
        <v>0</v>
      </c>
      <c r="K97" s="198" t="s">
        <v>123</v>
      </c>
      <c r="L97" s="44"/>
      <c r="M97" s="203" t="s">
        <v>22</v>
      </c>
      <c r="N97" s="204" t="s">
        <v>48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117</v>
      </c>
      <c r="AT97" s="207" t="s">
        <v>119</v>
      </c>
      <c r="AU97" s="207" t="s">
        <v>23</v>
      </c>
      <c r="AY97" s="17" t="s">
        <v>118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23</v>
      </c>
      <c r="BK97" s="208">
        <f>ROUND(I97*H97,2)</f>
        <v>0</v>
      </c>
      <c r="BL97" s="17" t="s">
        <v>117</v>
      </c>
      <c r="BM97" s="207" t="s">
        <v>183</v>
      </c>
    </row>
    <row r="98" s="2" customFormat="1">
      <c r="A98" s="38"/>
      <c r="B98" s="39"/>
      <c r="C98" s="196" t="s">
        <v>184</v>
      </c>
      <c r="D98" s="196" t="s">
        <v>119</v>
      </c>
      <c r="E98" s="197" t="s">
        <v>185</v>
      </c>
      <c r="F98" s="198" t="s">
        <v>186</v>
      </c>
      <c r="G98" s="199" t="s">
        <v>139</v>
      </c>
      <c r="H98" s="200">
        <v>2</v>
      </c>
      <c r="I98" s="201"/>
      <c r="J98" s="202">
        <f>ROUND(I98*H98,2)</f>
        <v>0</v>
      </c>
      <c r="K98" s="198" t="s">
        <v>123</v>
      </c>
      <c r="L98" s="44"/>
      <c r="M98" s="203" t="s">
        <v>22</v>
      </c>
      <c r="N98" s="204" t="s">
        <v>48</v>
      </c>
      <c r="O98" s="84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117</v>
      </c>
      <c r="AT98" s="207" t="s">
        <v>119</v>
      </c>
      <c r="AU98" s="207" t="s">
        <v>23</v>
      </c>
      <c r="AY98" s="17" t="s">
        <v>118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23</v>
      </c>
      <c r="BK98" s="208">
        <f>ROUND(I98*H98,2)</f>
        <v>0</v>
      </c>
      <c r="BL98" s="17" t="s">
        <v>117</v>
      </c>
      <c r="BM98" s="207" t="s">
        <v>187</v>
      </c>
    </row>
    <row r="99" s="2" customFormat="1">
      <c r="A99" s="38"/>
      <c r="B99" s="39"/>
      <c r="C99" s="196" t="s">
        <v>188</v>
      </c>
      <c r="D99" s="196" t="s">
        <v>119</v>
      </c>
      <c r="E99" s="197" t="s">
        <v>189</v>
      </c>
      <c r="F99" s="198" t="s">
        <v>190</v>
      </c>
      <c r="G99" s="199" t="s">
        <v>139</v>
      </c>
      <c r="H99" s="200">
        <v>2</v>
      </c>
      <c r="I99" s="201"/>
      <c r="J99" s="202">
        <f>ROUND(I99*H99,2)</f>
        <v>0</v>
      </c>
      <c r="K99" s="198" t="s">
        <v>123</v>
      </c>
      <c r="L99" s="44"/>
      <c r="M99" s="203" t="s">
        <v>22</v>
      </c>
      <c r="N99" s="204" t="s">
        <v>48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117</v>
      </c>
      <c r="AT99" s="207" t="s">
        <v>119</v>
      </c>
      <c r="AU99" s="207" t="s">
        <v>23</v>
      </c>
      <c r="AY99" s="17" t="s">
        <v>118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23</v>
      </c>
      <c r="BK99" s="208">
        <f>ROUND(I99*H99,2)</f>
        <v>0</v>
      </c>
      <c r="BL99" s="17" t="s">
        <v>117</v>
      </c>
      <c r="BM99" s="207" t="s">
        <v>191</v>
      </c>
    </row>
    <row r="100" s="2" customFormat="1">
      <c r="A100" s="38"/>
      <c r="B100" s="39"/>
      <c r="C100" s="196" t="s">
        <v>192</v>
      </c>
      <c r="D100" s="196" t="s">
        <v>119</v>
      </c>
      <c r="E100" s="197" t="s">
        <v>193</v>
      </c>
      <c r="F100" s="198" t="s">
        <v>194</v>
      </c>
      <c r="G100" s="199" t="s">
        <v>139</v>
      </c>
      <c r="H100" s="200">
        <v>2</v>
      </c>
      <c r="I100" s="201"/>
      <c r="J100" s="202">
        <f>ROUND(I100*H100,2)</f>
        <v>0</v>
      </c>
      <c r="K100" s="198" t="s">
        <v>123</v>
      </c>
      <c r="L100" s="44"/>
      <c r="M100" s="203" t="s">
        <v>22</v>
      </c>
      <c r="N100" s="204" t="s">
        <v>48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117</v>
      </c>
      <c r="AT100" s="207" t="s">
        <v>119</v>
      </c>
      <c r="AU100" s="207" t="s">
        <v>23</v>
      </c>
      <c r="AY100" s="17" t="s">
        <v>118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23</v>
      </c>
      <c r="BK100" s="208">
        <f>ROUND(I100*H100,2)</f>
        <v>0</v>
      </c>
      <c r="BL100" s="17" t="s">
        <v>117</v>
      </c>
      <c r="BM100" s="207" t="s">
        <v>195</v>
      </c>
    </row>
    <row r="101" s="2" customFormat="1">
      <c r="A101" s="38"/>
      <c r="B101" s="39"/>
      <c r="C101" s="196" t="s">
        <v>196</v>
      </c>
      <c r="D101" s="196" t="s">
        <v>119</v>
      </c>
      <c r="E101" s="197" t="s">
        <v>197</v>
      </c>
      <c r="F101" s="198" t="s">
        <v>198</v>
      </c>
      <c r="G101" s="199" t="s">
        <v>139</v>
      </c>
      <c r="H101" s="200">
        <v>2</v>
      </c>
      <c r="I101" s="201"/>
      <c r="J101" s="202">
        <f>ROUND(I101*H101,2)</f>
        <v>0</v>
      </c>
      <c r="K101" s="198" t="s">
        <v>123</v>
      </c>
      <c r="L101" s="44"/>
      <c r="M101" s="203" t="s">
        <v>22</v>
      </c>
      <c r="N101" s="204" t="s">
        <v>48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0</v>
      </c>
      <c r="T101" s="20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117</v>
      </c>
      <c r="AT101" s="207" t="s">
        <v>119</v>
      </c>
      <c r="AU101" s="207" t="s">
        <v>23</v>
      </c>
      <c r="AY101" s="17" t="s">
        <v>118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23</v>
      </c>
      <c r="BK101" s="208">
        <f>ROUND(I101*H101,2)</f>
        <v>0</v>
      </c>
      <c r="BL101" s="17" t="s">
        <v>117</v>
      </c>
      <c r="BM101" s="207" t="s">
        <v>199</v>
      </c>
    </row>
    <row r="102" s="2" customFormat="1">
      <c r="A102" s="38"/>
      <c r="B102" s="39"/>
      <c r="C102" s="196" t="s">
        <v>7</v>
      </c>
      <c r="D102" s="196" t="s">
        <v>119</v>
      </c>
      <c r="E102" s="197" t="s">
        <v>200</v>
      </c>
      <c r="F102" s="198" t="s">
        <v>201</v>
      </c>
      <c r="G102" s="199" t="s">
        <v>139</v>
      </c>
      <c r="H102" s="200">
        <v>2</v>
      </c>
      <c r="I102" s="201"/>
      <c r="J102" s="202">
        <f>ROUND(I102*H102,2)</f>
        <v>0</v>
      </c>
      <c r="K102" s="198" t="s">
        <v>123</v>
      </c>
      <c r="L102" s="44"/>
      <c r="M102" s="203" t="s">
        <v>22</v>
      </c>
      <c r="N102" s="204" t="s">
        <v>48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117</v>
      </c>
      <c r="AT102" s="207" t="s">
        <v>119</v>
      </c>
      <c r="AU102" s="207" t="s">
        <v>23</v>
      </c>
      <c r="AY102" s="17" t="s">
        <v>118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23</v>
      </c>
      <c r="BK102" s="208">
        <f>ROUND(I102*H102,2)</f>
        <v>0</v>
      </c>
      <c r="BL102" s="17" t="s">
        <v>117</v>
      </c>
      <c r="BM102" s="207" t="s">
        <v>202</v>
      </c>
    </row>
    <row r="103" s="2" customFormat="1">
      <c r="A103" s="38"/>
      <c r="B103" s="39"/>
      <c r="C103" s="196" t="s">
        <v>203</v>
      </c>
      <c r="D103" s="196" t="s">
        <v>119</v>
      </c>
      <c r="E103" s="197" t="s">
        <v>204</v>
      </c>
      <c r="F103" s="198" t="s">
        <v>205</v>
      </c>
      <c r="G103" s="199" t="s">
        <v>139</v>
      </c>
      <c r="H103" s="200">
        <v>2</v>
      </c>
      <c r="I103" s="201"/>
      <c r="J103" s="202">
        <f>ROUND(I103*H103,2)</f>
        <v>0</v>
      </c>
      <c r="K103" s="198" t="s">
        <v>123</v>
      </c>
      <c r="L103" s="44"/>
      <c r="M103" s="203" t="s">
        <v>22</v>
      </c>
      <c r="N103" s="204" t="s">
        <v>48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117</v>
      </c>
      <c r="AT103" s="207" t="s">
        <v>119</v>
      </c>
      <c r="AU103" s="207" t="s">
        <v>23</v>
      </c>
      <c r="AY103" s="17" t="s">
        <v>118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23</v>
      </c>
      <c r="BK103" s="208">
        <f>ROUND(I103*H103,2)</f>
        <v>0</v>
      </c>
      <c r="BL103" s="17" t="s">
        <v>117</v>
      </c>
      <c r="BM103" s="207" t="s">
        <v>206</v>
      </c>
    </row>
    <row r="104" s="2" customFormat="1">
      <c r="A104" s="38"/>
      <c r="B104" s="39"/>
      <c r="C104" s="196" t="s">
        <v>207</v>
      </c>
      <c r="D104" s="196" t="s">
        <v>119</v>
      </c>
      <c r="E104" s="197" t="s">
        <v>208</v>
      </c>
      <c r="F104" s="198" t="s">
        <v>209</v>
      </c>
      <c r="G104" s="199" t="s">
        <v>139</v>
      </c>
      <c r="H104" s="200">
        <v>2</v>
      </c>
      <c r="I104" s="201"/>
      <c r="J104" s="202">
        <f>ROUND(I104*H104,2)</f>
        <v>0</v>
      </c>
      <c r="K104" s="198" t="s">
        <v>123</v>
      </c>
      <c r="L104" s="44"/>
      <c r="M104" s="203" t="s">
        <v>22</v>
      </c>
      <c r="N104" s="204" t="s">
        <v>48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117</v>
      </c>
      <c r="AT104" s="207" t="s">
        <v>119</v>
      </c>
      <c r="AU104" s="207" t="s">
        <v>23</v>
      </c>
      <c r="AY104" s="17" t="s">
        <v>118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23</v>
      </c>
      <c r="BK104" s="208">
        <f>ROUND(I104*H104,2)</f>
        <v>0</v>
      </c>
      <c r="BL104" s="17" t="s">
        <v>117</v>
      </c>
      <c r="BM104" s="207" t="s">
        <v>210</v>
      </c>
    </row>
    <row r="105" s="2" customFormat="1">
      <c r="A105" s="38"/>
      <c r="B105" s="39"/>
      <c r="C105" s="196" t="s">
        <v>211</v>
      </c>
      <c r="D105" s="196" t="s">
        <v>119</v>
      </c>
      <c r="E105" s="197" t="s">
        <v>212</v>
      </c>
      <c r="F105" s="198" t="s">
        <v>213</v>
      </c>
      <c r="G105" s="199" t="s">
        <v>139</v>
      </c>
      <c r="H105" s="200">
        <v>2</v>
      </c>
      <c r="I105" s="201"/>
      <c r="J105" s="202">
        <f>ROUND(I105*H105,2)</f>
        <v>0</v>
      </c>
      <c r="K105" s="198" t="s">
        <v>123</v>
      </c>
      <c r="L105" s="44"/>
      <c r="M105" s="203" t="s">
        <v>22</v>
      </c>
      <c r="N105" s="204" t="s">
        <v>48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117</v>
      </c>
      <c r="AT105" s="207" t="s">
        <v>119</v>
      </c>
      <c r="AU105" s="207" t="s">
        <v>23</v>
      </c>
      <c r="AY105" s="17" t="s">
        <v>118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23</v>
      </c>
      <c r="BK105" s="208">
        <f>ROUND(I105*H105,2)</f>
        <v>0</v>
      </c>
      <c r="BL105" s="17" t="s">
        <v>117</v>
      </c>
      <c r="BM105" s="207" t="s">
        <v>214</v>
      </c>
    </row>
    <row r="106" s="2" customFormat="1">
      <c r="A106" s="38"/>
      <c r="B106" s="39"/>
      <c r="C106" s="196" t="s">
        <v>215</v>
      </c>
      <c r="D106" s="196" t="s">
        <v>119</v>
      </c>
      <c r="E106" s="197" t="s">
        <v>216</v>
      </c>
      <c r="F106" s="198" t="s">
        <v>217</v>
      </c>
      <c r="G106" s="199" t="s">
        <v>122</v>
      </c>
      <c r="H106" s="200">
        <v>100</v>
      </c>
      <c r="I106" s="201"/>
      <c r="J106" s="202">
        <f>ROUND(I106*H106,2)</f>
        <v>0</v>
      </c>
      <c r="K106" s="198" t="s">
        <v>123</v>
      </c>
      <c r="L106" s="44"/>
      <c r="M106" s="203" t="s">
        <v>22</v>
      </c>
      <c r="N106" s="204" t="s">
        <v>48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117</v>
      </c>
      <c r="AT106" s="207" t="s">
        <v>119</v>
      </c>
      <c r="AU106" s="207" t="s">
        <v>23</v>
      </c>
      <c r="AY106" s="17" t="s">
        <v>118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23</v>
      </c>
      <c r="BK106" s="208">
        <f>ROUND(I106*H106,2)</f>
        <v>0</v>
      </c>
      <c r="BL106" s="17" t="s">
        <v>117</v>
      </c>
      <c r="BM106" s="207" t="s">
        <v>218</v>
      </c>
    </row>
    <row r="107" s="2" customFormat="1">
      <c r="A107" s="38"/>
      <c r="B107" s="39"/>
      <c r="C107" s="196" t="s">
        <v>219</v>
      </c>
      <c r="D107" s="196" t="s">
        <v>119</v>
      </c>
      <c r="E107" s="197" t="s">
        <v>220</v>
      </c>
      <c r="F107" s="198" t="s">
        <v>221</v>
      </c>
      <c r="G107" s="199" t="s">
        <v>122</v>
      </c>
      <c r="H107" s="200">
        <v>100</v>
      </c>
      <c r="I107" s="201"/>
      <c r="J107" s="202">
        <f>ROUND(I107*H107,2)</f>
        <v>0</v>
      </c>
      <c r="K107" s="198" t="s">
        <v>123</v>
      </c>
      <c r="L107" s="44"/>
      <c r="M107" s="203" t="s">
        <v>22</v>
      </c>
      <c r="N107" s="204" t="s">
        <v>48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117</v>
      </c>
      <c r="AT107" s="207" t="s">
        <v>119</v>
      </c>
      <c r="AU107" s="207" t="s">
        <v>23</v>
      </c>
      <c r="AY107" s="17" t="s">
        <v>118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23</v>
      </c>
      <c r="BK107" s="208">
        <f>ROUND(I107*H107,2)</f>
        <v>0</v>
      </c>
      <c r="BL107" s="17" t="s">
        <v>117</v>
      </c>
      <c r="BM107" s="207" t="s">
        <v>222</v>
      </c>
    </row>
    <row r="108" s="2" customFormat="1">
      <c r="A108" s="38"/>
      <c r="B108" s="39"/>
      <c r="C108" s="196" t="s">
        <v>223</v>
      </c>
      <c r="D108" s="196" t="s">
        <v>119</v>
      </c>
      <c r="E108" s="197" t="s">
        <v>224</v>
      </c>
      <c r="F108" s="198" t="s">
        <v>225</v>
      </c>
      <c r="G108" s="199" t="s">
        <v>122</v>
      </c>
      <c r="H108" s="200">
        <v>100</v>
      </c>
      <c r="I108" s="201"/>
      <c r="J108" s="202">
        <f>ROUND(I108*H108,2)</f>
        <v>0</v>
      </c>
      <c r="K108" s="198" t="s">
        <v>123</v>
      </c>
      <c r="L108" s="44"/>
      <c r="M108" s="203" t="s">
        <v>22</v>
      </c>
      <c r="N108" s="204" t="s">
        <v>48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117</v>
      </c>
      <c r="AT108" s="207" t="s">
        <v>119</v>
      </c>
      <c r="AU108" s="207" t="s">
        <v>23</v>
      </c>
      <c r="AY108" s="17" t="s">
        <v>118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23</v>
      </c>
      <c r="BK108" s="208">
        <f>ROUND(I108*H108,2)</f>
        <v>0</v>
      </c>
      <c r="BL108" s="17" t="s">
        <v>117</v>
      </c>
      <c r="BM108" s="207" t="s">
        <v>226</v>
      </c>
    </row>
    <row r="109" s="2" customFormat="1">
      <c r="A109" s="38"/>
      <c r="B109" s="39"/>
      <c r="C109" s="196" t="s">
        <v>227</v>
      </c>
      <c r="D109" s="196" t="s">
        <v>119</v>
      </c>
      <c r="E109" s="197" t="s">
        <v>228</v>
      </c>
      <c r="F109" s="198" t="s">
        <v>229</v>
      </c>
      <c r="G109" s="199" t="s">
        <v>122</v>
      </c>
      <c r="H109" s="200">
        <v>100</v>
      </c>
      <c r="I109" s="201"/>
      <c r="J109" s="202">
        <f>ROUND(I109*H109,2)</f>
        <v>0</v>
      </c>
      <c r="K109" s="198" t="s">
        <v>123</v>
      </c>
      <c r="L109" s="44"/>
      <c r="M109" s="203" t="s">
        <v>22</v>
      </c>
      <c r="N109" s="204" t="s">
        <v>48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117</v>
      </c>
      <c r="AT109" s="207" t="s">
        <v>119</v>
      </c>
      <c r="AU109" s="207" t="s">
        <v>23</v>
      </c>
      <c r="AY109" s="17" t="s">
        <v>118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23</v>
      </c>
      <c r="BK109" s="208">
        <f>ROUND(I109*H109,2)</f>
        <v>0</v>
      </c>
      <c r="BL109" s="17" t="s">
        <v>117</v>
      </c>
      <c r="BM109" s="207" t="s">
        <v>230</v>
      </c>
    </row>
    <row r="110" s="2" customFormat="1">
      <c r="A110" s="38"/>
      <c r="B110" s="39"/>
      <c r="C110" s="196" t="s">
        <v>231</v>
      </c>
      <c r="D110" s="196" t="s">
        <v>119</v>
      </c>
      <c r="E110" s="197" t="s">
        <v>232</v>
      </c>
      <c r="F110" s="198" t="s">
        <v>233</v>
      </c>
      <c r="G110" s="199" t="s">
        <v>139</v>
      </c>
      <c r="H110" s="200">
        <v>100</v>
      </c>
      <c r="I110" s="201"/>
      <c r="J110" s="202">
        <f>ROUND(I110*H110,2)</f>
        <v>0</v>
      </c>
      <c r="K110" s="198" t="s">
        <v>123</v>
      </c>
      <c r="L110" s="44"/>
      <c r="M110" s="203" t="s">
        <v>22</v>
      </c>
      <c r="N110" s="204" t="s">
        <v>48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117</v>
      </c>
      <c r="AT110" s="207" t="s">
        <v>119</v>
      </c>
      <c r="AU110" s="207" t="s">
        <v>23</v>
      </c>
      <c r="AY110" s="17" t="s">
        <v>118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23</v>
      </c>
      <c r="BK110" s="208">
        <f>ROUND(I110*H110,2)</f>
        <v>0</v>
      </c>
      <c r="BL110" s="17" t="s">
        <v>117</v>
      </c>
      <c r="BM110" s="207" t="s">
        <v>234</v>
      </c>
    </row>
    <row r="111" s="2" customFormat="1" ht="111.75" customHeight="1">
      <c r="A111" s="38"/>
      <c r="B111" s="39"/>
      <c r="C111" s="196" t="s">
        <v>235</v>
      </c>
      <c r="D111" s="196" t="s">
        <v>119</v>
      </c>
      <c r="E111" s="197" t="s">
        <v>236</v>
      </c>
      <c r="F111" s="198" t="s">
        <v>237</v>
      </c>
      <c r="G111" s="199" t="s">
        <v>122</v>
      </c>
      <c r="H111" s="200">
        <v>500</v>
      </c>
      <c r="I111" s="201"/>
      <c r="J111" s="202">
        <f>ROUND(I111*H111,2)</f>
        <v>0</v>
      </c>
      <c r="K111" s="198" t="s">
        <v>123</v>
      </c>
      <c r="L111" s="44"/>
      <c r="M111" s="203" t="s">
        <v>22</v>
      </c>
      <c r="N111" s="204" t="s">
        <v>48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117</v>
      </c>
      <c r="AT111" s="207" t="s">
        <v>119</v>
      </c>
      <c r="AU111" s="207" t="s">
        <v>23</v>
      </c>
      <c r="AY111" s="17" t="s">
        <v>118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23</v>
      </c>
      <c r="BK111" s="208">
        <f>ROUND(I111*H111,2)</f>
        <v>0</v>
      </c>
      <c r="BL111" s="17" t="s">
        <v>117</v>
      </c>
      <c r="BM111" s="207" t="s">
        <v>238</v>
      </c>
    </row>
    <row r="112" s="2" customFormat="1" ht="111.75" customHeight="1">
      <c r="A112" s="38"/>
      <c r="B112" s="39"/>
      <c r="C112" s="196" t="s">
        <v>239</v>
      </c>
      <c r="D112" s="196" t="s">
        <v>119</v>
      </c>
      <c r="E112" s="197" t="s">
        <v>240</v>
      </c>
      <c r="F112" s="198" t="s">
        <v>241</v>
      </c>
      <c r="G112" s="199" t="s">
        <v>122</v>
      </c>
      <c r="H112" s="200">
        <v>580</v>
      </c>
      <c r="I112" s="201"/>
      <c r="J112" s="202">
        <f>ROUND(I112*H112,2)</f>
        <v>0</v>
      </c>
      <c r="K112" s="198" t="s">
        <v>123</v>
      </c>
      <c r="L112" s="44"/>
      <c r="M112" s="203" t="s">
        <v>22</v>
      </c>
      <c r="N112" s="204" t="s">
        <v>48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117</v>
      </c>
      <c r="AT112" s="207" t="s">
        <v>119</v>
      </c>
      <c r="AU112" s="207" t="s">
        <v>23</v>
      </c>
      <c r="AY112" s="17" t="s">
        <v>118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23</v>
      </c>
      <c r="BK112" s="208">
        <f>ROUND(I112*H112,2)</f>
        <v>0</v>
      </c>
      <c r="BL112" s="17" t="s">
        <v>117</v>
      </c>
      <c r="BM112" s="207" t="s">
        <v>242</v>
      </c>
    </row>
    <row r="113" s="2" customFormat="1" ht="111.75" customHeight="1">
      <c r="A113" s="38"/>
      <c r="B113" s="39"/>
      <c r="C113" s="196" t="s">
        <v>243</v>
      </c>
      <c r="D113" s="196" t="s">
        <v>119</v>
      </c>
      <c r="E113" s="197" t="s">
        <v>244</v>
      </c>
      <c r="F113" s="198" t="s">
        <v>245</v>
      </c>
      <c r="G113" s="199" t="s">
        <v>122</v>
      </c>
      <c r="H113" s="200">
        <v>250</v>
      </c>
      <c r="I113" s="201"/>
      <c r="J113" s="202">
        <f>ROUND(I113*H113,2)</f>
        <v>0</v>
      </c>
      <c r="K113" s="198" t="s">
        <v>123</v>
      </c>
      <c r="L113" s="44"/>
      <c r="M113" s="203" t="s">
        <v>22</v>
      </c>
      <c r="N113" s="204" t="s">
        <v>48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117</v>
      </c>
      <c r="AT113" s="207" t="s">
        <v>119</v>
      </c>
      <c r="AU113" s="207" t="s">
        <v>23</v>
      </c>
      <c r="AY113" s="17" t="s">
        <v>118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23</v>
      </c>
      <c r="BK113" s="208">
        <f>ROUND(I113*H113,2)</f>
        <v>0</v>
      </c>
      <c r="BL113" s="17" t="s">
        <v>117</v>
      </c>
      <c r="BM113" s="207" t="s">
        <v>246</v>
      </c>
    </row>
    <row r="114" s="2" customFormat="1" ht="111.75" customHeight="1">
      <c r="A114" s="38"/>
      <c r="B114" s="39"/>
      <c r="C114" s="196" t="s">
        <v>247</v>
      </c>
      <c r="D114" s="196" t="s">
        <v>119</v>
      </c>
      <c r="E114" s="197" t="s">
        <v>248</v>
      </c>
      <c r="F114" s="198" t="s">
        <v>249</v>
      </c>
      <c r="G114" s="199" t="s">
        <v>122</v>
      </c>
      <c r="H114" s="200">
        <v>680</v>
      </c>
      <c r="I114" s="201"/>
      <c r="J114" s="202">
        <f>ROUND(I114*H114,2)</f>
        <v>0</v>
      </c>
      <c r="K114" s="198" t="s">
        <v>123</v>
      </c>
      <c r="L114" s="44"/>
      <c r="M114" s="203" t="s">
        <v>22</v>
      </c>
      <c r="N114" s="204" t="s">
        <v>48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117</v>
      </c>
      <c r="AT114" s="207" t="s">
        <v>119</v>
      </c>
      <c r="AU114" s="207" t="s">
        <v>23</v>
      </c>
      <c r="AY114" s="17" t="s">
        <v>118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23</v>
      </c>
      <c r="BK114" s="208">
        <f>ROUND(I114*H114,2)</f>
        <v>0</v>
      </c>
      <c r="BL114" s="17" t="s">
        <v>117</v>
      </c>
      <c r="BM114" s="207" t="s">
        <v>250</v>
      </c>
    </row>
    <row r="115" s="2" customFormat="1" ht="33" customHeight="1">
      <c r="A115" s="38"/>
      <c r="B115" s="39"/>
      <c r="C115" s="196" t="s">
        <v>251</v>
      </c>
      <c r="D115" s="196" t="s">
        <v>119</v>
      </c>
      <c r="E115" s="197" t="s">
        <v>252</v>
      </c>
      <c r="F115" s="198" t="s">
        <v>253</v>
      </c>
      <c r="G115" s="199" t="s">
        <v>122</v>
      </c>
      <c r="H115" s="200">
        <v>225</v>
      </c>
      <c r="I115" s="201"/>
      <c r="J115" s="202">
        <f>ROUND(I115*H115,2)</f>
        <v>0</v>
      </c>
      <c r="K115" s="198" t="s">
        <v>123</v>
      </c>
      <c r="L115" s="44"/>
      <c r="M115" s="203" t="s">
        <v>22</v>
      </c>
      <c r="N115" s="204" t="s">
        <v>48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117</v>
      </c>
      <c r="AT115" s="207" t="s">
        <v>119</v>
      </c>
      <c r="AU115" s="207" t="s">
        <v>23</v>
      </c>
      <c r="AY115" s="17" t="s">
        <v>118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23</v>
      </c>
      <c r="BK115" s="208">
        <f>ROUND(I115*H115,2)</f>
        <v>0</v>
      </c>
      <c r="BL115" s="17" t="s">
        <v>117</v>
      </c>
      <c r="BM115" s="207" t="s">
        <v>254</v>
      </c>
    </row>
    <row r="116" s="2" customFormat="1" ht="33" customHeight="1">
      <c r="A116" s="38"/>
      <c r="B116" s="39"/>
      <c r="C116" s="196" t="s">
        <v>255</v>
      </c>
      <c r="D116" s="196" t="s">
        <v>119</v>
      </c>
      <c r="E116" s="197" t="s">
        <v>256</v>
      </c>
      <c r="F116" s="198" t="s">
        <v>257</v>
      </c>
      <c r="G116" s="199" t="s">
        <v>122</v>
      </c>
      <c r="H116" s="200">
        <v>40</v>
      </c>
      <c r="I116" s="201"/>
      <c r="J116" s="202">
        <f>ROUND(I116*H116,2)</f>
        <v>0</v>
      </c>
      <c r="K116" s="198" t="s">
        <v>123</v>
      </c>
      <c r="L116" s="44"/>
      <c r="M116" s="203" t="s">
        <v>22</v>
      </c>
      <c r="N116" s="204" t="s">
        <v>48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117</v>
      </c>
      <c r="AT116" s="207" t="s">
        <v>119</v>
      </c>
      <c r="AU116" s="207" t="s">
        <v>23</v>
      </c>
      <c r="AY116" s="17" t="s">
        <v>118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23</v>
      </c>
      <c r="BK116" s="208">
        <f>ROUND(I116*H116,2)</f>
        <v>0</v>
      </c>
      <c r="BL116" s="17" t="s">
        <v>117</v>
      </c>
      <c r="BM116" s="207" t="s">
        <v>258</v>
      </c>
    </row>
    <row r="117" s="2" customFormat="1" ht="55.5" customHeight="1">
      <c r="A117" s="38"/>
      <c r="B117" s="39"/>
      <c r="C117" s="196" t="s">
        <v>259</v>
      </c>
      <c r="D117" s="196" t="s">
        <v>119</v>
      </c>
      <c r="E117" s="197" t="s">
        <v>260</v>
      </c>
      <c r="F117" s="198" t="s">
        <v>261</v>
      </c>
      <c r="G117" s="199" t="s">
        <v>139</v>
      </c>
      <c r="H117" s="200">
        <v>40</v>
      </c>
      <c r="I117" s="201"/>
      <c r="J117" s="202">
        <f>ROUND(I117*H117,2)</f>
        <v>0</v>
      </c>
      <c r="K117" s="198" t="s">
        <v>123</v>
      </c>
      <c r="L117" s="44"/>
      <c r="M117" s="203" t="s">
        <v>22</v>
      </c>
      <c r="N117" s="204" t="s">
        <v>48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117</v>
      </c>
      <c r="AT117" s="207" t="s">
        <v>119</v>
      </c>
      <c r="AU117" s="207" t="s">
        <v>23</v>
      </c>
      <c r="AY117" s="17" t="s">
        <v>118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23</v>
      </c>
      <c r="BK117" s="208">
        <f>ROUND(I117*H117,2)</f>
        <v>0</v>
      </c>
      <c r="BL117" s="17" t="s">
        <v>117</v>
      </c>
      <c r="BM117" s="207" t="s">
        <v>262</v>
      </c>
    </row>
    <row r="118" s="2" customFormat="1" ht="55.5" customHeight="1">
      <c r="A118" s="38"/>
      <c r="B118" s="39"/>
      <c r="C118" s="196" t="s">
        <v>263</v>
      </c>
      <c r="D118" s="196" t="s">
        <v>119</v>
      </c>
      <c r="E118" s="197" t="s">
        <v>264</v>
      </c>
      <c r="F118" s="198" t="s">
        <v>265</v>
      </c>
      <c r="G118" s="199" t="s">
        <v>139</v>
      </c>
      <c r="H118" s="200">
        <v>20</v>
      </c>
      <c r="I118" s="201"/>
      <c r="J118" s="202">
        <f>ROUND(I118*H118,2)</f>
        <v>0</v>
      </c>
      <c r="K118" s="198" t="s">
        <v>123</v>
      </c>
      <c r="L118" s="44"/>
      <c r="M118" s="203" t="s">
        <v>22</v>
      </c>
      <c r="N118" s="204" t="s">
        <v>48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117</v>
      </c>
      <c r="AT118" s="207" t="s">
        <v>119</v>
      </c>
      <c r="AU118" s="207" t="s">
        <v>23</v>
      </c>
      <c r="AY118" s="17" t="s">
        <v>118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23</v>
      </c>
      <c r="BK118" s="208">
        <f>ROUND(I118*H118,2)</f>
        <v>0</v>
      </c>
      <c r="BL118" s="17" t="s">
        <v>117</v>
      </c>
      <c r="BM118" s="207" t="s">
        <v>266</v>
      </c>
    </row>
    <row r="119" s="2" customFormat="1" ht="55.5" customHeight="1">
      <c r="A119" s="38"/>
      <c r="B119" s="39"/>
      <c r="C119" s="196" t="s">
        <v>267</v>
      </c>
      <c r="D119" s="196" t="s">
        <v>119</v>
      </c>
      <c r="E119" s="197" t="s">
        <v>268</v>
      </c>
      <c r="F119" s="198" t="s">
        <v>269</v>
      </c>
      <c r="G119" s="199" t="s">
        <v>139</v>
      </c>
      <c r="H119" s="200">
        <v>20</v>
      </c>
      <c r="I119" s="201"/>
      <c r="J119" s="202">
        <f>ROUND(I119*H119,2)</f>
        <v>0</v>
      </c>
      <c r="K119" s="198" t="s">
        <v>123</v>
      </c>
      <c r="L119" s="44"/>
      <c r="M119" s="203" t="s">
        <v>22</v>
      </c>
      <c r="N119" s="204" t="s">
        <v>48</v>
      </c>
      <c r="O119" s="84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117</v>
      </c>
      <c r="AT119" s="207" t="s">
        <v>119</v>
      </c>
      <c r="AU119" s="207" t="s">
        <v>23</v>
      </c>
      <c r="AY119" s="17" t="s">
        <v>118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7" t="s">
        <v>23</v>
      </c>
      <c r="BK119" s="208">
        <f>ROUND(I119*H119,2)</f>
        <v>0</v>
      </c>
      <c r="BL119" s="17" t="s">
        <v>117</v>
      </c>
      <c r="BM119" s="207" t="s">
        <v>270</v>
      </c>
    </row>
    <row r="120" s="2" customFormat="1" ht="55.5" customHeight="1">
      <c r="A120" s="38"/>
      <c r="B120" s="39"/>
      <c r="C120" s="196" t="s">
        <v>271</v>
      </c>
      <c r="D120" s="196" t="s">
        <v>119</v>
      </c>
      <c r="E120" s="197" t="s">
        <v>272</v>
      </c>
      <c r="F120" s="198" t="s">
        <v>273</v>
      </c>
      <c r="G120" s="199" t="s">
        <v>139</v>
      </c>
      <c r="H120" s="200">
        <v>10</v>
      </c>
      <c r="I120" s="201"/>
      <c r="J120" s="202">
        <f>ROUND(I120*H120,2)</f>
        <v>0</v>
      </c>
      <c r="K120" s="198" t="s">
        <v>123</v>
      </c>
      <c r="L120" s="44"/>
      <c r="M120" s="203" t="s">
        <v>22</v>
      </c>
      <c r="N120" s="204" t="s">
        <v>48</v>
      </c>
      <c r="O120" s="84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117</v>
      </c>
      <c r="AT120" s="207" t="s">
        <v>119</v>
      </c>
      <c r="AU120" s="207" t="s">
        <v>23</v>
      </c>
      <c r="AY120" s="17" t="s">
        <v>118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23</v>
      </c>
      <c r="BK120" s="208">
        <f>ROUND(I120*H120,2)</f>
        <v>0</v>
      </c>
      <c r="BL120" s="17" t="s">
        <v>117</v>
      </c>
      <c r="BM120" s="207" t="s">
        <v>274</v>
      </c>
    </row>
    <row r="121" s="2" customFormat="1" ht="55.5" customHeight="1">
      <c r="A121" s="38"/>
      <c r="B121" s="39"/>
      <c r="C121" s="196" t="s">
        <v>275</v>
      </c>
      <c r="D121" s="196" t="s">
        <v>119</v>
      </c>
      <c r="E121" s="197" t="s">
        <v>276</v>
      </c>
      <c r="F121" s="198" t="s">
        <v>277</v>
      </c>
      <c r="G121" s="199" t="s">
        <v>139</v>
      </c>
      <c r="H121" s="200">
        <v>8</v>
      </c>
      <c r="I121" s="201"/>
      <c r="J121" s="202">
        <f>ROUND(I121*H121,2)</f>
        <v>0</v>
      </c>
      <c r="K121" s="198" t="s">
        <v>123</v>
      </c>
      <c r="L121" s="44"/>
      <c r="M121" s="203" t="s">
        <v>22</v>
      </c>
      <c r="N121" s="204" t="s">
        <v>48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117</v>
      </c>
      <c r="AT121" s="207" t="s">
        <v>119</v>
      </c>
      <c r="AU121" s="207" t="s">
        <v>23</v>
      </c>
      <c r="AY121" s="17" t="s">
        <v>118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23</v>
      </c>
      <c r="BK121" s="208">
        <f>ROUND(I121*H121,2)</f>
        <v>0</v>
      </c>
      <c r="BL121" s="17" t="s">
        <v>117</v>
      </c>
      <c r="BM121" s="207" t="s">
        <v>278</v>
      </c>
    </row>
    <row r="122" s="2" customFormat="1" ht="55.5" customHeight="1">
      <c r="A122" s="38"/>
      <c r="B122" s="39"/>
      <c r="C122" s="196" t="s">
        <v>279</v>
      </c>
      <c r="D122" s="196" t="s">
        <v>119</v>
      </c>
      <c r="E122" s="197" t="s">
        <v>280</v>
      </c>
      <c r="F122" s="198" t="s">
        <v>281</v>
      </c>
      <c r="G122" s="199" t="s">
        <v>139</v>
      </c>
      <c r="H122" s="200">
        <v>6</v>
      </c>
      <c r="I122" s="201"/>
      <c r="J122" s="202">
        <f>ROUND(I122*H122,2)</f>
        <v>0</v>
      </c>
      <c r="K122" s="198" t="s">
        <v>123</v>
      </c>
      <c r="L122" s="44"/>
      <c r="M122" s="203" t="s">
        <v>22</v>
      </c>
      <c r="N122" s="204" t="s">
        <v>48</v>
      </c>
      <c r="O122" s="8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117</v>
      </c>
      <c r="AT122" s="207" t="s">
        <v>119</v>
      </c>
      <c r="AU122" s="207" t="s">
        <v>23</v>
      </c>
      <c r="AY122" s="17" t="s">
        <v>118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23</v>
      </c>
      <c r="BK122" s="208">
        <f>ROUND(I122*H122,2)</f>
        <v>0</v>
      </c>
      <c r="BL122" s="17" t="s">
        <v>117</v>
      </c>
      <c r="BM122" s="207" t="s">
        <v>282</v>
      </c>
    </row>
    <row r="123" s="2" customFormat="1" ht="55.5" customHeight="1">
      <c r="A123" s="38"/>
      <c r="B123" s="39"/>
      <c r="C123" s="196" t="s">
        <v>283</v>
      </c>
      <c r="D123" s="196" t="s">
        <v>119</v>
      </c>
      <c r="E123" s="197" t="s">
        <v>284</v>
      </c>
      <c r="F123" s="198" t="s">
        <v>285</v>
      </c>
      <c r="G123" s="199" t="s">
        <v>139</v>
      </c>
      <c r="H123" s="200">
        <v>4</v>
      </c>
      <c r="I123" s="201"/>
      <c r="J123" s="202">
        <f>ROUND(I123*H123,2)</f>
        <v>0</v>
      </c>
      <c r="K123" s="198" t="s">
        <v>123</v>
      </c>
      <c r="L123" s="44"/>
      <c r="M123" s="203" t="s">
        <v>22</v>
      </c>
      <c r="N123" s="204" t="s">
        <v>48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117</v>
      </c>
      <c r="AT123" s="207" t="s">
        <v>119</v>
      </c>
      <c r="AU123" s="207" t="s">
        <v>23</v>
      </c>
      <c r="AY123" s="17" t="s">
        <v>118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23</v>
      </c>
      <c r="BK123" s="208">
        <f>ROUND(I123*H123,2)</f>
        <v>0</v>
      </c>
      <c r="BL123" s="17" t="s">
        <v>117</v>
      </c>
      <c r="BM123" s="207" t="s">
        <v>286</v>
      </c>
    </row>
    <row r="124" s="2" customFormat="1" ht="55.5" customHeight="1">
      <c r="A124" s="38"/>
      <c r="B124" s="39"/>
      <c r="C124" s="196" t="s">
        <v>287</v>
      </c>
      <c r="D124" s="196" t="s">
        <v>119</v>
      </c>
      <c r="E124" s="197" t="s">
        <v>288</v>
      </c>
      <c r="F124" s="198" t="s">
        <v>289</v>
      </c>
      <c r="G124" s="199" t="s">
        <v>139</v>
      </c>
      <c r="H124" s="200">
        <v>3</v>
      </c>
      <c r="I124" s="201"/>
      <c r="J124" s="202">
        <f>ROUND(I124*H124,2)</f>
        <v>0</v>
      </c>
      <c r="K124" s="198" t="s">
        <v>123</v>
      </c>
      <c r="L124" s="44"/>
      <c r="M124" s="203" t="s">
        <v>22</v>
      </c>
      <c r="N124" s="204" t="s">
        <v>48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117</v>
      </c>
      <c r="AT124" s="207" t="s">
        <v>119</v>
      </c>
      <c r="AU124" s="207" t="s">
        <v>23</v>
      </c>
      <c r="AY124" s="17" t="s">
        <v>118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23</v>
      </c>
      <c r="BK124" s="208">
        <f>ROUND(I124*H124,2)</f>
        <v>0</v>
      </c>
      <c r="BL124" s="17" t="s">
        <v>117</v>
      </c>
      <c r="BM124" s="207" t="s">
        <v>290</v>
      </c>
    </row>
    <row r="125" s="2" customFormat="1" ht="55.5" customHeight="1">
      <c r="A125" s="38"/>
      <c r="B125" s="39"/>
      <c r="C125" s="196" t="s">
        <v>291</v>
      </c>
      <c r="D125" s="196" t="s">
        <v>119</v>
      </c>
      <c r="E125" s="197" t="s">
        <v>292</v>
      </c>
      <c r="F125" s="198" t="s">
        <v>293</v>
      </c>
      <c r="G125" s="199" t="s">
        <v>139</v>
      </c>
      <c r="H125" s="200">
        <v>3</v>
      </c>
      <c r="I125" s="201"/>
      <c r="J125" s="202">
        <f>ROUND(I125*H125,2)</f>
        <v>0</v>
      </c>
      <c r="K125" s="198" t="s">
        <v>123</v>
      </c>
      <c r="L125" s="44"/>
      <c r="M125" s="203" t="s">
        <v>22</v>
      </c>
      <c r="N125" s="204" t="s">
        <v>48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117</v>
      </c>
      <c r="AT125" s="207" t="s">
        <v>119</v>
      </c>
      <c r="AU125" s="207" t="s">
        <v>23</v>
      </c>
      <c r="AY125" s="17" t="s">
        <v>118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23</v>
      </c>
      <c r="BK125" s="208">
        <f>ROUND(I125*H125,2)</f>
        <v>0</v>
      </c>
      <c r="BL125" s="17" t="s">
        <v>117</v>
      </c>
      <c r="BM125" s="207" t="s">
        <v>294</v>
      </c>
    </row>
    <row r="126" s="2" customFormat="1" ht="55.5" customHeight="1">
      <c r="A126" s="38"/>
      <c r="B126" s="39"/>
      <c r="C126" s="196" t="s">
        <v>295</v>
      </c>
      <c r="D126" s="196" t="s">
        <v>119</v>
      </c>
      <c r="E126" s="197" t="s">
        <v>296</v>
      </c>
      <c r="F126" s="198" t="s">
        <v>297</v>
      </c>
      <c r="G126" s="199" t="s">
        <v>139</v>
      </c>
      <c r="H126" s="200">
        <v>2</v>
      </c>
      <c r="I126" s="201"/>
      <c r="J126" s="202">
        <f>ROUND(I126*H126,2)</f>
        <v>0</v>
      </c>
      <c r="K126" s="198" t="s">
        <v>123</v>
      </c>
      <c r="L126" s="44"/>
      <c r="M126" s="203" t="s">
        <v>22</v>
      </c>
      <c r="N126" s="204" t="s">
        <v>48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117</v>
      </c>
      <c r="AT126" s="207" t="s">
        <v>119</v>
      </c>
      <c r="AU126" s="207" t="s">
        <v>23</v>
      </c>
      <c r="AY126" s="17" t="s">
        <v>118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23</v>
      </c>
      <c r="BK126" s="208">
        <f>ROUND(I126*H126,2)</f>
        <v>0</v>
      </c>
      <c r="BL126" s="17" t="s">
        <v>117</v>
      </c>
      <c r="BM126" s="207" t="s">
        <v>298</v>
      </c>
    </row>
    <row r="127" s="2" customFormat="1" ht="55.5" customHeight="1">
      <c r="A127" s="38"/>
      <c r="B127" s="39"/>
      <c r="C127" s="196" t="s">
        <v>299</v>
      </c>
      <c r="D127" s="196" t="s">
        <v>119</v>
      </c>
      <c r="E127" s="197" t="s">
        <v>300</v>
      </c>
      <c r="F127" s="198" t="s">
        <v>301</v>
      </c>
      <c r="G127" s="199" t="s">
        <v>139</v>
      </c>
      <c r="H127" s="200">
        <v>2</v>
      </c>
      <c r="I127" s="201"/>
      <c r="J127" s="202">
        <f>ROUND(I127*H127,2)</f>
        <v>0</v>
      </c>
      <c r="K127" s="198" t="s">
        <v>123</v>
      </c>
      <c r="L127" s="44"/>
      <c r="M127" s="203" t="s">
        <v>22</v>
      </c>
      <c r="N127" s="204" t="s">
        <v>48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117</v>
      </c>
      <c r="AT127" s="207" t="s">
        <v>119</v>
      </c>
      <c r="AU127" s="207" t="s">
        <v>23</v>
      </c>
      <c r="AY127" s="17" t="s">
        <v>118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23</v>
      </c>
      <c r="BK127" s="208">
        <f>ROUND(I127*H127,2)</f>
        <v>0</v>
      </c>
      <c r="BL127" s="17" t="s">
        <v>117</v>
      </c>
      <c r="BM127" s="207" t="s">
        <v>302</v>
      </c>
    </row>
    <row r="128" s="2" customFormat="1" ht="55.5" customHeight="1">
      <c r="A128" s="38"/>
      <c r="B128" s="39"/>
      <c r="C128" s="196" t="s">
        <v>303</v>
      </c>
      <c r="D128" s="196" t="s">
        <v>119</v>
      </c>
      <c r="E128" s="197" t="s">
        <v>304</v>
      </c>
      <c r="F128" s="198" t="s">
        <v>305</v>
      </c>
      <c r="G128" s="199" t="s">
        <v>139</v>
      </c>
      <c r="H128" s="200">
        <v>2</v>
      </c>
      <c r="I128" s="201"/>
      <c r="J128" s="202">
        <f>ROUND(I128*H128,2)</f>
        <v>0</v>
      </c>
      <c r="K128" s="198" t="s">
        <v>123</v>
      </c>
      <c r="L128" s="44"/>
      <c r="M128" s="203" t="s">
        <v>22</v>
      </c>
      <c r="N128" s="204" t="s">
        <v>48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117</v>
      </c>
      <c r="AT128" s="207" t="s">
        <v>119</v>
      </c>
      <c r="AU128" s="207" t="s">
        <v>23</v>
      </c>
      <c r="AY128" s="17" t="s">
        <v>118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23</v>
      </c>
      <c r="BK128" s="208">
        <f>ROUND(I128*H128,2)</f>
        <v>0</v>
      </c>
      <c r="BL128" s="17" t="s">
        <v>117</v>
      </c>
      <c r="BM128" s="207" t="s">
        <v>306</v>
      </c>
    </row>
    <row r="129" s="2" customFormat="1" ht="55.5" customHeight="1">
      <c r="A129" s="38"/>
      <c r="B129" s="39"/>
      <c r="C129" s="196" t="s">
        <v>307</v>
      </c>
      <c r="D129" s="196" t="s">
        <v>119</v>
      </c>
      <c r="E129" s="197" t="s">
        <v>308</v>
      </c>
      <c r="F129" s="198" t="s">
        <v>309</v>
      </c>
      <c r="G129" s="199" t="s">
        <v>139</v>
      </c>
      <c r="H129" s="200">
        <v>1</v>
      </c>
      <c r="I129" s="201"/>
      <c r="J129" s="202">
        <f>ROUND(I129*H129,2)</f>
        <v>0</v>
      </c>
      <c r="K129" s="198" t="s">
        <v>123</v>
      </c>
      <c r="L129" s="44"/>
      <c r="M129" s="203" t="s">
        <v>22</v>
      </c>
      <c r="N129" s="204" t="s">
        <v>48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117</v>
      </c>
      <c r="AT129" s="207" t="s">
        <v>119</v>
      </c>
      <c r="AU129" s="207" t="s">
        <v>23</v>
      </c>
      <c r="AY129" s="17" t="s">
        <v>118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23</v>
      </c>
      <c r="BK129" s="208">
        <f>ROUND(I129*H129,2)</f>
        <v>0</v>
      </c>
      <c r="BL129" s="17" t="s">
        <v>117</v>
      </c>
      <c r="BM129" s="207" t="s">
        <v>310</v>
      </c>
    </row>
    <row r="130" s="2" customFormat="1" ht="55.5" customHeight="1">
      <c r="A130" s="38"/>
      <c r="B130" s="39"/>
      <c r="C130" s="196" t="s">
        <v>311</v>
      </c>
      <c r="D130" s="196" t="s">
        <v>119</v>
      </c>
      <c r="E130" s="197" t="s">
        <v>312</v>
      </c>
      <c r="F130" s="198" t="s">
        <v>313</v>
      </c>
      <c r="G130" s="199" t="s">
        <v>139</v>
      </c>
      <c r="H130" s="200">
        <v>1</v>
      </c>
      <c r="I130" s="201"/>
      <c r="J130" s="202">
        <f>ROUND(I130*H130,2)</f>
        <v>0</v>
      </c>
      <c r="K130" s="198" t="s">
        <v>123</v>
      </c>
      <c r="L130" s="44"/>
      <c r="M130" s="203" t="s">
        <v>22</v>
      </c>
      <c r="N130" s="204" t="s">
        <v>48</v>
      </c>
      <c r="O130" s="84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7" t="s">
        <v>117</v>
      </c>
      <c r="AT130" s="207" t="s">
        <v>119</v>
      </c>
      <c r="AU130" s="207" t="s">
        <v>23</v>
      </c>
      <c r="AY130" s="17" t="s">
        <v>118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23</v>
      </c>
      <c r="BK130" s="208">
        <f>ROUND(I130*H130,2)</f>
        <v>0</v>
      </c>
      <c r="BL130" s="17" t="s">
        <v>117</v>
      </c>
      <c r="BM130" s="207" t="s">
        <v>314</v>
      </c>
    </row>
    <row r="131" s="2" customFormat="1" ht="55.5" customHeight="1">
      <c r="A131" s="38"/>
      <c r="B131" s="39"/>
      <c r="C131" s="196" t="s">
        <v>315</v>
      </c>
      <c r="D131" s="196" t="s">
        <v>119</v>
      </c>
      <c r="E131" s="197" t="s">
        <v>316</v>
      </c>
      <c r="F131" s="198" t="s">
        <v>317</v>
      </c>
      <c r="G131" s="199" t="s">
        <v>139</v>
      </c>
      <c r="H131" s="200">
        <v>1</v>
      </c>
      <c r="I131" s="201"/>
      <c r="J131" s="202">
        <f>ROUND(I131*H131,2)</f>
        <v>0</v>
      </c>
      <c r="K131" s="198" t="s">
        <v>123</v>
      </c>
      <c r="L131" s="44"/>
      <c r="M131" s="203" t="s">
        <v>22</v>
      </c>
      <c r="N131" s="204" t="s">
        <v>48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117</v>
      </c>
      <c r="AT131" s="207" t="s">
        <v>119</v>
      </c>
      <c r="AU131" s="207" t="s">
        <v>23</v>
      </c>
      <c r="AY131" s="17" t="s">
        <v>118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23</v>
      </c>
      <c r="BK131" s="208">
        <f>ROUND(I131*H131,2)</f>
        <v>0</v>
      </c>
      <c r="BL131" s="17" t="s">
        <v>117</v>
      </c>
      <c r="BM131" s="207" t="s">
        <v>318</v>
      </c>
    </row>
    <row r="132" s="2" customFormat="1" ht="66.75" customHeight="1">
      <c r="A132" s="38"/>
      <c r="B132" s="39"/>
      <c r="C132" s="196" t="s">
        <v>319</v>
      </c>
      <c r="D132" s="196" t="s">
        <v>119</v>
      </c>
      <c r="E132" s="197" t="s">
        <v>320</v>
      </c>
      <c r="F132" s="198" t="s">
        <v>321</v>
      </c>
      <c r="G132" s="199" t="s">
        <v>139</v>
      </c>
      <c r="H132" s="200">
        <v>70</v>
      </c>
      <c r="I132" s="201"/>
      <c r="J132" s="202">
        <f>ROUND(I132*H132,2)</f>
        <v>0</v>
      </c>
      <c r="K132" s="198" t="s">
        <v>123</v>
      </c>
      <c r="L132" s="44"/>
      <c r="M132" s="203" t="s">
        <v>22</v>
      </c>
      <c r="N132" s="204" t="s">
        <v>48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117</v>
      </c>
      <c r="AT132" s="207" t="s">
        <v>119</v>
      </c>
      <c r="AU132" s="207" t="s">
        <v>23</v>
      </c>
      <c r="AY132" s="17" t="s">
        <v>118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23</v>
      </c>
      <c r="BK132" s="208">
        <f>ROUND(I132*H132,2)</f>
        <v>0</v>
      </c>
      <c r="BL132" s="17" t="s">
        <v>117</v>
      </c>
      <c r="BM132" s="207" t="s">
        <v>322</v>
      </c>
    </row>
    <row r="133" s="2" customFormat="1" ht="66.75" customHeight="1">
      <c r="A133" s="38"/>
      <c r="B133" s="39"/>
      <c r="C133" s="196" t="s">
        <v>323</v>
      </c>
      <c r="D133" s="196" t="s">
        <v>119</v>
      </c>
      <c r="E133" s="197" t="s">
        <v>324</v>
      </c>
      <c r="F133" s="198" t="s">
        <v>325</v>
      </c>
      <c r="G133" s="199" t="s">
        <v>139</v>
      </c>
      <c r="H133" s="200">
        <v>20</v>
      </c>
      <c r="I133" s="201"/>
      <c r="J133" s="202">
        <f>ROUND(I133*H133,2)</f>
        <v>0</v>
      </c>
      <c r="K133" s="198" t="s">
        <v>123</v>
      </c>
      <c r="L133" s="44"/>
      <c r="M133" s="203" t="s">
        <v>22</v>
      </c>
      <c r="N133" s="204" t="s">
        <v>48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117</v>
      </c>
      <c r="AT133" s="207" t="s">
        <v>119</v>
      </c>
      <c r="AU133" s="207" t="s">
        <v>23</v>
      </c>
      <c r="AY133" s="17" t="s">
        <v>118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23</v>
      </c>
      <c r="BK133" s="208">
        <f>ROUND(I133*H133,2)</f>
        <v>0</v>
      </c>
      <c r="BL133" s="17" t="s">
        <v>117</v>
      </c>
      <c r="BM133" s="207" t="s">
        <v>326</v>
      </c>
    </row>
    <row r="134" s="2" customFormat="1" ht="66.75" customHeight="1">
      <c r="A134" s="38"/>
      <c r="B134" s="39"/>
      <c r="C134" s="196" t="s">
        <v>327</v>
      </c>
      <c r="D134" s="196" t="s">
        <v>119</v>
      </c>
      <c r="E134" s="197" t="s">
        <v>328</v>
      </c>
      <c r="F134" s="198" t="s">
        <v>329</v>
      </c>
      <c r="G134" s="199" t="s">
        <v>139</v>
      </c>
      <c r="H134" s="200">
        <v>60</v>
      </c>
      <c r="I134" s="201"/>
      <c r="J134" s="202">
        <f>ROUND(I134*H134,2)</f>
        <v>0</v>
      </c>
      <c r="K134" s="198" t="s">
        <v>123</v>
      </c>
      <c r="L134" s="44"/>
      <c r="M134" s="203" t="s">
        <v>22</v>
      </c>
      <c r="N134" s="204" t="s">
        <v>48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117</v>
      </c>
      <c r="AT134" s="207" t="s">
        <v>119</v>
      </c>
      <c r="AU134" s="207" t="s">
        <v>23</v>
      </c>
      <c r="AY134" s="17" t="s">
        <v>118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23</v>
      </c>
      <c r="BK134" s="208">
        <f>ROUND(I134*H134,2)</f>
        <v>0</v>
      </c>
      <c r="BL134" s="17" t="s">
        <v>117</v>
      </c>
      <c r="BM134" s="207" t="s">
        <v>330</v>
      </c>
    </row>
    <row r="135" s="2" customFormat="1" ht="66.75" customHeight="1">
      <c r="A135" s="38"/>
      <c r="B135" s="39"/>
      <c r="C135" s="196" t="s">
        <v>331</v>
      </c>
      <c r="D135" s="196" t="s">
        <v>119</v>
      </c>
      <c r="E135" s="197" t="s">
        <v>332</v>
      </c>
      <c r="F135" s="198" t="s">
        <v>333</v>
      </c>
      <c r="G135" s="199" t="s">
        <v>139</v>
      </c>
      <c r="H135" s="200">
        <v>30</v>
      </c>
      <c r="I135" s="201"/>
      <c r="J135" s="202">
        <f>ROUND(I135*H135,2)</f>
        <v>0</v>
      </c>
      <c r="K135" s="198" t="s">
        <v>123</v>
      </c>
      <c r="L135" s="44"/>
      <c r="M135" s="203" t="s">
        <v>22</v>
      </c>
      <c r="N135" s="204" t="s">
        <v>48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117</v>
      </c>
      <c r="AT135" s="207" t="s">
        <v>119</v>
      </c>
      <c r="AU135" s="207" t="s">
        <v>23</v>
      </c>
      <c r="AY135" s="17" t="s">
        <v>118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23</v>
      </c>
      <c r="BK135" s="208">
        <f>ROUND(I135*H135,2)</f>
        <v>0</v>
      </c>
      <c r="BL135" s="17" t="s">
        <v>117</v>
      </c>
      <c r="BM135" s="207" t="s">
        <v>334</v>
      </c>
    </row>
    <row r="136" s="2" customFormat="1" ht="66.75" customHeight="1">
      <c r="A136" s="38"/>
      <c r="B136" s="39"/>
      <c r="C136" s="196" t="s">
        <v>335</v>
      </c>
      <c r="D136" s="196" t="s">
        <v>119</v>
      </c>
      <c r="E136" s="197" t="s">
        <v>336</v>
      </c>
      <c r="F136" s="198" t="s">
        <v>337</v>
      </c>
      <c r="G136" s="199" t="s">
        <v>139</v>
      </c>
      <c r="H136" s="200">
        <v>3</v>
      </c>
      <c r="I136" s="201"/>
      <c r="J136" s="202">
        <f>ROUND(I136*H136,2)</f>
        <v>0</v>
      </c>
      <c r="K136" s="198" t="s">
        <v>123</v>
      </c>
      <c r="L136" s="44"/>
      <c r="M136" s="203" t="s">
        <v>22</v>
      </c>
      <c r="N136" s="204" t="s">
        <v>48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117</v>
      </c>
      <c r="AT136" s="207" t="s">
        <v>119</v>
      </c>
      <c r="AU136" s="207" t="s">
        <v>23</v>
      </c>
      <c r="AY136" s="17" t="s">
        <v>118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23</v>
      </c>
      <c r="BK136" s="208">
        <f>ROUND(I136*H136,2)</f>
        <v>0</v>
      </c>
      <c r="BL136" s="17" t="s">
        <v>117</v>
      </c>
      <c r="BM136" s="207" t="s">
        <v>338</v>
      </c>
    </row>
    <row r="137" s="2" customFormat="1" ht="66.75" customHeight="1">
      <c r="A137" s="38"/>
      <c r="B137" s="39"/>
      <c r="C137" s="196" t="s">
        <v>339</v>
      </c>
      <c r="D137" s="196" t="s">
        <v>119</v>
      </c>
      <c r="E137" s="197" t="s">
        <v>340</v>
      </c>
      <c r="F137" s="198" t="s">
        <v>341</v>
      </c>
      <c r="G137" s="199" t="s">
        <v>139</v>
      </c>
      <c r="H137" s="200">
        <v>18</v>
      </c>
      <c r="I137" s="201"/>
      <c r="J137" s="202">
        <f>ROUND(I137*H137,2)</f>
        <v>0</v>
      </c>
      <c r="K137" s="198" t="s">
        <v>123</v>
      </c>
      <c r="L137" s="44"/>
      <c r="M137" s="203" t="s">
        <v>22</v>
      </c>
      <c r="N137" s="204" t="s">
        <v>48</v>
      </c>
      <c r="O137" s="84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117</v>
      </c>
      <c r="AT137" s="207" t="s">
        <v>119</v>
      </c>
      <c r="AU137" s="207" t="s">
        <v>23</v>
      </c>
      <c r="AY137" s="17" t="s">
        <v>118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7" t="s">
        <v>23</v>
      </c>
      <c r="BK137" s="208">
        <f>ROUND(I137*H137,2)</f>
        <v>0</v>
      </c>
      <c r="BL137" s="17" t="s">
        <v>117</v>
      </c>
      <c r="BM137" s="207" t="s">
        <v>342</v>
      </c>
    </row>
    <row r="138" s="2" customFormat="1" ht="66.75" customHeight="1">
      <c r="A138" s="38"/>
      <c r="B138" s="39"/>
      <c r="C138" s="196" t="s">
        <v>343</v>
      </c>
      <c r="D138" s="196" t="s">
        <v>119</v>
      </c>
      <c r="E138" s="197" t="s">
        <v>344</v>
      </c>
      <c r="F138" s="198" t="s">
        <v>345</v>
      </c>
      <c r="G138" s="199" t="s">
        <v>139</v>
      </c>
      <c r="H138" s="200">
        <v>14</v>
      </c>
      <c r="I138" s="201"/>
      <c r="J138" s="202">
        <f>ROUND(I138*H138,2)</f>
        <v>0</v>
      </c>
      <c r="K138" s="198" t="s">
        <v>123</v>
      </c>
      <c r="L138" s="44"/>
      <c r="M138" s="203" t="s">
        <v>22</v>
      </c>
      <c r="N138" s="204" t="s">
        <v>48</v>
      </c>
      <c r="O138" s="84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117</v>
      </c>
      <c r="AT138" s="207" t="s">
        <v>119</v>
      </c>
      <c r="AU138" s="207" t="s">
        <v>23</v>
      </c>
      <c r="AY138" s="17" t="s">
        <v>118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23</v>
      </c>
      <c r="BK138" s="208">
        <f>ROUND(I138*H138,2)</f>
        <v>0</v>
      </c>
      <c r="BL138" s="17" t="s">
        <v>117</v>
      </c>
      <c r="BM138" s="207" t="s">
        <v>346</v>
      </c>
    </row>
    <row r="139" s="2" customFormat="1" ht="66.75" customHeight="1">
      <c r="A139" s="38"/>
      <c r="B139" s="39"/>
      <c r="C139" s="196" t="s">
        <v>347</v>
      </c>
      <c r="D139" s="196" t="s">
        <v>119</v>
      </c>
      <c r="E139" s="197" t="s">
        <v>348</v>
      </c>
      <c r="F139" s="198" t="s">
        <v>349</v>
      </c>
      <c r="G139" s="199" t="s">
        <v>139</v>
      </c>
      <c r="H139" s="200">
        <v>2</v>
      </c>
      <c r="I139" s="201"/>
      <c r="J139" s="202">
        <f>ROUND(I139*H139,2)</f>
        <v>0</v>
      </c>
      <c r="K139" s="198" t="s">
        <v>123</v>
      </c>
      <c r="L139" s="44"/>
      <c r="M139" s="203" t="s">
        <v>22</v>
      </c>
      <c r="N139" s="204" t="s">
        <v>48</v>
      </c>
      <c r="O139" s="84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117</v>
      </c>
      <c r="AT139" s="207" t="s">
        <v>119</v>
      </c>
      <c r="AU139" s="207" t="s">
        <v>23</v>
      </c>
      <c r="AY139" s="17" t="s">
        <v>118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23</v>
      </c>
      <c r="BK139" s="208">
        <f>ROUND(I139*H139,2)</f>
        <v>0</v>
      </c>
      <c r="BL139" s="17" t="s">
        <v>117</v>
      </c>
      <c r="BM139" s="207" t="s">
        <v>350</v>
      </c>
    </row>
    <row r="140" s="2" customFormat="1" ht="66.75" customHeight="1">
      <c r="A140" s="38"/>
      <c r="B140" s="39"/>
      <c r="C140" s="196" t="s">
        <v>351</v>
      </c>
      <c r="D140" s="196" t="s">
        <v>119</v>
      </c>
      <c r="E140" s="197" t="s">
        <v>352</v>
      </c>
      <c r="F140" s="198" t="s">
        <v>353</v>
      </c>
      <c r="G140" s="199" t="s">
        <v>139</v>
      </c>
      <c r="H140" s="200">
        <v>1</v>
      </c>
      <c r="I140" s="201"/>
      <c r="J140" s="202">
        <f>ROUND(I140*H140,2)</f>
        <v>0</v>
      </c>
      <c r="K140" s="198" t="s">
        <v>123</v>
      </c>
      <c r="L140" s="44"/>
      <c r="M140" s="203" t="s">
        <v>22</v>
      </c>
      <c r="N140" s="204" t="s">
        <v>48</v>
      </c>
      <c r="O140" s="84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7" t="s">
        <v>117</v>
      </c>
      <c r="AT140" s="207" t="s">
        <v>119</v>
      </c>
      <c r="AU140" s="207" t="s">
        <v>23</v>
      </c>
      <c r="AY140" s="17" t="s">
        <v>118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7" t="s">
        <v>23</v>
      </c>
      <c r="BK140" s="208">
        <f>ROUND(I140*H140,2)</f>
        <v>0</v>
      </c>
      <c r="BL140" s="17" t="s">
        <v>117</v>
      </c>
      <c r="BM140" s="207" t="s">
        <v>354</v>
      </c>
    </row>
    <row r="141" s="2" customFormat="1" ht="55.5" customHeight="1">
      <c r="A141" s="38"/>
      <c r="B141" s="39"/>
      <c r="C141" s="196" t="s">
        <v>355</v>
      </c>
      <c r="D141" s="196" t="s">
        <v>119</v>
      </c>
      <c r="E141" s="197" t="s">
        <v>356</v>
      </c>
      <c r="F141" s="198" t="s">
        <v>357</v>
      </c>
      <c r="G141" s="199" t="s">
        <v>139</v>
      </c>
      <c r="H141" s="200">
        <v>2</v>
      </c>
      <c r="I141" s="201"/>
      <c r="J141" s="202">
        <f>ROUND(I141*H141,2)</f>
        <v>0</v>
      </c>
      <c r="K141" s="198" t="s">
        <v>123</v>
      </c>
      <c r="L141" s="44"/>
      <c r="M141" s="203" t="s">
        <v>22</v>
      </c>
      <c r="N141" s="204" t="s">
        <v>48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117</v>
      </c>
      <c r="AT141" s="207" t="s">
        <v>119</v>
      </c>
      <c r="AU141" s="207" t="s">
        <v>23</v>
      </c>
      <c r="AY141" s="17" t="s">
        <v>118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23</v>
      </c>
      <c r="BK141" s="208">
        <f>ROUND(I141*H141,2)</f>
        <v>0</v>
      </c>
      <c r="BL141" s="17" t="s">
        <v>117</v>
      </c>
      <c r="BM141" s="207" t="s">
        <v>358</v>
      </c>
    </row>
    <row r="142" s="2" customFormat="1" ht="44.25" customHeight="1">
      <c r="A142" s="38"/>
      <c r="B142" s="39"/>
      <c r="C142" s="196" t="s">
        <v>359</v>
      </c>
      <c r="D142" s="196" t="s">
        <v>119</v>
      </c>
      <c r="E142" s="197" t="s">
        <v>360</v>
      </c>
      <c r="F142" s="198" t="s">
        <v>361</v>
      </c>
      <c r="G142" s="199" t="s">
        <v>139</v>
      </c>
      <c r="H142" s="200">
        <v>2</v>
      </c>
      <c r="I142" s="201"/>
      <c r="J142" s="202">
        <f>ROUND(I142*H142,2)</f>
        <v>0</v>
      </c>
      <c r="K142" s="198" t="s">
        <v>123</v>
      </c>
      <c r="L142" s="44"/>
      <c r="M142" s="203" t="s">
        <v>22</v>
      </c>
      <c r="N142" s="204" t="s">
        <v>48</v>
      </c>
      <c r="O142" s="84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7" t="s">
        <v>117</v>
      </c>
      <c r="AT142" s="207" t="s">
        <v>119</v>
      </c>
      <c r="AU142" s="207" t="s">
        <v>23</v>
      </c>
      <c r="AY142" s="17" t="s">
        <v>118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23</v>
      </c>
      <c r="BK142" s="208">
        <f>ROUND(I142*H142,2)</f>
        <v>0</v>
      </c>
      <c r="BL142" s="17" t="s">
        <v>117</v>
      </c>
      <c r="BM142" s="207" t="s">
        <v>362</v>
      </c>
    </row>
    <row r="143" s="2" customFormat="1" ht="16.5" customHeight="1">
      <c r="A143" s="38"/>
      <c r="B143" s="39"/>
      <c r="C143" s="196" t="s">
        <v>363</v>
      </c>
      <c r="D143" s="196" t="s">
        <v>119</v>
      </c>
      <c r="E143" s="197" t="s">
        <v>364</v>
      </c>
      <c r="F143" s="198" t="s">
        <v>365</v>
      </c>
      <c r="G143" s="199" t="s">
        <v>139</v>
      </c>
      <c r="H143" s="200">
        <v>2</v>
      </c>
      <c r="I143" s="201"/>
      <c r="J143" s="202">
        <f>ROUND(I143*H143,2)</f>
        <v>0</v>
      </c>
      <c r="K143" s="198" t="s">
        <v>123</v>
      </c>
      <c r="L143" s="44"/>
      <c r="M143" s="203" t="s">
        <v>22</v>
      </c>
      <c r="N143" s="204" t="s">
        <v>48</v>
      </c>
      <c r="O143" s="84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117</v>
      </c>
      <c r="AT143" s="207" t="s">
        <v>119</v>
      </c>
      <c r="AU143" s="207" t="s">
        <v>23</v>
      </c>
      <c r="AY143" s="17" t="s">
        <v>118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23</v>
      </c>
      <c r="BK143" s="208">
        <f>ROUND(I143*H143,2)</f>
        <v>0</v>
      </c>
      <c r="BL143" s="17" t="s">
        <v>117</v>
      </c>
      <c r="BM143" s="207" t="s">
        <v>366</v>
      </c>
    </row>
    <row r="144" s="2" customFormat="1" ht="16.5" customHeight="1">
      <c r="A144" s="38"/>
      <c r="B144" s="39"/>
      <c r="C144" s="196" t="s">
        <v>367</v>
      </c>
      <c r="D144" s="196" t="s">
        <v>119</v>
      </c>
      <c r="E144" s="197" t="s">
        <v>368</v>
      </c>
      <c r="F144" s="198" t="s">
        <v>369</v>
      </c>
      <c r="G144" s="199" t="s">
        <v>139</v>
      </c>
      <c r="H144" s="200">
        <v>20</v>
      </c>
      <c r="I144" s="201"/>
      <c r="J144" s="202">
        <f>ROUND(I144*H144,2)</f>
        <v>0</v>
      </c>
      <c r="K144" s="198" t="s">
        <v>123</v>
      </c>
      <c r="L144" s="44"/>
      <c r="M144" s="203" t="s">
        <v>22</v>
      </c>
      <c r="N144" s="204" t="s">
        <v>48</v>
      </c>
      <c r="O144" s="84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117</v>
      </c>
      <c r="AT144" s="207" t="s">
        <v>119</v>
      </c>
      <c r="AU144" s="207" t="s">
        <v>23</v>
      </c>
      <c r="AY144" s="17" t="s">
        <v>118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23</v>
      </c>
      <c r="BK144" s="208">
        <f>ROUND(I144*H144,2)</f>
        <v>0</v>
      </c>
      <c r="BL144" s="17" t="s">
        <v>117</v>
      </c>
      <c r="BM144" s="207" t="s">
        <v>370</v>
      </c>
    </row>
    <row r="145" s="2" customFormat="1" ht="16.5" customHeight="1">
      <c r="A145" s="38"/>
      <c r="B145" s="39"/>
      <c r="C145" s="196" t="s">
        <v>371</v>
      </c>
      <c r="D145" s="196" t="s">
        <v>119</v>
      </c>
      <c r="E145" s="197" t="s">
        <v>372</v>
      </c>
      <c r="F145" s="198" t="s">
        <v>373</v>
      </c>
      <c r="G145" s="199" t="s">
        <v>139</v>
      </c>
      <c r="H145" s="200">
        <v>4</v>
      </c>
      <c r="I145" s="201"/>
      <c r="J145" s="202">
        <f>ROUND(I145*H145,2)</f>
        <v>0</v>
      </c>
      <c r="K145" s="198" t="s">
        <v>123</v>
      </c>
      <c r="L145" s="44"/>
      <c r="M145" s="203" t="s">
        <v>22</v>
      </c>
      <c r="N145" s="204" t="s">
        <v>48</v>
      </c>
      <c r="O145" s="84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7" t="s">
        <v>117</v>
      </c>
      <c r="AT145" s="207" t="s">
        <v>119</v>
      </c>
      <c r="AU145" s="207" t="s">
        <v>23</v>
      </c>
      <c r="AY145" s="17" t="s">
        <v>118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7" t="s">
        <v>23</v>
      </c>
      <c r="BK145" s="208">
        <f>ROUND(I145*H145,2)</f>
        <v>0</v>
      </c>
      <c r="BL145" s="17" t="s">
        <v>117</v>
      </c>
      <c r="BM145" s="207" t="s">
        <v>374</v>
      </c>
    </row>
    <row r="146" s="2" customFormat="1">
      <c r="A146" s="38"/>
      <c r="B146" s="39"/>
      <c r="C146" s="196" t="s">
        <v>375</v>
      </c>
      <c r="D146" s="196" t="s">
        <v>119</v>
      </c>
      <c r="E146" s="197" t="s">
        <v>376</v>
      </c>
      <c r="F146" s="198" t="s">
        <v>377</v>
      </c>
      <c r="G146" s="199" t="s">
        <v>139</v>
      </c>
      <c r="H146" s="200">
        <v>10</v>
      </c>
      <c r="I146" s="201"/>
      <c r="J146" s="202">
        <f>ROUND(I146*H146,2)</f>
        <v>0</v>
      </c>
      <c r="K146" s="198" t="s">
        <v>123</v>
      </c>
      <c r="L146" s="44"/>
      <c r="M146" s="203" t="s">
        <v>22</v>
      </c>
      <c r="N146" s="204" t="s">
        <v>48</v>
      </c>
      <c r="O146" s="84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117</v>
      </c>
      <c r="AT146" s="207" t="s">
        <v>119</v>
      </c>
      <c r="AU146" s="207" t="s">
        <v>23</v>
      </c>
      <c r="AY146" s="17" t="s">
        <v>118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23</v>
      </c>
      <c r="BK146" s="208">
        <f>ROUND(I146*H146,2)</f>
        <v>0</v>
      </c>
      <c r="BL146" s="17" t="s">
        <v>117</v>
      </c>
      <c r="BM146" s="207" t="s">
        <v>378</v>
      </c>
    </row>
    <row r="147" s="2" customFormat="1" ht="16.5" customHeight="1">
      <c r="A147" s="38"/>
      <c r="B147" s="39"/>
      <c r="C147" s="196" t="s">
        <v>379</v>
      </c>
      <c r="D147" s="196" t="s">
        <v>119</v>
      </c>
      <c r="E147" s="197" t="s">
        <v>380</v>
      </c>
      <c r="F147" s="198" t="s">
        <v>381</v>
      </c>
      <c r="G147" s="199" t="s">
        <v>122</v>
      </c>
      <c r="H147" s="200">
        <v>200</v>
      </c>
      <c r="I147" s="201"/>
      <c r="J147" s="202">
        <f>ROUND(I147*H147,2)</f>
        <v>0</v>
      </c>
      <c r="K147" s="198" t="s">
        <v>123</v>
      </c>
      <c r="L147" s="44"/>
      <c r="M147" s="203" t="s">
        <v>22</v>
      </c>
      <c r="N147" s="204" t="s">
        <v>48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117</v>
      </c>
      <c r="AT147" s="207" t="s">
        <v>119</v>
      </c>
      <c r="AU147" s="207" t="s">
        <v>23</v>
      </c>
      <c r="AY147" s="17" t="s">
        <v>118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23</v>
      </c>
      <c r="BK147" s="208">
        <f>ROUND(I147*H147,2)</f>
        <v>0</v>
      </c>
      <c r="BL147" s="17" t="s">
        <v>117</v>
      </c>
      <c r="BM147" s="207" t="s">
        <v>382</v>
      </c>
    </row>
    <row r="148" s="2" customFormat="1">
      <c r="A148" s="38"/>
      <c r="B148" s="39"/>
      <c r="C148" s="196" t="s">
        <v>383</v>
      </c>
      <c r="D148" s="196" t="s">
        <v>119</v>
      </c>
      <c r="E148" s="197" t="s">
        <v>384</v>
      </c>
      <c r="F148" s="198" t="s">
        <v>385</v>
      </c>
      <c r="G148" s="199" t="s">
        <v>122</v>
      </c>
      <c r="H148" s="200">
        <v>200</v>
      </c>
      <c r="I148" s="201"/>
      <c r="J148" s="202">
        <f>ROUND(I148*H148,2)</f>
        <v>0</v>
      </c>
      <c r="K148" s="198" t="s">
        <v>123</v>
      </c>
      <c r="L148" s="44"/>
      <c r="M148" s="203" t="s">
        <v>22</v>
      </c>
      <c r="N148" s="204" t="s">
        <v>48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117</v>
      </c>
      <c r="AT148" s="207" t="s">
        <v>119</v>
      </c>
      <c r="AU148" s="207" t="s">
        <v>23</v>
      </c>
      <c r="AY148" s="17" t="s">
        <v>118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23</v>
      </c>
      <c r="BK148" s="208">
        <f>ROUND(I148*H148,2)</f>
        <v>0</v>
      </c>
      <c r="BL148" s="17" t="s">
        <v>117</v>
      </c>
      <c r="BM148" s="207" t="s">
        <v>386</v>
      </c>
    </row>
    <row r="149" s="2" customFormat="1" ht="78" customHeight="1">
      <c r="A149" s="38"/>
      <c r="B149" s="39"/>
      <c r="C149" s="196" t="s">
        <v>387</v>
      </c>
      <c r="D149" s="196" t="s">
        <v>119</v>
      </c>
      <c r="E149" s="197" t="s">
        <v>388</v>
      </c>
      <c r="F149" s="198" t="s">
        <v>389</v>
      </c>
      <c r="G149" s="199" t="s">
        <v>139</v>
      </c>
      <c r="H149" s="200">
        <v>4</v>
      </c>
      <c r="I149" s="201"/>
      <c r="J149" s="202">
        <f>ROUND(I149*H149,2)</f>
        <v>0</v>
      </c>
      <c r="K149" s="198" t="s">
        <v>123</v>
      </c>
      <c r="L149" s="44"/>
      <c r="M149" s="203" t="s">
        <v>22</v>
      </c>
      <c r="N149" s="204" t="s">
        <v>48</v>
      </c>
      <c r="O149" s="84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117</v>
      </c>
      <c r="AT149" s="207" t="s">
        <v>119</v>
      </c>
      <c r="AU149" s="207" t="s">
        <v>23</v>
      </c>
      <c r="AY149" s="17" t="s">
        <v>118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23</v>
      </c>
      <c r="BK149" s="208">
        <f>ROUND(I149*H149,2)</f>
        <v>0</v>
      </c>
      <c r="BL149" s="17" t="s">
        <v>117</v>
      </c>
      <c r="BM149" s="207" t="s">
        <v>390</v>
      </c>
    </row>
    <row r="150" s="2" customFormat="1" ht="90" customHeight="1">
      <c r="A150" s="38"/>
      <c r="B150" s="39"/>
      <c r="C150" s="196" t="s">
        <v>391</v>
      </c>
      <c r="D150" s="196" t="s">
        <v>119</v>
      </c>
      <c r="E150" s="197" t="s">
        <v>392</v>
      </c>
      <c r="F150" s="198" t="s">
        <v>393</v>
      </c>
      <c r="G150" s="199" t="s">
        <v>139</v>
      </c>
      <c r="H150" s="200">
        <v>12</v>
      </c>
      <c r="I150" s="201"/>
      <c r="J150" s="202">
        <f>ROUND(I150*H150,2)</f>
        <v>0</v>
      </c>
      <c r="K150" s="198" t="s">
        <v>123</v>
      </c>
      <c r="L150" s="44"/>
      <c r="M150" s="203" t="s">
        <v>22</v>
      </c>
      <c r="N150" s="204" t="s">
        <v>48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117</v>
      </c>
      <c r="AT150" s="207" t="s">
        <v>119</v>
      </c>
      <c r="AU150" s="207" t="s">
        <v>23</v>
      </c>
      <c r="AY150" s="17" t="s">
        <v>118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23</v>
      </c>
      <c r="BK150" s="208">
        <f>ROUND(I150*H150,2)</f>
        <v>0</v>
      </c>
      <c r="BL150" s="17" t="s">
        <v>117</v>
      </c>
      <c r="BM150" s="207" t="s">
        <v>394</v>
      </c>
    </row>
    <row r="151" s="2" customFormat="1" ht="90" customHeight="1">
      <c r="A151" s="38"/>
      <c r="B151" s="39"/>
      <c r="C151" s="196" t="s">
        <v>395</v>
      </c>
      <c r="D151" s="196" t="s">
        <v>119</v>
      </c>
      <c r="E151" s="197" t="s">
        <v>396</v>
      </c>
      <c r="F151" s="198" t="s">
        <v>397</v>
      </c>
      <c r="G151" s="199" t="s">
        <v>139</v>
      </c>
      <c r="H151" s="200">
        <v>18</v>
      </c>
      <c r="I151" s="201"/>
      <c r="J151" s="202">
        <f>ROUND(I151*H151,2)</f>
        <v>0</v>
      </c>
      <c r="K151" s="198" t="s">
        <v>123</v>
      </c>
      <c r="L151" s="44"/>
      <c r="M151" s="203" t="s">
        <v>22</v>
      </c>
      <c r="N151" s="204" t="s">
        <v>48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117</v>
      </c>
      <c r="AT151" s="207" t="s">
        <v>119</v>
      </c>
      <c r="AU151" s="207" t="s">
        <v>23</v>
      </c>
      <c r="AY151" s="17" t="s">
        <v>118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7" t="s">
        <v>23</v>
      </c>
      <c r="BK151" s="208">
        <f>ROUND(I151*H151,2)</f>
        <v>0</v>
      </c>
      <c r="BL151" s="17" t="s">
        <v>117</v>
      </c>
      <c r="BM151" s="207" t="s">
        <v>398</v>
      </c>
    </row>
    <row r="152" s="2" customFormat="1" ht="90" customHeight="1">
      <c r="A152" s="38"/>
      <c r="B152" s="39"/>
      <c r="C152" s="196" t="s">
        <v>399</v>
      </c>
      <c r="D152" s="196" t="s">
        <v>119</v>
      </c>
      <c r="E152" s="197" t="s">
        <v>400</v>
      </c>
      <c r="F152" s="198" t="s">
        <v>401</v>
      </c>
      <c r="G152" s="199" t="s">
        <v>139</v>
      </c>
      <c r="H152" s="200">
        <v>20</v>
      </c>
      <c r="I152" s="201"/>
      <c r="J152" s="202">
        <f>ROUND(I152*H152,2)</f>
        <v>0</v>
      </c>
      <c r="K152" s="198" t="s">
        <v>123</v>
      </c>
      <c r="L152" s="44"/>
      <c r="M152" s="203" t="s">
        <v>22</v>
      </c>
      <c r="N152" s="204" t="s">
        <v>48</v>
      </c>
      <c r="O152" s="84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117</v>
      </c>
      <c r="AT152" s="207" t="s">
        <v>119</v>
      </c>
      <c r="AU152" s="207" t="s">
        <v>23</v>
      </c>
      <c r="AY152" s="17" t="s">
        <v>118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23</v>
      </c>
      <c r="BK152" s="208">
        <f>ROUND(I152*H152,2)</f>
        <v>0</v>
      </c>
      <c r="BL152" s="17" t="s">
        <v>117</v>
      </c>
      <c r="BM152" s="207" t="s">
        <v>402</v>
      </c>
    </row>
    <row r="153" s="2" customFormat="1" ht="90" customHeight="1">
      <c r="A153" s="38"/>
      <c r="B153" s="39"/>
      <c r="C153" s="196" t="s">
        <v>403</v>
      </c>
      <c r="D153" s="196" t="s">
        <v>119</v>
      </c>
      <c r="E153" s="197" t="s">
        <v>404</v>
      </c>
      <c r="F153" s="198" t="s">
        <v>405</v>
      </c>
      <c r="G153" s="199" t="s">
        <v>139</v>
      </c>
      <c r="H153" s="200">
        <v>10</v>
      </c>
      <c r="I153" s="201"/>
      <c r="J153" s="202">
        <f>ROUND(I153*H153,2)</f>
        <v>0</v>
      </c>
      <c r="K153" s="198" t="s">
        <v>123</v>
      </c>
      <c r="L153" s="44"/>
      <c r="M153" s="203" t="s">
        <v>22</v>
      </c>
      <c r="N153" s="204" t="s">
        <v>48</v>
      </c>
      <c r="O153" s="84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7" t="s">
        <v>117</v>
      </c>
      <c r="AT153" s="207" t="s">
        <v>119</v>
      </c>
      <c r="AU153" s="207" t="s">
        <v>23</v>
      </c>
      <c r="AY153" s="17" t="s">
        <v>118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23</v>
      </c>
      <c r="BK153" s="208">
        <f>ROUND(I153*H153,2)</f>
        <v>0</v>
      </c>
      <c r="BL153" s="17" t="s">
        <v>117</v>
      </c>
      <c r="BM153" s="207" t="s">
        <v>406</v>
      </c>
    </row>
    <row r="154" s="2" customFormat="1" ht="90" customHeight="1">
      <c r="A154" s="38"/>
      <c r="B154" s="39"/>
      <c r="C154" s="196" t="s">
        <v>407</v>
      </c>
      <c r="D154" s="196" t="s">
        <v>119</v>
      </c>
      <c r="E154" s="197" t="s">
        <v>408</v>
      </c>
      <c r="F154" s="198" t="s">
        <v>409</v>
      </c>
      <c r="G154" s="199" t="s">
        <v>139</v>
      </c>
      <c r="H154" s="200">
        <v>6</v>
      </c>
      <c r="I154" s="201"/>
      <c r="J154" s="202">
        <f>ROUND(I154*H154,2)</f>
        <v>0</v>
      </c>
      <c r="K154" s="198" t="s">
        <v>123</v>
      </c>
      <c r="L154" s="44"/>
      <c r="M154" s="203" t="s">
        <v>22</v>
      </c>
      <c r="N154" s="204" t="s">
        <v>48</v>
      </c>
      <c r="O154" s="84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117</v>
      </c>
      <c r="AT154" s="207" t="s">
        <v>119</v>
      </c>
      <c r="AU154" s="207" t="s">
        <v>23</v>
      </c>
      <c r="AY154" s="17" t="s">
        <v>118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23</v>
      </c>
      <c r="BK154" s="208">
        <f>ROUND(I154*H154,2)</f>
        <v>0</v>
      </c>
      <c r="BL154" s="17" t="s">
        <v>117</v>
      </c>
      <c r="BM154" s="207" t="s">
        <v>410</v>
      </c>
    </row>
    <row r="155" s="2" customFormat="1" ht="90" customHeight="1">
      <c r="A155" s="38"/>
      <c r="B155" s="39"/>
      <c r="C155" s="196" t="s">
        <v>411</v>
      </c>
      <c r="D155" s="196" t="s">
        <v>119</v>
      </c>
      <c r="E155" s="197" t="s">
        <v>412</v>
      </c>
      <c r="F155" s="198" t="s">
        <v>413</v>
      </c>
      <c r="G155" s="199" t="s">
        <v>139</v>
      </c>
      <c r="H155" s="200">
        <v>4</v>
      </c>
      <c r="I155" s="201"/>
      <c r="J155" s="202">
        <f>ROUND(I155*H155,2)</f>
        <v>0</v>
      </c>
      <c r="K155" s="198" t="s">
        <v>123</v>
      </c>
      <c r="L155" s="44"/>
      <c r="M155" s="203" t="s">
        <v>22</v>
      </c>
      <c r="N155" s="204" t="s">
        <v>48</v>
      </c>
      <c r="O155" s="84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7" t="s">
        <v>117</v>
      </c>
      <c r="AT155" s="207" t="s">
        <v>119</v>
      </c>
      <c r="AU155" s="207" t="s">
        <v>23</v>
      </c>
      <c r="AY155" s="17" t="s">
        <v>118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7" t="s">
        <v>23</v>
      </c>
      <c r="BK155" s="208">
        <f>ROUND(I155*H155,2)</f>
        <v>0</v>
      </c>
      <c r="BL155" s="17" t="s">
        <v>117</v>
      </c>
      <c r="BM155" s="207" t="s">
        <v>414</v>
      </c>
    </row>
    <row r="156" s="2" customFormat="1" ht="33" customHeight="1">
      <c r="A156" s="38"/>
      <c r="B156" s="39"/>
      <c r="C156" s="196" t="s">
        <v>415</v>
      </c>
      <c r="D156" s="196" t="s">
        <v>119</v>
      </c>
      <c r="E156" s="197" t="s">
        <v>416</v>
      </c>
      <c r="F156" s="198" t="s">
        <v>417</v>
      </c>
      <c r="G156" s="199" t="s">
        <v>139</v>
      </c>
      <c r="H156" s="200">
        <v>600</v>
      </c>
      <c r="I156" s="201"/>
      <c r="J156" s="202">
        <f>ROUND(I156*H156,2)</f>
        <v>0</v>
      </c>
      <c r="K156" s="198" t="s">
        <v>123</v>
      </c>
      <c r="L156" s="44"/>
      <c r="M156" s="203" t="s">
        <v>22</v>
      </c>
      <c r="N156" s="204" t="s">
        <v>48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117</v>
      </c>
      <c r="AT156" s="207" t="s">
        <v>119</v>
      </c>
      <c r="AU156" s="207" t="s">
        <v>23</v>
      </c>
      <c r="AY156" s="17" t="s">
        <v>118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23</v>
      </c>
      <c r="BK156" s="208">
        <f>ROUND(I156*H156,2)</f>
        <v>0</v>
      </c>
      <c r="BL156" s="17" t="s">
        <v>117</v>
      </c>
      <c r="BM156" s="207" t="s">
        <v>418</v>
      </c>
    </row>
    <row r="157" s="2" customFormat="1">
      <c r="A157" s="38"/>
      <c r="B157" s="39"/>
      <c r="C157" s="196" t="s">
        <v>419</v>
      </c>
      <c r="D157" s="196" t="s">
        <v>119</v>
      </c>
      <c r="E157" s="197" t="s">
        <v>420</v>
      </c>
      <c r="F157" s="198" t="s">
        <v>421</v>
      </c>
      <c r="G157" s="199" t="s">
        <v>139</v>
      </c>
      <c r="H157" s="200">
        <v>10</v>
      </c>
      <c r="I157" s="201"/>
      <c r="J157" s="202">
        <f>ROUND(I157*H157,2)</f>
        <v>0</v>
      </c>
      <c r="K157" s="198" t="s">
        <v>123</v>
      </c>
      <c r="L157" s="44"/>
      <c r="M157" s="203" t="s">
        <v>22</v>
      </c>
      <c r="N157" s="204" t="s">
        <v>48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117</v>
      </c>
      <c r="AT157" s="207" t="s">
        <v>119</v>
      </c>
      <c r="AU157" s="207" t="s">
        <v>23</v>
      </c>
      <c r="AY157" s="17" t="s">
        <v>118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23</v>
      </c>
      <c r="BK157" s="208">
        <f>ROUND(I157*H157,2)</f>
        <v>0</v>
      </c>
      <c r="BL157" s="17" t="s">
        <v>117</v>
      </c>
      <c r="BM157" s="207" t="s">
        <v>422</v>
      </c>
    </row>
    <row r="158" s="2" customFormat="1">
      <c r="A158" s="38"/>
      <c r="B158" s="39"/>
      <c r="C158" s="196" t="s">
        <v>423</v>
      </c>
      <c r="D158" s="196" t="s">
        <v>119</v>
      </c>
      <c r="E158" s="197" t="s">
        <v>424</v>
      </c>
      <c r="F158" s="198" t="s">
        <v>425</v>
      </c>
      <c r="G158" s="199" t="s">
        <v>139</v>
      </c>
      <c r="H158" s="200">
        <v>2</v>
      </c>
      <c r="I158" s="201"/>
      <c r="J158" s="202">
        <f>ROUND(I158*H158,2)</f>
        <v>0</v>
      </c>
      <c r="K158" s="198" t="s">
        <v>123</v>
      </c>
      <c r="L158" s="44"/>
      <c r="M158" s="203" t="s">
        <v>22</v>
      </c>
      <c r="N158" s="204" t="s">
        <v>48</v>
      </c>
      <c r="O158" s="84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117</v>
      </c>
      <c r="AT158" s="207" t="s">
        <v>119</v>
      </c>
      <c r="AU158" s="207" t="s">
        <v>23</v>
      </c>
      <c r="AY158" s="17" t="s">
        <v>118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23</v>
      </c>
      <c r="BK158" s="208">
        <f>ROUND(I158*H158,2)</f>
        <v>0</v>
      </c>
      <c r="BL158" s="17" t="s">
        <v>117</v>
      </c>
      <c r="BM158" s="207" t="s">
        <v>426</v>
      </c>
    </row>
    <row r="159" s="2" customFormat="1" ht="33" customHeight="1">
      <c r="A159" s="38"/>
      <c r="B159" s="39"/>
      <c r="C159" s="196" t="s">
        <v>427</v>
      </c>
      <c r="D159" s="196" t="s">
        <v>119</v>
      </c>
      <c r="E159" s="197" t="s">
        <v>428</v>
      </c>
      <c r="F159" s="198" t="s">
        <v>429</v>
      </c>
      <c r="G159" s="199" t="s">
        <v>139</v>
      </c>
      <c r="H159" s="200">
        <v>5</v>
      </c>
      <c r="I159" s="201"/>
      <c r="J159" s="202">
        <f>ROUND(I159*H159,2)</f>
        <v>0</v>
      </c>
      <c r="K159" s="198" t="s">
        <v>123</v>
      </c>
      <c r="L159" s="44"/>
      <c r="M159" s="203" t="s">
        <v>22</v>
      </c>
      <c r="N159" s="204" t="s">
        <v>48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117</v>
      </c>
      <c r="AT159" s="207" t="s">
        <v>119</v>
      </c>
      <c r="AU159" s="207" t="s">
        <v>23</v>
      </c>
      <c r="AY159" s="17" t="s">
        <v>118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23</v>
      </c>
      <c r="BK159" s="208">
        <f>ROUND(I159*H159,2)</f>
        <v>0</v>
      </c>
      <c r="BL159" s="17" t="s">
        <v>117</v>
      </c>
      <c r="BM159" s="207" t="s">
        <v>430</v>
      </c>
    </row>
    <row r="160" s="2" customFormat="1">
      <c r="A160" s="38"/>
      <c r="B160" s="39"/>
      <c r="C160" s="196" t="s">
        <v>431</v>
      </c>
      <c r="D160" s="196" t="s">
        <v>119</v>
      </c>
      <c r="E160" s="197" t="s">
        <v>432</v>
      </c>
      <c r="F160" s="198" t="s">
        <v>433</v>
      </c>
      <c r="G160" s="199" t="s">
        <v>139</v>
      </c>
      <c r="H160" s="200">
        <v>3</v>
      </c>
      <c r="I160" s="201"/>
      <c r="J160" s="202">
        <f>ROUND(I160*H160,2)</f>
        <v>0</v>
      </c>
      <c r="K160" s="198" t="s">
        <v>123</v>
      </c>
      <c r="L160" s="44"/>
      <c r="M160" s="203" t="s">
        <v>22</v>
      </c>
      <c r="N160" s="204" t="s">
        <v>48</v>
      </c>
      <c r="O160" s="84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117</v>
      </c>
      <c r="AT160" s="207" t="s">
        <v>119</v>
      </c>
      <c r="AU160" s="207" t="s">
        <v>23</v>
      </c>
      <c r="AY160" s="17" t="s">
        <v>118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23</v>
      </c>
      <c r="BK160" s="208">
        <f>ROUND(I160*H160,2)</f>
        <v>0</v>
      </c>
      <c r="BL160" s="17" t="s">
        <v>117</v>
      </c>
      <c r="BM160" s="207" t="s">
        <v>434</v>
      </c>
    </row>
    <row r="161" s="2" customFormat="1" ht="33" customHeight="1">
      <c r="A161" s="38"/>
      <c r="B161" s="39"/>
      <c r="C161" s="196" t="s">
        <v>435</v>
      </c>
      <c r="D161" s="196" t="s">
        <v>119</v>
      </c>
      <c r="E161" s="197" t="s">
        <v>436</v>
      </c>
      <c r="F161" s="198" t="s">
        <v>437</v>
      </c>
      <c r="G161" s="199" t="s">
        <v>139</v>
      </c>
      <c r="H161" s="200">
        <v>6</v>
      </c>
      <c r="I161" s="201"/>
      <c r="J161" s="202">
        <f>ROUND(I161*H161,2)</f>
        <v>0</v>
      </c>
      <c r="K161" s="198" t="s">
        <v>123</v>
      </c>
      <c r="L161" s="44"/>
      <c r="M161" s="203" t="s">
        <v>22</v>
      </c>
      <c r="N161" s="204" t="s">
        <v>48</v>
      </c>
      <c r="O161" s="8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117</v>
      </c>
      <c r="AT161" s="207" t="s">
        <v>119</v>
      </c>
      <c r="AU161" s="207" t="s">
        <v>23</v>
      </c>
      <c r="AY161" s="17" t="s">
        <v>118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23</v>
      </c>
      <c r="BK161" s="208">
        <f>ROUND(I161*H161,2)</f>
        <v>0</v>
      </c>
      <c r="BL161" s="17" t="s">
        <v>117</v>
      </c>
      <c r="BM161" s="207" t="s">
        <v>438</v>
      </c>
    </row>
    <row r="162" s="2" customFormat="1" ht="33" customHeight="1">
      <c r="A162" s="38"/>
      <c r="B162" s="39"/>
      <c r="C162" s="196" t="s">
        <v>439</v>
      </c>
      <c r="D162" s="196" t="s">
        <v>119</v>
      </c>
      <c r="E162" s="197" t="s">
        <v>440</v>
      </c>
      <c r="F162" s="198" t="s">
        <v>441</v>
      </c>
      <c r="G162" s="199" t="s">
        <v>139</v>
      </c>
      <c r="H162" s="200">
        <v>6</v>
      </c>
      <c r="I162" s="201"/>
      <c r="J162" s="202">
        <f>ROUND(I162*H162,2)</f>
        <v>0</v>
      </c>
      <c r="K162" s="198" t="s">
        <v>123</v>
      </c>
      <c r="L162" s="44"/>
      <c r="M162" s="203" t="s">
        <v>22</v>
      </c>
      <c r="N162" s="204" t="s">
        <v>48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117</v>
      </c>
      <c r="AT162" s="207" t="s">
        <v>119</v>
      </c>
      <c r="AU162" s="207" t="s">
        <v>23</v>
      </c>
      <c r="AY162" s="17" t="s">
        <v>118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23</v>
      </c>
      <c r="BK162" s="208">
        <f>ROUND(I162*H162,2)</f>
        <v>0</v>
      </c>
      <c r="BL162" s="17" t="s">
        <v>117</v>
      </c>
      <c r="BM162" s="207" t="s">
        <v>442</v>
      </c>
    </row>
    <row r="163" s="2" customFormat="1">
      <c r="A163" s="38"/>
      <c r="B163" s="39"/>
      <c r="C163" s="196" t="s">
        <v>443</v>
      </c>
      <c r="D163" s="196" t="s">
        <v>119</v>
      </c>
      <c r="E163" s="197" t="s">
        <v>444</v>
      </c>
      <c r="F163" s="198" t="s">
        <v>445</v>
      </c>
      <c r="G163" s="199" t="s">
        <v>122</v>
      </c>
      <c r="H163" s="200">
        <v>30</v>
      </c>
      <c r="I163" s="201"/>
      <c r="J163" s="202">
        <f>ROUND(I163*H163,2)</f>
        <v>0</v>
      </c>
      <c r="K163" s="198" t="s">
        <v>123</v>
      </c>
      <c r="L163" s="44"/>
      <c r="M163" s="203" t="s">
        <v>22</v>
      </c>
      <c r="N163" s="204" t="s">
        <v>48</v>
      </c>
      <c r="O163" s="8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117</v>
      </c>
      <c r="AT163" s="207" t="s">
        <v>119</v>
      </c>
      <c r="AU163" s="207" t="s">
        <v>23</v>
      </c>
      <c r="AY163" s="17" t="s">
        <v>118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23</v>
      </c>
      <c r="BK163" s="208">
        <f>ROUND(I163*H163,2)</f>
        <v>0</v>
      </c>
      <c r="BL163" s="17" t="s">
        <v>117</v>
      </c>
      <c r="BM163" s="207" t="s">
        <v>446</v>
      </c>
    </row>
    <row r="164" s="2" customFormat="1">
      <c r="A164" s="38"/>
      <c r="B164" s="39"/>
      <c r="C164" s="196" t="s">
        <v>447</v>
      </c>
      <c r="D164" s="196" t="s">
        <v>119</v>
      </c>
      <c r="E164" s="197" t="s">
        <v>448</v>
      </c>
      <c r="F164" s="198" t="s">
        <v>449</v>
      </c>
      <c r="G164" s="199" t="s">
        <v>122</v>
      </c>
      <c r="H164" s="200">
        <v>40</v>
      </c>
      <c r="I164" s="201"/>
      <c r="J164" s="202">
        <f>ROUND(I164*H164,2)</f>
        <v>0</v>
      </c>
      <c r="K164" s="198" t="s">
        <v>123</v>
      </c>
      <c r="L164" s="44"/>
      <c r="M164" s="203" t="s">
        <v>22</v>
      </c>
      <c r="N164" s="204" t="s">
        <v>48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117</v>
      </c>
      <c r="AT164" s="207" t="s">
        <v>119</v>
      </c>
      <c r="AU164" s="207" t="s">
        <v>23</v>
      </c>
      <c r="AY164" s="17" t="s">
        <v>118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23</v>
      </c>
      <c r="BK164" s="208">
        <f>ROUND(I164*H164,2)</f>
        <v>0</v>
      </c>
      <c r="BL164" s="17" t="s">
        <v>117</v>
      </c>
      <c r="BM164" s="207" t="s">
        <v>450</v>
      </c>
    </row>
    <row r="165" s="2" customFormat="1">
      <c r="A165" s="38"/>
      <c r="B165" s="39"/>
      <c r="C165" s="196" t="s">
        <v>451</v>
      </c>
      <c r="D165" s="196" t="s">
        <v>119</v>
      </c>
      <c r="E165" s="197" t="s">
        <v>452</v>
      </c>
      <c r="F165" s="198" t="s">
        <v>453</v>
      </c>
      <c r="G165" s="199" t="s">
        <v>122</v>
      </c>
      <c r="H165" s="200">
        <v>1</v>
      </c>
      <c r="I165" s="201"/>
      <c r="J165" s="202">
        <f>ROUND(I165*H165,2)</f>
        <v>0</v>
      </c>
      <c r="K165" s="198" t="s">
        <v>123</v>
      </c>
      <c r="L165" s="44"/>
      <c r="M165" s="203" t="s">
        <v>22</v>
      </c>
      <c r="N165" s="204" t="s">
        <v>48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117</v>
      </c>
      <c r="AT165" s="207" t="s">
        <v>119</v>
      </c>
      <c r="AU165" s="207" t="s">
        <v>23</v>
      </c>
      <c r="AY165" s="17" t="s">
        <v>118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23</v>
      </c>
      <c r="BK165" s="208">
        <f>ROUND(I165*H165,2)</f>
        <v>0</v>
      </c>
      <c r="BL165" s="17" t="s">
        <v>117</v>
      </c>
      <c r="BM165" s="207" t="s">
        <v>454</v>
      </c>
    </row>
    <row r="166" s="2" customFormat="1">
      <c r="A166" s="38"/>
      <c r="B166" s="39"/>
      <c r="C166" s="196" t="s">
        <v>455</v>
      </c>
      <c r="D166" s="196" t="s">
        <v>119</v>
      </c>
      <c r="E166" s="197" t="s">
        <v>456</v>
      </c>
      <c r="F166" s="198" t="s">
        <v>457</v>
      </c>
      <c r="G166" s="199" t="s">
        <v>122</v>
      </c>
      <c r="H166" s="200">
        <v>12</v>
      </c>
      <c r="I166" s="201"/>
      <c r="J166" s="202">
        <f>ROUND(I166*H166,2)</f>
        <v>0</v>
      </c>
      <c r="K166" s="198" t="s">
        <v>123</v>
      </c>
      <c r="L166" s="44"/>
      <c r="M166" s="203" t="s">
        <v>22</v>
      </c>
      <c r="N166" s="204" t="s">
        <v>48</v>
      </c>
      <c r="O166" s="84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7" t="s">
        <v>117</v>
      </c>
      <c r="AT166" s="207" t="s">
        <v>119</v>
      </c>
      <c r="AU166" s="207" t="s">
        <v>23</v>
      </c>
      <c r="AY166" s="17" t="s">
        <v>118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23</v>
      </c>
      <c r="BK166" s="208">
        <f>ROUND(I166*H166,2)</f>
        <v>0</v>
      </c>
      <c r="BL166" s="17" t="s">
        <v>117</v>
      </c>
      <c r="BM166" s="207" t="s">
        <v>458</v>
      </c>
    </row>
    <row r="167" s="2" customFormat="1">
      <c r="A167" s="38"/>
      <c r="B167" s="39"/>
      <c r="C167" s="196" t="s">
        <v>459</v>
      </c>
      <c r="D167" s="196" t="s">
        <v>119</v>
      </c>
      <c r="E167" s="197" t="s">
        <v>460</v>
      </c>
      <c r="F167" s="198" t="s">
        <v>461</v>
      </c>
      <c r="G167" s="199" t="s">
        <v>122</v>
      </c>
      <c r="H167" s="200">
        <v>16</v>
      </c>
      <c r="I167" s="201"/>
      <c r="J167" s="202">
        <f>ROUND(I167*H167,2)</f>
        <v>0</v>
      </c>
      <c r="K167" s="198" t="s">
        <v>123</v>
      </c>
      <c r="L167" s="44"/>
      <c r="M167" s="203" t="s">
        <v>22</v>
      </c>
      <c r="N167" s="204" t="s">
        <v>48</v>
      </c>
      <c r="O167" s="84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07" t="s">
        <v>117</v>
      </c>
      <c r="AT167" s="207" t="s">
        <v>119</v>
      </c>
      <c r="AU167" s="207" t="s">
        <v>23</v>
      </c>
      <c r="AY167" s="17" t="s">
        <v>118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7" t="s">
        <v>23</v>
      </c>
      <c r="BK167" s="208">
        <f>ROUND(I167*H167,2)</f>
        <v>0</v>
      </c>
      <c r="BL167" s="17" t="s">
        <v>117</v>
      </c>
      <c r="BM167" s="207" t="s">
        <v>462</v>
      </c>
    </row>
    <row r="168" s="2" customFormat="1" ht="16.5" customHeight="1">
      <c r="A168" s="38"/>
      <c r="B168" s="39"/>
      <c r="C168" s="196" t="s">
        <v>463</v>
      </c>
      <c r="D168" s="196" t="s">
        <v>119</v>
      </c>
      <c r="E168" s="197" t="s">
        <v>464</v>
      </c>
      <c r="F168" s="198" t="s">
        <v>465</v>
      </c>
      <c r="G168" s="199" t="s">
        <v>139</v>
      </c>
      <c r="H168" s="200">
        <v>40</v>
      </c>
      <c r="I168" s="201"/>
      <c r="J168" s="202">
        <f>ROUND(I168*H168,2)</f>
        <v>0</v>
      </c>
      <c r="K168" s="198" t="s">
        <v>123</v>
      </c>
      <c r="L168" s="44"/>
      <c r="M168" s="203" t="s">
        <v>22</v>
      </c>
      <c r="N168" s="204" t="s">
        <v>48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117</v>
      </c>
      <c r="AT168" s="207" t="s">
        <v>119</v>
      </c>
      <c r="AU168" s="207" t="s">
        <v>23</v>
      </c>
      <c r="AY168" s="17" t="s">
        <v>118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23</v>
      </c>
      <c r="BK168" s="208">
        <f>ROUND(I168*H168,2)</f>
        <v>0</v>
      </c>
      <c r="BL168" s="17" t="s">
        <v>117</v>
      </c>
      <c r="BM168" s="207" t="s">
        <v>466</v>
      </c>
    </row>
    <row r="169" s="2" customFormat="1" ht="16.5" customHeight="1">
      <c r="A169" s="38"/>
      <c r="B169" s="39"/>
      <c r="C169" s="196" t="s">
        <v>467</v>
      </c>
      <c r="D169" s="196" t="s">
        <v>119</v>
      </c>
      <c r="E169" s="197" t="s">
        <v>468</v>
      </c>
      <c r="F169" s="198" t="s">
        <v>469</v>
      </c>
      <c r="G169" s="199" t="s">
        <v>139</v>
      </c>
      <c r="H169" s="200">
        <v>10</v>
      </c>
      <c r="I169" s="201"/>
      <c r="J169" s="202">
        <f>ROUND(I169*H169,2)</f>
        <v>0</v>
      </c>
      <c r="K169" s="198" t="s">
        <v>123</v>
      </c>
      <c r="L169" s="44"/>
      <c r="M169" s="203" t="s">
        <v>22</v>
      </c>
      <c r="N169" s="204" t="s">
        <v>48</v>
      </c>
      <c r="O169" s="84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117</v>
      </c>
      <c r="AT169" s="207" t="s">
        <v>119</v>
      </c>
      <c r="AU169" s="207" t="s">
        <v>23</v>
      </c>
      <c r="AY169" s="17" t="s">
        <v>118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23</v>
      </c>
      <c r="BK169" s="208">
        <f>ROUND(I169*H169,2)</f>
        <v>0</v>
      </c>
      <c r="BL169" s="17" t="s">
        <v>117</v>
      </c>
      <c r="BM169" s="207" t="s">
        <v>470</v>
      </c>
    </row>
    <row r="170" s="2" customFormat="1" ht="21.75" customHeight="1">
      <c r="A170" s="38"/>
      <c r="B170" s="39"/>
      <c r="C170" s="196" t="s">
        <v>471</v>
      </c>
      <c r="D170" s="196" t="s">
        <v>119</v>
      </c>
      <c r="E170" s="197" t="s">
        <v>472</v>
      </c>
      <c r="F170" s="198" t="s">
        <v>473</v>
      </c>
      <c r="G170" s="199" t="s">
        <v>139</v>
      </c>
      <c r="H170" s="200">
        <v>3</v>
      </c>
      <c r="I170" s="201"/>
      <c r="J170" s="202">
        <f>ROUND(I170*H170,2)</f>
        <v>0</v>
      </c>
      <c r="K170" s="198" t="s">
        <v>123</v>
      </c>
      <c r="L170" s="44"/>
      <c r="M170" s="203" t="s">
        <v>22</v>
      </c>
      <c r="N170" s="204" t="s">
        <v>48</v>
      </c>
      <c r="O170" s="84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7" t="s">
        <v>117</v>
      </c>
      <c r="AT170" s="207" t="s">
        <v>119</v>
      </c>
      <c r="AU170" s="207" t="s">
        <v>23</v>
      </c>
      <c r="AY170" s="17" t="s">
        <v>118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7" t="s">
        <v>23</v>
      </c>
      <c r="BK170" s="208">
        <f>ROUND(I170*H170,2)</f>
        <v>0</v>
      </c>
      <c r="BL170" s="17" t="s">
        <v>117</v>
      </c>
      <c r="BM170" s="207" t="s">
        <v>474</v>
      </c>
    </row>
    <row r="171" s="2" customFormat="1" ht="21.75" customHeight="1">
      <c r="A171" s="38"/>
      <c r="B171" s="39"/>
      <c r="C171" s="196" t="s">
        <v>475</v>
      </c>
      <c r="D171" s="196" t="s">
        <v>119</v>
      </c>
      <c r="E171" s="197" t="s">
        <v>476</v>
      </c>
      <c r="F171" s="198" t="s">
        <v>477</v>
      </c>
      <c r="G171" s="199" t="s">
        <v>139</v>
      </c>
      <c r="H171" s="200">
        <v>5</v>
      </c>
      <c r="I171" s="201"/>
      <c r="J171" s="202">
        <f>ROUND(I171*H171,2)</f>
        <v>0</v>
      </c>
      <c r="K171" s="198" t="s">
        <v>123</v>
      </c>
      <c r="L171" s="44"/>
      <c r="M171" s="203" t="s">
        <v>22</v>
      </c>
      <c r="N171" s="204" t="s">
        <v>48</v>
      </c>
      <c r="O171" s="84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117</v>
      </c>
      <c r="AT171" s="207" t="s">
        <v>119</v>
      </c>
      <c r="AU171" s="207" t="s">
        <v>23</v>
      </c>
      <c r="AY171" s="17" t="s">
        <v>118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23</v>
      </c>
      <c r="BK171" s="208">
        <f>ROUND(I171*H171,2)</f>
        <v>0</v>
      </c>
      <c r="BL171" s="17" t="s">
        <v>117</v>
      </c>
      <c r="BM171" s="207" t="s">
        <v>478</v>
      </c>
    </row>
    <row r="172" s="2" customFormat="1" ht="21.75" customHeight="1">
      <c r="A172" s="38"/>
      <c r="B172" s="39"/>
      <c r="C172" s="196" t="s">
        <v>479</v>
      </c>
      <c r="D172" s="196" t="s">
        <v>119</v>
      </c>
      <c r="E172" s="197" t="s">
        <v>480</v>
      </c>
      <c r="F172" s="198" t="s">
        <v>481</v>
      </c>
      <c r="G172" s="199" t="s">
        <v>139</v>
      </c>
      <c r="H172" s="200">
        <v>8</v>
      </c>
      <c r="I172" s="201"/>
      <c r="J172" s="202">
        <f>ROUND(I172*H172,2)</f>
        <v>0</v>
      </c>
      <c r="K172" s="198" t="s">
        <v>123</v>
      </c>
      <c r="L172" s="44"/>
      <c r="M172" s="203" t="s">
        <v>22</v>
      </c>
      <c r="N172" s="204" t="s">
        <v>48</v>
      </c>
      <c r="O172" s="84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7" t="s">
        <v>117</v>
      </c>
      <c r="AT172" s="207" t="s">
        <v>119</v>
      </c>
      <c r="AU172" s="207" t="s">
        <v>23</v>
      </c>
      <c r="AY172" s="17" t="s">
        <v>118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7" t="s">
        <v>23</v>
      </c>
      <c r="BK172" s="208">
        <f>ROUND(I172*H172,2)</f>
        <v>0</v>
      </c>
      <c r="BL172" s="17" t="s">
        <v>117</v>
      </c>
      <c r="BM172" s="207" t="s">
        <v>482</v>
      </c>
    </row>
    <row r="173" s="2" customFormat="1" ht="21.75" customHeight="1">
      <c r="A173" s="38"/>
      <c r="B173" s="39"/>
      <c r="C173" s="196" t="s">
        <v>483</v>
      </c>
      <c r="D173" s="196" t="s">
        <v>119</v>
      </c>
      <c r="E173" s="197" t="s">
        <v>484</v>
      </c>
      <c r="F173" s="198" t="s">
        <v>485</v>
      </c>
      <c r="G173" s="199" t="s">
        <v>139</v>
      </c>
      <c r="H173" s="200">
        <v>2</v>
      </c>
      <c r="I173" s="201"/>
      <c r="J173" s="202">
        <f>ROUND(I173*H173,2)</f>
        <v>0</v>
      </c>
      <c r="K173" s="198" t="s">
        <v>123</v>
      </c>
      <c r="L173" s="44"/>
      <c r="M173" s="203" t="s">
        <v>22</v>
      </c>
      <c r="N173" s="204" t="s">
        <v>48</v>
      </c>
      <c r="O173" s="84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117</v>
      </c>
      <c r="AT173" s="207" t="s">
        <v>119</v>
      </c>
      <c r="AU173" s="207" t="s">
        <v>23</v>
      </c>
      <c r="AY173" s="17" t="s">
        <v>118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23</v>
      </c>
      <c r="BK173" s="208">
        <f>ROUND(I173*H173,2)</f>
        <v>0</v>
      </c>
      <c r="BL173" s="17" t="s">
        <v>117</v>
      </c>
      <c r="BM173" s="207" t="s">
        <v>486</v>
      </c>
    </row>
    <row r="174" s="2" customFormat="1" ht="16.5" customHeight="1">
      <c r="A174" s="38"/>
      <c r="B174" s="39"/>
      <c r="C174" s="196" t="s">
        <v>487</v>
      </c>
      <c r="D174" s="196" t="s">
        <v>119</v>
      </c>
      <c r="E174" s="197" t="s">
        <v>488</v>
      </c>
      <c r="F174" s="198" t="s">
        <v>489</v>
      </c>
      <c r="G174" s="199" t="s">
        <v>139</v>
      </c>
      <c r="H174" s="200">
        <v>4</v>
      </c>
      <c r="I174" s="201"/>
      <c r="J174" s="202">
        <f>ROUND(I174*H174,2)</f>
        <v>0</v>
      </c>
      <c r="K174" s="198" t="s">
        <v>123</v>
      </c>
      <c r="L174" s="44"/>
      <c r="M174" s="203" t="s">
        <v>22</v>
      </c>
      <c r="N174" s="204" t="s">
        <v>48</v>
      </c>
      <c r="O174" s="84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117</v>
      </c>
      <c r="AT174" s="207" t="s">
        <v>119</v>
      </c>
      <c r="AU174" s="207" t="s">
        <v>23</v>
      </c>
      <c r="AY174" s="17" t="s">
        <v>118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23</v>
      </c>
      <c r="BK174" s="208">
        <f>ROUND(I174*H174,2)</f>
        <v>0</v>
      </c>
      <c r="BL174" s="17" t="s">
        <v>117</v>
      </c>
      <c r="BM174" s="207" t="s">
        <v>490</v>
      </c>
    </row>
    <row r="175" s="2" customFormat="1" ht="16.5" customHeight="1">
      <c r="A175" s="38"/>
      <c r="B175" s="39"/>
      <c r="C175" s="196" t="s">
        <v>491</v>
      </c>
      <c r="D175" s="196" t="s">
        <v>119</v>
      </c>
      <c r="E175" s="197" t="s">
        <v>492</v>
      </c>
      <c r="F175" s="198" t="s">
        <v>493</v>
      </c>
      <c r="G175" s="199" t="s">
        <v>139</v>
      </c>
      <c r="H175" s="200">
        <v>3</v>
      </c>
      <c r="I175" s="201"/>
      <c r="J175" s="202">
        <f>ROUND(I175*H175,2)</f>
        <v>0</v>
      </c>
      <c r="K175" s="198" t="s">
        <v>123</v>
      </c>
      <c r="L175" s="44"/>
      <c r="M175" s="203" t="s">
        <v>22</v>
      </c>
      <c r="N175" s="204" t="s">
        <v>48</v>
      </c>
      <c r="O175" s="84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7" t="s">
        <v>117</v>
      </c>
      <c r="AT175" s="207" t="s">
        <v>119</v>
      </c>
      <c r="AU175" s="207" t="s">
        <v>23</v>
      </c>
      <c r="AY175" s="17" t="s">
        <v>118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23</v>
      </c>
      <c r="BK175" s="208">
        <f>ROUND(I175*H175,2)</f>
        <v>0</v>
      </c>
      <c r="BL175" s="17" t="s">
        <v>117</v>
      </c>
      <c r="BM175" s="207" t="s">
        <v>494</v>
      </c>
    </row>
    <row r="176" s="2" customFormat="1" ht="21.75" customHeight="1">
      <c r="A176" s="38"/>
      <c r="B176" s="39"/>
      <c r="C176" s="196" t="s">
        <v>495</v>
      </c>
      <c r="D176" s="196" t="s">
        <v>119</v>
      </c>
      <c r="E176" s="197" t="s">
        <v>496</v>
      </c>
      <c r="F176" s="198" t="s">
        <v>497</v>
      </c>
      <c r="G176" s="199" t="s">
        <v>139</v>
      </c>
      <c r="H176" s="200">
        <v>6</v>
      </c>
      <c r="I176" s="201"/>
      <c r="J176" s="202">
        <f>ROUND(I176*H176,2)</f>
        <v>0</v>
      </c>
      <c r="K176" s="198" t="s">
        <v>123</v>
      </c>
      <c r="L176" s="44"/>
      <c r="M176" s="203" t="s">
        <v>22</v>
      </c>
      <c r="N176" s="204" t="s">
        <v>48</v>
      </c>
      <c r="O176" s="84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117</v>
      </c>
      <c r="AT176" s="207" t="s">
        <v>119</v>
      </c>
      <c r="AU176" s="207" t="s">
        <v>23</v>
      </c>
      <c r="AY176" s="17" t="s">
        <v>118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23</v>
      </c>
      <c r="BK176" s="208">
        <f>ROUND(I176*H176,2)</f>
        <v>0</v>
      </c>
      <c r="BL176" s="17" t="s">
        <v>117</v>
      </c>
      <c r="BM176" s="207" t="s">
        <v>498</v>
      </c>
    </row>
    <row r="177" s="2" customFormat="1" ht="21.75" customHeight="1">
      <c r="A177" s="38"/>
      <c r="B177" s="39"/>
      <c r="C177" s="196" t="s">
        <v>499</v>
      </c>
      <c r="D177" s="196" t="s">
        <v>119</v>
      </c>
      <c r="E177" s="197" t="s">
        <v>500</v>
      </c>
      <c r="F177" s="198" t="s">
        <v>501</v>
      </c>
      <c r="G177" s="199" t="s">
        <v>139</v>
      </c>
      <c r="H177" s="200">
        <v>6</v>
      </c>
      <c r="I177" s="201"/>
      <c r="J177" s="202">
        <f>ROUND(I177*H177,2)</f>
        <v>0</v>
      </c>
      <c r="K177" s="198" t="s">
        <v>123</v>
      </c>
      <c r="L177" s="44"/>
      <c r="M177" s="203" t="s">
        <v>22</v>
      </c>
      <c r="N177" s="204" t="s">
        <v>48</v>
      </c>
      <c r="O177" s="84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7" t="s">
        <v>117</v>
      </c>
      <c r="AT177" s="207" t="s">
        <v>119</v>
      </c>
      <c r="AU177" s="207" t="s">
        <v>23</v>
      </c>
      <c r="AY177" s="17" t="s">
        <v>118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7" t="s">
        <v>23</v>
      </c>
      <c r="BK177" s="208">
        <f>ROUND(I177*H177,2)</f>
        <v>0</v>
      </c>
      <c r="BL177" s="17" t="s">
        <v>117</v>
      </c>
      <c r="BM177" s="207" t="s">
        <v>502</v>
      </c>
    </row>
    <row r="178" s="2" customFormat="1" ht="16.5" customHeight="1">
      <c r="A178" s="38"/>
      <c r="B178" s="39"/>
      <c r="C178" s="196" t="s">
        <v>503</v>
      </c>
      <c r="D178" s="196" t="s">
        <v>119</v>
      </c>
      <c r="E178" s="197" t="s">
        <v>504</v>
      </c>
      <c r="F178" s="198" t="s">
        <v>505</v>
      </c>
      <c r="G178" s="199" t="s">
        <v>122</v>
      </c>
      <c r="H178" s="200">
        <v>40</v>
      </c>
      <c r="I178" s="201"/>
      <c r="J178" s="202">
        <f>ROUND(I178*H178,2)</f>
        <v>0</v>
      </c>
      <c r="K178" s="198" t="s">
        <v>123</v>
      </c>
      <c r="L178" s="44"/>
      <c r="M178" s="203" t="s">
        <v>22</v>
      </c>
      <c r="N178" s="204" t="s">
        <v>48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117</v>
      </c>
      <c r="AT178" s="207" t="s">
        <v>119</v>
      </c>
      <c r="AU178" s="207" t="s">
        <v>23</v>
      </c>
      <c r="AY178" s="17" t="s">
        <v>118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23</v>
      </c>
      <c r="BK178" s="208">
        <f>ROUND(I178*H178,2)</f>
        <v>0</v>
      </c>
      <c r="BL178" s="17" t="s">
        <v>117</v>
      </c>
      <c r="BM178" s="207" t="s">
        <v>506</v>
      </c>
    </row>
    <row r="179" s="2" customFormat="1" ht="16.5" customHeight="1">
      <c r="A179" s="38"/>
      <c r="B179" s="39"/>
      <c r="C179" s="196" t="s">
        <v>507</v>
      </c>
      <c r="D179" s="196" t="s">
        <v>119</v>
      </c>
      <c r="E179" s="197" t="s">
        <v>508</v>
      </c>
      <c r="F179" s="198" t="s">
        <v>509</v>
      </c>
      <c r="G179" s="199" t="s">
        <v>122</v>
      </c>
      <c r="H179" s="200">
        <v>8</v>
      </c>
      <c r="I179" s="201"/>
      <c r="J179" s="202">
        <f>ROUND(I179*H179,2)</f>
        <v>0</v>
      </c>
      <c r="K179" s="198" t="s">
        <v>123</v>
      </c>
      <c r="L179" s="44"/>
      <c r="M179" s="203" t="s">
        <v>22</v>
      </c>
      <c r="N179" s="204" t="s">
        <v>48</v>
      </c>
      <c r="O179" s="84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7" t="s">
        <v>117</v>
      </c>
      <c r="AT179" s="207" t="s">
        <v>119</v>
      </c>
      <c r="AU179" s="207" t="s">
        <v>23</v>
      </c>
      <c r="AY179" s="17" t="s">
        <v>118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23</v>
      </c>
      <c r="BK179" s="208">
        <f>ROUND(I179*H179,2)</f>
        <v>0</v>
      </c>
      <c r="BL179" s="17" t="s">
        <v>117</v>
      </c>
      <c r="BM179" s="207" t="s">
        <v>510</v>
      </c>
    </row>
    <row r="180" s="2" customFormat="1" ht="21.75" customHeight="1">
      <c r="A180" s="38"/>
      <c r="B180" s="39"/>
      <c r="C180" s="196" t="s">
        <v>511</v>
      </c>
      <c r="D180" s="196" t="s">
        <v>119</v>
      </c>
      <c r="E180" s="197" t="s">
        <v>512</v>
      </c>
      <c r="F180" s="198" t="s">
        <v>513</v>
      </c>
      <c r="G180" s="199" t="s">
        <v>139</v>
      </c>
      <c r="H180" s="200">
        <v>3</v>
      </c>
      <c r="I180" s="201"/>
      <c r="J180" s="202">
        <f>ROUND(I180*H180,2)</f>
        <v>0</v>
      </c>
      <c r="K180" s="198" t="s">
        <v>123</v>
      </c>
      <c r="L180" s="44"/>
      <c r="M180" s="203" t="s">
        <v>22</v>
      </c>
      <c r="N180" s="204" t="s">
        <v>48</v>
      </c>
      <c r="O180" s="84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117</v>
      </c>
      <c r="AT180" s="207" t="s">
        <v>119</v>
      </c>
      <c r="AU180" s="207" t="s">
        <v>23</v>
      </c>
      <c r="AY180" s="17" t="s">
        <v>118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23</v>
      </c>
      <c r="BK180" s="208">
        <f>ROUND(I180*H180,2)</f>
        <v>0</v>
      </c>
      <c r="BL180" s="17" t="s">
        <v>117</v>
      </c>
      <c r="BM180" s="207" t="s">
        <v>514</v>
      </c>
    </row>
    <row r="181" s="2" customFormat="1" ht="21.75" customHeight="1">
      <c r="A181" s="38"/>
      <c r="B181" s="39"/>
      <c r="C181" s="196" t="s">
        <v>29</v>
      </c>
      <c r="D181" s="196" t="s">
        <v>119</v>
      </c>
      <c r="E181" s="197" t="s">
        <v>515</v>
      </c>
      <c r="F181" s="198" t="s">
        <v>516</v>
      </c>
      <c r="G181" s="199" t="s">
        <v>139</v>
      </c>
      <c r="H181" s="200">
        <v>5</v>
      </c>
      <c r="I181" s="201"/>
      <c r="J181" s="202">
        <f>ROUND(I181*H181,2)</f>
        <v>0</v>
      </c>
      <c r="K181" s="198" t="s">
        <v>123</v>
      </c>
      <c r="L181" s="44"/>
      <c r="M181" s="203" t="s">
        <v>22</v>
      </c>
      <c r="N181" s="204" t="s">
        <v>48</v>
      </c>
      <c r="O181" s="84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7" t="s">
        <v>117</v>
      </c>
      <c r="AT181" s="207" t="s">
        <v>119</v>
      </c>
      <c r="AU181" s="207" t="s">
        <v>23</v>
      </c>
      <c r="AY181" s="17" t="s">
        <v>118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7" t="s">
        <v>23</v>
      </c>
      <c r="BK181" s="208">
        <f>ROUND(I181*H181,2)</f>
        <v>0</v>
      </c>
      <c r="BL181" s="17" t="s">
        <v>117</v>
      </c>
      <c r="BM181" s="207" t="s">
        <v>517</v>
      </c>
    </row>
    <row r="182" s="2" customFormat="1" ht="21.75" customHeight="1">
      <c r="A182" s="38"/>
      <c r="B182" s="39"/>
      <c r="C182" s="196" t="s">
        <v>518</v>
      </c>
      <c r="D182" s="196" t="s">
        <v>119</v>
      </c>
      <c r="E182" s="197" t="s">
        <v>519</v>
      </c>
      <c r="F182" s="198" t="s">
        <v>520</v>
      </c>
      <c r="G182" s="199" t="s">
        <v>139</v>
      </c>
      <c r="H182" s="200">
        <v>8</v>
      </c>
      <c r="I182" s="201"/>
      <c r="J182" s="202">
        <f>ROUND(I182*H182,2)</f>
        <v>0</v>
      </c>
      <c r="K182" s="198" t="s">
        <v>123</v>
      </c>
      <c r="L182" s="44"/>
      <c r="M182" s="203" t="s">
        <v>22</v>
      </c>
      <c r="N182" s="204" t="s">
        <v>48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117</v>
      </c>
      <c r="AT182" s="207" t="s">
        <v>119</v>
      </c>
      <c r="AU182" s="207" t="s">
        <v>23</v>
      </c>
      <c r="AY182" s="17" t="s">
        <v>118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23</v>
      </c>
      <c r="BK182" s="208">
        <f>ROUND(I182*H182,2)</f>
        <v>0</v>
      </c>
      <c r="BL182" s="17" t="s">
        <v>117</v>
      </c>
      <c r="BM182" s="207" t="s">
        <v>521</v>
      </c>
    </row>
    <row r="183" s="2" customFormat="1" ht="21.75" customHeight="1">
      <c r="A183" s="38"/>
      <c r="B183" s="39"/>
      <c r="C183" s="196" t="s">
        <v>522</v>
      </c>
      <c r="D183" s="196" t="s">
        <v>119</v>
      </c>
      <c r="E183" s="197" t="s">
        <v>523</v>
      </c>
      <c r="F183" s="198" t="s">
        <v>524</v>
      </c>
      <c r="G183" s="199" t="s">
        <v>139</v>
      </c>
      <c r="H183" s="200">
        <v>2</v>
      </c>
      <c r="I183" s="201"/>
      <c r="J183" s="202">
        <f>ROUND(I183*H183,2)</f>
        <v>0</v>
      </c>
      <c r="K183" s="198" t="s">
        <v>123</v>
      </c>
      <c r="L183" s="44"/>
      <c r="M183" s="203" t="s">
        <v>22</v>
      </c>
      <c r="N183" s="204" t="s">
        <v>48</v>
      </c>
      <c r="O183" s="84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7" t="s">
        <v>117</v>
      </c>
      <c r="AT183" s="207" t="s">
        <v>119</v>
      </c>
      <c r="AU183" s="207" t="s">
        <v>23</v>
      </c>
      <c r="AY183" s="17" t="s">
        <v>118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7" t="s">
        <v>23</v>
      </c>
      <c r="BK183" s="208">
        <f>ROUND(I183*H183,2)</f>
        <v>0</v>
      </c>
      <c r="BL183" s="17" t="s">
        <v>117</v>
      </c>
      <c r="BM183" s="207" t="s">
        <v>525</v>
      </c>
    </row>
    <row r="184" s="2" customFormat="1">
      <c r="A184" s="38"/>
      <c r="B184" s="39"/>
      <c r="C184" s="196" t="s">
        <v>526</v>
      </c>
      <c r="D184" s="196" t="s">
        <v>119</v>
      </c>
      <c r="E184" s="197" t="s">
        <v>527</v>
      </c>
      <c r="F184" s="198" t="s">
        <v>528</v>
      </c>
      <c r="G184" s="199" t="s">
        <v>139</v>
      </c>
      <c r="H184" s="200">
        <v>30</v>
      </c>
      <c r="I184" s="201"/>
      <c r="J184" s="202">
        <f>ROUND(I184*H184,2)</f>
        <v>0</v>
      </c>
      <c r="K184" s="198" t="s">
        <v>123</v>
      </c>
      <c r="L184" s="44"/>
      <c r="M184" s="203" t="s">
        <v>22</v>
      </c>
      <c r="N184" s="204" t="s">
        <v>48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117</v>
      </c>
      <c r="AT184" s="207" t="s">
        <v>119</v>
      </c>
      <c r="AU184" s="207" t="s">
        <v>23</v>
      </c>
      <c r="AY184" s="17" t="s">
        <v>118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23</v>
      </c>
      <c r="BK184" s="208">
        <f>ROUND(I184*H184,2)</f>
        <v>0</v>
      </c>
      <c r="BL184" s="17" t="s">
        <v>117</v>
      </c>
      <c r="BM184" s="207" t="s">
        <v>529</v>
      </c>
    </row>
    <row r="185" s="2" customFormat="1">
      <c r="A185" s="38"/>
      <c r="B185" s="39"/>
      <c r="C185" s="196" t="s">
        <v>530</v>
      </c>
      <c r="D185" s="196" t="s">
        <v>119</v>
      </c>
      <c r="E185" s="197" t="s">
        <v>531</v>
      </c>
      <c r="F185" s="198" t="s">
        <v>532</v>
      </c>
      <c r="G185" s="199" t="s">
        <v>122</v>
      </c>
      <c r="H185" s="200">
        <v>10</v>
      </c>
      <c r="I185" s="201"/>
      <c r="J185" s="202">
        <f>ROUND(I185*H185,2)</f>
        <v>0</v>
      </c>
      <c r="K185" s="198" t="s">
        <v>123</v>
      </c>
      <c r="L185" s="44"/>
      <c r="M185" s="203" t="s">
        <v>22</v>
      </c>
      <c r="N185" s="204" t="s">
        <v>48</v>
      </c>
      <c r="O185" s="84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117</v>
      </c>
      <c r="AT185" s="207" t="s">
        <v>119</v>
      </c>
      <c r="AU185" s="207" t="s">
        <v>23</v>
      </c>
      <c r="AY185" s="17" t="s">
        <v>118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23</v>
      </c>
      <c r="BK185" s="208">
        <f>ROUND(I185*H185,2)</f>
        <v>0</v>
      </c>
      <c r="BL185" s="17" t="s">
        <v>117</v>
      </c>
      <c r="BM185" s="207" t="s">
        <v>533</v>
      </c>
    </row>
    <row r="186" s="2" customFormat="1" ht="16.5" customHeight="1">
      <c r="A186" s="38"/>
      <c r="B186" s="39"/>
      <c r="C186" s="196" t="s">
        <v>534</v>
      </c>
      <c r="D186" s="196" t="s">
        <v>119</v>
      </c>
      <c r="E186" s="197" t="s">
        <v>535</v>
      </c>
      <c r="F186" s="198" t="s">
        <v>536</v>
      </c>
      <c r="G186" s="199" t="s">
        <v>139</v>
      </c>
      <c r="H186" s="200">
        <v>8</v>
      </c>
      <c r="I186" s="201"/>
      <c r="J186" s="202">
        <f>ROUND(I186*H186,2)</f>
        <v>0</v>
      </c>
      <c r="K186" s="198" t="s">
        <v>123</v>
      </c>
      <c r="L186" s="44"/>
      <c r="M186" s="203" t="s">
        <v>22</v>
      </c>
      <c r="N186" s="204" t="s">
        <v>48</v>
      </c>
      <c r="O186" s="84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117</v>
      </c>
      <c r="AT186" s="207" t="s">
        <v>119</v>
      </c>
      <c r="AU186" s="207" t="s">
        <v>23</v>
      </c>
      <c r="AY186" s="17" t="s">
        <v>118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23</v>
      </c>
      <c r="BK186" s="208">
        <f>ROUND(I186*H186,2)</f>
        <v>0</v>
      </c>
      <c r="BL186" s="17" t="s">
        <v>117</v>
      </c>
      <c r="BM186" s="207" t="s">
        <v>537</v>
      </c>
    </row>
    <row r="187" s="2" customFormat="1" ht="90" customHeight="1">
      <c r="A187" s="38"/>
      <c r="B187" s="39"/>
      <c r="C187" s="196" t="s">
        <v>538</v>
      </c>
      <c r="D187" s="196" t="s">
        <v>119</v>
      </c>
      <c r="E187" s="197" t="s">
        <v>539</v>
      </c>
      <c r="F187" s="198" t="s">
        <v>540</v>
      </c>
      <c r="G187" s="199" t="s">
        <v>139</v>
      </c>
      <c r="H187" s="200">
        <v>2</v>
      </c>
      <c r="I187" s="201"/>
      <c r="J187" s="202">
        <f>ROUND(I187*H187,2)</f>
        <v>0</v>
      </c>
      <c r="K187" s="198" t="s">
        <v>123</v>
      </c>
      <c r="L187" s="44"/>
      <c r="M187" s="203" t="s">
        <v>22</v>
      </c>
      <c r="N187" s="204" t="s">
        <v>48</v>
      </c>
      <c r="O187" s="84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07" t="s">
        <v>117</v>
      </c>
      <c r="AT187" s="207" t="s">
        <v>119</v>
      </c>
      <c r="AU187" s="207" t="s">
        <v>23</v>
      </c>
      <c r="AY187" s="17" t="s">
        <v>118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23</v>
      </c>
      <c r="BK187" s="208">
        <f>ROUND(I187*H187,2)</f>
        <v>0</v>
      </c>
      <c r="BL187" s="17" t="s">
        <v>117</v>
      </c>
      <c r="BM187" s="207" t="s">
        <v>541</v>
      </c>
    </row>
    <row r="188" s="2" customFormat="1" ht="16.5" customHeight="1">
      <c r="A188" s="38"/>
      <c r="B188" s="39"/>
      <c r="C188" s="196" t="s">
        <v>542</v>
      </c>
      <c r="D188" s="196" t="s">
        <v>119</v>
      </c>
      <c r="E188" s="197" t="s">
        <v>543</v>
      </c>
      <c r="F188" s="198" t="s">
        <v>544</v>
      </c>
      <c r="G188" s="199" t="s">
        <v>139</v>
      </c>
      <c r="H188" s="200">
        <v>2</v>
      </c>
      <c r="I188" s="201"/>
      <c r="J188" s="202">
        <f>ROUND(I188*H188,2)</f>
        <v>0</v>
      </c>
      <c r="K188" s="198" t="s">
        <v>123</v>
      </c>
      <c r="L188" s="44"/>
      <c r="M188" s="203" t="s">
        <v>22</v>
      </c>
      <c r="N188" s="204" t="s">
        <v>48</v>
      </c>
      <c r="O188" s="84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7" t="s">
        <v>117</v>
      </c>
      <c r="AT188" s="207" t="s">
        <v>119</v>
      </c>
      <c r="AU188" s="207" t="s">
        <v>23</v>
      </c>
      <c r="AY188" s="17" t="s">
        <v>118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7" t="s">
        <v>23</v>
      </c>
      <c r="BK188" s="208">
        <f>ROUND(I188*H188,2)</f>
        <v>0</v>
      </c>
      <c r="BL188" s="17" t="s">
        <v>117</v>
      </c>
      <c r="BM188" s="207" t="s">
        <v>545</v>
      </c>
    </row>
    <row r="189" s="2" customFormat="1">
      <c r="A189" s="38"/>
      <c r="B189" s="39"/>
      <c r="C189" s="196" t="s">
        <v>546</v>
      </c>
      <c r="D189" s="196" t="s">
        <v>119</v>
      </c>
      <c r="E189" s="197" t="s">
        <v>547</v>
      </c>
      <c r="F189" s="198" t="s">
        <v>548</v>
      </c>
      <c r="G189" s="199" t="s">
        <v>139</v>
      </c>
      <c r="H189" s="200">
        <v>1</v>
      </c>
      <c r="I189" s="201"/>
      <c r="J189" s="202">
        <f>ROUND(I189*H189,2)</f>
        <v>0</v>
      </c>
      <c r="K189" s="198" t="s">
        <v>123</v>
      </c>
      <c r="L189" s="44"/>
      <c r="M189" s="203" t="s">
        <v>22</v>
      </c>
      <c r="N189" s="204" t="s">
        <v>48</v>
      </c>
      <c r="O189" s="84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7" t="s">
        <v>117</v>
      </c>
      <c r="AT189" s="207" t="s">
        <v>119</v>
      </c>
      <c r="AU189" s="207" t="s">
        <v>23</v>
      </c>
      <c r="AY189" s="17" t="s">
        <v>118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7" t="s">
        <v>23</v>
      </c>
      <c r="BK189" s="208">
        <f>ROUND(I189*H189,2)</f>
        <v>0</v>
      </c>
      <c r="BL189" s="17" t="s">
        <v>117</v>
      </c>
      <c r="BM189" s="207" t="s">
        <v>549</v>
      </c>
    </row>
    <row r="190" s="2" customFormat="1" ht="21.75" customHeight="1">
      <c r="A190" s="38"/>
      <c r="B190" s="39"/>
      <c r="C190" s="196" t="s">
        <v>550</v>
      </c>
      <c r="D190" s="196" t="s">
        <v>119</v>
      </c>
      <c r="E190" s="197" t="s">
        <v>551</v>
      </c>
      <c r="F190" s="198" t="s">
        <v>552</v>
      </c>
      <c r="G190" s="199" t="s">
        <v>139</v>
      </c>
      <c r="H190" s="200">
        <v>40</v>
      </c>
      <c r="I190" s="201"/>
      <c r="J190" s="202">
        <f>ROUND(I190*H190,2)</f>
        <v>0</v>
      </c>
      <c r="K190" s="198" t="s">
        <v>123</v>
      </c>
      <c r="L190" s="44"/>
      <c r="M190" s="203" t="s">
        <v>22</v>
      </c>
      <c r="N190" s="204" t="s">
        <v>48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117</v>
      </c>
      <c r="AT190" s="207" t="s">
        <v>119</v>
      </c>
      <c r="AU190" s="207" t="s">
        <v>23</v>
      </c>
      <c r="AY190" s="17" t="s">
        <v>118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23</v>
      </c>
      <c r="BK190" s="208">
        <f>ROUND(I190*H190,2)</f>
        <v>0</v>
      </c>
      <c r="BL190" s="17" t="s">
        <v>117</v>
      </c>
      <c r="BM190" s="207" t="s">
        <v>553</v>
      </c>
    </row>
    <row r="191" s="2" customFormat="1" ht="21.75" customHeight="1">
      <c r="A191" s="38"/>
      <c r="B191" s="39"/>
      <c r="C191" s="196" t="s">
        <v>554</v>
      </c>
      <c r="D191" s="196" t="s">
        <v>119</v>
      </c>
      <c r="E191" s="197" t="s">
        <v>555</v>
      </c>
      <c r="F191" s="198" t="s">
        <v>556</v>
      </c>
      <c r="G191" s="199" t="s">
        <v>139</v>
      </c>
      <c r="H191" s="200">
        <v>8</v>
      </c>
      <c r="I191" s="201"/>
      <c r="J191" s="202">
        <f>ROUND(I191*H191,2)</f>
        <v>0</v>
      </c>
      <c r="K191" s="198" t="s">
        <v>123</v>
      </c>
      <c r="L191" s="44"/>
      <c r="M191" s="203" t="s">
        <v>22</v>
      </c>
      <c r="N191" s="204" t="s">
        <v>48</v>
      </c>
      <c r="O191" s="84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7" t="s">
        <v>117</v>
      </c>
      <c r="AT191" s="207" t="s">
        <v>119</v>
      </c>
      <c r="AU191" s="207" t="s">
        <v>23</v>
      </c>
      <c r="AY191" s="17" t="s">
        <v>118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7" t="s">
        <v>23</v>
      </c>
      <c r="BK191" s="208">
        <f>ROUND(I191*H191,2)</f>
        <v>0</v>
      </c>
      <c r="BL191" s="17" t="s">
        <v>117</v>
      </c>
      <c r="BM191" s="207" t="s">
        <v>557</v>
      </c>
    </row>
    <row r="192" s="2" customFormat="1" ht="21.75" customHeight="1">
      <c r="A192" s="38"/>
      <c r="B192" s="39"/>
      <c r="C192" s="196" t="s">
        <v>558</v>
      </c>
      <c r="D192" s="196" t="s">
        <v>119</v>
      </c>
      <c r="E192" s="197" t="s">
        <v>559</v>
      </c>
      <c r="F192" s="198" t="s">
        <v>560</v>
      </c>
      <c r="G192" s="199" t="s">
        <v>139</v>
      </c>
      <c r="H192" s="200">
        <v>40</v>
      </c>
      <c r="I192" s="201"/>
      <c r="J192" s="202">
        <f>ROUND(I192*H192,2)</f>
        <v>0</v>
      </c>
      <c r="K192" s="198" t="s">
        <v>123</v>
      </c>
      <c r="L192" s="44"/>
      <c r="M192" s="203" t="s">
        <v>22</v>
      </c>
      <c r="N192" s="204" t="s">
        <v>48</v>
      </c>
      <c r="O192" s="84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7" t="s">
        <v>117</v>
      </c>
      <c r="AT192" s="207" t="s">
        <v>119</v>
      </c>
      <c r="AU192" s="207" t="s">
        <v>23</v>
      </c>
      <c r="AY192" s="17" t="s">
        <v>118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7" t="s">
        <v>23</v>
      </c>
      <c r="BK192" s="208">
        <f>ROUND(I192*H192,2)</f>
        <v>0</v>
      </c>
      <c r="BL192" s="17" t="s">
        <v>117</v>
      </c>
      <c r="BM192" s="207" t="s">
        <v>561</v>
      </c>
    </row>
    <row r="193" s="2" customFormat="1" ht="21.75" customHeight="1">
      <c r="A193" s="38"/>
      <c r="B193" s="39"/>
      <c r="C193" s="196" t="s">
        <v>562</v>
      </c>
      <c r="D193" s="196" t="s">
        <v>119</v>
      </c>
      <c r="E193" s="197" t="s">
        <v>563</v>
      </c>
      <c r="F193" s="198" t="s">
        <v>564</v>
      </c>
      <c r="G193" s="199" t="s">
        <v>139</v>
      </c>
      <c r="H193" s="200">
        <v>25</v>
      </c>
      <c r="I193" s="201"/>
      <c r="J193" s="202">
        <f>ROUND(I193*H193,2)</f>
        <v>0</v>
      </c>
      <c r="K193" s="198" t="s">
        <v>123</v>
      </c>
      <c r="L193" s="44"/>
      <c r="M193" s="203" t="s">
        <v>22</v>
      </c>
      <c r="N193" s="204" t="s">
        <v>48</v>
      </c>
      <c r="O193" s="84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117</v>
      </c>
      <c r="AT193" s="207" t="s">
        <v>119</v>
      </c>
      <c r="AU193" s="207" t="s">
        <v>23</v>
      </c>
      <c r="AY193" s="17" t="s">
        <v>118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23</v>
      </c>
      <c r="BK193" s="208">
        <f>ROUND(I193*H193,2)</f>
        <v>0</v>
      </c>
      <c r="BL193" s="17" t="s">
        <v>117</v>
      </c>
      <c r="BM193" s="207" t="s">
        <v>565</v>
      </c>
    </row>
    <row r="194" s="2" customFormat="1" ht="21.75" customHeight="1">
      <c r="A194" s="38"/>
      <c r="B194" s="39"/>
      <c r="C194" s="196" t="s">
        <v>566</v>
      </c>
      <c r="D194" s="196" t="s">
        <v>119</v>
      </c>
      <c r="E194" s="197" t="s">
        <v>567</v>
      </c>
      <c r="F194" s="198" t="s">
        <v>568</v>
      </c>
      <c r="G194" s="199" t="s">
        <v>139</v>
      </c>
      <c r="H194" s="200">
        <v>20</v>
      </c>
      <c r="I194" s="201"/>
      <c r="J194" s="202">
        <f>ROUND(I194*H194,2)</f>
        <v>0</v>
      </c>
      <c r="K194" s="198" t="s">
        <v>123</v>
      </c>
      <c r="L194" s="44"/>
      <c r="M194" s="203" t="s">
        <v>22</v>
      </c>
      <c r="N194" s="204" t="s">
        <v>48</v>
      </c>
      <c r="O194" s="84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117</v>
      </c>
      <c r="AT194" s="207" t="s">
        <v>119</v>
      </c>
      <c r="AU194" s="207" t="s">
        <v>23</v>
      </c>
      <c r="AY194" s="17" t="s">
        <v>118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23</v>
      </c>
      <c r="BK194" s="208">
        <f>ROUND(I194*H194,2)</f>
        <v>0</v>
      </c>
      <c r="BL194" s="17" t="s">
        <v>117</v>
      </c>
      <c r="BM194" s="207" t="s">
        <v>569</v>
      </c>
    </row>
    <row r="195" s="2" customFormat="1" ht="21.75" customHeight="1">
      <c r="A195" s="38"/>
      <c r="B195" s="39"/>
      <c r="C195" s="196" t="s">
        <v>570</v>
      </c>
      <c r="D195" s="196" t="s">
        <v>119</v>
      </c>
      <c r="E195" s="197" t="s">
        <v>571</v>
      </c>
      <c r="F195" s="198" t="s">
        <v>572</v>
      </c>
      <c r="G195" s="199" t="s">
        <v>139</v>
      </c>
      <c r="H195" s="200">
        <v>6</v>
      </c>
      <c r="I195" s="201"/>
      <c r="J195" s="202">
        <f>ROUND(I195*H195,2)</f>
        <v>0</v>
      </c>
      <c r="K195" s="198" t="s">
        <v>123</v>
      </c>
      <c r="L195" s="44"/>
      <c r="M195" s="203" t="s">
        <v>22</v>
      </c>
      <c r="N195" s="204" t="s">
        <v>48</v>
      </c>
      <c r="O195" s="84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7" t="s">
        <v>117</v>
      </c>
      <c r="AT195" s="207" t="s">
        <v>119</v>
      </c>
      <c r="AU195" s="207" t="s">
        <v>23</v>
      </c>
      <c r="AY195" s="17" t="s">
        <v>118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7" t="s">
        <v>23</v>
      </c>
      <c r="BK195" s="208">
        <f>ROUND(I195*H195,2)</f>
        <v>0</v>
      </c>
      <c r="BL195" s="17" t="s">
        <v>117</v>
      </c>
      <c r="BM195" s="207" t="s">
        <v>573</v>
      </c>
    </row>
    <row r="196" s="2" customFormat="1" ht="21.75" customHeight="1">
      <c r="A196" s="38"/>
      <c r="B196" s="39"/>
      <c r="C196" s="196" t="s">
        <v>574</v>
      </c>
      <c r="D196" s="196" t="s">
        <v>119</v>
      </c>
      <c r="E196" s="197" t="s">
        <v>575</v>
      </c>
      <c r="F196" s="198" t="s">
        <v>576</v>
      </c>
      <c r="G196" s="199" t="s">
        <v>139</v>
      </c>
      <c r="H196" s="200">
        <v>1</v>
      </c>
      <c r="I196" s="201"/>
      <c r="J196" s="202">
        <f>ROUND(I196*H196,2)</f>
        <v>0</v>
      </c>
      <c r="K196" s="198" t="s">
        <v>123</v>
      </c>
      <c r="L196" s="44"/>
      <c r="M196" s="203" t="s">
        <v>22</v>
      </c>
      <c r="N196" s="204" t="s">
        <v>48</v>
      </c>
      <c r="O196" s="84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117</v>
      </c>
      <c r="AT196" s="207" t="s">
        <v>119</v>
      </c>
      <c r="AU196" s="207" t="s">
        <v>23</v>
      </c>
      <c r="AY196" s="17" t="s">
        <v>118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23</v>
      </c>
      <c r="BK196" s="208">
        <f>ROUND(I196*H196,2)</f>
        <v>0</v>
      </c>
      <c r="BL196" s="17" t="s">
        <v>117</v>
      </c>
      <c r="BM196" s="207" t="s">
        <v>577</v>
      </c>
    </row>
    <row r="197" s="2" customFormat="1">
      <c r="A197" s="38"/>
      <c r="B197" s="39"/>
      <c r="C197" s="196" t="s">
        <v>578</v>
      </c>
      <c r="D197" s="196" t="s">
        <v>119</v>
      </c>
      <c r="E197" s="197" t="s">
        <v>579</v>
      </c>
      <c r="F197" s="198" t="s">
        <v>580</v>
      </c>
      <c r="G197" s="199" t="s">
        <v>122</v>
      </c>
      <c r="H197" s="200">
        <v>100</v>
      </c>
      <c r="I197" s="201"/>
      <c r="J197" s="202">
        <f>ROUND(I197*H197,2)</f>
        <v>0</v>
      </c>
      <c r="K197" s="198" t="s">
        <v>123</v>
      </c>
      <c r="L197" s="44"/>
      <c r="M197" s="203" t="s">
        <v>22</v>
      </c>
      <c r="N197" s="204" t="s">
        <v>48</v>
      </c>
      <c r="O197" s="84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7" t="s">
        <v>117</v>
      </c>
      <c r="AT197" s="207" t="s">
        <v>119</v>
      </c>
      <c r="AU197" s="207" t="s">
        <v>23</v>
      </c>
      <c r="AY197" s="17" t="s">
        <v>118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7" t="s">
        <v>23</v>
      </c>
      <c r="BK197" s="208">
        <f>ROUND(I197*H197,2)</f>
        <v>0</v>
      </c>
      <c r="BL197" s="17" t="s">
        <v>117</v>
      </c>
      <c r="BM197" s="207" t="s">
        <v>581</v>
      </c>
    </row>
    <row r="198" s="2" customFormat="1">
      <c r="A198" s="38"/>
      <c r="B198" s="39"/>
      <c r="C198" s="209" t="s">
        <v>582</v>
      </c>
      <c r="D198" s="209" t="s">
        <v>583</v>
      </c>
      <c r="E198" s="210" t="s">
        <v>584</v>
      </c>
      <c r="F198" s="211" t="s">
        <v>585</v>
      </c>
      <c r="G198" s="212" t="s">
        <v>122</v>
      </c>
      <c r="H198" s="213">
        <v>100</v>
      </c>
      <c r="I198" s="214"/>
      <c r="J198" s="215">
        <f>ROUND(I198*H198,2)</f>
        <v>0</v>
      </c>
      <c r="K198" s="211" t="s">
        <v>123</v>
      </c>
      <c r="L198" s="216"/>
      <c r="M198" s="217" t="s">
        <v>22</v>
      </c>
      <c r="N198" s="218" t="s">
        <v>48</v>
      </c>
      <c r="O198" s="84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7" t="s">
        <v>586</v>
      </c>
      <c r="AT198" s="207" t="s">
        <v>583</v>
      </c>
      <c r="AU198" s="207" t="s">
        <v>23</v>
      </c>
      <c r="AY198" s="17" t="s">
        <v>118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7" t="s">
        <v>23</v>
      </c>
      <c r="BK198" s="208">
        <f>ROUND(I198*H198,2)</f>
        <v>0</v>
      </c>
      <c r="BL198" s="17" t="s">
        <v>586</v>
      </c>
      <c r="BM198" s="207" t="s">
        <v>587</v>
      </c>
    </row>
    <row r="199" s="2" customFormat="1" ht="33" customHeight="1">
      <c r="A199" s="38"/>
      <c r="B199" s="39"/>
      <c r="C199" s="209" t="s">
        <v>588</v>
      </c>
      <c r="D199" s="209" t="s">
        <v>583</v>
      </c>
      <c r="E199" s="210" t="s">
        <v>589</v>
      </c>
      <c r="F199" s="211" t="s">
        <v>590</v>
      </c>
      <c r="G199" s="212" t="s">
        <v>139</v>
      </c>
      <c r="H199" s="213">
        <v>4</v>
      </c>
      <c r="I199" s="214"/>
      <c r="J199" s="215">
        <f>ROUND(I199*H199,2)</f>
        <v>0</v>
      </c>
      <c r="K199" s="211" t="s">
        <v>123</v>
      </c>
      <c r="L199" s="216"/>
      <c r="M199" s="217" t="s">
        <v>22</v>
      </c>
      <c r="N199" s="218" t="s">
        <v>48</v>
      </c>
      <c r="O199" s="84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07" t="s">
        <v>586</v>
      </c>
      <c r="AT199" s="207" t="s">
        <v>583</v>
      </c>
      <c r="AU199" s="207" t="s">
        <v>23</v>
      </c>
      <c r="AY199" s="17" t="s">
        <v>118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7" t="s">
        <v>23</v>
      </c>
      <c r="BK199" s="208">
        <f>ROUND(I199*H199,2)</f>
        <v>0</v>
      </c>
      <c r="BL199" s="17" t="s">
        <v>586</v>
      </c>
      <c r="BM199" s="207" t="s">
        <v>591</v>
      </c>
    </row>
    <row r="200" s="2" customFormat="1" ht="78" customHeight="1">
      <c r="A200" s="38"/>
      <c r="B200" s="39"/>
      <c r="C200" s="196" t="s">
        <v>592</v>
      </c>
      <c r="D200" s="196" t="s">
        <v>119</v>
      </c>
      <c r="E200" s="197" t="s">
        <v>593</v>
      </c>
      <c r="F200" s="198" t="s">
        <v>594</v>
      </c>
      <c r="G200" s="199" t="s">
        <v>595</v>
      </c>
      <c r="H200" s="200">
        <v>5</v>
      </c>
      <c r="I200" s="201"/>
      <c r="J200" s="202">
        <f>ROUND(I200*H200,2)</f>
        <v>0</v>
      </c>
      <c r="K200" s="198" t="s">
        <v>123</v>
      </c>
      <c r="L200" s="44"/>
      <c r="M200" s="203" t="s">
        <v>22</v>
      </c>
      <c r="N200" s="204" t="s">
        <v>48</v>
      </c>
      <c r="O200" s="8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117</v>
      </c>
      <c r="AT200" s="207" t="s">
        <v>119</v>
      </c>
      <c r="AU200" s="207" t="s">
        <v>23</v>
      </c>
      <c r="AY200" s="17" t="s">
        <v>118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23</v>
      </c>
      <c r="BK200" s="208">
        <f>ROUND(I200*H200,2)</f>
        <v>0</v>
      </c>
      <c r="BL200" s="17" t="s">
        <v>117</v>
      </c>
      <c r="BM200" s="207" t="s">
        <v>596</v>
      </c>
    </row>
    <row r="201" s="2" customFormat="1">
      <c r="A201" s="38"/>
      <c r="B201" s="39"/>
      <c r="C201" s="196" t="s">
        <v>597</v>
      </c>
      <c r="D201" s="196" t="s">
        <v>119</v>
      </c>
      <c r="E201" s="197" t="s">
        <v>598</v>
      </c>
      <c r="F201" s="198" t="s">
        <v>599</v>
      </c>
      <c r="G201" s="199" t="s">
        <v>595</v>
      </c>
      <c r="H201" s="200">
        <v>5</v>
      </c>
      <c r="I201" s="201"/>
      <c r="J201" s="202">
        <f>ROUND(I201*H201,2)</f>
        <v>0</v>
      </c>
      <c r="K201" s="198" t="s">
        <v>123</v>
      </c>
      <c r="L201" s="44"/>
      <c r="M201" s="203" t="s">
        <v>22</v>
      </c>
      <c r="N201" s="204" t="s">
        <v>48</v>
      </c>
      <c r="O201" s="84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117</v>
      </c>
      <c r="AT201" s="207" t="s">
        <v>119</v>
      </c>
      <c r="AU201" s="207" t="s">
        <v>23</v>
      </c>
      <c r="AY201" s="17" t="s">
        <v>118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23</v>
      </c>
      <c r="BK201" s="208">
        <f>ROUND(I201*H201,2)</f>
        <v>0</v>
      </c>
      <c r="BL201" s="17" t="s">
        <v>117</v>
      </c>
      <c r="BM201" s="207" t="s">
        <v>600</v>
      </c>
    </row>
    <row r="202" s="2" customFormat="1" ht="66.75" customHeight="1">
      <c r="A202" s="38"/>
      <c r="B202" s="39"/>
      <c r="C202" s="196" t="s">
        <v>601</v>
      </c>
      <c r="D202" s="196" t="s">
        <v>119</v>
      </c>
      <c r="E202" s="197" t="s">
        <v>602</v>
      </c>
      <c r="F202" s="198" t="s">
        <v>603</v>
      </c>
      <c r="G202" s="199" t="s">
        <v>131</v>
      </c>
      <c r="H202" s="200">
        <v>5</v>
      </c>
      <c r="I202" s="201"/>
      <c r="J202" s="202">
        <f>ROUND(I202*H202,2)</f>
        <v>0</v>
      </c>
      <c r="K202" s="198" t="s">
        <v>123</v>
      </c>
      <c r="L202" s="44"/>
      <c r="M202" s="203" t="s">
        <v>22</v>
      </c>
      <c r="N202" s="204" t="s">
        <v>48</v>
      </c>
      <c r="O202" s="84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07" t="s">
        <v>117</v>
      </c>
      <c r="AT202" s="207" t="s">
        <v>119</v>
      </c>
      <c r="AU202" s="207" t="s">
        <v>23</v>
      </c>
      <c r="AY202" s="17" t="s">
        <v>118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23</v>
      </c>
      <c r="BK202" s="208">
        <f>ROUND(I202*H202,2)</f>
        <v>0</v>
      </c>
      <c r="BL202" s="17" t="s">
        <v>117</v>
      </c>
      <c r="BM202" s="207" t="s">
        <v>604</v>
      </c>
    </row>
    <row r="203" s="2" customFormat="1" ht="134.25" customHeight="1">
      <c r="A203" s="38"/>
      <c r="B203" s="39"/>
      <c r="C203" s="196" t="s">
        <v>605</v>
      </c>
      <c r="D203" s="196" t="s">
        <v>119</v>
      </c>
      <c r="E203" s="197" t="s">
        <v>606</v>
      </c>
      <c r="F203" s="198" t="s">
        <v>607</v>
      </c>
      <c r="G203" s="199" t="s">
        <v>131</v>
      </c>
      <c r="H203" s="200">
        <v>5</v>
      </c>
      <c r="I203" s="201"/>
      <c r="J203" s="202">
        <f>ROUND(I203*H203,2)</f>
        <v>0</v>
      </c>
      <c r="K203" s="198" t="s">
        <v>123</v>
      </c>
      <c r="L203" s="44"/>
      <c r="M203" s="203" t="s">
        <v>22</v>
      </c>
      <c r="N203" s="204" t="s">
        <v>48</v>
      </c>
      <c r="O203" s="84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7" t="s">
        <v>117</v>
      </c>
      <c r="AT203" s="207" t="s">
        <v>119</v>
      </c>
      <c r="AU203" s="207" t="s">
        <v>23</v>
      </c>
      <c r="AY203" s="17" t="s">
        <v>118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23</v>
      </c>
      <c r="BK203" s="208">
        <f>ROUND(I203*H203,2)</f>
        <v>0</v>
      </c>
      <c r="BL203" s="17" t="s">
        <v>117</v>
      </c>
      <c r="BM203" s="207" t="s">
        <v>608</v>
      </c>
    </row>
    <row r="204" s="2" customFormat="1">
      <c r="A204" s="38"/>
      <c r="B204" s="39"/>
      <c r="C204" s="209" t="s">
        <v>609</v>
      </c>
      <c r="D204" s="209" t="s">
        <v>583</v>
      </c>
      <c r="E204" s="210" t="s">
        <v>610</v>
      </c>
      <c r="F204" s="211" t="s">
        <v>611</v>
      </c>
      <c r="G204" s="212" t="s">
        <v>131</v>
      </c>
      <c r="H204" s="213">
        <v>100</v>
      </c>
      <c r="I204" s="214"/>
      <c r="J204" s="215">
        <f>ROUND(I204*H204,2)</f>
        <v>0</v>
      </c>
      <c r="K204" s="211" t="s">
        <v>123</v>
      </c>
      <c r="L204" s="216"/>
      <c r="M204" s="217" t="s">
        <v>22</v>
      </c>
      <c r="N204" s="218" t="s">
        <v>48</v>
      </c>
      <c r="O204" s="84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7" t="s">
        <v>586</v>
      </c>
      <c r="AT204" s="207" t="s">
        <v>583</v>
      </c>
      <c r="AU204" s="207" t="s">
        <v>23</v>
      </c>
      <c r="AY204" s="17" t="s">
        <v>118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23</v>
      </c>
      <c r="BK204" s="208">
        <f>ROUND(I204*H204,2)</f>
        <v>0</v>
      </c>
      <c r="BL204" s="17" t="s">
        <v>586</v>
      </c>
      <c r="BM204" s="207" t="s">
        <v>612</v>
      </c>
    </row>
    <row r="205" s="2" customFormat="1">
      <c r="A205" s="38"/>
      <c r="B205" s="39"/>
      <c r="C205" s="209" t="s">
        <v>613</v>
      </c>
      <c r="D205" s="209" t="s">
        <v>583</v>
      </c>
      <c r="E205" s="210" t="s">
        <v>614</v>
      </c>
      <c r="F205" s="211" t="s">
        <v>615</v>
      </c>
      <c r="G205" s="212" t="s">
        <v>122</v>
      </c>
      <c r="H205" s="213">
        <v>20</v>
      </c>
      <c r="I205" s="214"/>
      <c r="J205" s="215">
        <f>ROUND(I205*H205,2)</f>
        <v>0</v>
      </c>
      <c r="K205" s="211" t="s">
        <v>123</v>
      </c>
      <c r="L205" s="216"/>
      <c r="M205" s="217" t="s">
        <v>22</v>
      </c>
      <c r="N205" s="218" t="s">
        <v>48</v>
      </c>
      <c r="O205" s="84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586</v>
      </c>
      <c r="AT205" s="207" t="s">
        <v>583</v>
      </c>
      <c r="AU205" s="207" t="s">
        <v>23</v>
      </c>
      <c r="AY205" s="17" t="s">
        <v>118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23</v>
      </c>
      <c r="BK205" s="208">
        <f>ROUND(I205*H205,2)</f>
        <v>0</v>
      </c>
      <c r="BL205" s="17" t="s">
        <v>586</v>
      </c>
      <c r="BM205" s="207" t="s">
        <v>616</v>
      </c>
    </row>
    <row r="206" s="2" customFormat="1">
      <c r="A206" s="38"/>
      <c r="B206" s="39"/>
      <c r="C206" s="209" t="s">
        <v>617</v>
      </c>
      <c r="D206" s="209" t="s">
        <v>583</v>
      </c>
      <c r="E206" s="210" t="s">
        <v>618</v>
      </c>
      <c r="F206" s="211" t="s">
        <v>619</v>
      </c>
      <c r="G206" s="212" t="s">
        <v>139</v>
      </c>
      <c r="H206" s="213">
        <v>4</v>
      </c>
      <c r="I206" s="214"/>
      <c r="J206" s="215">
        <f>ROUND(I206*H206,2)</f>
        <v>0</v>
      </c>
      <c r="K206" s="211" t="s">
        <v>123</v>
      </c>
      <c r="L206" s="216"/>
      <c r="M206" s="217" t="s">
        <v>22</v>
      </c>
      <c r="N206" s="218" t="s">
        <v>48</v>
      </c>
      <c r="O206" s="84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7" t="s">
        <v>586</v>
      </c>
      <c r="AT206" s="207" t="s">
        <v>583</v>
      </c>
      <c r="AU206" s="207" t="s">
        <v>23</v>
      </c>
      <c r="AY206" s="17" t="s">
        <v>118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23</v>
      </c>
      <c r="BK206" s="208">
        <f>ROUND(I206*H206,2)</f>
        <v>0</v>
      </c>
      <c r="BL206" s="17" t="s">
        <v>586</v>
      </c>
      <c r="BM206" s="207" t="s">
        <v>620</v>
      </c>
    </row>
    <row r="207" s="2" customFormat="1">
      <c r="A207" s="38"/>
      <c r="B207" s="39"/>
      <c r="C207" s="209" t="s">
        <v>621</v>
      </c>
      <c r="D207" s="209" t="s">
        <v>583</v>
      </c>
      <c r="E207" s="210" t="s">
        <v>622</v>
      </c>
      <c r="F207" s="211" t="s">
        <v>623</v>
      </c>
      <c r="G207" s="212" t="s">
        <v>139</v>
      </c>
      <c r="H207" s="213">
        <v>1</v>
      </c>
      <c r="I207" s="214"/>
      <c r="J207" s="215">
        <f>ROUND(I207*H207,2)</f>
        <v>0</v>
      </c>
      <c r="K207" s="211" t="s">
        <v>123</v>
      </c>
      <c r="L207" s="216"/>
      <c r="M207" s="217" t="s">
        <v>22</v>
      </c>
      <c r="N207" s="218" t="s">
        <v>48</v>
      </c>
      <c r="O207" s="84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586</v>
      </c>
      <c r="AT207" s="207" t="s">
        <v>583</v>
      </c>
      <c r="AU207" s="207" t="s">
        <v>23</v>
      </c>
      <c r="AY207" s="17" t="s">
        <v>118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23</v>
      </c>
      <c r="BK207" s="208">
        <f>ROUND(I207*H207,2)</f>
        <v>0</v>
      </c>
      <c r="BL207" s="17" t="s">
        <v>586</v>
      </c>
      <c r="BM207" s="207" t="s">
        <v>624</v>
      </c>
    </row>
    <row r="208" s="2" customFormat="1">
      <c r="A208" s="38"/>
      <c r="B208" s="39"/>
      <c r="C208" s="209" t="s">
        <v>625</v>
      </c>
      <c r="D208" s="209" t="s">
        <v>583</v>
      </c>
      <c r="E208" s="210" t="s">
        <v>626</v>
      </c>
      <c r="F208" s="211" t="s">
        <v>627</v>
      </c>
      <c r="G208" s="212" t="s">
        <v>139</v>
      </c>
      <c r="H208" s="213">
        <v>30</v>
      </c>
      <c r="I208" s="214"/>
      <c r="J208" s="215">
        <f>ROUND(I208*H208,2)</f>
        <v>0</v>
      </c>
      <c r="K208" s="211" t="s">
        <v>123</v>
      </c>
      <c r="L208" s="216"/>
      <c r="M208" s="217" t="s">
        <v>22</v>
      </c>
      <c r="N208" s="218" t="s">
        <v>48</v>
      </c>
      <c r="O208" s="84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586</v>
      </c>
      <c r="AT208" s="207" t="s">
        <v>583</v>
      </c>
      <c r="AU208" s="207" t="s">
        <v>23</v>
      </c>
      <c r="AY208" s="17" t="s">
        <v>118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23</v>
      </c>
      <c r="BK208" s="208">
        <f>ROUND(I208*H208,2)</f>
        <v>0</v>
      </c>
      <c r="BL208" s="17" t="s">
        <v>586</v>
      </c>
      <c r="BM208" s="207" t="s">
        <v>628</v>
      </c>
    </row>
    <row r="209" s="2" customFormat="1">
      <c r="A209" s="38"/>
      <c r="B209" s="39"/>
      <c r="C209" s="209" t="s">
        <v>586</v>
      </c>
      <c r="D209" s="209" t="s">
        <v>583</v>
      </c>
      <c r="E209" s="210" t="s">
        <v>629</v>
      </c>
      <c r="F209" s="211" t="s">
        <v>630</v>
      </c>
      <c r="G209" s="212" t="s">
        <v>139</v>
      </c>
      <c r="H209" s="213">
        <v>12</v>
      </c>
      <c r="I209" s="214"/>
      <c r="J209" s="215">
        <f>ROUND(I209*H209,2)</f>
        <v>0</v>
      </c>
      <c r="K209" s="211" t="s">
        <v>123</v>
      </c>
      <c r="L209" s="216"/>
      <c r="M209" s="217" t="s">
        <v>22</v>
      </c>
      <c r="N209" s="218" t="s">
        <v>48</v>
      </c>
      <c r="O209" s="84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7" t="s">
        <v>586</v>
      </c>
      <c r="AT209" s="207" t="s">
        <v>583</v>
      </c>
      <c r="AU209" s="207" t="s">
        <v>23</v>
      </c>
      <c r="AY209" s="17" t="s">
        <v>118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7" t="s">
        <v>23</v>
      </c>
      <c r="BK209" s="208">
        <f>ROUND(I209*H209,2)</f>
        <v>0</v>
      </c>
      <c r="BL209" s="17" t="s">
        <v>586</v>
      </c>
      <c r="BM209" s="207" t="s">
        <v>631</v>
      </c>
    </row>
    <row r="210" s="2" customFormat="1">
      <c r="A210" s="38"/>
      <c r="B210" s="39"/>
      <c r="C210" s="209" t="s">
        <v>632</v>
      </c>
      <c r="D210" s="209" t="s">
        <v>583</v>
      </c>
      <c r="E210" s="210" t="s">
        <v>633</v>
      </c>
      <c r="F210" s="211" t="s">
        <v>634</v>
      </c>
      <c r="G210" s="212" t="s">
        <v>139</v>
      </c>
      <c r="H210" s="213">
        <v>10</v>
      </c>
      <c r="I210" s="214"/>
      <c r="J210" s="215">
        <f>ROUND(I210*H210,2)</f>
        <v>0</v>
      </c>
      <c r="K210" s="211" t="s">
        <v>123</v>
      </c>
      <c r="L210" s="216"/>
      <c r="M210" s="217" t="s">
        <v>22</v>
      </c>
      <c r="N210" s="218" t="s">
        <v>48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586</v>
      </c>
      <c r="AT210" s="207" t="s">
        <v>583</v>
      </c>
      <c r="AU210" s="207" t="s">
        <v>23</v>
      </c>
      <c r="AY210" s="17" t="s">
        <v>118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23</v>
      </c>
      <c r="BK210" s="208">
        <f>ROUND(I210*H210,2)</f>
        <v>0</v>
      </c>
      <c r="BL210" s="17" t="s">
        <v>586</v>
      </c>
      <c r="BM210" s="207" t="s">
        <v>635</v>
      </c>
    </row>
    <row r="211" s="2" customFormat="1" ht="66.75" customHeight="1">
      <c r="A211" s="38"/>
      <c r="B211" s="39"/>
      <c r="C211" s="209" t="s">
        <v>636</v>
      </c>
      <c r="D211" s="209" t="s">
        <v>583</v>
      </c>
      <c r="E211" s="210" t="s">
        <v>637</v>
      </c>
      <c r="F211" s="211" t="s">
        <v>638</v>
      </c>
      <c r="G211" s="212" t="s">
        <v>139</v>
      </c>
      <c r="H211" s="213">
        <v>8</v>
      </c>
      <c r="I211" s="214"/>
      <c r="J211" s="215">
        <f>ROUND(I211*H211,2)</f>
        <v>0</v>
      </c>
      <c r="K211" s="211" t="s">
        <v>123</v>
      </c>
      <c r="L211" s="216"/>
      <c r="M211" s="217" t="s">
        <v>22</v>
      </c>
      <c r="N211" s="218" t="s">
        <v>48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586</v>
      </c>
      <c r="AT211" s="207" t="s">
        <v>583</v>
      </c>
      <c r="AU211" s="207" t="s">
        <v>23</v>
      </c>
      <c r="AY211" s="17" t="s">
        <v>118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23</v>
      </c>
      <c r="BK211" s="208">
        <f>ROUND(I211*H211,2)</f>
        <v>0</v>
      </c>
      <c r="BL211" s="17" t="s">
        <v>586</v>
      </c>
      <c r="BM211" s="207" t="s">
        <v>639</v>
      </c>
    </row>
    <row r="212" s="2" customFormat="1" ht="55.5" customHeight="1">
      <c r="A212" s="38"/>
      <c r="B212" s="39"/>
      <c r="C212" s="209" t="s">
        <v>640</v>
      </c>
      <c r="D212" s="209" t="s">
        <v>583</v>
      </c>
      <c r="E212" s="210" t="s">
        <v>641</v>
      </c>
      <c r="F212" s="211" t="s">
        <v>642</v>
      </c>
      <c r="G212" s="212" t="s">
        <v>139</v>
      </c>
      <c r="H212" s="213">
        <v>10</v>
      </c>
      <c r="I212" s="214"/>
      <c r="J212" s="215">
        <f>ROUND(I212*H212,2)</f>
        <v>0</v>
      </c>
      <c r="K212" s="211" t="s">
        <v>123</v>
      </c>
      <c r="L212" s="216"/>
      <c r="M212" s="217" t="s">
        <v>22</v>
      </c>
      <c r="N212" s="218" t="s">
        <v>48</v>
      </c>
      <c r="O212" s="84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7" t="s">
        <v>586</v>
      </c>
      <c r="AT212" s="207" t="s">
        <v>583</v>
      </c>
      <c r="AU212" s="207" t="s">
        <v>23</v>
      </c>
      <c r="AY212" s="17" t="s">
        <v>118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23</v>
      </c>
      <c r="BK212" s="208">
        <f>ROUND(I212*H212,2)</f>
        <v>0</v>
      </c>
      <c r="BL212" s="17" t="s">
        <v>586</v>
      </c>
      <c r="BM212" s="207" t="s">
        <v>643</v>
      </c>
    </row>
    <row r="213" s="2" customFormat="1" ht="55.5" customHeight="1">
      <c r="A213" s="38"/>
      <c r="B213" s="39"/>
      <c r="C213" s="209" t="s">
        <v>644</v>
      </c>
      <c r="D213" s="209" t="s">
        <v>583</v>
      </c>
      <c r="E213" s="210" t="s">
        <v>645</v>
      </c>
      <c r="F213" s="211" t="s">
        <v>646</v>
      </c>
      <c r="G213" s="212" t="s">
        <v>139</v>
      </c>
      <c r="H213" s="213">
        <v>20</v>
      </c>
      <c r="I213" s="214"/>
      <c r="J213" s="215">
        <f>ROUND(I213*H213,2)</f>
        <v>0</v>
      </c>
      <c r="K213" s="211" t="s">
        <v>123</v>
      </c>
      <c r="L213" s="216"/>
      <c r="M213" s="217" t="s">
        <v>22</v>
      </c>
      <c r="N213" s="218" t="s">
        <v>48</v>
      </c>
      <c r="O213" s="84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7" t="s">
        <v>586</v>
      </c>
      <c r="AT213" s="207" t="s">
        <v>583</v>
      </c>
      <c r="AU213" s="207" t="s">
        <v>23</v>
      </c>
      <c r="AY213" s="17" t="s">
        <v>118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7" t="s">
        <v>23</v>
      </c>
      <c r="BK213" s="208">
        <f>ROUND(I213*H213,2)</f>
        <v>0</v>
      </c>
      <c r="BL213" s="17" t="s">
        <v>586</v>
      </c>
      <c r="BM213" s="207" t="s">
        <v>647</v>
      </c>
    </row>
    <row r="214" s="2" customFormat="1" ht="55.5" customHeight="1">
      <c r="A214" s="38"/>
      <c r="B214" s="39"/>
      <c r="C214" s="209" t="s">
        <v>648</v>
      </c>
      <c r="D214" s="209" t="s">
        <v>583</v>
      </c>
      <c r="E214" s="210" t="s">
        <v>649</v>
      </c>
      <c r="F214" s="211" t="s">
        <v>650</v>
      </c>
      <c r="G214" s="212" t="s">
        <v>139</v>
      </c>
      <c r="H214" s="213">
        <v>18</v>
      </c>
      <c r="I214" s="214"/>
      <c r="J214" s="215">
        <f>ROUND(I214*H214,2)</f>
        <v>0</v>
      </c>
      <c r="K214" s="211" t="s">
        <v>123</v>
      </c>
      <c r="L214" s="216"/>
      <c r="M214" s="217" t="s">
        <v>22</v>
      </c>
      <c r="N214" s="218" t="s">
        <v>48</v>
      </c>
      <c r="O214" s="84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586</v>
      </c>
      <c r="AT214" s="207" t="s">
        <v>583</v>
      </c>
      <c r="AU214" s="207" t="s">
        <v>23</v>
      </c>
      <c r="AY214" s="17" t="s">
        <v>118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23</v>
      </c>
      <c r="BK214" s="208">
        <f>ROUND(I214*H214,2)</f>
        <v>0</v>
      </c>
      <c r="BL214" s="17" t="s">
        <v>586</v>
      </c>
      <c r="BM214" s="207" t="s">
        <v>651</v>
      </c>
    </row>
    <row r="215" s="2" customFormat="1" ht="55.5" customHeight="1">
      <c r="A215" s="38"/>
      <c r="B215" s="39"/>
      <c r="C215" s="209" t="s">
        <v>652</v>
      </c>
      <c r="D215" s="209" t="s">
        <v>583</v>
      </c>
      <c r="E215" s="210" t="s">
        <v>653</v>
      </c>
      <c r="F215" s="211" t="s">
        <v>654</v>
      </c>
      <c r="G215" s="212" t="s">
        <v>139</v>
      </c>
      <c r="H215" s="213">
        <v>14</v>
      </c>
      <c r="I215" s="214"/>
      <c r="J215" s="215">
        <f>ROUND(I215*H215,2)</f>
        <v>0</v>
      </c>
      <c r="K215" s="211" t="s">
        <v>123</v>
      </c>
      <c r="L215" s="216"/>
      <c r="M215" s="217" t="s">
        <v>22</v>
      </c>
      <c r="N215" s="218" t="s">
        <v>48</v>
      </c>
      <c r="O215" s="84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7" t="s">
        <v>586</v>
      </c>
      <c r="AT215" s="207" t="s">
        <v>583</v>
      </c>
      <c r="AU215" s="207" t="s">
        <v>23</v>
      </c>
      <c r="AY215" s="17" t="s">
        <v>118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7" t="s">
        <v>23</v>
      </c>
      <c r="BK215" s="208">
        <f>ROUND(I215*H215,2)</f>
        <v>0</v>
      </c>
      <c r="BL215" s="17" t="s">
        <v>586</v>
      </c>
      <c r="BM215" s="207" t="s">
        <v>655</v>
      </c>
    </row>
    <row r="216" s="2" customFormat="1" ht="55.5" customHeight="1">
      <c r="A216" s="38"/>
      <c r="B216" s="39"/>
      <c r="C216" s="209" t="s">
        <v>656</v>
      </c>
      <c r="D216" s="209" t="s">
        <v>583</v>
      </c>
      <c r="E216" s="210" t="s">
        <v>657</v>
      </c>
      <c r="F216" s="211" t="s">
        <v>658</v>
      </c>
      <c r="G216" s="212" t="s">
        <v>139</v>
      </c>
      <c r="H216" s="213">
        <v>10</v>
      </c>
      <c r="I216" s="214"/>
      <c r="J216" s="215">
        <f>ROUND(I216*H216,2)</f>
        <v>0</v>
      </c>
      <c r="K216" s="211" t="s">
        <v>123</v>
      </c>
      <c r="L216" s="216"/>
      <c r="M216" s="217" t="s">
        <v>22</v>
      </c>
      <c r="N216" s="218" t="s">
        <v>48</v>
      </c>
      <c r="O216" s="84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7" t="s">
        <v>586</v>
      </c>
      <c r="AT216" s="207" t="s">
        <v>583</v>
      </c>
      <c r="AU216" s="207" t="s">
        <v>23</v>
      </c>
      <c r="AY216" s="17" t="s">
        <v>118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7" t="s">
        <v>23</v>
      </c>
      <c r="BK216" s="208">
        <f>ROUND(I216*H216,2)</f>
        <v>0</v>
      </c>
      <c r="BL216" s="17" t="s">
        <v>586</v>
      </c>
      <c r="BM216" s="207" t="s">
        <v>659</v>
      </c>
    </row>
    <row r="217" s="2" customFormat="1">
      <c r="A217" s="38"/>
      <c r="B217" s="39"/>
      <c r="C217" s="209" t="s">
        <v>660</v>
      </c>
      <c r="D217" s="209" t="s">
        <v>583</v>
      </c>
      <c r="E217" s="210" t="s">
        <v>661</v>
      </c>
      <c r="F217" s="211" t="s">
        <v>662</v>
      </c>
      <c r="G217" s="212" t="s">
        <v>139</v>
      </c>
      <c r="H217" s="213">
        <v>3</v>
      </c>
      <c r="I217" s="214"/>
      <c r="J217" s="215">
        <f>ROUND(I217*H217,2)</f>
        <v>0</v>
      </c>
      <c r="K217" s="211" t="s">
        <v>123</v>
      </c>
      <c r="L217" s="216"/>
      <c r="M217" s="217" t="s">
        <v>22</v>
      </c>
      <c r="N217" s="218" t="s">
        <v>48</v>
      </c>
      <c r="O217" s="84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586</v>
      </c>
      <c r="AT217" s="207" t="s">
        <v>583</v>
      </c>
      <c r="AU217" s="207" t="s">
        <v>23</v>
      </c>
      <c r="AY217" s="17" t="s">
        <v>118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23</v>
      </c>
      <c r="BK217" s="208">
        <f>ROUND(I217*H217,2)</f>
        <v>0</v>
      </c>
      <c r="BL217" s="17" t="s">
        <v>586</v>
      </c>
      <c r="BM217" s="207" t="s">
        <v>663</v>
      </c>
    </row>
    <row r="218" s="2" customFormat="1" ht="16.5" customHeight="1">
      <c r="A218" s="38"/>
      <c r="B218" s="39"/>
      <c r="C218" s="209" t="s">
        <v>664</v>
      </c>
      <c r="D218" s="209" t="s">
        <v>583</v>
      </c>
      <c r="E218" s="210" t="s">
        <v>665</v>
      </c>
      <c r="F218" s="211" t="s">
        <v>666</v>
      </c>
      <c r="G218" s="212" t="s">
        <v>139</v>
      </c>
      <c r="H218" s="213">
        <v>800</v>
      </c>
      <c r="I218" s="214"/>
      <c r="J218" s="215">
        <f>ROUND(I218*H218,2)</f>
        <v>0</v>
      </c>
      <c r="K218" s="211" t="s">
        <v>123</v>
      </c>
      <c r="L218" s="216"/>
      <c r="M218" s="217" t="s">
        <v>22</v>
      </c>
      <c r="N218" s="218" t="s">
        <v>48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586</v>
      </c>
      <c r="AT218" s="207" t="s">
        <v>583</v>
      </c>
      <c r="AU218" s="207" t="s">
        <v>23</v>
      </c>
      <c r="AY218" s="17" t="s">
        <v>118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23</v>
      </c>
      <c r="BK218" s="208">
        <f>ROUND(I218*H218,2)</f>
        <v>0</v>
      </c>
      <c r="BL218" s="17" t="s">
        <v>586</v>
      </c>
      <c r="BM218" s="207" t="s">
        <v>667</v>
      </c>
    </row>
    <row r="219" s="2" customFormat="1">
      <c r="A219" s="38"/>
      <c r="B219" s="39"/>
      <c r="C219" s="209" t="s">
        <v>668</v>
      </c>
      <c r="D219" s="209" t="s">
        <v>583</v>
      </c>
      <c r="E219" s="210" t="s">
        <v>669</v>
      </c>
      <c r="F219" s="211" t="s">
        <v>670</v>
      </c>
      <c r="G219" s="212" t="s">
        <v>139</v>
      </c>
      <c r="H219" s="213">
        <v>3</v>
      </c>
      <c r="I219" s="214"/>
      <c r="J219" s="215">
        <f>ROUND(I219*H219,2)</f>
        <v>0</v>
      </c>
      <c r="K219" s="211" t="s">
        <v>123</v>
      </c>
      <c r="L219" s="216"/>
      <c r="M219" s="217" t="s">
        <v>22</v>
      </c>
      <c r="N219" s="218" t="s">
        <v>48</v>
      </c>
      <c r="O219" s="84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586</v>
      </c>
      <c r="AT219" s="207" t="s">
        <v>583</v>
      </c>
      <c r="AU219" s="207" t="s">
        <v>23</v>
      </c>
      <c r="AY219" s="17" t="s">
        <v>118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23</v>
      </c>
      <c r="BK219" s="208">
        <f>ROUND(I219*H219,2)</f>
        <v>0</v>
      </c>
      <c r="BL219" s="17" t="s">
        <v>586</v>
      </c>
      <c r="BM219" s="207" t="s">
        <v>671</v>
      </c>
    </row>
    <row r="220" s="2" customFormat="1">
      <c r="A220" s="38"/>
      <c r="B220" s="39"/>
      <c r="C220" s="209" t="s">
        <v>672</v>
      </c>
      <c r="D220" s="209" t="s">
        <v>583</v>
      </c>
      <c r="E220" s="210" t="s">
        <v>673</v>
      </c>
      <c r="F220" s="211" t="s">
        <v>674</v>
      </c>
      <c r="G220" s="212" t="s">
        <v>139</v>
      </c>
      <c r="H220" s="213">
        <v>3</v>
      </c>
      <c r="I220" s="214"/>
      <c r="J220" s="215">
        <f>ROUND(I220*H220,2)</f>
        <v>0</v>
      </c>
      <c r="K220" s="211" t="s">
        <v>123</v>
      </c>
      <c r="L220" s="216"/>
      <c r="M220" s="217" t="s">
        <v>22</v>
      </c>
      <c r="N220" s="218" t="s">
        <v>48</v>
      </c>
      <c r="O220" s="84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586</v>
      </c>
      <c r="AT220" s="207" t="s">
        <v>583</v>
      </c>
      <c r="AU220" s="207" t="s">
        <v>23</v>
      </c>
      <c r="AY220" s="17" t="s">
        <v>118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23</v>
      </c>
      <c r="BK220" s="208">
        <f>ROUND(I220*H220,2)</f>
        <v>0</v>
      </c>
      <c r="BL220" s="17" t="s">
        <v>586</v>
      </c>
      <c r="BM220" s="207" t="s">
        <v>675</v>
      </c>
    </row>
    <row r="221" s="2" customFormat="1" ht="33" customHeight="1">
      <c r="A221" s="38"/>
      <c r="B221" s="39"/>
      <c r="C221" s="209" t="s">
        <v>676</v>
      </c>
      <c r="D221" s="209" t="s">
        <v>583</v>
      </c>
      <c r="E221" s="210" t="s">
        <v>677</v>
      </c>
      <c r="F221" s="211" t="s">
        <v>678</v>
      </c>
      <c r="G221" s="212" t="s">
        <v>139</v>
      </c>
      <c r="H221" s="213">
        <v>5</v>
      </c>
      <c r="I221" s="214"/>
      <c r="J221" s="215">
        <f>ROUND(I221*H221,2)</f>
        <v>0</v>
      </c>
      <c r="K221" s="211" t="s">
        <v>123</v>
      </c>
      <c r="L221" s="216"/>
      <c r="M221" s="217" t="s">
        <v>22</v>
      </c>
      <c r="N221" s="218" t="s">
        <v>48</v>
      </c>
      <c r="O221" s="84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7" t="s">
        <v>586</v>
      </c>
      <c r="AT221" s="207" t="s">
        <v>583</v>
      </c>
      <c r="AU221" s="207" t="s">
        <v>23</v>
      </c>
      <c r="AY221" s="17" t="s">
        <v>118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23</v>
      </c>
      <c r="BK221" s="208">
        <f>ROUND(I221*H221,2)</f>
        <v>0</v>
      </c>
      <c r="BL221" s="17" t="s">
        <v>586</v>
      </c>
      <c r="BM221" s="207" t="s">
        <v>679</v>
      </c>
    </row>
    <row r="222" s="2" customFormat="1" ht="33" customHeight="1">
      <c r="A222" s="38"/>
      <c r="B222" s="39"/>
      <c r="C222" s="209" t="s">
        <v>680</v>
      </c>
      <c r="D222" s="209" t="s">
        <v>583</v>
      </c>
      <c r="E222" s="210" t="s">
        <v>681</v>
      </c>
      <c r="F222" s="211" t="s">
        <v>682</v>
      </c>
      <c r="G222" s="212" t="s">
        <v>139</v>
      </c>
      <c r="H222" s="213">
        <v>8</v>
      </c>
      <c r="I222" s="214"/>
      <c r="J222" s="215">
        <f>ROUND(I222*H222,2)</f>
        <v>0</v>
      </c>
      <c r="K222" s="211" t="s">
        <v>123</v>
      </c>
      <c r="L222" s="216"/>
      <c r="M222" s="217" t="s">
        <v>22</v>
      </c>
      <c r="N222" s="218" t="s">
        <v>48</v>
      </c>
      <c r="O222" s="84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7" t="s">
        <v>586</v>
      </c>
      <c r="AT222" s="207" t="s">
        <v>583</v>
      </c>
      <c r="AU222" s="207" t="s">
        <v>23</v>
      </c>
      <c r="AY222" s="17" t="s">
        <v>118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7" t="s">
        <v>23</v>
      </c>
      <c r="BK222" s="208">
        <f>ROUND(I222*H222,2)</f>
        <v>0</v>
      </c>
      <c r="BL222" s="17" t="s">
        <v>586</v>
      </c>
      <c r="BM222" s="207" t="s">
        <v>683</v>
      </c>
    </row>
    <row r="223" s="2" customFormat="1" ht="33" customHeight="1">
      <c r="A223" s="38"/>
      <c r="B223" s="39"/>
      <c r="C223" s="209" t="s">
        <v>684</v>
      </c>
      <c r="D223" s="209" t="s">
        <v>583</v>
      </c>
      <c r="E223" s="210" t="s">
        <v>685</v>
      </c>
      <c r="F223" s="211" t="s">
        <v>686</v>
      </c>
      <c r="G223" s="212" t="s">
        <v>139</v>
      </c>
      <c r="H223" s="213">
        <v>2</v>
      </c>
      <c r="I223" s="214"/>
      <c r="J223" s="215">
        <f>ROUND(I223*H223,2)</f>
        <v>0</v>
      </c>
      <c r="K223" s="211" t="s">
        <v>123</v>
      </c>
      <c r="L223" s="216"/>
      <c r="M223" s="217" t="s">
        <v>22</v>
      </c>
      <c r="N223" s="218" t="s">
        <v>48</v>
      </c>
      <c r="O223" s="84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7" t="s">
        <v>586</v>
      </c>
      <c r="AT223" s="207" t="s">
        <v>583</v>
      </c>
      <c r="AU223" s="207" t="s">
        <v>23</v>
      </c>
      <c r="AY223" s="17" t="s">
        <v>118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7" t="s">
        <v>23</v>
      </c>
      <c r="BK223" s="208">
        <f>ROUND(I223*H223,2)</f>
        <v>0</v>
      </c>
      <c r="BL223" s="17" t="s">
        <v>586</v>
      </c>
      <c r="BM223" s="207" t="s">
        <v>687</v>
      </c>
    </row>
    <row r="224" s="2" customFormat="1" ht="16.5" customHeight="1">
      <c r="A224" s="38"/>
      <c r="B224" s="39"/>
      <c r="C224" s="209" t="s">
        <v>688</v>
      </c>
      <c r="D224" s="209" t="s">
        <v>583</v>
      </c>
      <c r="E224" s="210" t="s">
        <v>689</v>
      </c>
      <c r="F224" s="211" t="s">
        <v>690</v>
      </c>
      <c r="G224" s="212" t="s">
        <v>139</v>
      </c>
      <c r="H224" s="213">
        <v>6</v>
      </c>
      <c r="I224" s="214"/>
      <c r="J224" s="215">
        <f>ROUND(I224*H224,2)</f>
        <v>0</v>
      </c>
      <c r="K224" s="211" t="s">
        <v>123</v>
      </c>
      <c r="L224" s="216"/>
      <c r="M224" s="217" t="s">
        <v>22</v>
      </c>
      <c r="N224" s="218" t="s">
        <v>48</v>
      </c>
      <c r="O224" s="84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586</v>
      </c>
      <c r="AT224" s="207" t="s">
        <v>583</v>
      </c>
      <c r="AU224" s="207" t="s">
        <v>23</v>
      </c>
      <c r="AY224" s="17" t="s">
        <v>118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23</v>
      </c>
      <c r="BK224" s="208">
        <f>ROUND(I224*H224,2)</f>
        <v>0</v>
      </c>
      <c r="BL224" s="17" t="s">
        <v>586</v>
      </c>
      <c r="BM224" s="207" t="s">
        <v>691</v>
      </c>
    </row>
    <row r="225" s="2" customFormat="1" ht="16.5" customHeight="1">
      <c r="A225" s="38"/>
      <c r="B225" s="39"/>
      <c r="C225" s="209" t="s">
        <v>692</v>
      </c>
      <c r="D225" s="209" t="s">
        <v>583</v>
      </c>
      <c r="E225" s="210" t="s">
        <v>693</v>
      </c>
      <c r="F225" s="211" t="s">
        <v>694</v>
      </c>
      <c r="G225" s="212" t="s">
        <v>139</v>
      </c>
      <c r="H225" s="213">
        <v>3</v>
      </c>
      <c r="I225" s="214"/>
      <c r="J225" s="215">
        <f>ROUND(I225*H225,2)</f>
        <v>0</v>
      </c>
      <c r="K225" s="211" t="s">
        <v>123</v>
      </c>
      <c r="L225" s="216"/>
      <c r="M225" s="217" t="s">
        <v>22</v>
      </c>
      <c r="N225" s="218" t="s">
        <v>48</v>
      </c>
      <c r="O225" s="84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7" t="s">
        <v>586</v>
      </c>
      <c r="AT225" s="207" t="s">
        <v>583</v>
      </c>
      <c r="AU225" s="207" t="s">
        <v>23</v>
      </c>
      <c r="AY225" s="17" t="s">
        <v>118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7" t="s">
        <v>23</v>
      </c>
      <c r="BK225" s="208">
        <f>ROUND(I225*H225,2)</f>
        <v>0</v>
      </c>
      <c r="BL225" s="17" t="s">
        <v>586</v>
      </c>
      <c r="BM225" s="207" t="s">
        <v>695</v>
      </c>
    </row>
    <row r="226" s="2" customFormat="1" ht="21.75" customHeight="1">
      <c r="A226" s="38"/>
      <c r="B226" s="39"/>
      <c r="C226" s="209" t="s">
        <v>696</v>
      </c>
      <c r="D226" s="209" t="s">
        <v>583</v>
      </c>
      <c r="E226" s="210" t="s">
        <v>697</v>
      </c>
      <c r="F226" s="211" t="s">
        <v>698</v>
      </c>
      <c r="G226" s="212" t="s">
        <v>699</v>
      </c>
      <c r="H226" s="213">
        <v>8</v>
      </c>
      <c r="I226" s="214"/>
      <c r="J226" s="215">
        <f>ROUND(I226*H226,2)</f>
        <v>0</v>
      </c>
      <c r="K226" s="211" t="s">
        <v>123</v>
      </c>
      <c r="L226" s="216"/>
      <c r="M226" s="217" t="s">
        <v>22</v>
      </c>
      <c r="N226" s="218" t="s">
        <v>48</v>
      </c>
      <c r="O226" s="84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7" t="s">
        <v>586</v>
      </c>
      <c r="AT226" s="207" t="s">
        <v>583</v>
      </c>
      <c r="AU226" s="207" t="s">
        <v>23</v>
      </c>
      <c r="AY226" s="17" t="s">
        <v>118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7" t="s">
        <v>23</v>
      </c>
      <c r="BK226" s="208">
        <f>ROUND(I226*H226,2)</f>
        <v>0</v>
      </c>
      <c r="BL226" s="17" t="s">
        <v>586</v>
      </c>
      <c r="BM226" s="207" t="s">
        <v>700</v>
      </c>
    </row>
    <row r="227" s="2" customFormat="1" ht="21.75" customHeight="1">
      <c r="A227" s="38"/>
      <c r="B227" s="39"/>
      <c r="C227" s="209" t="s">
        <v>701</v>
      </c>
      <c r="D227" s="209" t="s">
        <v>583</v>
      </c>
      <c r="E227" s="210" t="s">
        <v>702</v>
      </c>
      <c r="F227" s="211" t="s">
        <v>703</v>
      </c>
      <c r="G227" s="212" t="s">
        <v>699</v>
      </c>
      <c r="H227" s="213">
        <v>8</v>
      </c>
      <c r="I227" s="214"/>
      <c r="J227" s="215">
        <f>ROUND(I227*H227,2)</f>
        <v>0</v>
      </c>
      <c r="K227" s="211" t="s">
        <v>123</v>
      </c>
      <c r="L227" s="216"/>
      <c r="M227" s="217" t="s">
        <v>22</v>
      </c>
      <c r="N227" s="218" t="s">
        <v>48</v>
      </c>
      <c r="O227" s="84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7" t="s">
        <v>586</v>
      </c>
      <c r="AT227" s="207" t="s">
        <v>583</v>
      </c>
      <c r="AU227" s="207" t="s">
        <v>23</v>
      </c>
      <c r="AY227" s="17" t="s">
        <v>118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7" t="s">
        <v>23</v>
      </c>
      <c r="BK227" s="208">
        <f>ROUND(I227*H227,2)</f>
        <v>0</v>
      </c>
      <c r="BL227" s="17" t="s">
        <v>586</v>
      </c>
      <c r="BM227" s="207" t="s">
        <v>704</v>
      </c>
    </row>
    <row r="228" s="2" customFormat="1" ht="16.5" customHeight="1">
      <c r="A228" s="38"/>
      <c r="B228" s="39"/>
      <c r="C228" s="209" t="s">
        <v>705</v>
      </c>
      <c r="D228" s="209" t="s">
        <v>583</v>
      </c>
      <c r="E228" s="210" t="s">
        <v>706</v>
      </c>
      <c r="F228" s="211" t="s">
        <v>707</v>
      </c>
      <c r="G228" s="212" t="s">
        <v>699</v>
      </c>
      <c r="H228" s="213">
        <v>8</v>
      </c>
      <c r="I228" s="214"/>
      <c r="J228" s="215">
        <f>ROUND(I228*H228,2)</f>
        <v>0</v>
      </c>
      <c r="K228" s="211" t="s">
        <v>123</v>
      </c>
      <c r="L228" s="216"/>
      <c r="M228" s="217" t="s">
        <v>22</v>
      </c>
      <c r="N228" s="218" t="s">
        <v>48</v>
      </c>
      <c r="O228" s="84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586</v>
      </c>
      <c r="AT228" s="207" t="s">
        <v>583</v>
      </c>
      <c r="AU228" s="207" t="s">
        <v>23</v>
      </c>
      <c r="AY228" s="17" t="s">
        <v>118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23</v>
      </c>
      <c r="BK228" s="208">
        <f>ROUND(I228*H228,2)</f>
        <v>0</v>
      </c>
      <c r="BL228" s="17" t="s">
        <v>586</v>
      </c>
      <c r="BM228" s="207" t="s">
        <v>708</v>
      </c>
    </row>
    <row r="229" s="2" customFormat="1">
      <c r="A229" s="38"/>
      <c r="B229" s="39"/>
      <c r="C229" s="209" t="s">
        <v>709</v>
      </c>
      <c r="D229" s="209" t="s">
        <v>583</v>
      </c>
      <c r="E229" s="210" t="s">
        <v>710</v>
      </c>
      <c r="F229" s="211" t="s">
        <v>711</v>
      </c>
      <c r="G229" s="212" t="s">
        <v>122</v>
      </c>
      <c r="H229" s="213">
        <v>70</v>
      </c>
      <c r="I229" s="214"/>
      <c r="J229" s="215">
        <f>ROUND(I229*H229,2)</f>
        <v>0</v>
      </c>
      <c r="K229" s="211" t="s">
        <v>123</v>
      </c>
      <c r="L229" s="216"/>
      <c r="M229" s="217" t="s">
        <v>22</v>
      </c>
      <c r="N229" s="218" t="s">
        <v>48</v>
      </c>
      <c r="O229" s="84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7" t="s">
        <v>586</v>
      </c>
      <c r="AT229" s="207" t="s">
        <v>583</v>
      </c>
      <c r="AU229" s="207" t="s">
        <v>23</v>
      </c>
      <c r="AY229" s="17" t="s">
        <v>118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7" t="s">
        <v>23</v>
      </c>
      <c r="BK229" s="208">
        <f>ROUND(I229*H229,2)</f>
        <v>0</v>
      </c>
      <c r="BL229" s="17" t="s">
        <v>586</v>
      </c>
      <c r="BM229" s="207" t="s">
        <v>712</v>
      </c>
    </row>
    <row r="230" s="2" customFormat="1">
      <c r="A230" s="38"/>
      <c r="B230" s="39"/>
      <c r="C230" s="209" t="s">
        <v>713</v>
      </c>
      <c r="D230" s="209" t="s">
        <v>583</v>
      </c>
      <c r="E230" s="210" t="s">
        <v>714</v>
      </c>
      <c r="F230" s="211" t="s">
        <v>715</v>
      </c>
      <c r="G230" s="212" t="s">
        <v>122</v>
      </c>
      <c r="H230" s="213">
        <v>70</v>
      </c>
      <c r="I230" s="214"/>
      <c r="J230" s="215">
        <f>ROUND(I230*H230,2)</f>
        <v>0</v>
      </c>
      <c r="K230" s="211" t="s">
        <v>123</v>
      </c>
      <c r="L230" s="216"/>
      <c r="M230" s="217" t="s">
        <v>22</v>
      </c>
      <c r="N230" s="218" t="s">
        <v>48</v>
      </c>
      <c r="O230" s="84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7" t="s">
        <v>586</v>
      </c>
      <c r="AT230" s="207" t="s">
        <v>583</v>
      </c>
      <c r="AU230" s="207" t="s">
        <v>23</v>
      </c>
      <c r="AY230" s="17" t="s">
        <v>118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23</v>
      </c>
      <c r="BK230" s="208">
        <f>ROUND(I230*H230,2)</f>
        <v>0</v>
      </c>
      <c r="BL230" s="17" t="s">
        <v>586</v>
      </c>
      <c r="BM230" s="207" t="s">
        <v>716</v>
      </c>
    </row>
    <row r="231" s="2" customFormat="1" ht="33" customHeight="1">
      <c r="A231" s="38"/>
      <c r="B231" s="39"/>
      <c r="C231" s="209" t="s">
        <v>717</v>
      </c>
      <c r="D231" s="209" t="s">
        <v>583</v>
      </c>
      <c r="E231" s="210" t="s">
        <v>718</v>
      </c>
      <c r="F231" s="211" t="s">
        <v>719</v>
      </c>
      <c r="G231" s="212" t="s">
        <v>122</v>
      </c>
      <c r="H231" s="213">
        <v>35</v>
      </c>
      <c r="I231" s="214"/>
      <c r="J231" s="215">
        <f>ROUND(I231*H231,2)</f>
        <v>0</v>
      </c>
      <c r="K231" s="211" t="s">
        <v>123</v>
      </c>
      <c r="L231" s="216"/>
      <c r="M231" s="217" t="s">
        <v>22</v>
      </c>
      <c r="N231" s="218" t="s">
        <v>48</v>
      </c>
      <c r="O231" s="84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7" t="s">
        <v>586</v>
      </c>
      <c r="AT231" s="207" t="s">
        <v>583</v>
      </c>
      <c r="AU231" s="207" t="s">
        <v>23</v>
      </c>
      <c r="AY231" s="17" t="s">
        <v>118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7" t="s">
        <v>23</v>
      </c>
      <c r="BK231" s="208">
        <f>ROUND(I231*H231,2)</f>
        <v>0</v>
      </c>
      <c r="BL231" s="17" t="s">
        <v>586</v>
      </c>
      <c r="BM231" s="207" t="s">
        <v>720</v>
      </c>
    </row>
    <row r="232" s="2" customFormat="1" ht="33" customHeight="1">
      <c r="A232" s="38"/>
      <c r="B232" s="39"/>
      <c r="C232" s="209" t="s">
        <v>721</v>
      </c>
      <c r="D232" s="209" t="s">
        <v>583</v>
      </c>
      <c r="E232" s="210" t="s">
        <v>722</v>
      </c>
      <c r="F232" s="211" t="s">
        <v>723</v>
      </c>
      <c r="G232" s="212" t="s">
        <v>122</v>
      </c>
      <c r="H232" s="213">
        <v>16</v>
      </c>
      <c r="I232" s="214"/>
      <c r="J232" s="215">
        <f>ROUND(I232*H232,2)</f>
        <v>0</v>
      </c>
      <c r="K232" s="211" t="s">
        <v>123</v>
      </c>
      <c r="L232" s="216"/>
      <c r="M232" s="217" t="s">
        <v>22</v>
      </c>
      <c r="N232" s="218" t="s">
        <v>48</v>
      </c>
      <c r="O232" s="84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7" t="s">
        <v>586</v>
      </c>
      <c r="AT232" s="207" t="s">
        <v>583</v>
      </c>
      <c r="AU232" s="207" t="s">
        <v>23</v>
      </c>
      <c r="AY232" s="17" t="s">
        <v>118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23</v>
      </c>
      <c r="BK232" s="208">
        <f>ROUND(I232*H232,2)</f>
        <v>0</v>
      </c>
      <c r="BL232" s="17" t="s">
        <v>586</v>
      </c>
      <c r="BM232" s="207" t="s">
        <v>724</v>
      </c>
    </row>
    <row r="233" s="2" customFormat="1" ht="33" customHeight="1">
      <c r="A233" s="38"/>
      <c r="B233" s="39"/>
      <c r="C233" s="209" t="s">
        <v>725</v>
      </c>
      <c r="D233" s="209" t="s">
        <v>583</v>
      </c>
      <c r="E233" s="210" t="s">
        <v>726</v>
      </c>
      <c r="F233" s="211" t="s">
        <v>727</v>
      </c>
      <c r="G233" s="212" t="s">
        <v>122</v>
      </c>
      <c r="H233" s="213">
        <v>8</v>
      </c>
      <c r="I233" s="214"/>
      <c r="J233" s="215">
        <f>ROUND(I233*H233,2)</f>
        <v>0</v>
      </c>
      <c r="K233" s="211" t="s">
        <v>123</v>
      </c>
      <c r="L233" s="216"/>
      <c r="M233" s="217" t="s">
        <v>22</v>
      </c>
      <c r="N233" s="218" t="s">
        <v>48</v>
      </c>
      <c r="O233" s="84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7" t="s">
        <v>586</v>
      </c>
      <c r="AT233" s="207" t="s">
        <v>583</v>
      </c>
      <c r="AU233" s="207" t="s">
        <v>23</v>
      </c>
      <c r="AY233" s="17" t="s">
        <v>118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7" t="s">
        <v>23</v>
      </c>
      <c r="BK233" s="208">
        <f>ROUND(I233*H233,2)</f>
        <v>0</v>
      </c>
      <c r="BL233" s="17" t="s">
        <v>586</v>
      </c>
      <c r="BM233" s="207" t="s">
        <v>728</v>
      </c>
    </row>
    <row r="234" s="2" customFormat="1" ht="33" customHeight="1">
      <c r="A234" s="38"/>
      <c r="B234" s="39"/>
      <c r="C234" s="209" t="s">
        <v>729</v>
      </c>
      <c r="D234" s="209" t="s">
        <v>583</v>
      </c>
      <c r="E234" s="210" t="s">
        <v>730</v>
      </c>
      <c r="F234" s="211" t="s">
        <v>731</v>
      </c>
      <c r="G234" s="212" t="s">
        <v>122</v>
      </c>
      <c r="H234" s="213">
        <v>40</v>
      </c>
      <c r="I234" s="214"/>
      <c r="J234" s="215">
        <f>ROUND(I234*H234,2)</f>
        <v>0</v>
      </c>
      <c r="K234" s="211" t="s">
        <v>123</v>
      </c>
      <c r="L234" s="216"/>
      <c r="M234" s="217" t="s">
        <v>22</v>
      </c>
      <c r="N234" s="218" t="s">
        <v>48</v>
      </c>
      <c r="O234" s="84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7" t="s">
        <v>586</v>
      </c>
      <c r="AT234" s="207" t="s">
        <v>583</v>
      </c>
      <c r="AU234" s="207" t="s">
        <v>23</v>
      </c>
      <c r="AY234" s="17" t="s">
        <v>118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23</v>
      </c>
      <c r="BK234" s="208">
        <f>ROUND(I234*H234,2)</f>
        <v>0</v>
      </c>
      <c r="BL234" s="17" t="s">
        <v>586</v>
      </c>
      <c r="BM234" s="207" t="s">
        <v>732</v>
      </c>
    </row>
    <row r="235" s="2" customFormat="1">
      <c r="A235" s="38"/>
      <c r="B235" s="39"/>
      <c r="C235" s="209" t="s">
        <v>733</v>
      </c>
      <c r="D235" s="209" t="s">
        <v>583</v>
      </c>
      <c r="E235" s="210" t="s">
        <v>734</v>
      </c>
      <c r="F235" s="211" t="s">
        <v>735</v>
      </c>
      <c r="G235" s="212" t="s">
        <v>139</v>
      </c>
      <c r="H235" s="213">
        <v>40</v>
      </c>
      <c r="I235" s="214"/>
      <c r="J235" s="215">
        <f>ROUND(I235*H235,2)</f>
        <v>0</v>
      </c>
      <c r="K235" s="211" t="s">
        <v>123</v>
      </c>
      <c r="L235" s="216"/>
      <c r="M235" s="217" t="s">
        <v>22</v>
      </c>
      <c r="N235" s="218" t="s">
        <v>48</v>
      </c>
      <c r="O235" s="84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7" t="s">
        <v>586</v>
      </c>
      <c r="AT235" s="207" t="s">
        <v>583</v>
      </c>
      <c r="AU235" s="207" t="s">
        <v>23</v>
      </c>
      <c r="AY235" s="17" t="s">
        <v>118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7" t="s">
        <v>23</v>
      </c>
      <c r="BK235" s="208">
        <f>ROUND(I235*H235,2)</f>
        <v>0</v>
      </c>
      <c r="BL235" s="17" t="s">
        <v>586</v>
      </c>
      <c r="BM235" s="207" t="s">
        <v>736</v>
      </c>
    </row>
    <row r="236" s="2" customFormat="1">
      <c r="A236" s="38"/>
      <c r="B236" s="39"/>
      <c r="C236" s="209" t="s">
        <v>737</v>
      </c>
      <c r="D236" s="209" t="s">
        <v>583</v>
      </c>
      <c r="E236" s="210" t="s">
        <v>738</v>
      </c>
      <c r="F236" s="211" t="s">
        <v>739</v>
      </c>
      <c r="G236" s="212" t="s">
        <v>139</v>
      </c>
      <c r="H236" s="213">
        <v>16</v>
      </c>
      <c r="I236" s="214"/>
      <c r="J236" s="215">
        <f>ROUND(I236*H236,2)</f>
        <v>0</v>
      </c>
      <c r="K236" s="211" t="s">
        <v>123</v>
      </c>
      <c r="L236" s="216"/>
      <c r="M236" s="217" t="s">
        <v>22</v>
      </c>
      <c r="N236" s="218" t="s">
        <v>48</v>
      </c>
      <c r="O236" s="84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7" t="s">
        <v>586</v>
      </c>
      <c r="AT236" s="207" t="s">
        <v>583</v>
      </c>
      <c r="AU236" s="207" t="s">
        <v>23</v>
      </c>
      <c r="AY236" s="17" t="s">
        <v>118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7" t="s">
        <v>23</v>
      </c>
      <c r="BK236" s="208">
        <f>ROUND(I236*H236,2)</f>
        <v>0</v>
      </c>
      <c r="BL236" s="17" t="s">
        <v>586</v>
      </c>
      <c r="BM236" s="207" t="s">
        <v>740</v>
      </c>
    </row>
    <row r="237" s="2" customFormat="1">
      <c r="A237" s="38"/>
      <c r="B237" s="39"/>
      <c r="C237" s="209" t="s">
        <v>741</v>
      </c>
      <c r="D237" s="209" t="s">
        <v>583</v>
      </c>
      <c r="E237" s="210" t="s">
        <v>742</v>
      </c>
      <c r="F237" s="211" t="s">
        <v>743</v>
      </c>
      <c r="G237" s="212" t="s">
        <v>139</v>
      </c>
      <c r="H237" s="213">
        <v>80</v>
      </c>
      <c r="I237" s="214"/>
      <c r="J237" s="215">
        <f>ROUND(I237*H237,2)</f>
        <v>0</v>
      </c>
      <c r="K237" s="211" t="s">
        <v>123</v>
      </c>
      <c r="L237" s="216"/>
      <c r="M237" s="217" t="s">
        <v>22</v>
      </c>
      <c r="N237" s="218" t="s">
        <v>48</v>
      </c>
      <c r="O237" s="84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7" t="s">
        <v>586</v>
      </c>
      <c r="AT237" s="207" t="s">
        <v>583</v>
      </c>
      <c r="AU237" s="207" t="s">
        <v>23</v>
      </c>
      <c r="AY237" s="17" t="s">
        <v>118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7" t="s">
        <v>23</v>
      </c>
      <c r="BK237" s="208">
        <f>ROUND(I237*H237,2)</f>
        <v>0</v>
      </c>
      <c r="BL237" s="17" t="s">
        <v>586</v>
      </c>
      <c r="BM237" s="207" t="s">
        <v>744</v>
      </c>
    </row>
    <row r="238" s="2" customFormat="1">
      <c r="A238" s="38"/>
      <c r="B238" s="39"/>
      <c r="C238" s="209" t="s">
        <v>745</v>
      </c>
      <c r="D238" s="209" t="s">
        <v>583</v>
      </c>
      <c r="E238" s="210" t="s">
        <v>746</v>
      </c>
      <c r="F238" s="211" t="s">
        <v>747</v>
      </c>
      <c r="G238" s="212" t="s">
        <v>139</v>
      </c>
      <c r="H238" s="213">
        <v>32</v>
      </c>
      <c r="I238" s="214"/>
      <c r="J238" s="215">
        <f>ROUND(I238*H238,2)</f>
        <v>0</v>
      </c>
      <c r="K238" s="211" t="s">
        <v>123</v>
      </c>
      <c r="L238" s="216"/>
      <c r="M238" s="217" t="s">
        <v>22</v>
      </c>
      <c r="N238" s="218" t="s">
        <v>48</v>
      </c>
      <c r="O238" s="84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586</v>
      </c>
      <c r="AT238" s="207" t="s">
        <v>583</v>
      </c>
      <c r="AU238" s="207" t="s">
        <v>23</v>
      </c>
      <c r="AY238" s="17" t="s">
        <v>118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23</v>
      </c>
      <c r="BK238" s="208">
        <f>ROUND(I238*H238,2)</f>
        <v>0</v>
      </c>
      <c r="BL238" s="17" t="s">
        <v>586</v>
      </c>
      <c r="BM238" s="207" t="s">
        <v>748</v>
      </c>
    </row>
    <row r="239" s="2" customFormat="1" ht="33" customHeight="1">
      <c r="A239" s="38"/>
      <c r="B239" s="39"/>
      <c r="C239" s="209" t="s">
        <v>749</v>
      </c>
      <c r="D239" s="209" t="s">
        <v>583</v>
      </c>
      <c r="E239" s="210" t="s">
        <v>750</v>
      </c>
      <c r="F239" s="211" t="s">
        <v>751</v>
      </c>
      <c r="G239" s="212" t="s">
        <v>122</v>
      </c>
      <c r="H239" s="213">
        <v>80</v>
      </c>
      <c r="I239" s="214"/>
      <c r="J239" s="215">
        <f>ROUND(I239*H239,2)</f>
        <v>0</v>
      </c>
      <c r="K239" s="211" t="s">
        <v>123</v>
      </c>
      <c r="L239" s="216"/>
      <c r="M239" s="217" t="s">
        <v>22</v>
      </c>
      <c r="N239" s="218" t="s">
        <v>48</v>
      </c>
      <c r="O239" s="84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7" t="s">
        <v>586</v>
      </c>
      <c r="AT239" s="207" t="s">
        <v>583</v>
      </c>
      <c r="AU239" s="207" t="s">
        <v>23</v>
      </c>
      <c r="AY239" s="17" t="s">
        <v>118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7" t="s">
        <v>23</v>
      </c>
      <c r="BK239" s="208">
        <f>ROUND(I239*H239,2)</f>
        <v>0</v>
      </c>
      <c r="BL239" s="17" t="s">
        <v>586</v>
      </c>
      <c r="BM239" s="207" t="s">
        <v>752</v>
      </c>
    </row>
    <row r="240" s="2" customFormat="1" ht="33" customHeight="1">
      <c r="A240" s="38"/>
      <c r="B240" s="39"/>
      <c r="C240" s="209" t="s">
        <v>753</v>
      </c>
      <c r="D240" s="209" t="s">
        <v>583</v>
      </c>
      <c r="E240" s="210" t="s">
        <v>754</v>
      </c>
      <c r="F240" s="211" t="s">
        <v>755</v>
      </c>
      <c r="G240" s="212" t="s">
        <v>122</v>
      </c>
      <c r="H240" s="213">
        <v>80</v>
      </c>
      <c r="I240" s="214"/>
      <c r="J240" s="215">
        <f>ROUND(I240*H240,2)</f>
        <v>0</v>
      </c>
      <c r="K240" s="211" t="s">
        <v>123</v>
      </c>
      <c r="L240" s="216"/>
      <c r="M240" s="217" t="s">
        <v>22</v>
      </c>
      <c r="N240" s="218" t="s">
        <v>48</v>
      </c>
      <c r="O240" s="84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7" t="s">
        <v>586</v>
      </c>
      <c r="AT240" s="207" t="s">
        <v>583</v>
      </c>
      <c r="AU240" s="207" t="s">
        <v>23</v>
      </c>
      <c r="AY240" s="17" t="s">
        <v>118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23</v>
      </c>
      <c r="BK240" s="208">
        <f>ROUND(I240*H240,2)</f>
        <v>0</v>
      </c>
      <c r="BL240" s="17" t="s">
        <v>586</v>
      </c>
      <c r="BM240" s="207" t="s">
        <v>756</v>
      </c>
    </row>
    <row r="241" s="2" customFormat="1" ht="33" customHeight="1">
      <c r="A241" s="38"/>
      <c r="B241" s="39"/>
      <c r="C241" s="209" t="s">
        <v>757</v>
      </c>
      <c r="D241" s="209" t="s">
        <v>583</v>
      </c>
      <c r="E241" s="210" t="s">
        <v>758</v>
      </c>
      <c r="F241" s="211" t="s">
        <v>759</v>
      </c>
      <c r="G241" s="212" t="s">
        <v>122</v>
      </c>
      <c r="H241" s="213">
        <v>20</v>
      </c>
      <c r="I241" s="214"/>
      <c r="J241" s="215">
        <f>ROUND(I241*H241,2)</f>
        <v>0</v>
      </c>
      <c r="K241" s="211" t="s">
        <v>123</v>
      </c>
      <c r="L241" s="216"/>
      <c r="M241" s="217" t="s">
        <v>22</v>
      </c>
      <c r="N241" s="218" t="s">
        <v>48</v>
      </c>
      <c r="O241" s="84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07" t="s">
        <v>586</v>
      </c>
      <c r="AT241" s="207" t="s">
        <v>583</v>
      </c>
      <c r="AU241" s="207" t="s">
        <v>23</v>
      </c>
      <c r="AY241" s="17" t="s">
        <v>118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7" t="s">
        <v>23</v>
      </c>
      <c r="BK241" s="208">
        <f>ROUND(I241*H241,2)</f>
        <v>0</v>
      </c>
      <c r="BL241" s="17" t="s">
        <v>586</v>
      </c>
      <c r="BM241" s="207" t="s">
        <v>760</v>
      </c>
    </row>
    <row r="242" s="2" customFormat="1" ht="33" customHeight="1">
      <c r="A242" s="38"/>
      <c r="B242" s="39"/>
      <c r="C242" s="209" t="s">
        <v>761</v>
      </c>
      <c r="D242" s="209" t="s">
        <v>583</v>
      </c>
      <c r="E242" s="210" t="s">
        <v>762</v>
      </c>
      <c r="F242" s="211" t="s">
        <v>763</v>
      </c>
      <c r="G242" s="212" t="s">
        <v>122</v>
      </c>
      <c r="H242" s="213">
        <v>10</v>
      </c>
      <c r="I242" s="214"/>
      <c r="J242" s="215">
        <f>ROUND(I242*H242,2)</f>
        <v>0</v>
      </c>
      <c r="K242" s="211" t="s">
        <v>123</v>
      </c>
      <c r="L242" s="216"/>
      <c r="M242" s="217" t="s">
        <v>22</v>
      </c>
      <c r="N242" s="218" t="s">
        <v>48</v>
      </c>
      <c r="O242" s="84"/>
      <c r="P242" s="205">
        <f>O242*H242</f>
        <v>0</v>
      </c>
      <c r="Q242" s="205">
        <v>0</v>
      </c>
      <c r="R242" s="205">
        <f>Q242*H242</f>
        <v>0</v>
      </c>
      <c r="S242" s="205">
        <v>0</v>
      </c>
      <c r="T242" s="20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7" t="s">
        <v>586</v>
      </c>
      <c r="AT242" s="207" t="s">
        <v>583</v>
      </c>
      <c r="AU242" s="207" t="s">
        <v>23</v>
      </c>
      <c r="AY242" s="17" t="s">
        <v>118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7" t="s">
        <v>23</v>
      </c>
      <c r="BK242" s="208">
        <f>ROUND(I242*H242,2)</f>
        <v>0</v>
      </c>
      <c r="BL242" s="17" t="s">
        <v>586</v>
      </c>
      <c r="BM242" s="207" t="s">
        <v>764</v>
      </c>
    </row>
    <row r="243" s="2" customFormat="1" ht="33" customHeight="1">
      <c r="A243" s="38"/>
      <c r="B243" s="39"/>
      <c r="C243" s="209" t="s">
        <v>765</v>
      </c>
      <c r="D243" s="209" t="s">
        <v>583</v>
      </c>
      <c r="E243" s="210" t="s">
        <v>766</v>
      </c>
      <c r="F243" s="211" t="s">
        <v>767</v>
      </c>
      <c r="G243" s="212" t="s">
        <v>122</v>
      </c>
      <c r="H243" s="213">
        <v>10</v>
      </c>
      <c r="I243" s="214"/>
      <c r="J243" s="215">
        <f>ROUND(I243*H243,2)</f>
        <v>0</v>
      </c>
      <c r="K243" s="211" t="s">
        <v>123</v>
      </c>
      <c r="L243" s="216"/>
      <c r="M243" s="217" t="s">
        <v>22</v>
      </c>
      <c r="N243" s="218" t="s">
        <v>48</v>
      </c>
      <c r="O243" s="84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7" t="s">
        <v>586</v>
      </c>
      <c r="AT243" s="207" t="s">
        <v>583</v>
      </c>
      <c r="AU243" s="207" t="s">
        <v>23</v>
      </c>
      <c r="AY243" s="17" t="s">
        <v>118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7" t="s">
        <v>23</v>
      </c>
      <c r="BK243" s="208">
        <f>ROUND(I243*H243,2)</f>
        <v>0</v>
      </c>
      <c r="BL243" s="17" t="s">
        <v>586</v>
      </c>
      <c r="BM243" s="207" t="s">
        <v>768</v>
      </c>
    </row>
    <row r="244" s="2" customFormat="1">
      <c r="A244" s="38"/>
      <c r="B244" s="39"/>
      <c r="C244" s="209" t="s">
        <v>769</v>
      </c>
      <c r="D244" s="209" t="s">
        <v>583</v>
      </c>
      <c r="E244" s="210" t="s">
        <v>770</v>
      </c>
      <c r="F244" s="211" t="s">
        <v>771</v>
      </c>
      <c r="G244" s="212" t="s">
        <v>122</v>
      </c>
      <c r="H244" s="213">
        <v>70</v>
      </c>
      <c r="I244" s="214"/>
      <c r="J244" s="215">
        <f>ROUND(I244*H244,2)</f>
        <v>0</v>
      </c>
      <c r="K244" s="211" t="s">
        <v>123</v>
      </c>
      <c r="L244" s="216"/>
      <c r="M244" s="217" t="s">
        <v>22</v>
      </c>
      <c r="N244" s="218" t="s">
        <v>48</v>
      </c>
      <c r="O244" s="84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586</v>
      </c>
      <c r="AT244" s="207" t="s">
        <v>583</v>
      </c>
      <c r="AU244" s="207" t="s">
        <v>23</v>
      </c>
      <c r="AY244" s="17" t="s">
        <v>118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23</v>
      </c>
      <c r="BK244" s="208">
        <f>ROUND(I244*H244,2)</f>
        <v>0</v>
      </c>
      <c r="BL244" s="17" t="s">
        <v>586</v>
      </c>
      <c r="BM244" s="207" t="s">
        <v>772</v>
      </c>
    </row>
    <row r="245" s="2" customFormat="1">
      <c r="A245" s="38"/>
      <c r="B245" s="39"/>
      <c r="C245" s="209" t="s">
        <v>773</v>
      </c>
      <c r="D245" s="209" t="s">
        <v>583</v>
      </c>
      <c r="E245" s="210" t="s">
        <v>774</v>
      </c>
      <c r="F245" s="211" t="s">
        <v>775</v>
      </c>
      <c r="G245" s="212" t="s">
        <v>122</v>
      </c>
      <c r="H245" s="213">
        <v>40</v>
      </c>
      <c r="I245" s="214"/>
      <c r="J245" s="215">
        <f>ROUND(I245*H245,2)</f>
        <v>0</v>
      </c>
      <c r="K245" s="211" t="s">
        <v>123</v>
      </c>
      <c r="L245" s="216"/>
      <c r="M245" s="217" t="s">
        <v>22</v>
      </c>
      <c r="N245" s="218" t="s">
        <v>48</v>
      </c>
      <c r="O245" s="84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7" t="s">
        <v>586</v>
      </c>
      <c r="AT245" s="207" t="s">
        <v>583</v>
      </c>
      <c r="AU245" s="207" t="s">
        <v>23</v>
      </c>
      <c r="AY245" s="17" t="s">
        <v>118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7" t="s">
        <v>23</v>
      </c>
      <c r="BK245" s="208">
        <f>ROUND(I245*H245,2)</f>
        <v>0</v>
      </c>
      <c r="BL245" s="17" t="s">
        <v>586</v>
      </c>
      <c r="BM245" s="207" t="s">
        <v>776</v>
      </c>
    </row>
    <row r="246" s="2" customFormat="1">
      <c r="A246" s="38"/>
      <c r="B246" s="39"/>
      <c r="C246" s="209" t="s">
        <v>777</v>
      </c>
      <c r="D246" s="209" t="s">
        <v>583</v>
      </c>
      <c r="E246" s="210" t="s">
        <v>778</v>
      </c>
      <c r="F246" s="211" t="s">
        <v>779</v>
      </c>
      <c r="G246" s="212" t="s">
        <v>122</v>
      </c>
      <c r="H246" s="213">
        <v>10</v>
      </c>
      <c r="I246" s="214"/>
      <c r="J246" s="215">
        <f>ROUND(I246*H246,2)</f>
        <v>0</v>
      </c>
      <c r="K246" s="211" t="s">
        <v>123</v>
      </c>
      <c r="L246" s="216"/>
      <c r="M246" s="217" t="s">
        <v>22</v>
      </c>
      <c r="N246" s="218" t="s">
        <v>48</v>
      </c>
      <c r="O246" s="84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7" t="s">
        <v>586</v>
      </c>
      <c r="AT246" s="207" t="s">
        <v>583</v>
      </c>
      <c r="AU246" s="207" t="s">
        <v>23</v>
      </c>
      <c r="AY246" s="17" t="s">
        <v>118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7" t="s">
        <v>23</v>
      </c>
      <c r="BK246" s="208">
        <f>ROUND(I246*H246,2)</f>
        <v>0</v>
      </c>
      <c r="BL246" s="17" t="s">
        <v>586</v>
      </c>
      <c r="BM246" s="207" t="s">
        <v>780</v>
      </c>
    </row>
    <row r="247" s="2" customFormat="1">
      <c r="A247" s="38"/>
      <c r="B247" s="39"/>
      <c r="C247" s="209" t="s">
        <v>781</v>
      </c>
      <c r="D247" s="209" t="s">
        <v>583</v>
      </c>
      <c r="E247" s="210" t="s">
        <v>782</v>
      </c>
      <c r="F247" s="211" t="s">
        <v>783</v>
      </c>
      <c r="G247" s="212" t="s">
        <v>122</v>
      </c>
      <c r="H247" s="213">
        <v>10</v>
      </c>
      <c r="I247" s="214"/>
      <c r="J247" s="215">
        <f>ROUND(I247*H247,2)</f>
        <v>0</v>
      </c>
      <c r="K247" s="211" t="s">
        <v>123</v>
      </c>
      <c r="L247" s="216"/>
      <c r="M247" s="217" t="s">
        <v>22</v>
      </c>
      <c r="N247" s="218" t="s">
        <v>48</v>
      </c>
      <c r="O247" s="84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7" t="s">
        <v>586</v>
      </c>
      <c r="AT247" s="207" t="s">
        <v>583</v>
      </c>
      <c r="AU247" s="207" t="s">
        <v>23</v>
      </c>
      <c r="AY247" s="17" t="s">
        <v>118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7" t="s">
        <v>23</v>
      </c>
      <c r="BK247" s="208">
        <f>ROUND(I247*H247,2)</f>
        <v>0</v>
      </c>
      <c r="BL247" s="17" t="s">
        <v>586</v>
      </c>
      <c r="BM247" s="207" t="s">
        <v>784</v>
      </c>
    </row>
    <row r="248" s="2" customFormat="1">
      <c r="A248" s="38"/>
      <c r="B248" s="39"/>
      <c r="C248" s="209" t="s">
        <v>785</v>
      </c>
      <c r="D248" s="209" t="s">
        <v>583</v>
      </c>
      <c r="E248" s="210" t="s">
        <v>786</v>
      </c>
      <c r="F248" s="211" t="s">
        <v>787</v>
      </c>
      <c r="G248" s="212" t="s">
        <v>122</v>
      </c>
      <c r="H248" s="213">
        <v>220</v>
      </c>
      <c r="I248" s="214"/>
      <c r="J248" s="215">
        <f>ROUND(I248*H248,2)</f>
        <v>0</v>
      </c>
      <c r="K248" s="211" t="s">
        <v>123</v>
      </c>
      <c r="L248" s="216"/>
      <c r="M248" s="217" t="s">
        <v>22</v>
      </c>
      <c r="N248" s="218" t="s">
        <v>48</v>
      </c>
      <c r="O248" s="84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7" t="s">
        <v>586</v>
      </c>
      <c r="AT248" s="207" t="s">
        <v>583</v>
      </c>
      <c r="AU248" s="207" t="s">
        <v>23</v>
      </c>
      <c r="AY248" s="17" t="s">
        <v>118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7" t="s">
        <v>23</v>
      </c>
      <c r="BK248" s="208">
        <f>ROUND(I248*H248,2)</f>
        <v>0</v>
      </c>
      <c r="BL248" s="17" t="s">
        <v>586</v>
      </c>
      <c r="BM248" s="207" t="s">
        <v>788</v>
      </c>
    </row>
    <row r="249" s="2" customFormat="1">
      <c r="A249" s="38"/>
      <c r="B249" s="39"/>
      <c r="C249" s="209" t="s">
        <v>789</v>
      </c>
      <c r="D249" s="209" t="s">
        <v>583</v>
      </c>
      <c r="E249" s="210" t="s">
        <v>790</v>
      </c>
      <c r="F249" s="211" t="s">
        <v>791</v>
      </c>
      <c r="G249" s="212" t="s">
        <v>122</v>
      </c>
      <c r="H249" s="213">
        <v>220</v>
      </c>
      <c r="I249" s="214"/>
      <c r="J249" s="215">
        <f>ROUND(I249*H249,2)</f>
        <v>0</v>
      </c>
      <c r="K249" s="211" t="s">
        <v>123</v>
      </c>
      <c r="L249" s="216"/>
      <c r="M249" s="217" t="s">
        <v>22</v>
      </c>
      <c r="N249" s="218" t="s">
        <v>48</v>
      </c>
      <c r="O249" s="84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7" t="s">
        <v>586</v>
      </c>
      <c r="AT249" s="207" t="s">
        <v>583</v>
      </c>
      <c r="AU249" s="207" t="s">
        <v>23</v>
      </c>
      <c r="AY249" s="17" t="s">
        <v>118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7" t="s">
        <v>23</v>
      </c>
      <c r="BK249" s="208">
        <f>ROUND(I249*H249,2)</f>
        <v>0</v>
      </c>
      <c r="BL249" s="17" t="s">
        <v>586</v>
      </c>
      <c r="BM249" s="207" t="s">
        <v>792</v>
      </c>
    </row>
    <row r="250" s="2" customFormat="1" ht="33" customHeight="1">
      <c r="A250" s="38"/>
      <c r="B250" s="39"/>
      <c r="C250" s="209" t="s">
        <v>793</v>
      </c>
      <c r="D250" s="209" t="s">
        <v>583</v>
      </c>
      <c r="E250" s="210" t="s">
        <v>794</v>
      </c>
      <c r="F250" s="211" t="s">
        <v>795</v>
      </c>
      <c r="G250" s="212" t="s">
        <v>122</v>
      </c>
      <c r="H250" s="213">
        <v>480</v>
      </c>
      <c r="I250" s="214"/>
      <c r="J250" s="215">
        <f>ROUND(I250*H250,2)</f>
        <v>0</v>
      </c>
      <c r="K250" s="211" t="s">
        <v>123</v>
      </c>
      <c r="L250" s="216"/>
      <c r="M250" s="217" t="s">
        <v>22</v>
      </c>
      <c r="N250" s="218" t="s">
        <v>48</v>
      </c>
      <c r="O250" s="84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7" t="s">
        <v>586</v>
      </c>
      <c r="AT250" s="207" t="s">
        <v>583</v>
      </c>
      <c r="AU250" s="207" t="s">
        <v>23</v>
      </c>
      <c r="AY250" s="17" t="s">
        <v>118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7" t="s">
        <v>23</v>
      </c>
      <c r="BK250" s="208">
        <f>ROUND(I250*H250,2)</f>
        <v>0</v>
      </c>
      <c r="BL250" s="17" t="s">
        <v>586</v>
      </c>
      <c r="BM250" s="207" t="s">
        <v>796</v>
      </c>
    </row>
    <row r="251" s="2" customFormat="1" ht="33" customHeight="1">
      <c r="A251" s="38"/>
      <c r="B251" s="39"/>
      <c r="C251" s="209" t="s">
        <v>797</v>
      </c>
      <c r="D251" s="209" t="s">
        <v>583</v>
      </c>
      <c r="E251" s="210" t="s">
        <v>798</v>
      </c>
      <c r="F251" s="211" t="s">
        <v>799</v>
      </c>
      <c r="G251" s="212" t="s">
        <v>122</v>
      </c>
      <c r="H251" s="213">
        <v>250</v>
      </c>
      <c r="I251" s="214"/>
      <c r="J251" s="215">
        <f>ROUND(I251*H251,2)</f>
        <v>0</v>
      </c>
      <c r="K251" s="211" t="s">
        <v>123</v>
      </c>
      <c r="L251" s="216"/>
      <c r="M251" s="217" t="s">
        <v>22</v>
      </c>
      <c r="N251" s="218" t="s">
        <v>48</v>
      </c>
      <c r="O251" s="84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7" t="s">
        <v>586</v>
      </c>
      <c r="AT251" s="207" t="s">
        <v>583</v>
      </c>
      <c r="AU251" s="207" t="s">
        <v>23</v>
      </c>
      <c r="AY251" s="17" t="s">
        <v>118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7" t="s">
        <v>23</v>
      </c>
      <c r="BK251" s="208">
        <f>ROUND(I251*H251,2)</f>
        <v>0</v>
      </c>
      <c r="BL251" s="17" t="s">
        <v>586</v>
      </c>
      <c r="BM251" s="207" t="s">
        <v>800</v>
      </c>
    </row>
    <row r="252" s="2" customFormat="1" ht="33" customHeight="1">
      <c r="A252" s="38"/>
      <c r="B252" s="39"/>
      <c r="C252" s="209" t="s">
        <v>801</v>
      </c>
      <c r="D252" s="209" t="s">
        <v>583</v>
      </c>
      <c r="E252" s="210" t="s">
        <v>802</v>
      </c>
      <c r="F252" s="211" t="s">
        <v>803</v>
      </c>
      <c r="G252" s="212" t="s">
        <v>122</v>
      </c>
      <c r="H252" s="213">
        <v>500</v>
      </c>
      <c r="I252" s="214"/>
      <c r="J252" s="215">
        <f>ROUND(I252*H252,2)</f>
        <v>0</v>
      </c>
      <c r="K252" s="211" t="s">
        <v>123</v>
      </c>
      <c r="L252" s="216"/>
      <c r="M252" s="217" t="s">
        <v>22</v>
      </c>
      <c r="N252" s="218" t="s">
        <v>48</v>
      </c>
      <c r="O252" s="84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7" t="s">
        <v>586</v>
      </c>
      <c r="AT252" s="207" t="s">
        <v>583</v>
      </c>
      <c r="AU252" s="207" t="s">
        <v>23</v>
      </c>
      <c r="AY252" s="17" t="s">
        <v>118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7" t="s">
        <v>23</v>
      </c>
      <c r="BK252" s="208">
        <f>ROUND(I252*H252,2)</f>
        <v>0</v>
      </c>
      <c r="BL252" s="17" t="s">
        <v>586</v>
      </c>
      <c r="BM252" s="207" t="s">
        <v>804</v>
      </c>
    </row>
    <row r="253" s="2" customFormat="1" ht="33" customHeight="1">
      <c r="A253" s="38"/>
      <c r="B253" s="39"/>
      <c r="C253" s="209" t="s">
        <v>805</v>
      </c>
      <c r="D253" s="209" t="s">
        <v>583</v>
      </c>
      <c r="E253" s="210" t="s">
        <v>806</v>
      </c>
      <c r="F253" s="211" t="s">
        <v>807</v>
      </c>
      <c r="G253" s="212" t="s">
        <v>122</v>
      </c>
      <c r="H253" s="213">
        <v>650</v>
      </c>
      <c r="I253" s="214"/>
      <c r="J253" s="215">
        <f>ROUND(I253*H253,2)</f>
        <v>0</v>
      </c>
      <c r="K253" s="211" t="s">
        <v>123</v>
      </c>
      <c r="L253" s="216"/>
      <c r="M253" s="217" t="s">
        <v>22</v>
      </c>
      <c r="N253" s="218" t="s">
        <v>48</v>
      </c>
      <c r="O253" s="84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586</v>
      </c>
      <c r="AT253" s="207" t="s">
        <v>583</v>
      </c>
      <c r="AU253" s="207" t="s">
        <v>23</v>
      </c>
      <c r="AY253" s="17" t="s">
        <v>118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23</v>
      </c>
      <c r="BK253" s="208">
        <f>ROUND(I253*H253,2)</f>
        <v>0</v>
      </c>
      <c r="BL253" s="17" t="s">
        <v>586</v>
      </c>
      <c r="BM253" s="207" t="s">
        <v>808</v>
      </c>
    </row>
    <row r="254" s="2" customFormat="1" ht="33" customHeight="1">
      <c r="A254" s="38"/>
      <c r="B254" s="39"/>
      <c r="C254" s="209" t="s">
        <v>809</v>
      </c>
      <c r="D254" s="209" t="s">
        <v>583</v>
      </c>
      <c r="E254" s="210" t="s">
        <v>810</v>
      </c>
      <c r="F254" s="211" t="s">
        <v>811</v>
      </c>
      <c r="G254" s="212" t="s">
        <v>122</v>
      </c>
      <c r="H254" s="213">
        <v>150</v>
      </c>
      <c r="I254" s="214"/>
      <c r="J254" s="215">
        <f>ROUND(I254*H254,2)</f>
        <v>0</v>
      </c>
      <c r="K254" s="211" t="s">
        <v>123</v>
      </c>
      <c r="L254" s="216"/>
      <c r="M254" s="217" t="s">
        <v>22</v>
      </c>
      <c r="N254" s="218" t="s">
        <v>48</v>
      </c>
      <c r="O254" s="84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7" t="s">
        <v>586</v>
      </c>
      <c r="AT254" s="207" t="s">
        <v>583</v>
      </c>
      <c r="AU254" s="207" t="s">
        <v>23</v>
      </c>
      <c r="AY254" s="17" t="s">
        <v>118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7" t="s">
        <v>23</v>
      </c>
      <c r="BK254" s="208">
        <f>ROUND(I254*H254,2)</f>
        <v>0</v>
      </c>
      <c r="BL254" s="17" t="s">
        <v>586</v>
      </c>
      <c r="BM254" s="207" t="s">
        <v>812</v>
      </c>
    </row>
    <row r="255" s="2" customFormat="1" ht="33" customHeight="1">
      <c r="A255" s="38"/>
      <c r="B255" s="39"/>
      <c r="C255" s="209" t="s">
        <v>813</v>
      </c>
      <c r="D255" s="209" t="s">
        <v>583</v>
      </c>
      <c r="E255" s="210" t="s">
        <v>814</v>
      </c>
      <c r="F255" s="211" t="s">
        <v>815</v>
      </c>
      <c r="G255" s="212" t="s">
        <v>122</v>
      </c>
      <c r="H255" s="213">
        <v>450</v>
      </c>
      <c r="I255" s="214"/>
      <c r="J255" s="215">
        <f>ROUND(I255*H255,2)</f>
        <v>0</v>
      </c>
      <c r="K255" s="211" t="s">
        <v>123</v>
      </c>
      <c r="L255" s="216"/>
      <c r="M255" s="217" t="s">
        <v>22</v>
      </c>
      <c r="N255" s="218" t="s">
        <v>48</v>
      </c>
      <c r="O255" s="84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7" t="s">
        <v>586</v>
      </c>
      <c r="AT255" s="207" t="s">
        <v>583</v>
      </c>
      <c r="AU255" s="207" t="s">
        <v>23</v>
      </c>
      <c r="AY255" s="17" t="s">
        <v>118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7" t="s">
        <v>23</v>
      </c>
      <c r="BK255" s="208">
        <f>ROUND(I255*H255,2)</f>
        <v>0</v>
      </c>
      <c r="BL255" s="17" t="s">
        <v>586</v>
      </c>
      <c r="BM255" s="207" t="s">
        <v>816</v>
      </c>
    </row>
    <row r="256" s="2" customFormat="1" ht="33" customHeight="1">
      <c r="A256" s="38"/>
      <c r="B256" s="39"/>
      <c r="C256" s="209" t="s">
        <v>817</v>
      </c>
      <c r="D256" s="209" t="s">
        <v>583</v>
      </c>
      <c r="E256" s="210" t="s">
        <v>818</v>
      </c>
      <c r="F256" s="211" t="s">
        <v>819</v>
      </c>
      <c r="G256" s="212" t="s">
        <v>122</v>
      </c>
      <c r="H256" s="213">
        <v>350</v>
      </c>
      <c r="I256" s="214"/>
      <c r="J256" s="215">
        <f>ROUND(I256*H256,2)</f>
        <v>0</v>
      </c>
      <c r="K256" s="211" t="s">
        <v>123</v>
      </c>
      <c r="L256" s="216"/>
      <c r="M256" s="217" t="s">
        <v>22</v>
      </c>
      <c r="N256" s="218" t="s">
        <v>48</v>
      </c>
      <c r="O256" s="84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586</v>
      </c>
      <c r="AT256" s="207" t="s">
        <v>583</v>
      </c>
      <c r="AU256" s="207" t="s">
        <v>23</v>
      </c>
      <c r="AY256" s="17" t="s">
        <v>118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23</v>
      </c>
      <c r="BK256" s="208">
        <f>ROUND(I256*H256,2)</f>
        <v>0</v>
      </c>
      <c r="BL256" s="17" t="s">
        <v>586</v>
      </c>
      <c r="BM256" s="207" t="s">
        <v>820</v>
      </c>
    </row>
    <row r="257" s="2" customFormat="1" ht="33" customHeight="1">
      <c r="A257" s="38"/>
      <c r="B257" s="39"/>
      <c r="C257" s="209" t="s">
        <v>821</v>
      </c>
      <c r="D257" s="209" t="s">
        <v>583</v>
      </c>
      <c r="E257" s="210" t="s">
        <v>822</v>
      </c>
      <c r="F257" s="211" t="s">
        <v>823</v>
      </c>
      <c r="G257" s="212" t="s">
        <v>122</v>
      </c>
      <c r="H257" s="213">
        <v>300</v>
      </c>
      <c r="I257" s="214"/>
      <c r="J257" s="215">
        <f>ROUND(I257*H257,2)</f>
        <v>0</v>
      </c>
      <c r="K257" s="211" t="s">
        <v>123</v>
      </c>
      <c r="L257" s="216"/>
      <c r="M257" s="217" t="s">
        <v>22</v>
      </c>
      <c r="N257" s="218" t="s">
        <v>48</v>
      </c>
      <c r="O257" s="84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7" t="s">
        <v>586</v>
      </c>
      <c r="AT257" s="207" t="s">
        <v>583</v>
      </c>
      <c r="AU257" s="207" t="s">
        <v>23</v>
      </c>
      <c r="AY257" s="17" t="s">
        <v>118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7" t="s">
        <v>23</v>
      </c>
      <c r="BK257" s="208">
        <f>ROUND(I257*H257,2)</f>
        <v>0</v>
      </c>
      <c r="BL257" s="17" t="s">
        <v>586</v>
      </c>
      <c r="BM257" s="207" t="s">
        <v>824</v>
      </c>
    </row>
    <row r="258" s="2" customFormat="1" ht="33" customHeight="1">
      <c r="A258" s="38"/>
      <c r="B258" s="39"/>
      <c r="C258" s="209" t="s">
        <v>825</v>
      </c>
      <c r="D258" s="209" t="s">
        <v>583</v>
      </c>
      <c r="E258" s="210" t="s">
        <v>826</v>
      </c>
      <c r="F258" s="211" t="s">
        <v>827</v>
      </c>
      <c r="G258" s="212" t="s">
        <v>122</v>
      </c>
      <c r="H258" s="213">
        <v>80</v>
      </c>
      <c r="I258" s="214"/>
      <c r="J258" s="215">
        <f>ROUND(I258*H258,2)</f>
        <v>0</v>
      </c>
      <c r="K258" s="211" t="s">
        <v>123</v>
      </c>
      <c r="L258" s="216"/>
      <c r="M258" s="217" t="s">
        <v>22</v>
      </c>
      <c r="N258" s="218" t="s">
        <v>48</v>
      </c>
      <c r="O258" s="84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7" t="s">
        <v>586</v>
      </c>
      <c r="AT258" s="207" t="s">
        <v>583</v>
      </c>
      <c r="AU258" s="207" t="s">
        <v>23</v>
      </c>
      <c r="AY258" s="17" t="s">
        <v>118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23</v>
      </c>
      <c r="BK258" s="208">
        <f>ROUND(I258*H258,2)</f>
        <v>0</v>
      </c>
      <c r="BL258" s="17" t="s">
        <v>586</v>
      </c>
      <c r="BM258" s="207" t="s">
        <v>828</v>
      </c>
    </row>
    <row r="259" s="2" customFormat="1">
      <c r="A259" s="38"/>
      <c r="B259" s="39"/>
      <c r="C259" s="209" t="s">
        <v>829</v>
      </c>
      <c r="D259" s="209" t="s">
        <v>583</v>
      </c>
      <c r="E259" s="210" t="s">
        <v>830</v>
      </c>
      <c r="F259" s="211" t="s">
        <v>831</v>
      </c>
      <c r="G259" s="212" t="s">
        <v>122</v>
      </c>
      <c r="H259" s="213">
        <v>150</v>
      </c>
      <c r="I259" s="214"/>
      <c r="J259" s="215">
        <f>ROUND(I259*H259,2)</f>
        <v>0</v>
      </c>
      <c r="K259" s="211" t="s">
        <v>123</v>
      </c>
      <c r="L259" s="216"/>
      <c r="M259" s="217" t="s">
        <v>22</v>
      </c>
      <c r="N259" s="218" t="s">
        <v>48</v>
      </c>
      <c r="O259" s="84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586</v>
      </c>
      <c r="AT259" s="207" t="s">
        <v>583</v>
      </c>
      <c r="AU259" s="207" t="s">
        <v>23</v>
      </c>
      <c r="AY259" s="17" t="s">
        <v>118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23</v>
      </c>
      <c r="BK259" s="208">
        <f>ROUND(I259*H259,2)</f>
        <v>0</v>
      </c>
      <c r="BL259" s="17" t="s">
        <v>586</v>
      </c>
      <c r="BM259" s="207" t="s">
        <v>832</v>
      </c>
    </row>
    <row r="260" s="2" customFormat="1">
      <c r="A260" s="38"/>
      <c r="B260" s="39"/>
      <c r="C260" s="209" t="s">
        <v>833</v>
      </c>
      <c r="D260" s="209" t="s">
        <v>583</v>
      </c>
      <c r="E260" s="210" t="s">
        <v>834</v>
      </c>
      <c r="F260" s="211" t="s">
        <v>835</v>
      </c>
      <c r="G260" s="212" t="s">
        <v>122</v>
      </c>
      <c r="H260" s="213">
        <v>120</v>
      </c>
      <c r="I260" s="214"/>
      <c r="J260" s="215">
        <f>ROUND(I260*H260,2)</f>
        <v>0</v>
      </c>
      <c r="K260" s="211" t="s">
        <v>123</v>
      </c>
      <c r="L260" s="216"/>
      <c r="M260" s="217" t="s">
        <v>22</v>
      </c>
      <c r="N260" s="218" t="s">
        <v>48</v>
      </c>
      <c r="O260" s="84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7" t="s">
        <v>586</v>
      </c>
      <c r="AT260" s="207" t="s">
        <v>583</v>
      </c>
      <c r="AU260" s="207" t="s">
        <v>23</v>
      </c>
      <c r="AY260" s="17" t="s">
        <v>118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23</v>
      </c>
      <c r="BK260" s="208">
        <f>ROUND(I260*H260,2)</f>
        <v>0</v>
      </c>
      <c r="BL260" s="17" t="s">
        <v>586</v>
      </c>
      <c r="BM260" s="207" t="s">
        <v>836</v>
      </c>
    </row>
    <row r="261" s="2" customFormat="1">
      <c r="A261" s="38"/>
      <c r="B261" s="39"/>
      <c r="C261" s="209" t="s">
        <v>837</v>
      </c>
      <c r="D261" s="209" t="s">
        <v>583</v>
      </c>
      <c r="E261" s="210" t="s">
        <v>838</v>
      </c>
      <c r="F261" s="211" t="s">
        <v>839</v>
      </c>
      <c r="G261" s="212" t="s">
        <v>122</v>
      </c>
      <c r="H261" s="213">
        <v>50</v>
      </c>
      <c r="I261" s="214"/>
      <c r="J261" s="215">
        <f>ROUND(I261*H261,2)</f>
        <v>0</v>
      </c>
      <c r="K261" s="211" t="s">
        <v>123</v>
      </c>
      <c r="L261" s="216"/>
      <c r="M261" s="217" t="s">
        <v>22</v>
      </c>
      <c r="N261" s="218" t="s">
        <v>48</v>
      </c>
      <c r="O261" s="84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07" t="s">
        <v>586</v>
      </c>
      <c r="AT261" s="207" t="s">
        <v>583</v>
      </c>
      <c r="AU261" s="207" t="s">
        <v>23</v>
      </c>
      <c r="AY261" s="17" t="s">
        <v>118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7" t="s">
        <v>23</v>
      </c>
      <c r="BK261" s="208">
        <f>ROUND(I261*H261,2)</f>
        <v>0</v>
      </c>
      <c r="BL261" s="17" t="s">
        <v>586</v>
      </c>
      <c r="BM261" s="207" t="s">
        <v>840</v>
      </c>
    </row>
    <row r="262" s="2" customFormat="1">
      <c r="A262" s="38"/>
      <c r="B262" s="39"/>
      <c r="C262" s="209" t="s">
        <v>841</v>
      </c>
      <c r="D262" s="209" t="s">
        <v>583</v>
      </c>
      <c r="E262" s="210" t="s">
        <v>842</v>
      </c>
      <c r="F262" s="211" t="s">
        <v>843</v>
      </c>
      <c r="G262" s="212" t="s">
        <v>122</v>
      </c>
      <c r="H262" s="213">
        <v>20</v>
      </c>
      <c r="I262" s="214"/>
      <c r="J262" s="215">
        <f>ROUND(I262*H262,2)</f>
        <v>0</v>
      </c>
      <c r="K262" s="211" t="s">
        <v>123</v>
      </c>
      <c r="L262" s="216"/>
      <c r="M262" s="217" t="s">
        <v>22</v>
      </c>
      <c r="N262" s="218" t="s">
        <v>48</v>
      </c>
      <c r="O262" s="84"/>
      <c r="P262" s="205">
        <f>O262*H262</f>
        <v>0</v>
      </c>
      <c r="Q262" s="205">
        <v>0</v>
      </c>
      <c r="R262" s="205">
        <f>Q262*H262</f>
        <v>0</v>
      </c>
      <c r="S262" s="205">
        <v>0</v>
      </c>
      <c r="T262" s="20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07" t="s">
        <v>586</v>
      </c>
      <c r="AT262" s="207" t="s">
        <v>583</v>
      </c>
      <c r="AU262" s="207" t="s">
        <v>23</v>
      </c>
      <c r="AY262" s="17" t="s">
        <v>118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7" t="s">
        <v>23</v>
      </c>
      <c r="BK262" s="208">
        <f>ROUND(I262*H262,2)</f>
        <v>0</v>
      </c>
      <c r="BL262" s="17" t="s">
        <v>586</v>
      </c>
      <c r="BM262" s="207" t="s">
        <v>844</v>
      </c>
    </row>
    <row r="263" s="2" customFormat="1">
      <c r="A263" s="38"/>
      <c r="B263" s="39"/>
      <c r="C263" s="209" t="s">
        <v>845</v>
      </c>
      <c r="D263" s="209" t="s">
        <v>583</v>
      </c>
      <c r="E263" s="210" t="s">
        <v>846</v>
      </c>
      <c r="F263" s="211" t="s">
        <v>847</v>
      </c>
      <c r="G263" s="212" t="s">
        <v>122</v>
      </c>
      <c r="H263" s="213">
        <v>10</v>
      </c>
      <c r="I263" s="214"/>
      <c r="J263" s="215">
        <f>ROUND(I263*H263,2)</f>
        <v>0</v>
      </c>
      <c r="K263" s="211" t="s">
        <v>123</v>
      </c>
      <c r="L263" s="216"/>
      <c r="M263" s="217" t="s">
        <v>22</v>
      </c>
      <c r="N263" s="218" t="s">
        <v>48</v>
      </c>
      <c r="O263" s="84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586</v>
      </c>
      <c r="AT263" s="207" t="s">
        <v>583</v>
      </c>
      <c r="AU263" s="207" t="s">
        <v>23</v>
      </c>
      <c r="AY263" s="17" t="s">
        <v>118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23</v>
      </c>
      <c r="BK263" s="208">
        <f>ROUND(I263*H263,2)</f>
        <v>0</v>
      </c>
      <c r="BL263" s="17" t="s">
        <v>586</v>
      </c>
      <c r="BM263" s="207" t="s">
        <v>848</v>
      </c>
    </row>
    <row r="264" s="2" customFormat="1">
      <c r="A264" s="38"/>
      <c r="B264" s="39"/>
      <c r="C264" s="209" t="s">
        <v>849</v>
      </c>
      <c r="D264" s="209" t="s">
        <v>583</v>
      </c>
      <c r="E264" s="210" t="s">
        <v>850</v>
      </c>
      <c r="F264" s="211" t="s">
        <v>851</v>
      </c>
      <c r="G264" s="212" t="s">
        <v>122</v>
      </c>
      <c r="H264" s="213">
        <v>10</v>
      </c>
      <c r="I264" s="214"/>
      <c r="J264" s="215">
        <f>ROUND(I264*H264,2)</f>
        <v>0</v>
      </c>
      <c r="K264" s="211" t="s">
        <v>123</v>
      </c>
      <c r="L264" s="216"/>
      <c r="M264" s="217" t="s">
        <v>22</v>
      </c>
      <c r="N264" s="218" t="s">
        <v>48</v>
      </c>
      <c r="O264" s="84"/>
      <c r="P264" s="205">
        <f>O264*H264</f>
        <v>0</v>
      </c>
      <c r="Q264" s="205">
        <v>0</v>
      </c>
      <c r="R264" s="205">
        <f>Q264*H264</f>
        <v>0</v>
      </c>
      <c r="S264" s="205">
        <v>0</v>
      </c>
      <c r="T264" s="20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7" t="s">
        <v>586</v>
      </c>
      <c r="AT264" s="207" t="s">
        <v>583</v>
      </c>
      <c r="AU264" s="207" t="s">
        <v>23</v>
      </c>
      <c r="AY264" s="17" t="s">
        <v>118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7" t="s">
        <v>23</v>
      </c>
      <c r="BK264" s="208">
        <f>ROUND(I264*H264,2)</f>
        <v>0</v>
      </c>
      <c r="BL264" s="17" t="s">
        <v>586</v>
      </c>
      <c r="BM264" s="207" t="s">
        <v>852</v>
      </c>
    </row>
    <row r="265" s="2" customFormat="1">
      <c r="A265" s="38"/>
      <c r="B265" s="39"/>
      <c r="C265" s="209" t="s">
        <v>853</v>
      </c>
      <c r="D265" s="209" t="s">
        <v>583</v>
      </c>
      <c r="E265" s="210" t="s">
        <v>854</v>
      </c>
      <c r="F265" s="211" t="s">
        <v>855</v>
      </c>
      <c r="G265" s="212" t="s">
        <v>122</v>
      </c>
      <c r="H265" s="213">
        <v>20</v>
      </c>
      <c r="I265" s="214"/>
      <c r="J265" s="215">
        <f>ROUND(I265*H265,2)</f>
        <v>0</v>
      </c>
      <c r="K265" s="211" t="s">
        <v>123</v>
      </c>
      <c r="L265" s="216"/>
      <c r="M265" s="217" t="s">
        <v>22</v>
      </c>
      <c r="N265" s="218" t="s">
        <v>48</v>
      </c>
      <c r="O265" s="84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07" t="s">
        <v>586</v>
      </c>
      <c r="AT265" s="207" t="s">
        <v>583</v>
      </c>
      <c r="AU265" s="207" t="s">
        <v>23</v>
      </c>
      <c r="AY265" s="17" t="s">
        <v>118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7" t="s">
        <v>23</v>
      </c>
      <c r="BK265" s="208">
        <f>ROUND(I265*H265,2)</f>
        <v>0</v>
      </c>
      <c r="BL265" s="17" t="s">
        <v>586</v>
      </c>
      <c r="BM265" s="207" t="s">
        <v>856</v>
      </c>
    </row>
    <row r="266" s="2" customFormat="1">
      <c r="A266" s="38"/>
      <c r="B266" s="39"/>
      <c r="C266" s="209" t="s">
        <v>857</v>
      </c>
      <c r="D266" s="209" t="s">
        <v>583</v>
      </c>
      <c r="E266" s="210" t="s">
        <v>858</v>
      </c>
      <c r="F266" s="211" t="s">
        <v>859</v>
      </c>
      <c r="G266" s="212" t="s">
        <v>122</v>
      </c>
      <c r="H266" s="213">
        <v>20</v>
      </c>
      <c r="I266" s="214"/>
      <c r="J266" s="215">
        <f>ROUND(I266*H266,2)</f>
        <v>0</v>
      </c>
      <c r="K266" s="211" t="s">
        <v>123</v>
      </c>
      <c r="L266" s="216"/>
      <c r="M266" s="217" t="s">
        <v>22</v>
      </c>
      <c r="N266" s="218" t="s">
        <v>48</v>
      </c>
      <c r="O266" s="84"/>
      <c r="P266" s="205">
        <f>O266*H266</f>
        <v>0</v>
      </c>
      <c r="Q266" s="205">
        <v>0</v>
      </c>
      <c r="R266" s="205">
        <f>Q266*H266</f>
        <v>0</v>
      </c>
      <c r="S266" s="205">
        <v>0</v>
      </c>
      <c r="T266" s="20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7" t="s">
        <v>586</v>
      </c>
      <c r="AT266" s="207" t="s">
        <v>583</v>
      </c>
      <c r="AU266" s="207" t="s">
        <v>23</v>
      </c>
      <c r="AY266" s="17" t="s">
        <v>118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23</v>
      </c>
      <c r="BK266" s="208">
        <f>ROUND(I266*H266,2)</f>
        <v>0</v>
      </c>
      <c r="BL266" s="17" t="s">
        <v>586</v>
      </c>
      <c r="BM266" s="207" t="s">
        <v>860</v>
      </c>
    </row>
    <row r="267" s="2" customFormat="1" ht="33" customHeight="1">
      <c r="A267" s="38"/>
      <c r="B267" s="39"/>
      <c r="C267" s="209" t="s">
        <v>861</v>
      </c>
      <c r="D267" s="209" t="s">
        <v>583</v>
      </c>
      <c r="E267" s="210" t="s">
        <v>862</v>
      </c>
      <c r="F267" s="211" t="s">
        <v>863</v>
      </c>
      <c r="G267" s="212" t="s">
        <v>139</v>
      </c>
      <c r="H267" s="213">
        <v>20</v>
      </c>
      <c r="I267" s="214"/>
      <c r="J267" s="215">
        <f>ROUND(I267*H267,2)</f>
        <v>0</v>
      </c>
      <c r="K267" s="211" t="s">
        <v>123</v>
      </c>
      <c r="L267" s="216"/>
      <c r="M267" s="217" t="s">
        <v>22</v>
      </c>
      <c r="N267" s="218" t="s">
        <v>48</v>
      </c>
      <c r="O267" s="84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07" t="s">
        <v>586</v>
      </c>
      <c r="AT267" s="207" t="s">
        <v>583</v>
      </c>
      <c r="AU267" s="207" t="s">
        <v>23</v>
      </c>
      <c r="AY267" s="17" t="s">
        <v>118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7" t="s">
        <v>23</v>
      </c>
      <c r="BK267" s="208">
        <f>ROUND(I267*H267,2)</f>
        <v>0</v>
      </c>
      <c r="BL267" s="17" t="s">
        <v>586</v>
      </c>
      <c r="BM267" s="207" t="s">
        <v>864</v>
      </c>
    </row>
    <row r="268" s="2" customFormat="1" ht="33" customHeight="1">
      <c r="A268" s="38"/>
      <c r="B268" s="39"/>
      <c r="C268" s="209" t="s">
        <v>865</v>
      </c>
      <c r="D268" s="209" t="s">
        <v>583</v>
      </c>
      <c r="E268" s="210" t="s">
        <v>866</v>
      </c>
      <c r="F268" s="211" t="s">
        <v>867</v>
      </c>
      <c r="G268" s="212" t="s">
        <v>139</v>
      </c>
      <c r="H268" s="213">
        <v>20</v>
      </c>
      <c r="I268" s="214"/>
      <c r="J268" s="215">
        <f>ROUND(I268*H268,2)</f>
        <v>0</v>
      </c>
      <c r="K268" s="211" t="s">
        <v>123</v>
      </c>
      <c r="L268" s="216"/>
      <c r="M268" s="217" t="s">
        <v>22</v>
      </c>
      <c r="N268" s="218" t="s">
        <v>48</v>
      </c>
      <c r="O268" s="84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07" t="s">
        <v>586</v>
      </c>
      <c r="AT268" s="207" t="s">
        <v>583</v>
      </c>
      <c r="AU268" s="207" t="s">
        <v>23</v>
      </c>
      <c r="AY268" s="17" t="s">
        <v>118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7" t="s">
        <v>23</v>
      </c>
      <c r="BK268" s="208">
        <f>ROUND(I268*H268,2)</f>
        <v>0</v>
      </c>
      <c r="BL268" s="17" t="s">
        <v>586</v>
      </c>
      <c r="BM268" s="207" t="s">
        <v>868</v>
      </c>
    </row>
    <row r="269" s="2" customFormat="1" ht="33" customHeight="1">
      <c r="A269" s="38"/>
      <c r="B269" s="39"/>
      <c r="C269" s="209" t="s">
        <v>869</v>
      </c>
      <c r="D269" s="209" t="s">
        <v>583</v>
      </c>
      <c r="E269" s="210" t="s">
        <v>870</v>
      </c>
      <c r="F269" s="211" t="s">
        <v>871</v>
      </c>
      <c r="G269" s="212" t="s">
        <v>139</v>
      </c>
      <c r="H269" s="213">
        <v>16</v>
      </c>
      <c r="I269" s="214"/>
      <c r="J269" s="215">
        <f>ROUND(I269*H269,2)</f>
        <v>0</v>
      </c>
      <c r="K269" s="211" t="s">
        <v>123</v>
      </c>
      <c r="L269" s="216"/>
      <c r="M269" s="217" t="s">
        <v>22</v>
      </c>
      <c r="N269" s="218" t="s">
        <v>48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586</v>
      </c>
      <c r="AT269" s="207" t="s">
        <v>583</v>
      </c>
      <c r="AU269" s="207" t="s">
        <v>23</v>
      </c>
      <c r="AY269" s="17" t="s">
        <v>118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23</v>
      </c>
      <c r="BK269" s="208">
        <f>ROUND(I269*H269,2)</f>
        <v>0</v>
      </c>
      <c r="BL269" s="17" t="s">
        <v>586</v>
      </c>
      <c r="BM269" s="207" t="s">
        <v>872</v>
      </c>
    </row>
    <row r="270" s="2" customFormat="1">
      <c r="A270" s="38"/>
      <c r="B270" s="39"/>
      <c r="C270" s="209" t="s">
        <v>873</v>
      </c>
      <c r="D270" s="209" t="s">
        <v>583</v>
      </c>
      <c r="E270" s="210" t="s">
        <v>874</v>
      </c>
      <c r="F270" s="211" t="s">
        <v>875</v>
      </c>
      <c r="G270" s="212" t="s">
        <v>122</v>
      </c>
      <c r="H270" s="213">
        <v>8</v>
      </c>
      <c r="I270" s="214"/>
      <c r="J270" s="215">
        <f>ROUND(I270*H270,2)</f>
        <v>0</v>
      </c>
      <c r="K270" s="211" t="s">
        <v>123</v>
      </c>
      <c r="L270" s="216"/>
      <c r="M270" s="217" t="s">
        <v>22</v>
      </c>
      <c r="N270" s="218" t="s">
        <v>48</v>
      </c>
      <c r="O270" s="84"/>
      <c r="P270" s="205">
        <f>O270*H270</f>
        <v>0</v>
      </c>
      <c r="Q270" s="205">
        <v>0</v>
      </c>
      <c r="R270" s="205">
        <f>Q270*H270</f>
        <v>0</v>
      </c>
      <c r="S270" s="205">
        <v>0</v>
      </c>
      <c r="T270" s="20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07" t="s">
        <v>586</v>
      </c>
      <c r="AT270" s="207" t="s">
        <v>583</v>
      </c>
      <c r="AU270" s="207" t="s">
        <v>23</v>
      </c>
      <c r="AY270" s="17" t="s">
        <v>118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7" t="s">
        <v>23</v>
      </c>
      <c r="BK270" s="208">
        <f>ROUND(I270*H270,2)</f>
        <v>0</v>
      </c>
      <c r="BL270" s="17" t="s">
        <v>586</v>
      </c>
      <c r="BM270" s="207" t="s">
        <v>876</v>
      </c>
    </row>
    <row r="271" s="2" customFormat="1">
      <c r="A271" s="38"/>
      <c r="B271" s="39"/>
      <c r="C271" s="209" t="s">
        <v>877</v>
      </c>
      <c r="D271" s="209" t="s">
        <v>583</v>
      </c>
      <c r="E271" s="210" t="s">
        <v>878</v>
      </c>
      <c r="F271" s="211" t="s">
        <v>879</v>
      </c>
      <c r="G271" s="212" t="s">
        <v>139</v>
      </c>
      <c r="H271" s="213">
        <v>6</v>
      </c>
      <c r="I271" s="214"/>
      <c r="J271" s="215">
        <f>ROUND(I271*H271,2)</f>
        <v>0</v>
      </c>
      <c r="K271" s="211" t="s">
        <v>123</v>
      </c>
      <c r="L271" s="216"/>
      <c r="M271" s="217" t="s">
        <v>22</v>
      </c>
      <c r="N271" s="218" t="s">
        <v>48</v>
      </c>
      <c r="O271" s="84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07" t="s">
        <v>586</v>
      </c>
      <c r="AT271" s="207" t="s">
        <v>583</v>
      </c>
      <c r="AU271" s="207" t="s">
        <v>23</v>
      </c>
      <c r="AY271" s="17" t="s">
        <v>118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7" t="s">
        <v>23</v>
      </c>
      <c r="BK271" s="208">
        <f>ROUND(I271*H271,2)</f>
        <v>0</v>
      </c>
      <c r="BL271" s="17" t="s">
        <v>586</v>
      </c>
      <c r="BM271" s="207" t="s">
        <v>880</v>
      </c>
    </row>
    <row r="272" s="2" customFormat="1">
      <c r="A272" s="38"/>
      <c r="B272" s="39"/>
      <c r="C272" s="209" t="s">
        <v>881</v>
      </c>
      <c r="D272" s="209" t="s">
        <v>583</v>
      </c>
      <c r="E272" s="210" t="s">
        <v>882</v>
      </c>
      <c r="F272" s="211" t="s">
        <v>883</v>
      </c>
      <c r="G272" s="212" t="s">
        <v>139</v>
      </c>
      <c r="H272" s="213">
        <v>7</v>
      </c>
      <c r="I272" s="214"/>
      <c r="J272" s="215">
        <f>ROUND(I272*H272,2)</f>
        <v>0</v>
      </c>
      <c r="K272" s="211" t="s">
        <v>123</v>
      </c>
      <c r="L272" s="216"/>
      <c r="M272" s="217" t="s">
        <v>22</v>
      </c>
      <c r="N272" s="218" t="s">
        <v>48</v>
      </c>
      <c r="O272" s="84"/>
      <c r="P272" s="205">
        <f>O272*H272</f>
        <v>0</v>
      </c>
      <c r="Q272" s="205">
        <v>0</v>
      </c>
      <c r="R272" s="205">
        <f>Q272*H272</f>
        <v>0</v>
      </c>
      <c r="S272" s="205">
        <v>0</v>
      </c>
      <c r="T272" s="20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7" t="s">
        <v>586</v>
      </c>
      <c r="AT272" s="207" t="s">
        <v>583</v>
      </c>
      <c r="AU272" s="207" t="s">
        <v>23</v>
      </c>
      <c r="AY272" s="17" t="s">
        <v>118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7" t="s">
        <v>23</v>
      </c>
      <c r="BK272" s="208">
        <f>ROUND(I272*H272,2)</f>
        <v>0</v>
      </c>
      <c r="BL272" s="17" t="s">
        <v>586</v>
      </c>
      <c r="BM272" s="207" t="s">
        <v>884</v>
      </c>
    </row>
    <row r="273" s="2" customFormat="1">
      <c r="A273" s="38"/>
      <c r="B273" s="39"/>
      <c r="C273" s="209" t="s">
        <v>885</v>
      </c>
      <c r="D273" s="209" t="s">
        <v>583</v>
      </c>
      <c r="E273" s="210" t="s">
        <v>886</v>
      </c>
      <c r="F273" s="211" t="s">
        <v>887</v>
      </c>
      <c r="G273" s="212" t="s">
        <v>139</v>
      </c>
      <c r="H273" s="213">
        <v>4</v>
      </c>
      <c r="I273" s="214"/>
      <c r="J273" s="215">
        <f>ROUND(I273*H273,2)</f>
        <v>0</v>
      </c>
      <c r="K273" s="211" t="s">
        <v>123</v>
      </c>
      <c r="L273" s="216"/>
      <c r="M273" s="217" t="s">
        <v>22</v>
      </c>
      <c r="N273" s="218" t="s">
        <v>48</v>
      </c>
      <c r="O273" s="84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07" t="s">
        <v>586</v>
      </c>
      <c r="AT273" s="207" t="s">
        <v>583</v>
      </c>
      <c r="AU273" s="207" t="s">
        <v>23</v>
      </c>
      <c r="AY273" s="17" t="s">
        <v>118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7" t="s">
        <v>23</v>
      </c>
      <c r="BK273" s="208">
        <f>ROUND(I273*H273,2)</f>
        <v>0</v>
      </c>
      <c r="BL273" s="17" t="s">
        <v>586</v>
      </c>
      <c r="BM273" s="207" t="s">
        <v>888</v>
      </c>
    </row>
    <row r="274" s="2" customFormat="1">
      <c r="A274" s="38"/>
      <c r="B274" s="39"/>
      <c r="C274" s="209" t="s">
        <v>889</v>
      </c>
      <c r="D274" s="209" t="s">
        <v>583</v>
      </c>
      <c r="E274" s="210" t="s">
        <v>890</v>
      </c>
      <c r="F274" s="211" t="s">
        <v>891</v>
      </c>
      <c r="G274" s="212" t="s">
        <v>139</v>
      </c>
      <c r="H274" s="213">
        <v>4</v>
      </c>
      <c r="I274" s="214"/>
      <c r="J274" s="215">
        <f>ROUND(I274*H274,2)</f>
        <v>0</v>
      </c>
      <c r="K274" s="211" t="s">
        <v>123</v>
      </c>
      <c r="L274" s="216"/>
      <c r="M274" s="217" t="s">
        <v>22</v>
      </c>
      <c r="N274" s="218" t="s">
        <v>48</v>
      </c>
      <c r="O274" s="84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07" t="s">
        <v>586</v>
      </c>
      <c r="AT274" s="207" t="s">
        <v>583</v>
      </c>
      <c r="AU274" s="207" t="s">
        <v>23</v>
      </c>
      <c r="AY274" s="17" t="s">
        <v>118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7" t="s">
        <v>23</v>
      </c>
      <c r="BK274" s="208">
        <f>ROUND(I274*H274,2)</f>
        <v>0</v>
      </c>
      <c r="BL274" s="17" t="s">
        <v>586</v>
      </c>
      <c r="BM274" s="207" t="s">
        <v>892</v>
      </c>
    </row>
    <row r="275" s="2" customFormat="1">
      <c r="A275" s="38"/>
      <c r="B275" s="39"/>
      <c r="C275" s="209" t="s">
        <v>893</v>
      </c>
      <c r="D275" s="209" t="s">
        <v>583</v>
      </c>
      <c r="E275" s="210" t="s">
        <v>894</v>
      </c>
      <c r="F275" s="211" t="s">
        <v>895</v>
      </c>
      <c r="G275" s="212" t="s">
        <v>122</v>
      </c>
      <c r="H275" s="213">
        <v>240</v>
      </c>
      <c r="I275" s="214"/>
      <c r="J275" s="215">
        <f>ROUND(I275*H275,2)</f>
        <v>0</v>
      </c>
      <c r="K275" s="211" t="s">
        <v>123</v>
      </c>
      <c r="L275" s="216"/>
      <c r="M275" s="217" t="s">
        <v>22</v>
      </c>
      <c r="N275" s="218" t="s">
        <v>48</v>
      </c>
      <c r="O275" s="84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7" t="s">
        <v>586</v>
      </c>
      <c r="AT275" s="207" t="s">
        <v>583</v>
      </c>
      <c r="AU275" s="207" t="s">
        <v>23</v>
      </c>
      <c r="AY275" s="17" t="s">
        <v>118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7" t="s">
        <v>23</v>
      </c>
      <c r="BK275" s="208">
        <f>ROUND(I275*H275,2)</f>
        <v>0</v>
      </c>
      <c r="BL275" s="17" t="s">
        <v>586</v>
      </c>
      <c r="BM275" s="207" t="s">
        <v>896</v>
      </c>
    </row>
    <row r="276" s="2" customFormat="1" ht="16.5" customHeight="1">
      <c r="A276" s="38"/>
      <c r="B276" s="39"/>
      <c r="C276" s="209" t="s">
        <v>897</v>
      </c>
      <c r="D276" s="209" t="s">
        <v>583</v>
      </c>
      <c r="E276" s="210" t="s">
        <v>898</v>
      </c>
      <c r="F276" s="211" t="s">
        <v>899</v>
      </c>
      <c r="G276" s="212" t="s">
        <v>900</v>
      </c>
      <c r="H276" s="213">
        <v>2</v>
      </c>
      <c r="I276" s="214"/>
      <c r="J276" s="215">
        <f>ROUND(I276*H276,2)</f>
        <v>0</v>
      </c>
      <c r="K276" s="211" t="s">
        <v>123</v>
      </c>
      <c r="L276" s="216"/>
      <c r="M276" s="217" t="s">
        <v>22</v>
      </c>
      <c r="N276" s="218" t="s">
        <v>48</v>
      </c>
      <c r="O276" s="84"/>
      <c r="P276" s="205">
        <f>O276*H276</f>
        <v>0</v>
      </c>
      <c r="Q276" s="205">
        <v>1</v>
      </c>
      <c r="R276" s="205">
        <f>Q276*H276</f>
        <v>2</v>
      </c>
      <c r="S276" s="205">
        <v>0</v>
      </c>
      <c r="T276" s="20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07" t="s">
        <v>586</v>
      </c>
      <c r="AT276" s="207" t="s">
        <v>583</v>
      </c>
      <c r="AU276" s="207" t="s">
        <v>23</v>
      </c>
      <c r="AY276" s="17" t="s">
        <v>118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7" t="s">
        <v>23</v>
      </c>
      <c r="BK276" s="208">
        <f>ROUND(I276*H276,2)</f>
        <v>0</v>
      </c>
      <c r="BL276" s="17" t="s">
        <v>586</v>
      </c>
      <c r="BM276" s="207" t="s">
        <v>901</v>
      </c>
    </row>
    <row r="277" s="2" customFormat="1" ht="21.75" customHeight="1">
      <c r="A277" s="38"/>
      <c r="B277" s="39"/>
      <c r="C277" s="209" t="s">
        <v>902</v>
      </c>
      <c r="D277" s="209" t="s">
        <v>583</v>
      </c>
      <c r="E277" s="210" t="s">
        <v>903</v>
      </c>
      <c r="F277" s="211" t="s">
        <v>904</v>
      </c>
      <c r="G277" s="212" t="s">
        <v>900</v>
      </c>
      <c r="H277" s="213">
        <v>2</v>
      </c>
      <c r="I277" s="214"/>
      <c r="J277" s="215">
        <f>ROUND(I277*H277,2)</f>
        <v>0</v>
      </c>
      <c r="K277" s="211" t="s">
        <v>123</v>
      </c>
      <c r="L277" s="216"/>
      <c r="M277" s="217" t="s">
        <v>22</v>
      </c>
      <c r="N277" s="218" t="s">
        <v>48</v>
      </c>
      <c r="O277" s="84"/>
      <c r="P277" s="205">
        <f>O277*H277</f>
        <v>0</v>
      </c>
      <c r="Q277" s="205">
        <v>1</v>
      </c>
      <c r="R277" s="205">
        <f>Q277*H277</f>
        <v>2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586</v>
      </c>
      <c r="AT277" s="207" t="s">
        <v>583</v>
      </c>
      <c r="AU277" s="207" t="s">
        <v>23</v>
      </c>
      <c r="AY277" s="17" t="s">
        <v>118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23</v>
      </c>
      <c r="BK277" s="208">
        <f>ROUND(I277*H277,2)</f>
        <v>0</v>
      </c>
      <c r="BL277" s="17" t="s">
        <v>586</v>
      </c>
      <c r="BM277" s="207" t="s">
        <v>905</v>
      </c>
    </row>
    <row r="278" s="2" customFormat="1" ht="128.55" customHeight="1">
      <c r="A278" s="38"/>
      <c r="B278" s="39"/>
      <c r="C278" s="196" t="s">
        <v>906</v>
      </c>
      <c r="D278" s="196" t="s">
        <v>119</v>
      </c>
      <c r="E278" s="197" t="s">
        <v>907</v>
      </c>
      <c r="F278" s="198" t="s">
        <v>908</v>
      </c>
      <c r="G278" s="199" t="s">
        <v>900</v>
      </c>
      <c r="H278" s="200">
        <v>2</v>
      </c>
      <c r="I278" s="201"/>
      <c r="J278" s="202">
        <f>ROUND(I278*H278,2)</f>
        <v>0</v>
      </c>
      <c r="K278" s="198" t="s">
        <v>123</v>
      </c>
      <c r="L278" s="44"/>
      <c r="M278" s="203" t="s">
        <v>22</v>
      </c>
      <c r="N278" s="204" t="s">
        <v>48</v>
      </c>
      <c r="O278" s="84"/>
      <c r="P278" s="205">
        <f>O278*H278</f>
        <v>0</v>
      </c>
      <c r="Q278" s="205">
        <v>0</v>
      </c>
      <c r="R278" s="205">
        <f>Q278*H278</f>
        <v>0</v>
      </c>
      <c r="S278" s="205">
        <v>0</v>
      </c>
      <c r="T278" s="20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7" t="s">
        <v>117</v>
      </c>
      <c r="AT278" s="207" t="s">
        <v>119</v>
      </c>
      <c r="AU278" s="207" t="s">
        <v>23</v>
      </c>
      <c r="AY278" s="17" t="s">
        <v>118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7" t="s">
        <v>23</v>
      </c>
      <c r="BK278" s="208">
        <f>ROUND(I278*H278,2)</f>
        <v>0</v>
      </c>
      <c r="BL278" s="17" t="s">
        <v>117</v>
      </c>
      <c r="BM278" s="207" t="s">
        <v>909</v>
      </c>
    </row>
    <row r="279" s="2" customFormat="1" ht="90" customHeight="1">
      <c r="A279" s="38"/>
      <c r="B279" s="39"/>
      <c r="C279" s="196" t="s">
        <v>910</v>
      </c>
      <c r="D279" s="196" t="s">
        <v>119</v>
      </c>
      <c r="E279" s="197" t="s">
        <v>911</v>
      </c>
      <c r="F279" s="198" t="s">
        <v>912</v>
      </c>
      <c r="G279" s="199" t="s">
        <v>900</v>
      </c>
      <c r="H279" s="200">
        <v>3.2000000000000002</v>
      </c>
      <c r="I279" s="201"/>
      <c r="J279" s="202">
        <f>ROUND(I279*H279,2)</f>
        <v>0</v>
      </c>
      <c r="K279" s="198" t="s">
        <v>123</v>
      </c>
      <c r="L279" s="44"/>
      <c r="M279" s="203" t="s">
        <v>22</v>
      </c>
      <c r="N279" s="204" t="s">
        <v>48</v>
      </c>
      <c r="O279" s="84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7" t="s">
        <v>23</v>
      </c>
      <c r="AT279" s="207" t="s">
        <v>119</v>
      </c>
      <c r="AU279" s="207" t="s">
        <v>23</v>
      </c>
      <c r="AY279" s="17" t="s">
        <v>118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7" t="s">
        <v>23</v>
      </c>
      <c r="BK279" s="208">
        <f>ROUND(I279*H279,2)</f>
        <v>0</v>
      </c>
      <c r="BL279" s="17" t="s">
        <v>23</v>
      </c>
      <c r="BM279" s="207" t="s">
        <v>913</v>
      </c>
    </row>
    <row r="280" s="2" customFormat="1" ht="90" customHeight="1">
      <c r="A280" s="38"/>
      <c r="B280" s="39"/>
      <c r="C280" s="196" t="s">
        <v>914</v>
      </c>
      <c r="D280" s="196" t="s">
        <v>119</v>
      </c>
      <c r="E280" s="197" t="s">
        <v>915</v>
      </c>
      <c r="F280" s="198" t="s">
        <v>916</v>
      </c>
      <c r="G280" s="199" t="s">
        <v>900</v>
      </c>
      <c r="H280" s="200">
        <v>1</v>
      </c>
      <c r="I280" s="201"/>
      <c r="J280" s="202">
        <f>ROUND(I280*H280,2)</f>
        <v>0</v>
      </c>
      <c r="K280" s="198" t="s">
        <v>123</v>
      </c>
      <c r="L280" s="44"/>
      <c r="M280" s="203" t="s">
        <v>22</v>
      </c>
      <c r="N280" s="204" t="s">
        <v>48</v>
      </c>
      <c r="O280" s="84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7" t="s">
        <v>23</v>
      </c>
      <c r="AT280" s="207" t="s">
        <v>119</v>
      </c>
      <c r="AU280" s="207" t="s">
        <v>23</v>
      </c>
      <c r="AY280" s="17" t="s">
        <v>118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23</v>
      </c>
      <c r="BK280" s="208">
        <f>ROUND(I280*H280,2)</f>
        <v>0</v>
      </c>
      <c r="BL280" s="17" t="s">
        <v>23</v>
      </c>
      <c r="BM280" s="207" t="s">
        <v>917</v>
      </c>
    </row>
    <row r="281" s="2" customFormat="1">
      <c r="A281" s="38"/>
      <c r="B281" s="39"/>
      <c r="C281" s="196" t="s">
        <v>918</v>
      </c>
      <c r="D281" s="196" t="s">
        <v>119</v>
      </c>
      <c r="E281" s="197" t="s">
        <v>919</v>
      </c>
      <c r="F281" s="198" t="s">
        <v>920</v>
      </c>
      <c r="G281" s="199" t="s">
        <v>900</v>
      </c>
      <c r="H281" s="200">
        <v>1</v>
      </c>
      <c r="I281" s="201"/>
      <c r="J281" s="202">
        <f>ROUND(I281*H281,2)</f>
        <v>0</v>
      </c>
      <c r="K281" s="198" t="s">
        <v>123</v>
      </c>
      <c r="L281" s="44"/>
      <c r="M281" s="203" t="s">
        <v>22</v>
      </c>
      <c r="N281" s="204" t="s">
        <v>48</v>
      </c>
      <c r="O281" s="84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7" t="s">
        <v>117</v>
      </c>
      <c r="AT281" s="207" t="s">
        <v>119</v>
      </c>
      <c r="AU281" s="207" t="s">
        <v>23</v>
      </c>
      <c r="AY281" s="17" t="s">
        <v>118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7" t="s">
        <v>23</v>
      </c>
      <c r="BK281" s="208">
        <f>ROUND(I281*H281,2)</f>
        <v>0</v>
      </c>
      <c r="BL281" s="17" t="s">
        <v>117</v>
      </c>
      <c r="BM281" s="207" t="s">
        <v>921</v>
      </c>
    </row>
    <row r="282" s="2" customFormat="1" ht="44.25" customHeight="1">
      <c r="A282" s="38"/>
      <c r="B282" s="39"/>
      <c r="C282" s="196" t="s">
        <v>922</v>
      </c>
      <c r="D282" s="196" t="s">
        <v>119</v>
      </c>
      <c r="E282" s="197" t="s">
        <v>923</v>
      </c>
      <c r="F282" s="198" t="s">
        <v>924</v>
      </c>
      <c r="G282" s="199" t="s">
        <v>139</v>
      </c>
      <c r="H282" s="200">
        <v>30</v>
      </c>
      <c r="I282" s="201"/>
      <c r="J282" s="202">
        <f>ROUND(I282*H282,2)</f>
        <v>0</v>
      </c>
      <c r="K282" s="198" t="s">
        <v>123</v>
      </c>
      <c r="L282" s="44"/>
      <c r="M282" s="203" t="s">
        <v>22</v>
      </c>
      <c r="N282" s="204" t="s">
        <v>48</v>
      </c>
      <c r="O282" s="84"/>
      <c r="P282" s="205">
        <f>O282*H282</f>
        <v>0</v>
      </c>
      <c r="Q282" s="205">
        <v>0</v>
      </c>
      <c r="R282" s="205">
        <f>Q282*H282</f>
        <v>0</v>
      </c>
      <c r="S282" s="205">
        <v>0</v>
      </c>
      <c r="T282" s="20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7" t="s">
        <v>117</v>
      </c>
      <c r="AT282" s="207" t="s">
        <v>119</v>
      </c>
      <c r="AU282" s="207" t="s">
        <v>23</v>
      </c>
      <c r="AY282" s="17" t="s">
        <v>118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7" t="s">
        <v>23</v>
      </c>
      <c r="BK282" s="208">
        <f>ROUND(I282*H282,2)</f>
        <v>0</v>
      </c>
      <c r="BL282" s="17" t="s">
        <v>117</v>
      </c>
      <c r="BM282" s="207" t="s">
        <v>925</v>
      </c>
    </row>
    <row r="283" s="2" customFormat="1" ht="16.5" customHeight="1">
      <c r="A283" s="38"/>
      <c r="B283" s="39"/>
      <c r="C283" s="196" t="s">
        <v>926</v>
      </c>
      <c r="D283" s="196" t="s">
        <v>119</v>
      </c>
      <c r="E283" s="197" t="s">
        <v>927</v>
      </c>
      <c r="F283" s="198" t="s">
        <v>928</v>
      </c>
      <c r="G283" s="199" t="s">
        <v>929</v>
      </c>
      <c r="H283" s="200">
        <v>5000</v>
      </c>
      <c r="I283" s="201"/>
      <c r="J283" s="202">
        <f>ROUND(I283*H283,2)</f>
        <v>0</v>
      </c>
      <c r="K283" s="198" t="s">
        <v>22</v>
      </c>
      <c r="L283" s="44"/>
      <c r="M283" s="203" t="s">
        <v>22</v>
      </c>
      <c r="N283" s="204" t="s">
        <v>48</v>
      </c>
      <c r="O283" s="84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7" t="s">
        <v>117</v>
      </c>
      <c r="AT283" s="207" t="s">
        <v>119</v>
      </c>
      <c r="AU283" s="207" t="s">
        <v>23</v>
      </c>
      <c r="AY283" s="17" t="s">
        <v>118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7" t="s">
        <v>23</v>
      </c>
      <c r="BK283" s="208">
        <f>ROUND(I283*H283,2)</f>
        <v>0</v>
      </c>
      <c r="BL283" s="17" t="s">
        <v>117</v>
      </c>
      <c r="BM283" s="207" t="s">
        <v>930</v>
      </c>
    </row>
    <row r="284" s="2" customFormat="1" ht="78" customHeight="1">
      <c r="A284" s="38"/>
      <c r="B284" s="39"/>
      <c r="C284" s="196" t="s">
        <v>931</v>
      </c>
      <c r="D284" s="196" t="s">
        <v>119</v>
      </c>
      <c r="E284" s="197" t="s">
        <v>932</v>
      </c>
      <c r="F284" s="198" t="s">
        <v>933</v>
      </c>
      <c r="G284" s="199" t="s">
        <v>900</v>
      </c>
      <c r="H284" s="200">
        <v>1</v>
      </c>
      <c r="I284" s="201"/>
      <c r="J284" s="202">
        <f>ROUND(I284*H284,2)</f>
        <v>0</v>
      </c>
      <c r="K284" s="198" t="s">
        <v>123</v>
      </c>
      <c r="L284" s="44"/>
      <c r="M284" s="203" t="s">
        <v>22</v>
      </c>
      <c r="N284" s="204" t="s">
        <v>48</v>
      </c>
      <c r="O284" s="84"/>
      <c r="P284" s="205">
        <f>O284*H284</f>
        <v>0</v>
      </c>
      <c r="Q284" s="205">
        <v>0</v>
      </c>
      <c r="R284" s="205">
        <f>Q284*H284</f>
        <v>0</v>
      </c>
      <c r="S284" s="205">
        <v>0</v>
      </c>
      <c r="T284" s="20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7" t="s">
        <v>23</v>
      </c>
      <c r="AT284" s="207" t="s">
        <v>119</v>
      </c>
      <c r="AU284" s="207" t="s">
        <v>23</v>
      </c>
      <c r="AY284" s="17" t="s">
        <v>118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7" t="s">
        <v>23</v>
      </c>
      <c r="BK284" s="208">
        <f>ROUND(I284*H284,2)</f>
        <v>0</v>
      </c>
      <c r="BL284" s="17" t="s">
        <v>23</v>
      </c>
      <c r="BM284" s="207" t="s">
        <v>934</v>
      </c>
    </row>
    <row r="285" s="2" customFormat="1">
      <c r="A285" s="38"/>
      <c r="B285" s="39"/>
      <c r="C285" s="196" t="s">
        <v>935</v>
      </c>
      <c r="D285" s="196" t="s">
        <v>119</v>
      </c>
      <c r="E285" s="197" t="s">
        <v>936</v>
      </c>
      <c r="F285" s="198" t="s">
        <v>937</v>
      </c>
      <c r="G285" s="199" t="s">
        <v>900</v>
      </c>
      <c r="H285" s="200">
        <v>1</v>
      </c>
      <c r="I285" s="201"/>
      <c r="J285" s="202">
        <f>ROUND(I285*H285,2)</f>
        <v>0</v>
      </c>
      <c r="K285" s="198" t="s">
        <v>123</v>
      </c>
      <c r="L285" s="44"/>
      <c r="M285" s="203" t="s">
        <v>22</v>
      </c>
      <c r="N285" s="204" t="s">
        <v>48</v>
      </c>
      <c r="O285" s="84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7" t="s">
        <v>23</v>
      </c>
      <c r="AT285" s="207" t="s">
        <v>119</v>
      </c>
      <c r="AU285" s="207" t="s">
        <v>23</v>
      </c>
      <c r="AY285" s="17" t="s">
        <v>118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7" t="s">
        <v>23</v>
      </c>
      <c r="BK285" s="208">
        <f>ROUND(I285*H285,2)</f>
        <v>0</v>
      </c>
      <c r="BL285" s="17" t="s">
        <v>23</v>
      </c>
      <c r="BM285" s="207" t="s">
        <v>938</v>
      </c>
    </row>
    <row r="286" s="2" customFormat="1" ht="44.25" customHeight="1">
      <c r="A286" s="38"/>
      <c r="B286" s="39"/>
      <c r="C286" s="196" t="s">
        <v>939</v>
      </c>
      <c r="D286" s="196" t="s">
        <v>119</v>
      </c>
      <c r="E286" s="197" t="s">
        <v>940</v>
      </c>
      <c r="F286" s="198" t="s">
        <v>941</v>
      </c>
      <c r="G286" s="199" t="s">
        <v>900</v>
      </c>
      <c r="H286" s="200">
        <v>1</v>
      </c>
      <c r="I286" s="201"/>
      <c r="J286" s="202">
        <f>ROUND(I286*H286,2)</f>
        <v>0</v>
      </c>
      <c r="K286" s="198" t="s">
        <v>123</v>
      </c>
      <c r="L286" s="44"/>
      <c r="M286" s="219" t="s">
        <v>22</v>
      </c>
      <c r="N286" s="220" t="s">
        <v>48</v>
      </c>
      <c r="O286" s="221"/>
      <c r="P286" s="222">
        <f>O286*H286</f>
        <v>0</v>
      </c>
      <c r="Q286" s="222">
        <v>0</v>
      </c>
      <c r="R286" s="222">
        <f>Q286*H286</f>
        <v>0</v>
      </c>
      <c r="S286" s="222">
        <v>0</v>
      </c>
      <c r="T286" s="223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07" t="s">
        <v>23</v>
      </c>
      <c r="AT286" s="207" t="s">
        <v>119</v>
      </c>
      <c r="AU286" s="207" t="s">
        <v>23</v>
      </c>
      <c r="AY286" s="17" t="s">
        <v>118</v>
      </c>
      <c r="BE286" s="208">
        <f>IF(N286="základní",J286,0)</f>
        <v>0</v>
      </c>
      <c r="BF286" s="208">
        <f>IF(N286="snížená",J286,0)</f>
        <v>0</v>
      </c>
      <c r="BG286" s="208">
        <f>IF(N286="zákl. přenesená",J286,0)</f>
        <v>0</v>
      </c>
      <c r="BH286" s="208">
        <f>IF(N286="sníž. přenesená",J286,0)</f>
        <v>0</v>
      </c>
      <c r="BI286" s="208">
        <f>IF(N286="nulová",J286,0)</f>
        <v>0</v>
      </c>
      <c r="BJ286" s="17" t="s">
        <v>23</v>
      </c>
      <c r="BK286" s="208">
        <f>ROUND(I286*H286,2)</f>
        <v>0</v>
      </c>
      <c r="BL286" s="17" t="s">
        <v>23</v>
      </c>
      <c r="BM286" s="207" t="s">
        <v>942</v>
      </c>
    </row>
    <row r="287" s="2" customFormat="1" ht="6.96" customHeight="1">
      <c r="A287" s="38"/>
      <c r="B287" s="59"/>
      <c r="C287" s="60"/>
      <c r="D287" s="60"/>
      <c r="E287" s="60"/>
      <c r="F287" s="60"/>
      <c r="G287" s="60"/>
      <c r="H287" s="60"/>
      <c r="I287" s="60"/>
      <c r="J287" s="60"/>
      <c r="K287" s="60"/>
      <c r="L287" s="44"/>
      <c r="M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sheet="1" autoFilter="0" formatColumns="0" formatRows="0" objects="1" scenarios="1" spinCount="100000" saltValue="ld9paF8MJKXjpBoZygc1Obfmeo1YpTrEMdrlVL8LJ2klTYVppCQUmNDlgmj1OSxQnXsV2qz8nUs5Aa5KCYOuwA==" hashValue="0VS+h8KYPhcCynWxpwTafCirH+dJyeClcJVaRQe2C3FliYak3ZZlYPSBwE5aSQ0u8sNZAfNfq9Z77WhBDPZerg==" algorithmName="SHA-512" password="CC35"/>
  <autoFilter ref="C79:K2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Opravy kabelů a kabelových tras v obvodu SSZT 2021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943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ROUND((SUM(BE84:BE145)),  2)</f>
        <v>0</v>
      </c>
      <c r="G33" s="38"/>
      <c r="H33" s="38"/>
      <c r="I33" s="148">
        <v>0.20999999999999999</v>
      </c>
      <c r="J33" s="147">
        <f>ROUND(((SUM(BE84:BE145))*I33),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ROUND((SUM(BF84:BF145)),  2)</f>
        <v>0</v>
      </c>
      <c r="G34" s="38"/>
      <c r="H34" s="38"/>
      <c r="I34" s="148">
        <v>0.14999999999999999</v>
      </c>
      <c r="J34" s="147">
        <f>ROUND(((SUM(BF84:BF145))*I34),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ROUND((SUM(BG84:BG145)),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ROUND((SUM(BH84:BH145)),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ROUND((SUM(BI84:BI145)),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Opravy kabelů a kabelových tras v obvodu SSZT 2021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02 - ÚRS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OŘ Ostrava</v>
      </c>
      <c r="G52" s="40"/>
      <c r="H52" s="40"/>
      <c r="I52" s="32" t="s">
        <v>26</v>
      </c>
      <c r="J52" s="72" t="str">
        <f>IF(J12="","",J12)</f>
        <v>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65"/>
      <c r="C60" s="166"/>
      <c r="D60" s="167" t="s">
        <v>944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225"/>
      <c r="D61" s="226" t="s">
        <v>945</v>
      </c>
      <c r="E61" s="227"/>
      <c r="F61" s="227"/>
      <c r="G61" s="227"/>
      <c r="H61" s="227"/>
      <c r="I61" s="227"/>
      <c r="J61" s="228">
        <f>J86</f>
        <v>0</v>
      </c>
      <c r="K61" s="225"/>
      <c r="L61" s="22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4"/>
      <c r="C62" s="225"/>
      <c r="D62" s="226" t="s">
        <v>946</v>
      </c>
      <c r="E62" s="227"/>
      <c r="F62" s="227"/>
      <c r="G62" s="227"/>
      <c r="H62" s="227"/>
      <c r="I62" s="227"/>
      <c r="J62" s="228">
        <f>J88</f>
        <v>0</v>
      </c>
      <c r="K62" s="225"/>
      <c r="L62" s="22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21.84" customHeight="1">
      <c r="A63" s="12"/>
      <c r="B63" s="224"/>
      <c r="C63" s="225"/>
      <c r="D63" s="226" t="s">
        <v>947</v>
      </c>
      <c r="E63" s="227"/>
      <c r="F63" s="227"/>
      <c r="G63" s="227"/>
      <c r="H63" s="227"/>
      <c r="I63" s="227"/>
      <c r="J63" s="228">
        <f>J89</f>
        <v>0</v>
      </c>
      <c r="K63" s="225"/>
      <c r="L63" s="22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4"/>
      <c r="C64" s="225"/>
      <c r="D64" s="226" t="s">
        <v>948</v>
      </c>
      <c r="E64" s="227"/>
      <c r="F64" s="227"/>
      <c r="G64" s="227"/>
      <c r="H64" s="227"/>
      <c r="I64" s="227"/>
      <c r="J64" s="228">
        <f>J142</f>
        <v>0</v>
      </c>
      <c r="K64" s="225"/>
      <c r="L64" s="22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Opravy kabelů a kabelových tras v obvodu SSZT 2021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95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02 - ÚRS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24</v>
      </c>
      <c r="D78" s="40"/>
      <c r="E78" s="40"/>
      <c r="F78" s="27" t="str">
        <f>F12</f>
        <v>OŘ Ostrava</v>
      </c>
      <c r="G78" s="40"/>
      <c r="H78" s="40"/>
      <c r="I78" s="32" t="s">
        <v>26</v>
      </c>
      <c r="J78" s="72" t="str">
        <f>IF(J12="","",J12)</f>
        <v>1. 1. 2021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30</v>
      </c>
      <c r="D80" s="40"/>
      <c r="E80" s="40"/>
      <c r="F80" s="27" t="str">
        <f>E15</f>
        <v>Správa železnic, státní organizace</v>
      </c>
      <c r="G80" s="40"/>
      <c r="H80" s="40"/>
      <c r="I80" s="32" t="s">
        <v>36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34</v>
      </c>
      <c r="D81" s="40"/>
      <c r="E81" s="40"/>
      <c r="F81" s="27" t="str">
        <f>IF(E18="","",E18)</f>
        <v>Vyplň údaj</v>
      </c>
      <c r="G81" s="40"/>
      <c r="H81" s="40"/>
      <c r="I81" s="32" t="s">
        <v>39</v>
      </c>
      <c r="J81" s="36" t="str">
        <f>E24</f>
        <v>ing. Hodulová Michaela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103</v>
      </c>
      <c r="D83" s="174" t="s">
        <v>62</v>
      </c>
      <c r="E83" s="174" t="s">
        <v>58</v>
      </c>
      <c r="F83" s="174" t="s">
        <v>59</v>
      </c>
      <c r="G83" s="174" t="s">
        <v>104</v>
      </c>
      <c r="H83" s="174" t="s">
        <v>105</v>
      </c>
      <c r="I83" s="174" t="s">
        <v>106</v>
      </c>
      <c r="J83" s="174" t="s">
        <v>99</v>
      </c>
      <c r="K83" s="175" t="s">
        <v>107</v>
      </c>
      <c r="L83" s="176"/>
      <c r="M83" s="92" t="s">
        <v>22</v>
      </c>
      <c r="N83" s="93" t="s">
        <v>47</v>
      </c>
      <c r="O83" s="93" t="s">
        <v>108</v>
      </c>
      <c r="P83" s="93" t="s">
        <v>109</v>
      </c>
      <c r="Q83" s="93" t="s">
        <v>110</v>
      </c>
      <c r="R83" s="93" t="s">
        <v>111</v>
      </c>
      <c r="S83" s="93" t="s">
        <v>112</v>
      </c>
      <c r="T83" s="94" t="s">
        <v>113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114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14.030639999999998</v>
      </c>
      <c r="S84" s="96"/>
      <c r="T84" s="180">
        <f>T85</f>
        <v>6.0500000000000007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76</v>
      </c>
      <c r="AU84" s="17" t="s">
        <v>100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76</v>
      </c>
      <c r="E85" s="185" t="s">
        <v>949</v>
      </c>
      <c r="F85" s="185" t="s">
        <v>950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P86+P142</f>
        <v>0</v>
      </c>
      <c r="Q85" s="190"/>
      <c r="R85" s="191">
        <f>R86+R142</f>
        <v>14.030639999999998</v>
      </c>
      <c r="S85" s="190"/>
      <c r="T85" s="192">
        <f>T86+T142</f>
        <v>6.0500000000000007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23</v>
      </c>
      <c r="AT85" s="194" t="s">
        <v>76</v>
      </c>
      <c r="AU85" s="194" t="s">
        <v>77</v>
      </c>
      <c r="AY85" s="193" t="s">
        <v>118</v>
      </c>
      <c r="BK85" s="195">
        <f>BK86+BK142</f>
        <v>0</v>
      </c>
    </row>
    <row r="86" s="11" customFormat="1" ht="22.8" customHeight="1">
      <c r="A86" s="11"/>
      <c r="B86" s="182"/>
      <c r="C86" s="183"/>
      <c r="D86" s="184" t="s">
        <v>76</v>
      </c>
      <c r="E86" s="230" t="s">
        <v>23</v>
      </c>
      <c r="F86" s="230" t="s">
        <v>951</v>
      </c>
      <c r="G86" s="183"/>
      <c r="H86" s="183"/>
      <c r="I86" s="186"/>
      <c r="J86" s="231">
        <f>BK86</f>
        <v>0</v>
      </c>
      <c r="K86" s="183"/>
      <c r="L86" s="188"/>
      <c r="M86" s="189"/>
      <c r="N86" s="190"/>
      <c r="O86" s="190"/>
      <c r="P86" s="191">
        <f>P87+P88</f>
        <v>0</v>
      </c>
      <c r="Q86" s="190"/>
      <c r="R86" s="191">
        <f>R87+R88</f>
        <v>13.010639999999999</v>
      </c>
      <c r="S86" s="190"/>
      <c r="T86" s="192">
        <f>T87+T88</f>
        <v>6.0500000000000007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23</v>
      </c>
      <c r="AT86" s="194" t="s">
        <v>76</v>
      </c>
      <c r="AU86" s="194" t="s">
        <v>23</v>
      </c>
      <c r="AY86" s="193" t="s">
        <v>118</v>
      </c>
      <c r="BK86" s="195">
        <f>BK87+BK88</f>
        <v>0</v>
      </c>
    </row>
    <row r="87" s="2" customFormat="1">
      <c r="A87" s="38"/>
      <c r="B87" s="39"/>
      <c r="C87" s="196" t="s">
        <v>23</v>
      </c>
      <c r="D87" s="196" t="s">
        <v>119</v>
      </c>
      <c r="E87" s="197" t="s">
        <v>952</v>
      </c>
      <c r="F87" s="198" t="s">
        <v>953</v>
      </c>
      <c r="G87" s="199" t="s">
        <v>595</v>
      </c>
      <c r="H87" s="200">
        <v>5</v>
      </c>
      <c r="I87" s="201"/>
      <c r="J87" s="202">
        <f>ROUND(I87*H87,2)</f>
        <v>0</v>
      </c>
      <c r="K87" s="198" t="s">
        <v>954</v>
      </c>
      <c r="L87" s="44"/>
      <c r="M87" s="203" t="s">
        <v>22</v>
      </c>
      <c r="N87" s="204" t="s">
        <v>48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117</v>
      </c>
      <c r="AT87" s="207" t="s">
        <v>119</v>
      </c>
      <c r="AU87" s="207" t="s">
        <v>86</v>
      </c>
      <c r="AY87" s="17" t="s">
        <v>118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23</v>
      </c>
      <c r="BK87" s="208">
        <f>ROUND(I87*H87,2)</f>
        <v>0</v>
      </c>
      <c r="BL87" s="17" t="s">
        <v>117</v>
      </c>
      <c r="BM87" s="207" t="s">
        <v>955</v>
      </c>
    </row>
    <row r="88" s="11" customFormat="1" ht="20.88" customHeight="1">
      <c r="A88" s="11"/>
      <c r="B88" s="182"/>
      <c r="C88" s="183"/>
      <c r="D88" s="184" t="s">
        <v>76</v>
      </c>
      <c r="E88" s="230" t="s">
        <v>583</v>
      </c>
      <c r="F88" s="230" t="s">
        <v>956</v>
      </c>
      <c r="G88" s="183"/>
      <c r="H88" s="183"/>
      <c r="I88" s="186"/>
      <c r="J88" s="231">
        <f>BK88</f>
        <v>0</v>
      </c>
      <c r="K88" s="183"/>
      <c r="L88" s="188"/>
      <c r="M88" s="189"/>
      <c r="N88" s="190"/>
      <c r="O88" s="190"/>
      <c r="P88" s="191">
        <f>P89</f>
        <v>0</v>
      </c>
      <c r="Q88" s="190"/>
      <c r="R88" s="191">
        <f>R89</f>
        <v>13.010639999999999</v>
      </c>
      <c r="S88" s="190"/>
      <c r="T88" s="192">
        <f>T89</f>
        <v>6.0500000000000007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3" t="s">
        <v>128</v>
      </c>
      <c r="AT88" s="194" t="s">
        <v>76</v>
      </c>
      <c r="AU88" s="194" t="s">
        <v>86</v>
      </c>
      <c r="AY88" s="193" t="s">
        <v>118</v>
      </c>
      <c r="BK88" s="195">
        <f>BK89</f>
        <v>0</v>
      </c>
    </row>
    <row r="89" s="13" customFormat="1" ht="20.88" customHeight="1">
      <c r="A89" s="13"/>
      <c r="B89" s="232"/>
      <c r="C89" s="233"/>
      <c r="D89" s="234" t="s">
        <v>76</v>
      </c>
      <c r="E89" s="234" t="s">
        <v>957</v>
      </c>
      <c r="F89" s="234" t="s">
        <v>958</v>
      </c>
      <c r="G89" s="233"/>
      <c r="H89" s="233"/>
      <c r="I89" s="235"/>
      <c r="J89" s="236">
        <f>BK89</f>
        <v>0</v>
      </c>
      <c r="K89" s="233"/>
      <c r="L89" s="237"/>
      <c r="M89" s="238"/>
      <c r="N89" s="239"/>
      <c r="O89" s="239"/>
      <c r="P89" s="240">
        <f>SUM(P90:P141)</f>
        <v>0</v>
      </c>
      <c r="Q89" s="239"/>
      <c r="R89" s="240">
        <f>SUM(R90:R141)</f>
        <v>13.010639999999999</v>
      </c>
      <c r="S89" s="239"/>
      <c r="T89" s="241">
        <f>SUM(T90:T141)</f>
        <v>6.0500000000000007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242" t="s">
        <v>128</v>
      </c>
      <c r="AT89" s="243" t="s">
        <v>76</v>
      </c>
      <c r="AU89" s="243" t="s">
        <v>128</v>
      </c>
      <c r="AY89" s="242" t="s">
        <v>118</v>
      </c>
      <c r="BK89" s="244">
        <f>SUM(BK90:BK141)</f>
        <v>0</v>
      </c>
    </row>
    <row r="90" s="2" customFormat="1">
      <c r="A90" s="38"/>
      <c r="B90" s="39"/>
      <c r="C90" s="196" t="s">
        <v>86</v>
      </c>
      <c r="D90" s="196" t="s">
        <v>119</v>
      </c>
      <c r="E90" s="197" t="s">
        <v>959</v>
      </c>
      <c r="F90" s="198" t="s">
        <v>960</v>
      </c>
      <c r="G90" s="199" t="s">
        <v>929</v>
      </c>
      <c r="H90" s="200">
        <v>1.1000000000000001</v>
      </c>
      <c r="I90" s="201"/>
      <c r="J90" s="202">
        <f>ROUND(I90*H90,2)</f>
        <v>0</v>
      </c>
      <c r="K90" s="198" t="s">
        <v>954</v>
      </c>
      <c r="L90" s="44"/>
      <c r="M90" s="203" t="s">
        <v>22</v>
      </c>
      <c r="N90" s="204" t="s">
        <v>48</v>
      </c>
      <c r="O90" s="84"/>
      <c r="P90" s="205">
        <f>O90*H90</f>
        <v>0</v>
      </c>
      <c r="Q90" s="205">
        <v>0.0088000000000000005</v>
      </c>
      <c r="R90" s="205">
        <f>Q90*H90</f>
        <v>0.0096800000000000011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117</v>
      </c>
      <c r="AT90" s="207" t="s">
        <v>119</v>
      </c>
      <c r="AU90" s="207" t="s">
        <v>117</v>
      </c>
      <c r="AY90" s="17" t="s">
        <v>118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23</v>
      </c>
      <c r="BK90" s="208">
        <f>ROUND(I90*H90,2)</f>
        <v>0</v>
      </c>
      <c r="BL90" s="17" t="s">
        <v>117</v>
      </c>
      <c r="BM90" s="207" t="s">
        <v>961</v>
      </c>
    </row>
    <row r="91" s="2" customFormat="1" ht="21.75" customHeight="1">
      <c r="A91" s="38"/>
      <c r="B91" s="39"/>
      <c r="C91" s="196" t="s">
        <v>128</v>
      </c>
      <c r="D91" s="196" t="s">
        <v>119</v>
      </c>
      <c r="E91" s="197" t="s">
        <v>962</v>
      </c>
      <c r="F91" s="198" t="s">
        <v>963</v>
      </c>
      <c r="G91" s="199" t="s">
        <v>929</v>
      </c>
      <c r="H91" s="200">
        <v>0.40000000000000002</v>
      </c>
      <c r="I91" s="201"/>
      <c r="J91" s="202">
        <f>ROUND(I91*H91,2)</f>
        <v>0</v>
      </c>
      <c r="K91" s="198" t="s">
        <v>954</v>
      </c>
      <c r="L91" s="44"/>
      <c r="M91" s="203" t="s">
        <v>22</v>
      </c>
      <c r="N91" s="204" t="s">
        <v>48</v>
      </c>
      <c r="O91" s="84"/>
      <c r="P91" s="205">
        <f>O91*H91</f>
        <v>0</v>
      </c>
      <c r="Q91" s="205">
        <v>0.0099000000000000008</v>
      </c>
      <c r="R91" s="205">
        <f>Q91*H91</f>
        <v>0.0039600000000000008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117</v>
      </c>
      <c r="AT91" s="207" t="s">
        <v>119</v>
      </c>
      <c r="AU91" s="207" t="s">
        <v>117</v>
      </c>
      <c r="AY91" s="17" t="s">
        <v>118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23</v>
      </c>
      <c r="BK91" s="208">
        <f>ROUND(I91*H91,2)</f>
        <v>0</v>
      </c>
      <c r="BL91" s="17" t="s">
        <v>117</v>
      </c>
      <c r="BM91" s="207" t="s">
        <v>964</v>
      </c>
    </row>
    <row r="92" s="2" customFormat="1">
      <c r="A92" s="38"/>
      <c r="B92" s="39"/>
      <c r="C92" s="196" t="s">
        <v>117</v>
      </c>
      <c r="D92" s="196" t="s">
        <v>119</v>
      </c>
      <c r="E92" s="197" t="s">
        <v>965</v>
      </c>
      <c r="F92" s="198" t="s">
        <v>966</v>
      </c>
      <c r="G92" s="199" t="s">
        <v>122</v>
      </c>
      <c r="H92" s="200">
        <v>8</v>
      </c>
      <c r="I92" s="201"/>
      <c r="J92" s="202">
        <f>ROUND(I92*H92,2)</f>
        <v>0</v>
      </c>
      <c r="K92" s="198" t="s">
        <v>954</v>
      </c>
      <c r="L92" s="44"/>
      <c r="M92" s="203" t="s">
        <v>22</v>
      </c>
      <c r="N92" s="204" t="s">
        <v>48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117</v>
      </c>
      <c r="AT92" s="207" t="s">
        <v>119</v>
      </c>
      <c r="AU92" s="207" t="s">
        <v>117</v>
      </c>
      <c r="AY92" s="17" t="s">
        <v>118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23</v>
      </c>
      <c r="BK92" s="208">
        <f>ROUND(I92*H92,2)</f>
        <v>0</v>
      </c>
      <c r="BL92" s="17" t="s">
        <v>117</v>
      </c>
      <c r="BM92" s="207" t="s">
        <v>967</v>
      </c>
    </row>
    <row r="93" s="2" customFormat="1" ht="44.25" customHeight="1">
      <c r="A93" s="38"/>
      <c r="B93" s="39"/>
      <c r="C93" s="196" t="s">
        <v>136</v>
      </c>
      <c r="D93" s="196" t="s">
        <v>119</v>
      </c>
      <c r="E93" s="197" t="s">
        <v>968</v>
      </c>
      <c r="F93" s="198" t="s">
        <v>969</v>
      </c>
      <c r="G93" s="199" t="s">
        <v>595</v>
      </c>
      <c r="H93" s="200">
        <v>70</v>
      </c>
      <c r="I93" s="201"/>
      <c r="J93" s="202">
        <f>ROUND(I93*H93,2)</f>
        <v>0</v>
      </c>
      <c r="K93" s="198" t="s">
        <v>954</v>
      </c>
      <c r="L93" s="44"/>
      <c r="M93" s="203" t="s">
        <v>22</v>
      </c>
      <c r="N93" s="204" t="s">
        <v>48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117</v>
      </c>
      <c r="AT93" s="207" t="s">
        <v>119</v>
      </c>
      <c r="AU93" s="207" t="s">
        <v>117</v>
      </c>
      <c r="AY93" s="17" t="s">
        <v>118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23</v>
      </c>
      <c r="BK93" s="208">
        <f>ROUND(I93*H93,2)</f>
        <v>0</v>
      </c>
      <c r="BL93" s="17" t="s">
        <v>117</v>
      </c>
      <c r="BM93" s="207" t="s">
        <v>970</v>
      </c>
    </row>
    <row r="94" s="2" customFormat="1">
      <c r="A94" s="38"/>
      <c r="B94" s="39"/>
      <c r="C94" s="196" t="s">
        <v>141</v>
      </c>
      <c r="D94" s="196" t="s">
        <v>119</v>
      </c>
      <c r="E94" s="197" t="s">
        <v>971</v>
      </c>
      <c r="F94" s="198" t="s">
        <v>972</v>
      </c>
      <c r="G94" s="199" t="s">
        <v>595</v>
      </c>
      <c r="H94" s="200">
        <v>30</v>
      </c>
      <c r="I94" s="201"/>
      <c r="J94" s="202">
        <f>ROUND(I94*H94,2)</f>
        <v>0</v>
      </c>
      <c r="K94" s="198" t="s">
        <v>954</v>
      </c>
      <c r="L94" s="44"/>
      <c r="M94" s="203" t="s">
        <v>22</v>
      </c>
      <c r="N94" s="204" t="s">
        <v>48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117</v>
      </c>
      <c r="AT94" s="207" t="s">
        <v>119</v>
      </c>
      <c r="AU94" s="207" t="s">
        <v>117</v>
      </c>
      <c r="AY94" s="17" t="s">
        <v>118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23</v>
      </c>
      <c r="BK94" s="208">
        <f>ROUND(I94*H94,2)</f>
        <v>0</v>
      </c>
      <c r="BL94" s="17" t="s">
        <v>117</v>
      </c>
      <c r="BM94" s="207" t="s">
        <v>973</v>
      </c>
    </row>
    <row r="95" s="2" customFormat="1" ht="16.5" customHeight="1">
      <c r="A95" s="38"/>
      <c r="B95" s="39"/>
      <c r="C95" s="196" t="s">
        <v>145</v>
      </c>
      <c r="D95" s="196" t="s">
        <v>119</v>
      </c>
      <c r="E95" s="197" t="s">
        <v>974</v>
      </c>
      <c r="F95" s="198" t="s">
        <v>975</v>
      </c>
      <c r="G95" s="199" t="s">
        <v>131</v>
      </c>
      <c r="H95" s="200">
        <v>10</v>
      </c>
      <c r="I95" s="201"/>
      <c r="J95" s="202">
        <f>ROUND(I95*H95,2)</f>
        <v>0</v>
      </c>
      <c r="K95" s="198" t="s">
        <v>954</v>
      </c>
      <c r="L95" s="44"/>
      <c r="M95" s="203" t="s">
        <v>22</v>
      </c>
      <c r="N95" s="204" t="s">
        <v>48</v>
      </c>
      <c r="O95" s="84"/>
      <c r="P95" s="205">
        <f>O95*H95</f>
        <v>0</v>
      </c>
      <c r="Q95" s="205">
        <v>0.00264</v>
      </c>
      <c r="R95" s="205">
        <f>Q95*H95</f>
        <v>0.0264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117</v>
      </c>
      <c r="AT95" s="207" t="s">
        <v>119</v>
      </c>
      <c r="AU95" s="207" t="s">
        <v>117</v>
      </c>
      <c r="AY95" s="17" t="s">
        <v>118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23</v>
      </c>
      <c r="BK95" s="208">
        <f>ROUND(I95*H95,2)</f>
        <v>0</v>
      </c>
      <c r="BL95" s="17" t="s">
        <v>117</v>
      </c>
      <c r="BM95" s="207" t="s">
        <v>976</v>
      </c>
    </row>
    <row r="96" s="2" customFormat="1" ht="16.5" customHeight="1">
      <c r="A96" s="38"/>
      <c r="B96" s="39"/>
      <c r="C96" s="196" t="s">
        <v>149</v>
      </c>
      <c r="D96" s="196" t="s">
        <v>119</v>
      </c>
      <c r="E96" s="197" t="s">
        <v>977</v>
      </c>
      <c r="F96" s="198" t="s">
        <v>978</v>
      </c>
      <c r="G96" s="199" t="s">
        <v>131</v>
      </c>
      <c r="H96" s="200">
        <v>15</v>
      </c>
      <c r="I96" s="201"/>
      <c r="J96" s="202">
        <f>ROUND(I96*H96,2)</f>
        <v>0</v>
      </c>
      <c r="K96" s="198" t="s">
        <v>954</v>
      </c>
      <c r="L96" s="44"/>
      <c r="M96" s="203" t="s">
        <v>22</v>
      </c>
      <c r="N96" s="204" t="s">
        <v>48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117</v>
      </c>
      <c r="AT96" s="207" t="s">
        <v>119</v>
      </c>
      <c r="AU96" s="207" t="s">
        <v>117</v>
      </c>
      <c r="AY96" s="17" t="s">
        <v>118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23</v>
      </c>
      <c r="BK96" s="208">
        <f>ROUND(I96*H96,2)</f>
        <v>0</v>
      </c>
      <c r="BL96" s="17" t="s">
        <v>117</v>
      </c>
      <c r="BM96" s="207" t="s">
        <v>979</v>
      </c>
    </row>
    <row r="97" s="2" customFormat="1" ht="16.5" customHeight="1">
      <c r="A97" s="38"/>
      <c r="B97" s="39"/>
      <c r="C97" s="196" t="s">
        <v>153</v>
      </c>
      <c r="D97" s="196" t="s">
        <v>119</v>
      </c>
      <c r="E97" s="197" t="s">
        <v>980</v>
      </c>
      <c r="F97" s="198" t="s">
        <v>981</v>
      </c>
      <c r="G97" s="199" t="s">
        <v>131</v>
      </c>
      <c r="H97" s="200">
        <v>10</v>
      </c>
      <c r="I97" s="201"/>
      <c r="J97" s="202">
        <f>ROUND(I97*H97,2)</f>
        <v>0</v>
      </c>
      <c r="K97" s="198" t="s">
        <v>954</v>
      </c>
      <c r="L97" s="44"/>
      <c r="M97" s="203" t="s">
        <v>22</v>
      </c>
      <c r="N97" s="204" t="s">
        <v>48</v>
      </c>
      <c r="O97" s="84"/>
      <c r="P97" s="205">
        <f>O97*H97</f>
        <v>0</v>
      </c>
      <c r="Q97" s="205">
        <v>0.01762</v>
      </c>
      <c r="R97" s="205">
        <f>Q97*H97</f>
        <v>0.1762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117</v>
      </c>
      <c r="AT97" s="207" t="s">
        <v>119</v>
      </c>
      <c r="AU97" s="207" t="s">
        <v>117</v>
      </c>
      <c r="AY97" s="17" t="s">
        <v>118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23</v>
      </c>
      <c r="BK97" s="208">
        <f>ROUND(I97*H97,2)</f>
        <v>0</v>
      </c>
      <c r="BL97" s="17" t="s">
        <v>117</v>
      </c>
      <c r="BM97" s="207" t="s">
        <v>982</v>
      </c>
    </row>
    <row r="98" s="2" customFormat="1" ht="21.75" customHeight="1">
      <c r="A98" s="38"/>
      <c r="B98" s="39"/>
      <c r="C98" s="196" t="s">
        <v>28</v>
      </c>
      <c r="D98" s="196" t="s">
        <v>119</v>
      </c>
      <c r="E98" s="197" t="s">
        <v>983</v>
      </c>
      <c r="F98" s="198" t="s">
        <v>984</v>
      </c>
      <c r="G98" s="199" t="s">
        <v>131</v>
      </c>
      <c r="H98" s="200">
        <v>30</v>
      </c>
      <c r="I98" s="201"/>
      <c r="J98" s="202">
        <f>ROUND(I98*H98,2)</f>
        <v>0</v>
      </c>
      <c r="K98" s="198" t="s">
        <v>954</v>
      </c>
      <c r="L98" s="44"/>
      <c r="M98" s="203" t="s">
        <v>22</v>
      </c>
      <c r="N98" s="204" t="s">
        <v>48</v>
      </c>
      <c r="O98" s="84"/>
      <c r="P98" s="205">
        <f>O98*H98</f>
        <v>0</v>
      </c>
      <c r="Q98" s="205">
        <v>0.00313</v>
      </c>
      <c r="R98" s="205">
        <f>Q98*H98</f>
        <v>0.093899999999999997</v>
      </c>
      <c r="S98" s="205">
        <v>0</v>
      </c>
      <c r="T98" s="20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117</v>
      </c>
      <c r="AT98" s="207" t="s">
        <v>119</v>
      </c>
      <c r="AU98" s="207" t="s">
        <v>117</v>
      </c>
      <c r="AY98" s="17" t="s">
        <v>118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23</v>
      </c>
      <c r="BK98" s="208">
        <f>ROUND(I98*H98,2)</f>
        <v>0</v>
      </c>
      <c r="BL98" s="17" t="s">
        <v>117</v>
      </c>
      <c r="BM98" s="207" t="s">
        <v>985</v>
      </c>
    </row>
    <row r="99" s="2" customFormat="1">
      <c r="A99" s="38"/>
      <c r="B99" s="39"/>
      <c r="C99" s="196" t="s">
        <v>160</v>
      </c>
      <c r="D99" s="196" t="s">
        <v>119</v>
      </c>
      <c r="E99" s="197" t="s">
        <v>986</v>
      </c>
      <c r="F99" s="198" t="s">
        <v>987</v>
      </c>
      <c r="G99" s="199" t="s">
        <v>131</v>
      </c>
      <c r="H99" s="200">
        <v>20</v>
      </c>
      <c r="I99" s="201"/>
      <c r="J99" s="202">
        <f>ROUND(I99*H99,2)</f>
        <v>0</v>
      </c>
      <c r="K99" s="198" t="s">
        <v>954</v>
      </c>
      <c r="L99" s="44"/>
      <c r="M99" s="203" t="s">
        <v>22</v>
      </c>
      <c r="N99" s="204" t="s">
        <v>48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117</v>
      </c>
      <c r="AT99" s="207" t="s">
        <v>119</v>
      </c>
      <c r="AU99" s="207" t="s">
        <v>117</v>
      </c>
      <c r="AY99" s="17" t="s">
        <v>118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23</v>
      </c>
      <c r="BK99" s="208">
        <f>ROUND(I99*H99,2)</f>
        <v>0</v>
      </c>
      <c r="BL99" s="17" t="s">
        <v>117</v>
      </c>
      <c r="BM99" s="207" t="s">
        <v>988</v>
      </c>
    </row>
    <row r="100" s="2" customFormat="1" ht="16.5" customHeight="1">
      <c r="A100" s="38"/>
      <c r="B100" s="39"/>
      <c r="C100" s="209" t="s">
        <v>164</v>
      </c>
      <c r="D100" s="209" t="s">
        <v>583</v>
      </c>
      <c r="E100" s="210" t="s">
        <v>989</v>
      </c>
      <c r="F100" s="211" t="s">
        <v>990</v>
      </c>
      <c r="G100" s="212" t="s">
        <v>595</v>
      </c>
      <c r="H100" s="213">
        <v>3</v>
      </c>
      <c r="I100" s="214"/>
      <c r="J100" s="215">
        <f>ROUND(I100*H100,2)</f>
        <v>0</v>
      </c>
      <c r="K100" s="211" t="s">
        <v>954</v>
      </c>
      <c r="L100" s="216"/>
      <c r="M100" s="217" t="s">
        <v>22</v>
      </c>
      <c r="N100" s="218" t="s">
        <v>48</v>
      </c>
      <c r="O100" s="84"/>
      <c r="P100" s="205">
        <f>O100*H100</f>
        <v>0</v>
      </c>
      <c r="Q100" s="205">
        <v>2.234</v>
      </c>
      <c r="R100" s="205">
        <f>Q100*H100</f>
        <v>6.702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149</v>
      </c>
      <c r="AT100" s="207" t="s">
        <v>583</v>
      </c>
      <c r="AU100" s="207" t="s">
        <v>117</v>
      </c>
      <c r="AY100" s="17" t="s">
        <v>118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23</v>
      </c>
      <c r="BK100" s="208">
        <f>ROUND(I100*H100,2)</f>
        <v>0</v>
      </c>
      <c r="BL100" s="17" t="s">
        <v>117</v>
      </c>
      <c r="BM100" s="207" t="s">
        <v>991</v>
      </c>
    </row>
    <row r="101" s="2" customFormat="1" ht="16.5" customHeight="1">
      <c r="A101" s="38"/>
      <c r="B101" s="39"/>
      <c r="C101" s="196" t="s">
        <v>169</v>
      </c>
      <c r="D101" s="196" t="s">
        <v>119</v>
      </c>
      <c r="E101" s="197" t="s">
        <v>992</v>
      </c>
      <c r="F101" s="198" t="s">
        <v>993</v>
      </c>
      <c r="G101" s="199" t="s">
        <v>595</v>
      </c>
      <c r="H101" s="200">
        <v>2</v>
      </c>
      <c r="I101" s="201"/>
      <c r="J101" s="202">
        <f>ROUND(I101*H101,2)</f>
        <v>0</v>
      </c>
      <c r="K101" s="198" t="s">
        <v>954</v>
      </c>
      <c r="L101" s="44"/>
      <c r="M101" s="203" t="s">
        <v>22</v>
      </c>
      <c r="N101" s="204" t="s">
        <v>48</v>
      </c>
      <c r="O101" s="84"/>
      <c r="P101" s="205">
        <f>O101*H101</f>
        <v>0</v>
      </c>
      <c r="Q101" s="205">
        <v>0</v>
      </c>
      <c r="R101" s="205">
        <f>Q101*H101</f>
        <v>0</v>
      </c>
      <c r="S101" s="205">
        <v>2.2000000000000002</v>
      </c>
      <c r="T101" s="206">
        <f>S101*H101</f>
        <v>4.4000000000000004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07" t="s">
        <v>117</v>
      </c>
      <c r="AT101" s="207" t="s">
        <v>119</v>
      </c>
      <c r="AU101" s="207" t="s">
        <v>117</v>
      </c>
      <c r="AY101" s="17" t="s">
        <v>118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7" t="s">
        <v>23</v>
      </c>
      <c r="BK101" s="208">
        <f>ROUND(I101*H101,2)</f>
        <v>0</v>
      </c>
      <c r="BL101" s="17" t="s">
        <v>117</v>
      </c>
      <c r="BM101" s="207" t="s">
        <v>994</v>
      </c>
    </row>
    <row r="102" s="2" customFormat="1" ht="44.25" customHeight="1">
      <c r="A102" s="38"/>
      <c r="B102" s="39"/>
      <c r="C102" s="196" t="s">
        <v>173</v>
      </c>
      <c r="D102" s="196" t="s">
        <v>119</v>
      </c>
      <c r="E102" s="197" t="s">
        <v>995</v>
      </c>
      <c r="F102" s="198" t="s">
        <v>996</v>
      </c>
      <c r="G102" s="199" t="s">
        <v>595</v>
      </c>
      <c r="H102" s="200">
        <v>5</v>
      </c>
      <c r="I102" s="201"/>
      <c r="J102" s="202">
        <f>ROUND(I102*H102,2)</f>
        <v>0</v>
      </c>
      <c r="K102" s="198" t="s">
        <v>954</v>
      </c>
      <c r="L102" s="44"/>
      <c r="M102" s="203" t="s">
        <v>22</v>
      </c>
      <c r="N102" s="204" t="s">
        <v>48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117</v>
      </c>
      <c r="AT102" s="207" t="s">
        <v>119</v>
      </c>
      <c r="AU102" s="207" t="s">
        <v>117</v>
      </c>
      <c r="AY102" s="17" t="s">
        <v>118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23</v>
      </c>
      <c r="BK102" s="208">
        <f>ROUND(I102*H102,2)</f>
        <v>0</v>
      </c>
      <c r="BL102" s="17" t="s">
        <v>117</v>
      </c>
      <c r="BM102" s="207" t="s">
        <v>997</v>
      </c>
    </row>
    <row r="103" s="2" customFormat="1" ht="66.75" customHeight="1">
      <c r="A103" s="38"/>
      <c r="B103" s="39"/>
      <c r="C103" s="196" t="s">
        <v>8</v>
      </c>
      <c r="D103" s="196" t="s">
        <v>119</v>
      </c>
      <c r="E103" s="197" t="s">
        <v>998</v>
      </c>
      <c r="F103" s="198" t="s">
        <v>999</v>
      </c>
      <c r="G103" s="199" t="s">
        <v>122</v>
      </c>
      <c r="H103" s="200">
        <v>10</v>
      </c>
      <c r="I103" s="201"/>
      <c r="J103" s="202">
        <f>ROUND(I103*H103,2)</f>
        <v>0</v>
      </c>
      <c r="K103" s="198" t="s">
        <v>954</v>
      </c>
      <c r="L103" s="44"/>
      <c r="M103" s="203" t="s">
        <v>22</v>
      </c>
      <c r="N103" s="204" t="s">
        <v>48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117</v>
      </c>
      <c r="AT103" s="207" t="s">
        <v>119</v>
      </c>
      <c r="AU103" s="207" t="s">
        <v>117</v>
      </c>
      <c r="AY103" s="17" t="s">
        <v>118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23</v>
      </c>
      <c r="BK103" s="208">
        <f>ROUND(I103*H103,2)</f>
        <v>0</v>
      </c>
      <c r="BL103" s="17" t="s">
        <v>117</v>
      </c>
      <c r="BM103" s="207" t="s">
        <v>1000</v>
      </c>
    </row>
    <row r="104" s="2" customFormat="1" ht="66.75" customHeight="1">
      <c r="A104" s="38"/>
      <c r="B104" s="39"/>
      <c r="C104" s="196" t="s">
        <v>180</v>
      </c>
      <c r="D104" s="196" t="s">
        <v>119</v>
      </c>
      <c r="E104" s="197" t="s">
        <v>1001</v>
      </c>
      <c r="F104" s="198" t="s">
        <v>1002</v>
      </c>
      <c r="G104" s="199" t="s">
        <v>122</v>
      </c>
      <c r="H104" s="200">
        <v>50</v>
      </c>
      <c r="I104" s="201"/>
      <c r="J104" s="202">
        <f>ROUND(I104*H104,2)</f>
        <v>0</v>
      </c>
      <c r="K104" s="198" t="s">
        <v>954</v>
      </c>
      <c r="L104" s="44"/>
      <c r="M104" s="203" t="s">
        <v>22</v>
      </c>
      <c r="N104" s="204" t="s">
        <v>48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117</v>
      </c>
      <c r="AT104" s="207" t="s">
        <v>119</v>
      </c>
      <c r="AU104" s="207" t="s">
        <v>117</v>
      </c>
      <c r="AY104" s="17" t="s">
        <v>118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23</v>
      </c>
      <c r="BK104" s="208">
        <f>ROUND(I104*H104,2)</f>
        <v>0</v>
      </c>
      <c r="BL104" s="17" t="s">
        <v>117</v>
      </c>
      <c r="BM104" s="207" t="s">
        <v>1003</v>
      </c>
    </row>
    <row r="105" s="2" customFormat="1" ht="66.75" customHeight="1">
      <c r="A105" s="38"/>
      <c r="B105" s="39"/>
      <c r="C105" s="196" t="s">
        <v>184</v>
      </c>
      <c r="D105" s="196" t="s">
        <v>119</v>
      </c>
      <c r="E105" s="197" t="s">
        <v>1004</v>
      </c>
      <c r="F105" s="198" t="s">
        <v>1005</v>
      </c>
      <c r="G105" s="199" t="s">
        <v>122</v>
      </c>
      <c r="H105" s="200">
        <v>290</v>
      </c>
      <c r="I105" s="201"/>
      <c r="J105" s="202">
        <f>ROUND(I105*H105,2)</f>
        <v>0</v>
      </c>
      <c r="K105" s="198" t="s">
        <v>954</v>
      </c>
      <c r="L105" s="44"/>
      <c r="M105" s="203" t="s">
        <v>22</v>
      </c>
      <c r="N105" s="204" t="s">
        <v>48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117</v>
      </c>
      <c r="AT105" s="207" t="s">
        <v>119</v>
      </c>
      <c r="AU105" s="207" t="s">
        <v>117</v>
      </c>
      <c r="AY105" s="17" t="s">
        <v>118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23</v>
      </c>
      <c r="BK105" s="208">
        <f>ROUND(I105*H105,2)</f>
        <v>0</v>
      </c>
      <c r="BL105" s="17" t="s">
        <v>117</v>
      </c>
      <c r="BM105" s="207" t="s">
        <v>1006</v>
      </c>
    </row>
    <row r="106" s="2" customFormat="1" ht="66.75" customHeight="1">
      <c r="A106" s="38"/>
      <c r="B106" s="39"/>
      <c r="C106" s="196" t="s">
        <v>188</v>
      </c>
      <c r="D106" s="196" t="s">
        <v>119</v>
      </c>
      <c r="E106" s="197" t="s">
        <v>1007</v>
      </c>
      <c r="F106" s="198" t="s">
        <v>1008</v>
      </c>
      <c r="G106" s="199" t="s">
        <v>122</v>
      </c>
      <c r="H106" s="200">
        <v>120</v>
      </c>
      <c r="I106" s="201"/>
      <c r="J106" s="202">
        <f>ROUND(I106*H106,2)</f>
        <v>0</v>
      </c>
      <c r="K106" s="198" t="s">
        <v>954</v>
      </c>
      <c r="L106" s="44"/>
      <c r="M106" s="203" t="s">
        <v>22</v>
      </c>
      <c r="N106" s="204" t="s">
        <v>48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117</v>
      </c>
      <c r="AT106" s="207" t="s">
        <v>119</v>
      </c>
      <c r="AU106" s="207" t="s">
        <v>117</v>
      </c>
      <c r="AY106" s="17" t="s">
        <v>118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23</v>
      </c>
      <c r="BK106" s="208">
        <f>ROUND(I106*H106,2)</f>
        <v>0</v>
      </c>
      <c r="BL106" s="17" t="s">
        <v>117</v>
      </c>
      <c r="BM106" s="207" t="s">
        <v>1009</v>
      </c>
    </row>
    <row r="107" s="2" customFormat="1" ht="66.75" customHeight="1">
      <c r="A107" s="38"/>
      <c r="B107" s="39"/>
      <c r="C107" s="196" t="s">
        <v>192</v>
      </c>
      <c r="D107" s="196" t="s">
        <v>119</v>
      </c>
      <c r="E107" s="197" t="s">
        <v>1010</v>
      </c>
      <c r="F107" s="198" t="s">
        <v>1011</v>
      </c>
      <c r="G107" s="199" t="s">
        <v>122</v>
      </c>
      <c r="H107" s="200">
        <v>8</v>
      </c>
      <c r="I107" s="201"/>
      <c r="J107" s="202">
        <f>ROUND(I107*H107,2)</f>
        <v>0</v>
      </c>
      <c r="K107" s="198" t="s">
        <v>954</v>
      </c>
      <c r="L107" s="44"/>
      <c r="M107" s="203" t="s">
        <v>22</v>
      </c>
      <c r="N107" s="204" t="s">
        <v>48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117</v>
      </c>
      <c r="AT107" s="207" t="s">
        <v>119</v>
      </c>
      <c r="AU107" s="207" t="s">
        <v>117</v>
      </c>
      <c r="AY107" s="17" t="s">
        <v>118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23</v>
      </c>
      <c r="BK107" s="208">
        <f>ROUND(I107*H107,2)</f>
        <v>0</v>
      </c>
      <c r="BL107" s="17" t="s">
        <v>117</v>
      </c>
      <c r="BM107" s="207" t="s">
        <v>1012</v>
      </c>
    </row>
    <row r="108" s="2" customFormat="1" ht="66.75" customHeight="1">
      <c r="A108" s="38"/>
      <c r="B108" s="39"/>
      <c r="C108" s="196" t="s">
        <v>196</v>
      </c>
      <c r="D108" s="196" t="s">
        <v>119</v>
      </c>
      <c r="E108" s="197" t="s">
        <v>1013</v>
      </c>
      <c r="F108" s="198" t="s">
        <v>1014</v>
      </c>
      <c r="G108" s="199" t="s">
        <v>595</v>
      </c>
      <c r="H108" s="200">
        <v>30</v>
      </c>
      <c r="I108" s="201"/>
      <c r="J108" s="202">
        <f>ROUND(I108*H108,2)</f>
        <v>0</v>
      </c>
      <c r="K108" s="198" t="s">
        <v>954</v>
      </c>
      <c r="L108" s="44"/>
      <c r="M108" s="203" t="s">
        <v>22</v>
      </c>
      <c r="N108" s="204" t="s">
        <v>48</v>
      </c>
      <c r="O108" s="84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7" t="s">
        <v>117</v>
      </c>
      <c r="AT108" s="207" t="s">
        <v>119</v>
      </c>
      <c r="AU108" s="207" t="s">
        <v>117</v>
      </c>
      <c r="AY108" s="17" t="s">
        <v>118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7" t="s">
        <v>23</v>
      </c>
      <c r="BK108" s="208">
        <f>ROUND(I108*H108,2)</f>
        <v>0</v>
      </c>
      <c r="BL108" s="17" t="s">
        <v>117</v>
      </c>
      <c r="BM108" s="207" t="s">
        <v>1015</v>
      </c>
    </row>
    <row r="109" s="2" customFormat="1">
      <c r="A109" s="38"/>
      <c r="B109" s="39"/>
      <c r="C109" s="196" t="s">
        <v>7</v>
      </c>
      <c r="D109" s="196" t="s">
        <v>119</v>
      </c>
      <c r="E109" s="197" t="s">
        <v>1016</v>
      </c>
      <c r="F109" s="198" t="s">
        <v>1017</v>
      </c>
      <c r="G109" s="199" t="s">
        <v>122</v>
      </c>
      <c r="H109" s="200">
        <v>10</v>
      </c>
      <c r="I109" s="201"/>
      <c r="J109" s="202">
        <f>ROUND(I109*H109,2)</f>
        <v>0</v>
      </c>
      <c r="K109" s="198" t="s">
        <v>954</v>
      </c>
      <c r="L109" s="44"/>
      <c r="M109" s="203" t="s">
        <v>22</v>
      </c>
      <c r="N109" s="204" t="s">
        <v>48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117</v>
      </c>
      <c r="AT109" s="207" t="s">
        <v>119</v>
      </c>
      <c r="AU109" s="207" t="s">
        <v>117</v>
      </c>
      <c r="AY109" s="17" t="s">
        <v>118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23</v>
      </c>
      <c r="BK109" s="208">
        <f>ROUND(I109*H109,2)</f>
        <v>0</v>
      </c>
      <c r="BL109" s="17" t="s">
        <v>117</v>
      </c>
      <c r="BM109" s="207" t="s">
        <v>1018</v>
      </c>
    </row>
    <row r="110" s="2" customFormat="1" ht="33" customHeight="1">
      <c r="A110" s="38"/>
      <c r="B110" s="39"/>
      <c r="C110" s="196" t="s">
        <v>203</v>
      </c>
      <c r="D110" s="196" t="s">
        <v>119</v>
      </c>
      <c r="E110" s="197" t="s">
        <v>1019</v>
      </c>
      <c r="F110" s="198" t="s">
        <v>1020</v>
      </c>
      <c r="G110" s="199" t="s">
        <v>139</v>
      </c>
      <c r="H110" s="200">
        <v>1</v>
      </c>
      <c r="I110" s="201"/>
      <c r="J110" s="202">
        <f>ROUND(I110*H110,2)</f>
        <v>0</v>
      </c>
      <c r="K110" s="198" t="s">
        <v>954</v>
      </c>
      <c r="L110" s="44"/>
      <c r="M110" s="203" t="s">
        <v>22</v>
      </c>
      <c r="N110" s="204" t="s">
        <v>48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1.6499999999999999</v>
      </c>
      <c r="T110" s="206">
        <f>S110*H110</f>
        <v>1.6499999999999999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117</v>
      </c>
      <c r="AT110" s="207" t="s">
        <v>119</v>
      </c>
      <c r="AU110" s="207" t="s">
        <v>117</v>
      </c>
      <c r="AY110" s="17" t="s">
        <v>118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23</v>
      </c>
      <c r="BK110" s="208">
        <f>ROUND(I110*H110,2)</f>
        <v>0</v>
      </c>
      <c r="BL110" s="17" t="s">
        <v>117</v>
      </c>
      <c r="BM110" s="207" t="s">
        <v>1021</v>
      </c>
    </row>
    <row r="111" s="2" customFormat="1">
      <c r="A111" s="38"/>
      <c r="B111" s="39"/>
      <c r="C111" s="196" t="s">
        <v>207</v>
      </c>
      <c r="D111" s="196" t="s">
        <v>119</v>
      </c>
      <c r="E111" s="197" t="s">
        <v>1022</v>
      </c>
      <c r="F111" s="198" t="s">
        <v>1023</v>
      </c>
      <c r="G111" s="199" t="s">
        <v>122</v>
      </c>
      <c r="H111" s="200">
        <v>5</v>
      </c>
      <c r="I111" s="201"/>
      <c r="J111" s="202">
        <f>ROUND(I111*H111,2)</f>
        <v>0</v>
      </c>
      <c r="K111" s="198" t="s">
        <v>954</v>
      </c>
      <c r="L111" s="44"/>
      <c r="M111" s="203" t="s">
        <v>22</v>
      </c>
      <c r="N111" s="204" t="s">
        <v>48</v>
      </c>
      <c r="O111" s="84"/>
      <c r="P111" s="205">
        <f>O111*H111</f>
        <v>0</v>
      </c>
      <c r="Q111" s="205">
        <v>0</v>
      </c>
      <c r="R111" s="205">
        <f>Q111*H111</f>
        <v>0</v>
      </c>
      <c r="S111" s="205">
        <v>0</v>
      </c>
      <c r="T111" s="20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07" t="s">
        <v>117</v>
      </c>
      <c r="AT111" s="207" t="s">
        <v>119</v>
      </c>
      <c r="AU111" s="207" t="s">
        <v>117</v>
      </c>
      <c r="AY111" s="17" t="s">
        <v>118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7" t="s">
        <v>23</v>
      </c>
      <c r="BK111" s="208">
        <f>ROUND(I111*H111,2)</f>
        <v>0</v>
      </c>
      <c r="BL111" s="17" t="s">
        <v>117</v>
      </c>
      <c r="BM111" s="207" t="s">
        <v>1024</v>
      </c>
    </row>
    <row r="112" s="2" customFormat="1">
      <c r="A112" s="38"/>
      <c r="B112" s="39"/>
      <c r="C112" s="196" t="s">
        <v>211</v>
      </c>
      <c r="D112" s="196" t="s">
        <v>119</v>
      </c>
      <c r="E112" s="197" t="s">
        <v>1025</v>
      </c>
      <c r="F112" s="198" t="s">
        <v>1026</v>
      </c>
      <c r="G112" s="199" t="s">
        <v>122</v>
      </c>
      <c r="H112" s="200">
        <v>10</v>
      </c>
      <c r="I112" s="201"/>
      <c r="J112" s="202">
        <f>ROUND(I112*H112,2)</f>
        <v>0</v>
      </c>
      <c r="K112" s="198" t="s">
        <v>954</v>
      </c>
      <c r="L112" s="44"/>
      <c r="M112" s="203" t="s">
        <v>22</v>
      </c>
      <c r="N112" s="204" t="s">
        <v>48</v>
      </c>
      <c r="O112" s="84"/>
      <c r="P112" s="205">
        <f>O112*H112</f>
        <v>0</v>
      </c>
      <c r="Q112" s="205">
        <v>0.0032000000000000002</v>
      </c>
      <c r="R112" s="205">
        <f>Q112*H112</f>
        <v>0.032000000000000001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117</v>
      </c>
      <c r="AT112" s="207" t="s">
        <v>119</v>
      </c>
      <c r="AU112" s="207" t="s">
        <v>117</v>
      </c>
      <c r="AY112" s="17" t="s">
        <v>118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23</v>
      </c>
      <c r="BK112" s="208">
        <f>ROUND(I112*H112,2)</f>
        <v>0</v>
      </c>
      <c r="BL112" s="17" t="s">
        <v>117</v>
      </c>
      <c r="BM112" s="207" t="s">
        <v>1027</v>
      </c>
    </row>
    <row r="113" s="2" customFormat="1">
      <c r="A113" s="38"/>
      <c r="B113" s="39"/>
      <c r="C113" s="196" t="s">
        <v>215</v>
      </c>
      <c r="D113" s="196" t="s">
        <v>119</v>
      </c>
      <c r="E113" s="197" t="s">
        <v>1028</v>
      </c>
      <c r="F113" s="198" t="s">
        <v>1029</v>
      </c>
      <c r="G113" s="199" t="s">
        <v>139</v>
      </c>
      <c r="H113" s="200">
        <v>5</v>
      </c>
      <c r="I113" s="201"/>
      <c r="J113" s="202">
        <f>ROUND(I113*H113,2)</f>
        <v>0</v>
      </c>
      <c r="K113" s="198" t="s">
        <v>954</v>
      </c>
      <c r="L113" s="44"/>
      <c r="M113" s="203" t="s">
        <v>22</v>
      </c>
      <c r="N113" s="204" t="s">
        <v>48</v>
      </c>
      <c r="O113" s="84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117</v>
      </c>
      <c r="AT113" s="207" t="s">
        <v>119</v>
      </c>
      <c r="AU113" s="207" t="s">
        <v>117</v>
      </c>
      <c r="AY113" s="17" t="s">
        <v>118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23</v>
      </c>
      <c r="BK113" s="208">
        <f>ROUND(I113*H113,2)</f>
        <v>0</v>
      </c>
      <c r="BL113" s="17" t="s">
        <v>117</v>
      </c>
      <c r="BM113" s="207" t="s">
        <v>1030</v>
      </c>
    </row>
    <row r="114" s="2" customFormat="1" ht="44.25" customHeight="1">
      <c r="A114" s="38"/>
      <c r="B114" s="39"/>
      <c r="C114" s="196" t="s">
        <v>219</v>
      </c>
      <c r="D114" s="196" t="s">
        <v>119</v>
      </c>
      <c r="E114" s="197" t="s">
        <v>1031</v>
      </c>
      <c r="F114" s="198" t="s">
        <v>1032</v>
      </c>
      <c r="G114" s="199" t="s">
        <v>122</v>
      </c>
      <c r="H114" s="200">
        <v>8</v>
      </c>
      <c r="I114" s="201"/>
      <c r="J114" s="202">
        <f>ROUND(I114*H114,2)</f>
        <v>0</v>
      </c>
      <c r="K114" s="198" t="s">
        <v>954</v>
      </c>
      <c r="L114" s="44"/>
      <c r="M114" s="203" t="s">
        <v>22</v>
      </c>
      <c r="N114" s="204" t="s">
        <v>48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117</v>
      </c>
      <c r="AT114" s="207" t="s">
        <v>119</v>
      </c>
      <c r="AU114" s="207" t="s">
        <v>117</v>
      </c>
      <c r="AY114" s="17" t="s">
        <v>118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23</v>
      </c>
      <c r="BK114" s="208">
        <f>ROUND(I114*H114,2)</f>
        <v>0</v>
      </c>
      <c r="BL114" s="17" t="s">
        <v>117</v>
      </c>
      <c r="BM114" s="207" t="s">
        <v>1033</v>
      </c>
    </row>
    <row r="115" s="2" customFormat="1">
      <c r="A115" s="38"/>
      <c r="B115" s="39"/>
      <c r="C115" s="196" t="s">
        <v>223</v>
      </c>
      <c r="D115" s="196" t="s">
        <v>119</v>
      </c>
      <c r="E115" s="197" t="s">
        <v>1034</v>
      </c>
      <c r="F115" s="198" t="s">
        <v>1035</v>
      </c>
      <c r="G115" s="199" t="s">
        <v>122</v>
      </c>
      <c r="H115" s="200">
        <v>8</v>
      </c>
      <c r="I115" s="201"/>
      <c r="J115" s="202">
        <f>ROUND(I115*H115,2)</f>
        <v>0</v>
      </c>
      <c r="K115" s="198" t="s">
        <v>954</v>
      </c>
      <c r="L115" s="44"/>
      <c r="M115" s="203" t="s">
        <v>22</v>
      </c>
      <c r="N115" s="204" t="s">
        <v>48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117</v>
      </c>
      <c r="AT115" s="207" t="s">
        <v>119</v>
      </c>
      <c r="AU115" s="207" t="s">
        <v>117</v>
      </c>
      <c r="AY115" s="17" t="s">
        <v>118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23</v>
      </c>
      <c r="BK115" s="208">
        <f>ROUND(I115*H115,2)</f>
        <v>0</v>
      </c>
      <c r="BL115" s="17" t="s">
        <v>117</v>
      </c>
      <c r="BM115" s="207" t="s">
        <v>1036</v>
      </c>
    </row>
    <row r="116" s="2" customFormat="1" ht="44.25" customHeight="1">
      <c r="A116" s="38"/>
      <c r="B116" s="39"/>
      <c r="C116" s="196" t="s">
        <v>227</v>
      </c>
      <c r="D116" s="196" t="s">
        <v>119</v>
      </c>
      <c r="E116" s="197" t="s">
        <v>1037</v>
      </c>
      <c r="F116" s="198" t="s">
        <v>1038</v>
      </c>
      <c r="G116" s="199" t="s">
        <v>122</v>
      </c>
      <c r="H116" s="200">
        <v>20</v>
      </c>
      <c r="I116" s="201"/>
      <c r="J116" s="202">
        <f>ROUND(I116*H116,2)</f>
        <v>0</v>
      </c>
      <c r="K116" s="198" t="s">
        <v>954</v>
      </c>
      <c r="L116" s="44"/>
      <c r="M116" s="203" t="s">
        <v>22</v>
      </c>
      <c r="N116" s="204" t="s">
        <v>48</v>
      </c>
      <c r="O116" s="84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07" t="s">
        <v>117</v>
      </c>
      <c r="AT116" s="207" t="s">
        <v>119</v>
      </c>
      <c r="AU116" s="207" t="s">
        <v>117</v>
      </c>
      <c r="AY116" s="17" t="s">
        <v>118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7" t="s">
        <v>23</v>
      </c>
      <c r="BK116" s="208">
        <f>ROUND(I116*H116,2)</f>
        <v>0</v>
      </c>
      <c r="BL116" s="17" t="s">
        <v>117</v>
      </c>
      <c r="BM116" s="207" t="s">
        <v>1039</v>
      </c>
    </row>
    <row r="117" s="2" customFormat="1" ht="44.25" customHeight="1">
      <c r="A117" s="38"/>
      <c r="B117" s="39"/>
      <c r="C117" s="196" t="s">
        <v>231</v>
      </c>
      <c r="D117" s="196" t="s">
        <v>119</v>
      </c>
      <c r="E117" s="197" t="s">
        <v>1040</v>
      </c>
      <c r="F117" s="198" t="s">
        <v>1041</v>
      </c>
      <c r="G117" s="199" t="s">
        <v>122</v>
      </c>
      <c r="H117" s="200">
        <v>50</v>
      </c>
      <c r="I117" s="201"/>
      <c r="J117" s="202">
        <f>ROUND(I117*H117,2)</f>
        <v>0</v>
      </c>
      <c r="K117" s="198" t="s">
        <v>954</v>
      </c>
      <c r="L117" s="44"/>
      <c r="M117" s="203" t="s">
        <v>22</v>
      </c>
      <c r="N117" s="204" t="s">
        <v>48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117</v>
      </c>
      <c r="AT117" s="207" t="s">
        <v>119</v>
      </c>
      <c r="AU117" s="207" t="s">
        <v>117</v>
      </c>
      <c r="AY117" s="17" t="s">
        <v>118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23</v>
      </c>
      <c r="BK117" s="208">
        <f>ROUND(I117*H117,2)</f>
        <v>0</v>
      </c>
      <c r="BL117" s="17" t="s">
        <v>117</v>
      </c>
      <c r="BM117" s="207" t="s">
        <v>1042</v>
      </c>
    </row>
    <row r="118" s="2" customFormat="1">
      <c r="A118" s="38"/>
      <c r="B118" s="39"/>
      <c r="C118" s="196" t="s">
        <v>235</v>
      </c>
      <c r="D118" s="196" t="s">
        <v>119</v>
      </c>
      <c r="E118" s="197" t="s">
        <v>1043</v>
      </c>
      <c r="F118" s="198" t="s">
        <v>1044</v>
      </c>
      <c r="G118" s="199" t="s">
        <v>122</v>
      </c>
      <c r="H118" s="200">
        <v>10</v>
      </c>
      <c r="I118" s="201"/>
      <c r="J118" s="202">
        <f>ROUND(I118*H118,2)</f>
        <v>0</v>
      </c>
      <c r="K118" s="198" t="s">
        <v>954</v>
      </c>
      <c r="L118" s="44"/>
      <c r="M118" s="203" t="s">
        <v>22</v>
      </c>
      <c r="N118" s="204" t="s">
        <v>48</v>
      </c>
      <c r="O118" s="84"/>
      <c r="P118" s="205">
        <f>O118*H118</f>
        <v>0</v>
      </c>
      <c r="Q118" s="205">
        <v>0.17999999999999999</v>
      </c>
      <c r="R118" s="205">
        <f>Q118*H118</f>
        <v>1.7999999999999998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117</v>
      </c>
      <c r="AT118" s="207" t="s">
        <v>119</v>
      </c>
      <c r="AU118" s="207" t="s">
        <v>117</v>
      </c>
      <c r="AY118" s="17" t="s">
        <v>118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23</v>
      </c>
      <c r="BK118" s="208">
        <f>ROUND(I118*H118,2)</f>
        <v>0</v>
      </c>
      <c r="BL118" s="17" t="s">
        <v>117</v>
      </c>
      <c r="BM118" s="207" t="s">
        <v>1045</v>
      </c>
    </row>
    <row r="119" s="2" customFormat="1">
      <c r="A119" s="38"/>
      <c r="B119" s="39"/>
      <c r="C119" s="196" t="s">
        <v>239</v>
      </c>
      <c r="D119" s="196" t="s">
        <v>119</v>
      </c>
      <c r="E119" s="197" t="s">
        <v>1046</v>
      </c>
      <c r="F119" s="198" t="s">
        <v>1047</v>
      </c>
      <c r="G119" s="199" t="s">
        <v>122</v>
      </c>
      <c r="H119" s="200">
        <v>8</v>
      </c>
      <c r="I119" s="201"/>
      <c r="J119" s="202">
        <f>ROUND(I119*H119,2)</f>
        <v>0</v>
      </c>
      <c r="K119" s="198" t="s">
        <v>954</v>
      </c>
      <c r="L119" s="44"/>
      <c r="M119" s="203" t="s">
        <v>22</v>
      </c>
      <c r="N119" s="204" t="s">
        <v>48</v>
      </c>
      <c r="O119" s="84"/>
      <c r="P119" s="205">
        <f>O119*H119</f>
        <v>0</v>
      </c>
      <c r="Q119" s="205">
        <v>0.216</v>
      </c>
      <c r="R119" s="205">
        <f>Q119*H119</f>
        <v>1.728</v>
      </c>
      <c r="S119" s="205">
        <v>0</v>
      </c>
      <c r="T119" s="20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07" t="s">
        <v>117</v>
      </c>
      <c r="AT119" s="207" t="s">
        <v>119</v>
      </c>
      <c r="AU119" s="207" t="s">
        <v>117</v>
      </c>
      <c r="AY119" s="17" t="s">
        <v>118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7" t="s">
        <v>23</v>
      </c>
      <c r="BK119" s="208">
        <f>ROUND(I119*H119,2)</f>
        <v>0</v>
      </c>
      <c r="BL119" s="17" t="s">
        <v>117</v>
      </c>
      <c r="BM119" s="207" t="s">
        <v>1048</v>
      </c>
    </row>
    <row r="120" s="2" customFormat="1" ht="33" customHeight="1">
      <c r="A120" s="38"/>
      <c r="B120" s="39"/>
      <c r="C120" s="196" t="s">
        <v>243</v>
      </c>
      <c r="D120" s="196" t="s">
        <v>119</v>
      </c>
      <c r="E120" s="197" t="s">
        <v>1049</v>
      </c>
      <c r="F120" s="198" t="s">
        <v>1050</v>
      </c>
      <c r="G120" s="199" t="s">
        <v>122</v>
      </c>
      <c r="H120" s="200">
        <v>5</v>
      </c>
      <c r="I120" s="201"/>
      <c r="J120" s="202">
        <f>ROUND(I120*H120,2)</f>
        <v>0</v>
      </c>
      <c r="K120" s="198" t="s">
        <v>954</v>
      </c>
      <c r="L120" s="44"/>
      <c r="M120" s="203" t="s">
        <v>22</v>
      </c>
      <c r="N120" s="204" t="s">
        <v>48</v>
      </c>
      <c r="O120" s="84"/>
      <c r="P120" s="205">
        <f>O120*H120</f>
        <v>0</v>
      </c>
      <c r="Q120" s="205">
        <v>0.0023999999999999998</v>
      </c>
      <c r="R120" s="205">
        <f>Q120*H120</f>
        <v>0.011999999999999999</v>
      </c>
      <c r="S120" s="205">
        <v>0</v>
      </c>
      <c r="T120" s="20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07" t="s">
        <v>117</v>
      </c>
      <c r="AT120" s="207" t="s">
        <v>119</v>
      </c>
      <c r="AU120" s="207" t="s">
        <v>117</v>
      </c>
      <c r="AY120" s="17" t="s">
        <v>118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7" t="s">
        <v>23</v>
      </c>
      <c r="BK120" s="208">
        <f>ROUND(I120*H120,2)</f>
        <v>0</v>
      </c>
      <c r="BL120" s="17" t="s">
        <v>117</v>
      </c>
      <c r="BM120" s="207" t="s">
        <v>1051</v>
      </c>
    </row>
    <row r="121" s="2" customFormat="1">
      <c r="A121" s="38"/>
      <c r="B121" s="39"/>
      <c r="C121" s="196" t="s">
        <v>247</v>
      </c>
      <c r="D121" s="196" t="s">
        <v>119</v>
      </c>
      <c r="E121" s="197" t="s">
        <v>1052</v>
      </c>
      <c r="F121" s="198" t="s">
        <v>1053</v>
      </c>
      <c r="G121" s="199" t="s">
        <v>122</v>
      </c>
      <c r="H121" s="200">
        <v>5</v>
      </c>
      <c r="I121" s="201"/>
      <c r="J121" s="202">
        <f>ROUND(I121*H121,2)</f>
        <v>0</v>
      </c>
      <c r="K121" s="198" t="s">
        <v>954</v>
      </c>
      <c r="L121" s="44"/>
      <c r="M121" s="203" t="s">
        <v>22</v>
      </c>
      <c r="N121" s="204" t="s">
        <v>48</v>
      </c>
      <c r="O121" s="84"/>
      <c r="P121" s="205">
        <f>O121*H121</f>
        <v>0</v>
      </c>
      <c r="Q121" s="205">
        <v>0.0038400000000000001</v>
      </c>
      <c r="R121" s="205">
        <f>Q121*H121</f>
        <v>0.019200000000000002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117</v>
      </c>
      <c r="AT121" s="207" t="s">
        <v>119</v>
      </c>
      <c r="AU121" s="207" t="s">
        <v>117</v>
      </c>
      <c r="AY121" s="17" t="s">
        <v>118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23</v>
      </c>
      <c r="BK121" s="208">
        <f>ROUND(I121*H121,2)</f>
        <v>0</v>
      </c>
      <c r="BL121" s="17" t="s">
        <v>117</v>
      </c>
      <c r="BM121" s="207" t="s">
        <v>1054</v>
      </c>
    </row>
    <row r="122" s="2" customFormat="1">
      <c r="A122" s="38"/>
      <c r="B122" s="39"/>
      <c r="C122" s="196" t="s">
        <v>251</v>
      </c>
      <c r="D122" s="196" t="s">
        <v>119</v>
      </c>
      <c r="E122" s="197" t="s">
        <v>1055</v>
      </c>
      <c r="F122" s="198" t="s">
        <v>1056</v>
      </c>
      <c r="G122" s="199" t="s">
        <v>122</v>
      </c>
      <c r="H122" s="200">
        <v>30</v>
      </c>
      <c r="I122" s="201"/>
      <c r="J122" s="202">
        <f>ROUND(I122*H122,2)</f>
        <v>0</v>
      </c>
      <c r="K122" s="198" t="s">
        <v>954</v>
      </c>
      <c r="L122" s="44"/>
      <c r="M122" s="203" t="s">
        <v>22</v>
      </c>
      <c r="N122" s="204" t="s">
        <v>48</v>
      </c>
      <c r="O122" s="84"/>
      <c r="P122" s="205">
        <f>O122*H122</f>
        <v>0</v>
      </c>
      <c r="Q122" s="205">
        <v>0.0064000000000000003</v>
      </c>
      <c r="R122" s="205">
        <f>Q122*H122</f>
        <v>0.192</v>
      </c>
      <c r="S122" s="205">
        <v>0</v>
      </c>
      <c r="T122" s="20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7" t="s">
        <v>117</v>
      </c>
      <c r="AT122" s="207" t="s">
        <v>119</v>
      </c>
      <c r="AU122" s="207" t="s">
        <v>117</v>
      </c>
      <c r="AY122" s="17" t="s">
        <v>118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7" t="s">
        <v>23</v>
      </c>
      <c r="BK122" s="208">
        <f>ROUND(I122*H122,2)</f>
        <v>0</v>
      </c>
      <c r="BL122" s="17" t="s">
        <v>117</v>
      </c>
      <c r="BM122" s="207" t="s">
        <v>1057</v>
      </c>
    </row>
    <row r="123" s="2" customFormat="1">
      <c r="A123" s="38"/>
      <c r="B123" s="39"/>
      <c r="C123" s="196" t="s">
        <v>255</v>
      </c>
      <c r="D123" s="196" t="s">
        <v>119</v>
      </c>
      <c r="E123" s="197" t="s">
        <v>1058</v>
      </c>
      <c r="F123" s="198" t="s">
        <v>1059</v>
      </c>
      <c r="G123" s="199" t="s">
        <v>122</v>
      </c>
      <c r="H123" s="200">
        <v>10</v>
      </c>
      <c r="I123" s="201"/>
      <c r="J123" s="202">
        <f>ROUND(I123*H123,2)</f>
        <v>0</v>
      </c>
      <c r="K123" s="198" t="s">
        <v>954</v>
      </c>
      <c r="L123" s="44"/>
      <c r="M123" s="203" t="s">
        <v>22</v>
      </c>
      <c r="N123" s="204" t="s">
        <v>48</v>
      </c>
      <c r="O123" s="84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7" t="s">
        <v>117</v>
      </c>
      <c r="AT123" s="207" t="s">
        <v>119</v>
      </c>
      <c r="AU123" s="207" t="s">
        <v>117</v>
      </c>
      <c r="AY123" s="17" t="s">
        <v>118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7" t="s">
        <v>23</v>
      </c>
      <c r="BK123" s="208">
        <f>ROUND(I123*H123,2)</f>
        <v>0</v>
      </c>
      <c r="BL123" s="17" t="s">
        <v>117</v>
      </c>
      <c r="BM123" s="207" t="s">
        <v>1060</v>
      </c>
    </row>
    <row r="124" s="2" customFormat="1">
      <c r="A124" s="38"/>
      <c r="B124" s="39"/>
      <c r="C124" s="196" t="s">
        <v>259</v>
      </c>
      <c r="D124" s="196" t="s">
        <v>119</v>
      </c>
      <c r="E124" s="197" t="s">
        <v>1061</v>
      </c>
      <c r="F124" s="198" t="s">
        <v>1062</v>
      </c>
      <c r="G124" s="199" t="s">
        <v>122</v>
      </c>
      <c r="H124" s="200">
        <v>15</v>
      </c>
      <c r="I124" s="201"/>
      <c r="J124" s="202">
        <f>ROUND(I124*H124,2)</f>
        <v>0</v>
      </c>
      <c r="K124" s="198" t="s">
        <v>954</v>
      </c>
      <c r="L124" s="44"/>
      <c r="M124" s="203" t="s">
        <v>22</v>
      </c>
      <c r="N124" s="204" t="s">
        <v>48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117</v>
      </c>
      <c r="AT124" s="207" t="s">
        <v>119</v>
      </c>
      <c r="AU124" s="207" t="s">
        <v>117</v>
      </c>
      <c r="AY124" s="17" t="s">
        <v>118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23</v>
      </c>
      <c r="BK124" s="208">
        <f>ROUND(I124*H124,2)</f>
        <v>0</v>
      </c>
      <c r="BL124" s="17" t="s">
        <v>117</v>
      </c>
      <c r="BM124" s="207" t="s">
        <v>1063</v>
      </c>
    </row>
    <row r="125" s="2" customFormat="1">
      <c r="A125" s="38"/>
      <c r="B125" s="39"/>
      <c r="C125" s="196" t="s">
        <v>263</v>
      </c>
      <c r="D125" s="196" t="s">
        <v>119</v>
      </c>
      <c r="E125" s="197" t="s">
        <v>1064</v>
      </c>
      <c r="F125" s="198" t="s">
        <v>1065</v>
      </c>
      <c r="G125" s="199" t="s">
        <v>122</v>
      </c>
      <c r="H125" s="200">
        <v>15</v>
      </c>
      <c r="I125" s="201"/>
      <c r="J125" s="202">
        <f>ROUND(I125*H125,2)</f>
        <v>0</v>
      </c>
      <c r="K125" s="198" t="s">
        <v>954</v>
      </c>
      <c r="L125" s="44"/>
      <c r="M125" s="203" t="s">
        <v>22</v>
      </c>
      <c r="N125" s="204" t="s">
        <v>48</v>
      </c>
      <c r="O125" s="84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7" t="s">
        <v>117</v>
      </c>
      <c r="AT125" s="207" t="s">
        <v>119</v>
      </c>
      <c r="AU125" s="207" t="s">
        <v>117</v>
      </c>
      <c r="AY125" s="17" t="s">
        <v>118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7" t="s">
        <v>23</v>
      </c>
      <c r="BK125" s="208">
        <f>ROUND(I125*H125,2)</f>
        <v>0</v>
      </c>
      <c r="BL125" s="17" t="s">
        <v>117</v>
      </c>
      <c r="BM125" s="207" t="s">
        <v>1066</v>
      </c>
    </row>
    <row r="126" s="2" customFormat="1">
      <c r="A126" s="38"/>
      <c r="B126" s="39"/>
      <c r="C126" s="196" t="s">
        <v>267</v>
      </c>
      <c r="D126" s="196" t="s">
        <v>119</v>
      </c>
      <c r="E126" s="197" t="s">
        <v>1067</v>
      </c>
      <c r="F126" s="198" t="s">
        <v>1068</v>
      </c>
      <c r="G126" s="199" t="s">
        <v>122</v>
      </c>
      <c r="H126" s="200">
        <v>20</v>
      </c>
      <c r="I126" s="201"/>
      <c r="J126" s="202">
        <f>ROUND(I126*H126,2)</f>
        <v>0</v>
      </c>
      <c r="K126" s="198" t="s">
        <v>954</v>
      </c>
      <c r="L126" s="44"/>
      <c r="M126" s="203" t="s">
        <v>22</v>
      </c>
      <c r="N126" s="204" t="s">
        <v>48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117</v>
      </c>
      <c r="AT126" s="207" t="s">
        <v>119</v>
      </c>
      <c r="AU126" s="207" t="s">
        <v>117</v>
      </c>
      <c r="AY126" s="17" t="s">
        <v>118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23</v>
      </c>
      <c r="BK126" s="208">
        <f>ROUND(I126*H126,2)</f>
        <v>0</v>
      </c>
      <c r="BL126" s="17" t="s">
        <v>117</v>
      </c>
      <c r="BM126" s="207" t="s">
        <v>1069</v>
      </c>
    </row>
    <row r="127" s="2" customFormat="1">
      <c r="A127" s="38"/>
      <c r="B127" s="39"/>
      <c r="C127" s="196" t="s">
        <v>271</v>
      </c>
      <c r="D127" s="196" t="s">
        <v>119</v>
      </c>
      <c r="E127" s="197" t="s">
        <v>1070</v>
      </c>
      <c r="F127" s="198" t="s">
        <v>1071</v>
      </c>
      <c r="G127" s="199" t="s">
        <v>122</v>
      </c>
      <c r="H127" s="200">
        <v>10</v>
      </c>
      <c r="I127" s="201"/>
      <c r="J127" s="202">
        <f>ROUND(I127*H127,2)</f>
        <v>0</v>
      </c>
      <c r="K127" s="198" t="s">
        <v>954</v>
      </c>
      <c r="L127" s="44"/>
      <c r="M127" s="203" t="s">
        <v>22</v>
      </c>
      <c r="N127" s="204" t="s">
        <v>48</v>
      </c>
      <c r="O127" s="84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7" t="s">
        <v>117</v>
      </c>
      <c r="AT127" s="207" t="s">
        <v>119</v>
      </c>
      <c r="AU127" s="207" t="s">
        <v>117</v>
      </c>
      <c r="AY127" s="17" t="s">
        <v>118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23</v>
      </c>
      <c r="BK127" s="208">
        <f>ROUND(I127*H127,2)</f>
        <v>0</v>
      </c>
      <c r="BL127" s="17" t="s">
        <v>117</v>
      </c>
      <c r="BM127" s="207" t="s">
        <v>1072</v>
      </c>
    </row>
    <row r="128" s="2" customFormat="1">
      <c r="A128" s="38"/>
      <c r="B128" s="39"/>
      <c r="C128" s="196" t="s">
        <v>275</v>
      </c>
      <c r="D128" s="196" t="s">
        <v>119</v>
      </c>
      <c r="E128" s="197" t="s">
        <v>1073</v>
      </c>
      <c r="F128" s="198" t="s">
        <v>1074</v>
      </c>
      <c r="G128" s="199" t="s">
        <v>122</v>
      </c>
      <c r="H128" s="200">
        <v>10</v>
      </c>
      <c r="I128" s="201"/>
      <c r="J128" s="202">
        <f>ROUND(I128*H128,2)</f>
        <v>0</v>
      </c>
      <c r="K128" s="198" t="s">
        <v>954</v>
      </c>
      <c r="L128" s="44"/>
      <c r="M128" s="203" t="s">
        <v>22</v>
      </c>
      <c r="N128" s="204" t="s">
        <v>48</v>
      </c>
      <c r="O128" s="84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7" t="s">
        <v>117</v>
      </c>
      <c r="AT128" s="207" t="s">
        <v>119</v>
      </c>
      <c r="AU128" s="207" t="s">
        <v>117</v>
      </c>
      <c r="AY128" s="17" t="s">
        <v>118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7" t="s">
        <v>23</v>
      </c>
      <c r="BK128" s="208">
        <f>ROUND(I128*H128,2)</f>
        <v>0</v>
      </c>
      <c r="BL128" s="17" t="s">
        <v>117</v>
      </c>
      <c r="BM128" s="207" t="s">
        <v>1075</v>
      </c>
    </row>
    <row r="129" s="2" customFormat="1" ht="55.5" customHeight="1">
      <c r="A129" s="38"/>
      <c r="B129" s="39"/>
      <c r="C129" s="196" t="s">
        <v>279</v>
      </c>
      <c r="D129" s="196" t="s">
        <v>119</v>
      </c>
      <c r="E129" s="197" t="s">
        <v>1076</v>
      </c>
      <c r="F129" s="198" t="s">
        <v>1077</v>
      </c>
      <c r="G129" s="199" t="s">
        <v>139</v>
      </c>
      <c r="H129" s="200">
        <v>20</v>
      </c>
      <c r="I129" s="201"/>
      <c r="J129" s="202">
        <f>ROUND(I129*H129,2)</f>
        <v>0</v>
      </c>
      <c r="K129" s="198" t="s">
        <v>954</v>
      </c>
      <c r="L129" s="44"/>
      <c r="M129" s="203" t="s">
        <v>22</v>
      </c>
      <c r="N129" s="204" t="s">
        <v>48</v>
      </c>
      <c r="O129" s="84"/>
      <c r="P129" s="205">
        <f>O129*H129</f>
        <v>0</v>
      </c>
      <c r="Q129" s="205">
        <v>0.06019</v>
      </c>
      <c r="R129" s="205">
        <f>Q129*H129</f>
        <v>1.2038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117</v>
      </c>
      <c r="AT129" s="207" t="s">
        <v>119</v>
      </c>
      <c r="AU129" s="207" t="s">
        <v>117</v>
      </c>
      <c r="AY129" s="17" t="s">
        <v>118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23</v>
      </c>
      <c r="BK129" s="208">
        <f>ROUND(I129*H129,2)</f>
        <v>0</v>
      </c>
      <c r="BL129" s="17" t="s">
        <v>117</v>
      </c>
      <c r="BM129" s="207" t="s">
        <v>1078</v>
      </c>
    </row>
    <row r="130" s="2" customFormat="1" ht="55.5" customHeight="1">
      <c r="A130" s="38"/>
      <c r="B130" s="39"/>
      <c r="C130" s="196" t="s">
        <v>283</v>
      </c>
      <c r="D130" s="196" t="s">
        <v>119</v>
      </c>
      <c r="E130" s="197" t="s">
        <v>1079</v>
      </c>
      <c r="F130" s="198" t="s">
        <v>1080</v>
      </c>
      <c r="G130" s="199" t="s">
        <v>139</v>
      </c>
      <c r="H130" s="200">
        <v>10</v>
      </c>
      <c r="I130" s="201"/>
      <c r="J130" s="202">
        <f>ROUND(I130*H130,2)</f>
        <v>0</v>
      </c>
      <c r="K130" s="198" t="s">
        <v>954</v>
      </c>
      <c r="L130" s="44"/>
      <c r="M130" s="203" t="s">
        <v>22</v>
      </c>
      <c r="N130" s="204" t="s">
        <v>48</v>
      </c>
      <c r="O130" s="84"/>
      <c r="P130" s="205">
        <f>O130*H130</f>
        <v>0</v>
      </c>
      <c r="Q130" s="205">
        <v>0.078960000000000002</v>
      </c>
      <c r="R130" s="205">
        <f>Q130*H130</f>
        <v>0.78960000000000008</v>
      </c>
      <c r="S130" s="205">
        <v>0</v>
      </c>
      <c r="T130" s="20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7" t="s">
        <v>117</v>
      </c>
      <c r="AT130" s="207" t="s">
        <v>119</v>
      </c>
      <c r="AU130" s="207" t="s">
        <v>117</v>
      </c>
      <c r="AY130" s="17" t="s">
        <v>118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7" t="s">
        <v>23</v>
      </c>
      <c r="BK130" s="208">
        <f>ROUND(I130*H130,2)</f>
        <v>0</v>
      </c>
      <c r="BL130" s="17" t="s">
        <v>117</v>
      </c>
      <c r="BM130" s="207" t="s">
        <v>1081</v>
      </c>
    </row>
    <row r="131" s="2" customFormat="1" ht="55.5" customHeight="1">
      <c r="A131" s="38"/>
      <c r="B131" s="39"/>
      <c r="C131" s="196" t="s">
        <v>287</v>
      </c>
      <c r="D131" s="196" t="s">
        <v>119</v>
      </c>
      <c r="E131" s="197" t="s">
        <v>1082</v>
      </c>
      <c r="F131" s="198" t="s">
        <v>1083</v>
      </c>
      <c r="G131" s="199" t="s">
        <v>122</v>
      </c>
      <c r="H131" s="200">
        <v>10</v>
      </c>
      <c r="I131" s="201"/>
      <c r="J131" s="202">
        <f>ROUND(I131*H131,2)</f>
        <v>0</v>
      </c>
      <c r="K131" s="198" t="s">
        <v>954</v>
      </c>
      <c r="L131" s="44"/>
      <c r="M131" s="203" t="s">
        <v>22</v>
      </c>
      <c r="N131" s="204" t="s">
        <v>48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117</v>
      </c>
      <c r="AT131" s="207" t="s">
        <v>119</v>
      </c>
      <c r="AU131" s="207" t="s">
        <v>117</v>
      </c>
      <c r="AY131" s="17" t="s">
        <v>118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23</v>
      </c>
      <c r="BK131" s="208">
        <f>ROUND(I131*H131,2)</f>
        <v>0</v>
      </c>
      <c r="BL131" s="17" t="s">
        <v>117</v>
      </c>
      <c r="BM131" s="207" t="s">
        <v>1084</v>
      </c>
    </row>
    <row r="132" s="2" customFormat="1" ht="55.5" customHeight="1">
      <c r="A132" s="38"/>
      <c r="B132" s="39"/>
      <c r="C132" s="196" t="s">
        <v>291</v>
      </c>
      <c r="D132" s="196" t="s">
        <v>119</v>
      </c>
      <c r="E132" s="197" t="s">
        <v>1085</v>
      </c>
      <c r="F132" s="198" t="s">
        <v>1086</v>
      </c>
      <c r="G132" s="199" t="s">
        <v>122</v>
      </c>
      <c r="H132" s="200">
        <v>50</v>
      </c>
      <c r="I132" s="201"/>
      <c r="J132" s="202">
        <f>ROUND(I132*H132,2)</f>
        <v>0</v>
      </c>
      <c r="K132" s="198" t="s">
        <v>954</v>
      </c>
      <c r="L132" s="44"/>
      <c r="M132" s="203" t="s">
        <v>22</v>
      </c>
      <c r="N132" s="204" t="s">
        <v>48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117</v>
      </c>
      <c r="AT132" s="207" t="s">
        <v>119</v>
      </c>
      <c r="AU132" s="207" t="s">
        <v>117</v>
      </c>
      <c r="AY132" s="17" t="s">
        <v>118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23</v>
      </c>
      <c r="BK132" s="208">
        <f>ROUND(I132*H132,2)</f>
        <v>0</v>
      </c>
      <c r="BL132" s="17" t="s">
        <v>117</v>
      </c>
      <c r="BM132" s="207" t="s">
        <v>1087</v>
      </c>
    </row>
    <row r="133" s="2" customFormat="1" ht="55.5" customHeight="1">
      <c r="A133" s="38"/>
      <c r="B133" s="39"/>
      <c r="C133" s="196" t="s">
        <v>295</v>
      </c>
      <c r="D133" s="196" t="s">
        <v>119</v>
      </c>
      <c r="E133" s="197" t="s">
        <v>1088</v>
      </c>
      <c r="F133" s="198" t="s">
        <v>1089</v>
      </c>
      <c r="G133" s="199" t="s">
        <v>122</v>
      </c>
      <c r="H133" s="200">
        <v>290</v>
      </c>
      <c r="I133" s="201"/>
      <c r="J133" s="202">
        <f>ROUND(I133*H133,2)</f>
        <v>0</v>
      </c>
      <c r="K133" s="198" t="s">
        <v>954</v>
      </c>
      <c r="L133" s="44"/>
      <c r="M133" s="203" t="s">
        <v>22</v>
      </c>
      <c r="N133" s="204" t="s">
        <v>48</v>
      </c>
      <c r="O133" s="84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117</v>
      </c>
      <c r="AT133" s="207" t="s">
        <v>119</v>
      </c>
      <c r="AU133" s="207" t="s">
        <v>117</v>
      </c>
      <c r="AY133" s="17" t="s">
        <v>118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23</v>
      </c>
      <c r="BK133" s="208">
        <f>ROUND(I133*H133,2)</f>
        <v>0</v>
      </c>
      <c r="BL133" s="17" t="s">
        <v>117</v>
      </c>
      <c r="BM133" s="207" t="s">
        <v>1090</v>
      </c>
    </row>
    <row r="134" s="2" customFormat="1" ht="55.5" customHeight="1">
      <c r="A134" s="38"/>
      <c r="B134" s="39"/>
      <c r="C134" s="196" t="s">
        <v>299</v>
      </c>
      <c r="D134" s="196" t="s">
        <v>119</v>
      </c>
      <c r="E134" s="197" t="s">
        <v>1091</v>
      </c>
      <c r="F134" s="198" t="s">
        <v>1092</v>
      </c>
      <c r="G134" s="199" t="s">
        <v>122</v>
      </c>
      <c r="H134" s="200">
        <v>120</v>
      </c>
      <c r="I134" s="201"/>
      <c r="J134" s="202">
        <f>ROUND(I134*H134,2)</f>
        <v>0</v>
      </c>
      <c r="K134" s="198" t="s">
        <v>954</v>
      </c>
      <c r="L134" s="44"/>
      <c r="M134" s="203" t="s">
        <v>22</v>
      </c>
      <c r="N134" s="204" t="s">
        <v>48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117</v>
      </c>
      <c r="AT134" s="207" t="s">
        <v>119</v>
      </c>
      <c r="AU134" s="207" t="s">
        <v>117</v>
      </c>
      <c r="AY134" s="17" t="s">
        <v>118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23</v>
      </c>
      <c r="BK134" s="208">
        <f>ROUND(I134*H134,2)</f>
        <v>0</v>
      </c>
      <c r="BL134" s="17" t="s">
        <v>117</v>
      </c>
      <c r="BM134" s="207" t="s">
        <v>1093</v>
      </c>
    </row>
    <row r="135" s="2" customFormat="1" ht="55.5" customHeight="1">
      <c r="A135" s="38"/>
      <c r="B135" s="39"/>
      <c r="C135" s="196" t="s">
        <v>303</v>
      </c>
      <c r="D135" s="196" t="s">
        <v>119</v>
      </c>
      <c r="E135" s="197" t="s">
        <v>1094</v>
      </c>
      <c r="F135" s="198" t="s">
        <v>1095</v>
      </c>
      <c r="G135" s="199" t="s">
        <v>122</v>
      </c>
      <c r="H135" s="200">
        <v>8</v>
      </c>
      <c r="I135" s="201"/>
      <c r="J135" s="202">
        <f>ROUND(I135*H135,2)</f>
        <v>0</v>
      </c>
      <c r="K135" s="198" t="s">
        <v>954</v>
      </c>
      <c r="L135" s="44"/>
      <c r="M135" s="203" t="s">
        <v>22</v>
      </c>
      <c r="N135" s="204" t="s">
        <v>48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117</v>
      </c>
      <c r="AT135" s="207" t="s">
        <v>119</v>
      </c>
      <c r="AU135" s="207" t="s">
        <v>117</v>
      </c>
      <c r="AY135" s="17" t="s">
        <v>118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23</v>
      </c>
      <c r="BK135" s="208">
        <f>ROUND(I135*H135,2)</f>
        <v>0</v>
      </c>
      <c r="BL135" s="17" t="s">
        <v>117</v>
      </c>
      <c r="BM135" s="207" t="s">
        <v>1096</v>
      </c>
    </row>
    <row r="136" s="2" customFormat="1" ht="44.25" customHeight="1">
      <c r="A136" s="38"/>
      <c r="B136" s="39"/>
      <c r="C136" s="196" t="s">
        <v>307</v>
      </c>
      <c r="D136" s="196" t="s">
        <v>119</v>
      </c>
      <c r="E136" s="197" t="s">
        <v>1097</v>
      </c>
      <c r="F136" s="198" t="s">
        <v>1098</v>
      </c>
      <c r="G136" s="199" t="s">
        <v>131</v>
      </c>
      <c r="H136" s="200">
        <v>100</v>
      </c>
      <c r="I136" s="201"/>
      <c r="J136" s="202">
        <f>ROUND(I136*H136,2)</f>
        <v>0</v>
      </c>
      <c r="K136" s="198" t="s">
        <v>954</v>
      </c>
      <c r="L136" s="44"/>
      <c r="M136" s="203" t="s">
        <v>22</v>
      </c>
      <c r="N136" s="204" t="s">
        <v>48</v>
      </c>
      <c r="O136" s="84"/>
      <c r="P136" s="205">
        <f>O136*H136</f>
        <v>0</v>
      </c>
      <c r="Q136" s="205">
        <v>2.0000000000000002E-05</v>
      </c>
      <c r="R136" s="205">
        <f>Q136*H136</f>
        <v>0.002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117</v>
      </c>
      <c r="AT136" s="207" t="s">
        <v>119</v>
      </c>
      <c r="AU136" s="207" t="s">
        <v>117</v>
      </c>
      <c r="AY136" s="17" t="s">
        <v>118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23</v>
      </c>
      <c r="BK136" s="208">
        <f>ROUND(I136*H136,2)</f>
        <v>0</v>
      </c>
      <c r="BL136" s="17" t="s">
        <v>117</v>
      </c>
      <c r="BM136" s="207" t="s">
        <v>1099</v>
      </c>
    </row>
    <row r="137" s="2" customFormat="1" ht="16.5" customHeight="1">
      <c r="A137" s="38"/>
      <c r="B137" s="39"/>
      <c r="C137" s="209" t="s">
        <v>311</v>
      </c>
      <c r="D137" s="209" t="s">
        <v>583</v>
      </c>
      <c r="E137" s="210" t="s">
        <v>1100</v>
      </c>
      <c r="F137" s="211" t="s">
        <v>1101</v>
      </c>
      <c r="G137" s="212" t="s">
        <v>122</v>
      </c>
      <c r="H137" s="213">
        <v>25</v>
      </c>
      <c r="I137" s="214"/>
      <c r="J137" s="215">
        <f>ROUND(I137*H137,2)</f>
        <v>0</v>
      </c>
      <c r="K137" s="211" t="s">
        <v>954</v>
      </c>
      <c r="L137" s="216"/>
      <c r="M137" s="217" t="s">
        <v>22</v>
      </c>
      <c r="N137" s="218" t="s">
        <v>48</v>
      </c>
      <c r="O137" s="84"/>
      <c r="P137" s="205">
        <f>O137*H137</f>
        <v>0</v>
      </c>
      <c r="Q137" s="205">
        <v>0.0035000000000000001</v>
      </c>
      <c r="R137" s="205">
        <f>Q137*H137</f>
        <v>0.087500000000000008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586</v>
      </c>
      <c r="AT137" s="207" t="s">
        <v>583</v>
      </c>
      <c r="AU137" s="207" t="s">
        <v>117</v>
      </c>
      <c r="AY137" s="17" t="s">
        <v>118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7" t="s">
        <v>23</v>
      </c>
      <c r="BK137" s="208">
        <f>ROUND(I137*H137,2)</f>
        <v>0</v>
      </c>
      <c r="BL137" s="17" t="s">
        <v>586</v>
      </c>
      <c r="BM137" s="207" t="s">
        <v>1102</v>
      </c>
    </row>
    <row r="138" s="2" customFormat="1" ht="16.5" customHeight="1">
      <c r="A138" s="38"/>
      <c r="B138" s="39"/>
      <c r="C138" s="209" t="s">
        <v>315</v>
      </c>
      <c r="D138" s="209" t="s">
        <v>583</v>
      </c>
      <c r="E138" s="210" t="s">
        <v>1103</v>
      </c>
      <c r="F138" s="211" t="s">
        <v>1104</v>
      </c>
      <c r="G138" s="212" t="s">
        <v>122</v>
      </c>
      <c r="H138" s="213">
        <v>6</v>
      </c>
      <c r="I138" s="214"/>
      <c r="J138" s="215">
        <f>ROUND(I138*H138,2)</f>
        <v>0</v>
      </c>
      <c r="K138" s="211" t="s">
        <v>954</v>
      </c>
      <c r="L138" s="216"/>
      <c r="M138" s="217" t="s">
        <v>22</v>
      </c>
      <c r="N138" s="218" t="s">
        <v>48</v>
      </c>
      <c r="O138" s="84"/>
      <c r="P138" s="205">
        <f>O138*H138</f>
        <v>0</v>
      </c>
      <c r="Q138" s="205">
        <v>0.012</v>
      </c>
      <c r="R138" s="205">
        <f>Q138*H138</f>
        <v>0.072000000000000008</v>
      </c>
      <c r="S138" s="205">
        <v>0</v>
      </c>
      <c r="T138" s="20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7" t="s">
        <v>586</v>
      </c>
      <c r="AT138" s="207" t="s">
        <v>583</v>
      </c>
      <c r="AU138" s="207" t="s">
        <v>117</v>
      </c>
      <c r="AY138" s="17" t="s">
        <v>118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23</v>
      </c>
      <c r="BK138" s="208">
        <f>ROUND(I138*H138,2)</f>
        <v>0</v>
      </c>
      <c r="BL138" s="17" t="s">
        <v>586</v>
      </c>
      <c r="BM138" s="207" t="s">
        <v>1105</v>
      </c>
    </row>
    <row r="139" s="2" customFormat="1" ht="16.5" customHeight="1">
      <c r="A139" s="38"/>
      <c r="B139" s="39"/>
      <c r="C139" s="209" t="s">
        <v>319</v>
      </c>
      <c r="D139" s="209" t="s">
        <v>583</v>
      </c>
      <c r="E139" s="210" t="s">
        <v>1106</v>
      </c>
      <c r="F139" s="211" t="s">
        <v>1107</v>
      </c>
      <c r="G139" s="212" t="s">
        <v>122</v>
      </c>
      <c r="H139" s="213">
        <v>4</v>
      </c>
      <c r="I139" s="214"/>
      <c r="J139" s="215">
        <f>ROUND(I139*H139,2)</f>
        <v>0</v>
      </c>
      <c r="K139" s="211" t="s">
        <v>954</v>
      </c>
      <c r="L139" s="216"/>
      <c r="M139" s="217" t="s">
        <v>22</v>
      </c>
      <c r="N139" s="218" t="s">
        <v>48</v>
      </c>
      <c r="O139" s="84"/>
      <c r="P139" s="205">
        <f>O139*H139</f>
        <v>0</v>
      </c>
      <c r="Q139" s="205">
        <v>0.0149</v>
      </c>
      <c r="R139" s="205">
        <f>Q139*H139</f>
        <v>0.0596</v>
      </c>
      <c r="S139" s="205">
        <v>0</v>
      </c>
      <c r="T139" s="20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7" t="s">
        <v>586</v>
      </c>
      <c r="AT139" s="207" t="s">
        <v>583</v>
      </c>
      <c r="AU139" s="207" t="s">
        <v>117</v>
      </c>
      <c r="AY139" s="17" t="s">
        <v>118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23</v>
      </c>
      <c r="BK139" s="208">
        <f>ROUND(I139*H139,2)</f>
        <v>0</v>
      </c>
      <c r="BL139" s="17" t="s">
        <v>586</v>
      </c>
      <c r="BM139" s="207" t="s">
        <v>1108</v>
      </c>
    </row>
    <row r="140" s="2" customFormat="1" ht="16.5" customHeight="1">
      <c r="A140" s="38"/>
      <c r="B140" s="39"/>
      <c r="C140" s="209" t="s">
        <v>323</v>
      </c>
      <c r="D140" s="209" t="s">
        <v>583</v>
      </c>
      <c r="E140" s="210" t="s">
        <v>1109</v>
      </c>
      <c r="F140" s="211" t="s">
        <v>1110</v>
      </c>
      <c r="G140" s="212" t="s">
        <v>122</v>
      </c>
      <c r="H140" s="213">
        <v>80</v>
      </c>
      <c r="I140" s="214"/>
      <c r="J140" s="215">
        <f>ROUND(I140*H140,2)</f>
        <v>0</v>
      </c>
      <c r="K140" s="211" t="s">
        <v>954</v>
      </c>
      <c r="L140" s="216"/>
      <c r="M140" s="217" t="s">
        <v>22</v>
      </c>
      <c r="N140" s="218" t="s">
        <v>48</v>
      </c>
      <c r="O140" s="84"/>
      <c r="P140" s="205">
        <f>O140*H140</f>
        <v>0</v>
      </c>
      <c r="Q140" s="205">
        <v>1.0000000000000001E-05</v>
      </c>
      <c r="R140" s="205">
        <f>Q140*H140</f>
        <v>0.00080000000000000004</v>
      </c>
      <c r="S140" s="205">
        <v>0</v>
      </c>
      <c r="T140" s="20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7" t="s">
        <v>586</v>
      </c>
      <c r="AT140" s="207" t="s">
        <v>583</v>
      </c>
      <c r="AU140" s="207" t="s">
        <v>117</v>
      </c>
      <c r="AY140" s="17" t="s">
        <v>118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7" t="s">
        <v>23</v>
      </c>
      <c r="BK140" s="208">
        <f>ROUND(I140*H140,2)</f>
        <v>0</v>
      </c>
      <c r="BL140" s="17" t="s">
        <v>586</v>
      </c>
      <c r="BM140" s="207" t="s">
        <v>1111</v>
      </c>
    </row>
    <row r="141" s="2" customFormat="1">
      <c r="A141" s="38"/>
      <c r="B141" s="39"/>
      <c r="C141" s="196" t="s">
        <v>327</v>
      </c>
      <c r="D141" s="196" t="s">
        <v>119</v>
      </c>
      <c r="E141" s="197" t="s">
        <v>1112</v>
      </c>
      <c r="F141" s="198" t="s">
        <v>1113</v>
      </c>
      <c r="G141" s="199" t="s">
        <v>167</v>
      </c>
      <c r="H141" s="200">
        <v>40</v>
      </c>
      <c r="I141" s="201"/>
      <c r="J141" s="202">
        <f>ROUND(I141*H141,2)</f>
        <v>0</v>
      </c>
      <c r="K141" s="198" t="s">
        <v>954</v>
      </c>
      <c r="L141" s="44"/>
      <c r="M141" s="203" t="s">
        <v>22</v>
      </c>
      <c r="N141" s="204" t="s">
        <v>48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1114</v>
      </c>
      <c r="AT141" s="207" t="s">
        <v>119</v>
      </c>
      <c r="AU141" s="207" t="s">
        <v>117</v>
      </c>
      <c r="AY141" s="17" t="s">
        <v>118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23</v>
      </c>
      <c r="BK141" s="208">
        <f>ROUND(I141*H141,2)</f>
        <v>0</v>
      </c>
      <c r="BL141" s="17" t="s">
        <v>1114</v>
      </c>
      <c r="BM141" s="207" t="s">
        <v>1115</v>
      </c>
    </row>
    <row r="142" s="11" customFormat="1" ht="22.8" customHeight="1">
      <c r="A142" s="11"/>
      <c r="B142" s="182"/>
      <c r="C142" s="183"/>
      <c r="D142" s="184" t="s">
        <v>76</v>
      </c>
      <c r="E142" s="230" t="s">
        <v>86</v>
      </c>
      <c r="F142" s="230" t="s">
        <v>1116</v>
      </c>
      <c r="G142" s="183"/>
      <c r="H142" s="183"/>
      <c r="I142" s="186"/>
      <c r="J142" s="231">
        <f>BK142</f>
        <v>0</v>
      </c>
      <c r="K142" s="183"/>
      <c r="L142" s="188"/>
      <c r="M142" s="189"/>
      <c r="N142" s="190"/>
      <c r="O142" s="190"/>
      <c r="P142" s="191">
        <f>SUM(P143:P145)</f>
        <v>0</v>
      </c>
      <c r="Q142" s="190"/>
      <c r="R142" s="191">
        <f>SUM(R143:R145)</f>
        <v>1.02</v>
      </c>
      <c r="S142" s="190"/>
      <c r="T142" s="192">
        <f>SUM(T143:T145)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93" t="s">
        <v>23</v>
      </c>
      <c r="AT142" s="194" t="s">
        <v>76</v>
      </c>
      <c r="AU142" s="194" t="s">
        <v>23</v>
      </c>
      <c r="AY142" s="193" t="s">
        <v>118</v>
      </c>
      <c r="BK142" s="195">
        <f>SUM(BK143:BK145)</f>
        <v>0</v>
      </c>
    </row>
    <row r="143" s="2" customFormat="1">
      <c r="A143" s="38"/>
      <c r="B143" s="39"/>
      <c r="C143" s="196" t="s">
        <v>331</v>
      </c>
      <c r="D143" s="196" t="s">
        <v>119</v>
      </c>
      <c r="E143" s="197" t="s">
        <v>1117</v>
      </c>
      <c r="F143" s="198" t="s">
        <v>1118</v>
      </c>
      <c r="G143" s="199" t="s">
        <v>131</v>
      </c>
      <c r="H143" s="200">
        <v>200</v>
      </c>
      <c r="I143" s="201"/>
      <c r="J143" s="202">
        <f>ROUND(I143*H143,2)</f>
        <v>0</v>
      </c>
      <c r="K143" s="198" t="s">
        <v>954</v>
      </c>
      <c r="L143" s="44"/>
      <c r="M143" s="203" t="s">
        <v>22</v>
      </c>
      <c r="N143" s="204" t="s">
        <v>48</v>
      </c>
      <c r="O143" s="84"/>
      <c r="P143" s="205">
        <f>O143*H143</f>
        <v>0</v>
      </c>
      <c r="Q143" s="205">
        <v>0.00010000000000000001</v>
      </c>
      <c r="R143" s="205">
        <f>Q143*H143</f>
        <v>0.02</v>
      </c>
      <c r="S143" s="205">
        <v>0</v>
      </c>
      <c r="T143" s="20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7" t="s">
        <v>117</v>
      </c>
      <c r="AT143" s="207" t="s">
        <v>119</v>
      </c>
      <c r="AU143" s="207" t="s">
        <v>86</v>
      </c>
      <c r="AY143" s="17" t="s">
        <v>118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7" t="s">
        <v>23</v>
      </c>
      <c r="BK143" s="208">
        <f>ROUND(I143*H143,2)</f>
        <v>0</v>
      </c>
      <c r="BL143" s="17" t="s">
        <v>117</v>
      </c>
      <c r="BM143" s="207" t="s">
        <v>1119</v>
      </c>
    </row>
    <row r="144" s="2" customFormat="1" ht="16.5" customHeight="1">
      <c r="A144" s="38"/>
      <c r="B144" s="39"/>
      <c r="C144" s="209" t="s">
        <v>335</v>
      </c>
      <c r="D144" s="209" t="s">
        <v>583</v>
      </c>
      <c r="E144" s="210" t="s">
        <v>1120</v>
      </c>
      <c r="F144" s="211" t="s">
        <v>1121</v>
      </c>
      <c r="G144" s="212" t="s">
        <v>699</v>
      </c>
      <c r="H144" s="213">
        <v>1000</v>
      </c>
      <c r="I144" s="214"/>
      <c r="J144" s="215">
        <f>ROUND(I144*H144,2)</f>
        <v>0</v>
      </c>
      <c r="K144" s="211" t="s">
        <v>954</v>
      </c>
      <c r="L144" s="216"/>
      <c r="M144" s="217" t="s">
        <v>22</v>
      </c>
      <c r="N144" s="218" t="s">
        <v>48</v>
      </c>
      <c r="O144" s="84"/>
      <c r="P144" s="205">
        <f>O144*H144</f>
        <v>0</v>
      </c>
      <c r="Q144" s="205">
        <v>0.001</v>
      </c>
      <c r="R144" s="205">
        <f>Q144*H144</f>
        <v>1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586</v>
      </c>
      <c r="AT144" s="207" t="s">
        <v>583</v>
      </c>
      <c r="AU144" s="207" t="s">
        <v>86</v>
      </c>
      <c r="AY144" s="17" t="s">
        <v>118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23</v>
      </c>
      <c r="BK144" s="208">
        <f>ROUND(I144*H144,2)</f>
        <v>0</v>
      </c>
      <c r="BL144" s="17" t="s">
        <v>586</v>
      </c>
      <c r="BM144" s="207" t="s">
        <v>1122</v>
      </c>
    </row>
    <row r="145" s="14" customFormat="1">
      <c r="A145" s="14"/>
      <c r="B145" s="245"/>
      <c r="C145" s="246"/>
      <c r="D145" s="247" t="s">
        <v>1123</v>
      </c>
      <c r="E145" s="246"/>
      <c r="F145" s="248" t="s">
        <v>1124</v>
      </c>
      <c r="G145" s="246"/>
      <c r="H145" s="249">
        <v>1000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1123</v>
      </c>
      <c r="AU145" s="255" t="s">
        <v>86</v>
      </c>
      <c r="AV145" s="14" t="s">
        <v>86</v>
      </c>
      <c r="AW145" s="14" t="s">
        <v>4</v>
      </c>
      <c r="AX145" s="14" t="s">
        <v>23</v>
      </c>
      <c r="AY145" s="255" t="s">
        <v>118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iQvUzspZIdor4bL6Y/HETHdQGg41W8Euheo1KsAGL6uxbiSv9GmKJgLzfVtz08VUCKXAoPVYTUaJgnGdHo2LJw==" hashValue="fPfBbXaDibU2z0UpxntfQBeUnaeT5IvXmYn6Y9NPzRsXDojMxJX9R/CaxxM0xI7X4u9sTQNLGvX6JFWGPcDdwA==" algorithmName="SHA-512" password="CC35"/>
  <autoFilter ref="C83:K14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86</v>
      </c>
    </row>
    <row r="4" s="1" customFormat="1" ht="24.96" customHeight="1">
      <c r="B4" s="20"/>
      <c r="D4" s="130" t="s">
        <v>94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zakázky'!K6</f>
        <v>Opravy kabelů a kabelových tras v obvodu SSZT 2021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1125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19</v>
      </c>
      <c r="E11" s="38"/>
      <c r="F11" s="136" t="s">
        <v>20</v>
      </c>
      <c r="G11" s="38"/>
      <c r="H11" s="38"/>
      <c r="I11" s="132" t="s">
        <v>21</v>
      </c>
      <c r="J11" s="136" t="s">
        <v>22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24</v>
      </c>
      <c r="E12" s="38"/>
      <c r="F12" s="136" t="s">
        <v>25</v>
      </c>
      <c r="G12" s="38"/>
      <c r="H12" s="38"/>
      <c r="I12" s="132" t="s">
        <v>26</v>
      </c>
      <c r="J12" s="137" t="str">
        <f>'Rekapitulace zakázky'!AN8</f>
        <v>1. 1. 2021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30</v>
      </c>
      <c r="E14" s="38"/>
      <c r="F14" s="38"/>
      <c r="G14" s="38"/>
      <c r="H14" s="38"/>
      <c r="I14" s="132" t="s">
        <v>31</v>
      </c>
      <c r="J14" s="136" t="s">
        <v>22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32</v>
      </c>
      <c r="F15" s="38"/>
      <c r="G15" s="38"/>
      <c r="H15" s="38"/>
      <c r="I15" s="132" t="s">
        <v>33</v>
      </c>
      <c r="J15" s="136" t="s">
        <v>22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34</v>
      </c>
      <c r="E17" s="38"/>
      <c r="F17" s="38"/>
      <c r="G17" s="38"/>
      <c r="H17" s="38"/>
      <c r="I17" s="132" t="s">
        <v>31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33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36</v>
      </c>
      <c r="E20" s="38"/>
      <c r="F20" s="38"/>
      <c r="G20" s="38"/>
      <c r="H20" s="38"/>
      <c r="I20" s="132" t="s">
        <v>31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33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31</v>
      </c>
      <c r="J23" s="136" t="s">
        <v>22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33</v>
      </c>
      <c r="J24" s="136" t="s">
        <v>22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ROUND((SUM(BE80:BE82)),  2)</f>
        <v>0</v>
      </c>
      <c r="G33" s="38"/>
      <c r="H33" s="38"/>
      <c r="I33" s="148">
        <v>0.20999999999999999</v>
      </c>
      <c r="J33" s="147">
        <f>ROUND(((SUM(BE80:BE82))*I33),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ROUND((SUM(BF80:BF82)),  2)</f>
        <v>0</v>
      </c>
      <c r="G34" s="38"/>
      <c r="H34" s="38"/>
      <c r="I34" s="148">
        <v>0.14999999999999999</v>
      </c>
      <c r="J34" s="147">
        <f>ROUND(((SUM(BF80:BF82))*I34),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ROUND((SUM(BG80:BG82)),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ROUND((SUM(BH80:BH82)),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ROUND((SUM(BI80:BI82)),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Opravy kabelů a kabelových tras v obvodu SSZT 2021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-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24</v>
      </c>
      <c r="D52" s="40"/>
      <c r="E52" s="40"/>
      <c r="F52" s="27" t="str">
        <f>F12</f>
        <v>OŘ Ostrava</v>
      </c>
      <c r="G52" s="40"/>
      <c r="H52" s="40"/>
      <c r="I52" s="32" t="s">
        <v>26</v>
      </c>
      <c r="J52" s="72" t="str">
        <f>IF(J12="","",J12)</f>
        <v>1. 1. 2021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30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36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34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ing. Hodulová Michaela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98</v>
      </c>
      <c r="D57" s="162"/>
      <c r="E57" s="162"/>
      <c r="F57" s="162"/>
      <c r="G57" s="162"/>
      <c r="H57" s="162"/>
      <c r="I57" s="162"/>
      <c r="J57" s="163" t="s">
        <v>99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100</v>
      </c>
    </row>
    <row r="60" s="9" customFormat="1" ht="24.96" customHeight="1">
      <c r="A60" s="9"/>
      <c r="B60" s="165"/>
      <c r="C60" s="166"/>
      <c r="D60" s="167" t="s">
        <v>1126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102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Opravy kabelů a kabelových tras v obvodu SSZT 2021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95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VON - -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24</v>
      </c>
      <c r="D74" s="40"/>
      <c r="E74" s="40"/>
      <c r="F74" s="27" t="str">
        <f>F12</f>
        <v>OŘ Ostrava</v>
      </c>
      <c r="G74" s="40"/>
      <c r="H74" s="40"/>
      <c r="I74" s="32" t="s">
        <v>26</v>
      </c>
      <c r="J74" s="72" t="str">
        <f>IF(J12="","",J12)</f>
        <v>1. 1. 2021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30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36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34</v>
      </c>
      <c r="D77" s="40"/>
      <c r="E77" s="40"/>
      <c r="F77" s="27" t="str">
        <f>IF(E18="","",E18)</f>
        <v>Vyplň údaj</v>
      </c>
      <c r="G77" s="40"/>
      <c r="H77" s="40"/>
      <c r="I77" s="32" t="s">
        <v>39</v>
      </c>
      <c r="J77" s="36" t="str">
        <f>E24</f>
        <v>ing. Hodulová Michaela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103</v>
      </c>
      <c r="D79" s="174" t="s">
        <v>62</v>
      </c>
      <c r="E79" s="174" t="s">
        <v>58</v>
      </c>
      <c r="F79" s="174" t="s">
        <v>59</v>
      </c>
      <c r="G79" s="174" t="s">
        <v>104</v>
      </c>
      <c r="H79" s="174" t="s">
        <v>105</v>
      </c>
      <c r="I79" s="174" t="s">
        <v>106</v>
      </c>
      <c r="J79" s="174" t="s">
        <v>99</v>
      </c>
      <c r="K79" s="175" t="s">
        <v>107</v>
      </c>
      <c r="L79" s="176"/>
      <c r="M79" s="92" t="s">
        <v>22</v>
      </c>
      <c r="N79" s="93" t="s">
        <v>47</v>
      </c>
      <c r="O79" s="93" t="s">
        <v>108</v>
      </c>
      <c r="P79" s="93" t="s">
        <v>109</v>
      </c>
      <c r="Q79" s="93" t="s">
        <v>110</v>
      </c>
      <c r="R79" s="93" t="s">
        <v>111</v>
      </c>
      <c r="S79" s="93" t="s">
        <v>112</v>
      </c>
      <c r="T79" s="94" t="s">
        <v>113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114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76</v>
      </c>
      <c r="AU80" s="17" t="s">
        <v>100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76</v>
      </c>
      <c r="E81" s="185" t="s">
        <v>1127</v>
      </c>
      <c r="F81" s="185" t="s">
        <v>1128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P82</f>
        <v>0</v>
      </c>
      <c r="Q81" s="190"/>
      <c r="R81" s="191">
        <f>R82</f>
        <v>0</v>
      </c>
      <c r="S81" s="190"/>
      <c r="T81" s="192">
        <f>T82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136</v>
      </c>
      <c r="AT81" s="194" t="s">
        <v>76</v>
      </c>
      <c r="AU81" s="194" t="s">
        <v>77</v>
      </c>
      <c r="AY81" s="193" t="s">
        <v>118</v>
      </c>
      <c r="BK81" s="195">
        <f>BK82</f>
        <v>0</v>
      </c>
    </row>
    <row r="82" s="2" customFormat="1">
      <c r="A82" s="38"/>
      <c r="B82" s="39"/>
      <c r="C82" s="196" t="s">
        <v>23</v>
      </c>
      <c r="D82" s="196" t="s">
        <v>119</v>
      </c>
      <c r="E82" s="197" t="s">
        <v>1129</v>
      </c>
      <c r="F82" s="198" t="s">
        <v>1130</v>
      </c>
      <c r="G82" s="199" t="s">
        <v>1131</v>
      </c>
      <c r="H82" s="200">
        <v>15</v>
      </c>
      <c r="I82" s="201"/>
      <c r="J82" s="202">
        <f>ROUND(I82*H82,2)</f>
        <v>0</v>
      </c>
      <c r="K82" s="198" t="s">
        <v>123</v>
      </c>
      <c r="L82" s="44"/>
      <c r="M82" s="219" t="s">
        <v>22</v>
      </c>
      <c r="N82" s="220" t="s">
        <v>48</v>
      </c>
      <c r="O82" s="221"/>
      <c r="P82" s="222">
        <f>O82*H82</f>
        <v>0</v>
      </c>
      <c r="Q82" s="222">
        <v>0</v>
      </c>
      <c r="R82" s="222">
        <f>Q82*H82</f>
        <v>0</v>
      </c>
      <c r="S82" s="222">
        <v>0</v>
      </c>
      <c r="T82" s="223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1132</v>
      </c>
      <c r="AT82" s="207" t="s">
        <v>119</v>
      </c>
      <c r="AU82" s="207" t="s">
        <v>23</v>
      </c>
      <c r="AY82" s="17" t="s">
        <v>118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23</v>
      </c>
      <c r="BK82" s="208">
        <f>ROUND(I82*H82,2)</f>
        <v>0</v>
      </c>
      <c r="BL82" s="17" t="s">
        <v>1132</v>
      </c>
      <c r="BM82" s="207" t="s">
        <v>1133</v>
      </c>
    </row>
    <row r="83" s="2" customFormat="1" ht="6.96" customHeight="1">
      <c r="A83" s="38"/>
      <c r="B83" s="59"/>
      <c r="C83" s="60"/>
      <c r="D83" s="60"/>
      <c r="E83" s="60"/>
      <c r="F83" s="60"/>
      <c r="G83" s="60"/>
      <c r="H83" s="60"/>
      <c r="I83" s="60"/>
      <c r="J83" s="60"/>
      <c r="K83" s="60"/>
      <c r="L83" s="44"/>
      <c r="M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</sheetData>
  <sheetProtection sheet="1" autoFilter="0" formatColumns="0" formatRows="0" objects="1" scenarios="1" spinCount="100000" saltValue="n05akpBevBY+Ev8OTxXSUKNOBd9qmRMEWNIiraxgjsqyZKnEcNpJjLuBuV+4oLFsTOGVDswio3quYbAF6DyI6g==" hashValue="7rxUX7a0OPOWFYPjhYtLSbqakpxbqicGUEHrolFu2icFefaM6t7KOWQxmrHzvdmMlyR+Y5V3OdiPbnWeKi+QPQ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56" customWidth="1"/>
    <col min="2" max="2" width="1.667969" style="256" customWidth="1"/>
    <col min="3" max="4" width="5" style="256" customWidth="1"/>
    <col min="5" max="5" width="11.66016" style="256" customWidth="1"/>
    <col min="6" max="6" width="9.160156" style="256" customWidth="1"/>
    <col min="7" max="7" width="5" style="256" customWidth="1"/>
    <col min="8" max="8" width="77.83203" style="256" customWidth="1"/>
    <col min="9" max="10" width="20" style="256" customWidth="1"/>
    <col min="11" max="11" width="1.667969" style="256" customWidth="1"/>
  </cols>
  <sheetData>
    <row r="1" s="1" customFormat="1" ht="37.5" customHeight="1"/>
    <row r="2" s="1" customFormat="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="15" customFormat="1" ht="45" customHeight="1">
      <c r="B3" s="260"/>
      <c r="C3" s="261" t="s">
        <v>1134</v>
      </c>
      <c r="D3" s="261"/>
      <c r="E3" s="261"/>
      <c r="F3" s="261"/>
      <c r="G3" s="261"/>
      <c r="H3" s="261"/>
      <c r="I3" s="261"/>
      <c r="J3" s="261"/>
      <c r="K3" s="262"/>
    </row>
    <row r="4" s="1" customFormat="1" ht="25.5" customHeight="1">
      <c r="B4" s="263"/>
      <c r="C4" s="264" t="s">
        <v>1135</v>
      </c>
      <c r="D4" s="264"/>
      <c r="E4" s="264"/>
      <c r="F4" s="264"/>
      <c r="G4" s="264"/>
      <c r="H4" s="264"/>
      <c r="I4" s="264"/>
      <c r="J4" s="264"/>
      <c r="K4" s="265"/>
    </row>
    <row r="5" s="1" customFormat="1" ht="5.25" customHeight="1">
      <c r="B5" s="263"/>
      <c r="C5" s="266"/>
      <c r="D5" s="266"/>
      <c r="E5" s="266"/>
      <c r="F5" s="266"/>
      <c r="G5" s="266"/>
      <c r="H5" s="266"/>
      <c r="I5" s="266"/>
      <c r="J5" s="266"/>
      <c r="K5" s="265"/>
    </row>
    <row r="6" s="1" customFormat="1" ht="15" customHeight="1">
      <c r="B6" s="263"/>
      <c r="C6" s="267" t="s">
        <v>1136</v>
      </c>
      <c r="D6" s="267"/>
      <c r="E6" s="267"/>
      <c r="F6" s="267"/>
      <c r="G6" s="267"/>
      <c r="H6" s="267"/>
      <c r="I6" s="267"/>
      <c r="J6" s="267"/>
      <c r="K6" s="265"/>
    </row>
    <row r="7" s="1" customFormat="1" ht="15" customHeight="1">
      <c r="B7" s="268"/>
      <c r="C7" s="267" t="s">
        <v>1137</v>
      </c>
      <c r="D7" s="267"/>
      <c r="E7" s="267"/>
      <c r="F7" s="267"/>
      <c r="G7" s="267"/>
      <c r="H7" s="267"/>
      <c r="I7" s="267"/>
      <c r="J7" s="267"/>
      <c r="K7" s="265"/>
    </row>
    <row r="8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="1" customFormat="1" ht="15" customHeight="1">
      <c r="B9" s="268"/>
      <c r="C9" s="267" t="s">
        <v>1138</v>
      </c>
      <c r="D9" s="267"/>
      <c r="E9" s="267"/>
      <c r="F9" s="267"/>
      <c r="G9" s="267"/>
      <c r="H9" s="267"/>
      <c r="I9" s="267"/>
      <c r="J9" s="267"/>
      <c r="K9" s="265"/>
    </row>
    <row r="10" s="1" customFormat="1" ht="15" customHeight="1">
      <c r="B10" s="268"/>
      <c r="C10" s="267"/>
      <c r="D10" s="267" t="s">
        <v>1139</v>
      </c>
      <c r="E10" s="267"/>
      <c r="F10" s="267"/>
      <c r="G10" s="267"/>
      <c r="H10" s="267"/>
      <c r="I10" s="267"/>
      <c r="J10" s="267"/>
      <c r="K10" s="265"/>
    </row>
    <row r="11" s="1" customFormat="1" ht="15" customHeight="1">
      <c r="B11" s="268"/>
      <c r="C11" s="269"/>
      <c r="D11" s="267" t="s">
        <v>1140</v>
      </c>
      <c r="E11" s="267"/>
      <c r="F11" s="267"/>
      <c r="G11" s="267"/>
      <c r="H11" s="267"/>
      <c r="I11" s="267"/>
      <c r="J11" s="267"/>
      <c r="K11" s="265"/>
    </row>
    <row r="12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="1" customFormat="1" ht="15" customHeight="1">
      <c r="B13" s="268"/>
      <c r="C13" s="269"/>
      <c r="D13" s="270" t="s">
        <v>1141</v>
      </c>
      <c r="E13" s="267"/>
      <c r="F13" s="267"/>
      <c r="G13" s="267"/>
      <c r="H13" s="267"/>
      <c r="I13" s="267"/>
      <c r="J13" s="267"/>
      <c r="K13" s="265"/>
    </row>
    <row r="14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="1" customFormat="1" ht="15" customHeight="1">
      <c r="B15" s="268"/>
      <c r="C15" s="269"/>
      <c r="D15" s="267" t="s">
        <v>1142</v>
      </c>
      <c r="E15" s="267"/>
      <c r="F15" s="267"/>
      <c r="G15" s="267"/>
      <c r="H15" s="267"/>
      <c r="I15" s="267"/>
      <c r="J15" s="267"/>
      <c r="K15" s="265"/>
    </row>
    <row r="16" s="1" customFormat="1" ht="15" customHeight="1">
      <c r="B16" s="268"/>
      <c r="C16" s="269"/>
      <c r="D16" s="267" t="s">
        <v>1143</v>
      </c>
      <c r="E16" s="267"/>
      <c r="F16" s="267"/>
      <c r="G16" s="267"/>
      <c r="H16" s="267"/>
      <c r="I16" s="267"/>
      <c r="J16" s="267"/>
      <c r="K16" s="265"/>
    </row>
    <row r="17" s="1" customFormat="1" ht="15" customHeight="1">
      <c r="B17" s="268"/>
      <c r="C17" s="269"/>
      <c r="D17" s="267" t="s">
        <v>1144</v>
      </c>
      <c r="E17" s="267"/>
      <c r="F17" s="267"/>
      <c r="G17" s="267"/>
      <c r="H17" s="267"/>
      <c r="I17" s="267"/>
      <c r="J17" s="267"/>
      <c r="K17" s="265"/>
    </row>
    <row r="18" s="1" customFormat="1" ht="15" customHeight="1">
      <c r="B18" s="268"/>
      <c r="C18" s="269"/>
      <c r="D18" s="269"/>
      <c r="E18" s="271" t="s">
        <v>89</v>
      </c>
      <c r="F18" s="267" t="s">
        <v>1145</v>
      </c>
      <c r="G18" s="267"/>
      <c r="H18" s="267"/>
      <c r="I18" s="267"/>
      <c r="J18" s="267"/>
      <c r="K18" s="265"/>
    </row>
    <row r="19" s="1" customFormat="1" ht="15" customHeight="1">
      <c r="B19" s="268"/>
      <c r="C19" s="269"/>
      <c r="D19" s="269"/>
      <c r="E19" s="271" t="s">
        <v>1146</v>
      </c>
      <c r="F19" s="267" t="s">
        <v>1147</v>
      </c>
      <c r="G19" s="267"/>
      <c r="H19" s="267"/>
      <c r="I19" s="267"/>
      <c r="J19" s="267"/>
      <c r="K19" s="265"/>
    </row>
    <row r="20" s="1" customFormat="1" ht="15" customHeight="1">
      <c r="B20" s="268"/>
      <c r="C20" s="269"/>
      <c r="D20" s="269"/>
      <c r="E20" s="271" t="s">
        <v>84</v>
      </c>
      <c r="F20" s="267" t="s">
        <v>1148</v>
      </c>
      <c r="G20" s="267"/>
      <c r="H20" s="267"/>
      <c r="I20" s="267"/>
      <c r="J20" s="267"/>
      <c r="K20" s="265"/>
    </row>
    <row r="21" s="1" customFormat="1" ht="15" customHeight="1">
      <c r="B21" s="268"/>
      <c r="C21" s="269"/>
      <c r="D21" s="269"/>
      <c r="E21" s="271" t="s">
        <v>91</v>
      </c>
      <c r="F21" s="267" t="s">
        <v>1149</v>
      </c>
      <c r="G21" s="267"/>
      <c r="H21" s="267"/>
      <c r="I21" s="267"/>
      <c r="J21" s="267"/>
      <c r="K21" s="265"/>
    </row>
    <row r="22" s="1" customFormat="1" ht="15" customHeight="1">
      <c r="B22" s="268"/>
      <c r="C22" s="269"/>
      <c r="D22" s="269"/>
      <c r="E22" s="271" t="s">
        <v>115</v>
      </c>
      <c r="F22" s="267" t="s">
        <v>116</v>
      </c>
      <c r="G22" s="267"/>
      <c r="H22" s="267"/>
      <c r="I22" s="267"/>
      <c r="J22" s="267"/>
      <c r="K22" s="265"/>
    </row>
    <row r="23" s="1" customFormat="1" ht="15" customHeight="1">
      <c r="B23" s="268"/>
      <c r="C23" s="269"/>
      <c r="D23" s="269"/>
      <c r="E23" s="271" t="s">
        <v>1150</v>
      </c>
      <c r="F23" s="267" t="s">
        <v>1151</v>
      </c>
      <c r="G23" s="267"/>
      <c r="H23" s="267"/>
      <c r="I23" s="267"/>
      <c r="J23" s="267"/>
      <c r="K23" s="265"/>
    </row>
    <row r="24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="1" customFormat="1" ht="15" customHeight="1">
      <c r="B25" s="268"/>
      <c r="C25" s="267" t="s">
        <v>1152</v>
      </c>
      <c r="D25" s="267"/>
      <c r="E25" s="267"/>
      <c r="F25" s="267"/>
      <c r="G25" s="267"/>
      <c r="H25" s="267"/>
      <c r="I25" s="267"/>
      <c r="J25" s="267"/>
      <c r="K25" s="265"/>
    </row>
    <row r="26" s="1" customFormat="1" ht="15" customHeight="1">
      <c r="B26" s="268"/>
      <c r="C26" s="267" t="s">
        <v>1153</v>
      </c>
      <c r="D26" s="267"/>
      <c r="E26" s="267"/>
      <c r="F26" s="267"/>
      <c r="G26" s="267"/>
      <c r="H26" s="267"/>
      <c r="I26" s="267"/>
      <c r="J26" s="267"/>
      <c r="K26" s="265"/>
    </row>
    <row r="27" s="1" customFormat="1" ht="15" customHeight="1">
      <c r="B27" s="268"/>
      <c r="C27" s="267"/>
      <c r="D27" s="267" t="s">
        <v>1154</v>
      </c>
      <c r="E27" s="267"/>
      <c r="F27" s="267"/>
      <c r="G27" s="267"/>
      <c r="H27" s="267"/>
      <c r="I27" s="267"/>
      <c r="J27" s="267"/>
      <c r="K27" s="265"/>
    </row>
    <row r="28" s="1" customFormat="1" ht="15" customHeight="1">
      <c r="B28" s="268"/>
      <c r="C28" s="269"/>
      <c r="D28" s="267" t="s">
        <v>1155</v>
      </c>
      <c r="E28" s="267"/>
      <c r="F28" s="267"/>
      <c r="G28" s="267"/>
      <c r="H28" s="267"/>
      <c r="I28" s="267"/>
      <c r="J28" s="267"/>
      <c r="K28" s="265"/>
    </row>
    <row r="29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="1" customFormat="1" ht="15" customHeight="1">
      <c r="B30" s="268"/>
      <c r="C30" s="269"/>
      <c r="D30" s="267" t="s">
        <v>1156</v>
      </c>
      <c r="E30" s="267"/>
      <c r="F30" s="267"/>
      <c r="G30" s="267"/>
      <c r="H30" s="267"/>
      <c r="I30" s="267"/>
      <c r="J30" s="267"/>
      <c r="K30" s="265"/>
    </row>
    <row r="31" s="1" customFormat="1" ht="15" customHeight="1">
      <c r="B31" s="268"/>
      <c r="C31" s="269"/>
      <c r="D31" s="267" t="s">
        <v>1157</v>
      </c>
      <c r="E31" s="267"/>
      <c r="F31" s="267"/>
      <c r="G31" s="267"/>
      <c r="H31" s="267"/>
      <c r="I31" s="267"/>
      <c r="J31" s="267"/>
      <c r="K31" s="265"/>
    </row>
    <row r="32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="1" customFormat="1" ht="15" customHeight="1">
      <c r="B33" s="268"/>
      <c r="C33" s="269"/>
      <c r="D33" s="267" t="s">
        <v>1158</v>
      </c>
      <c r="E33" s="267"/>
      <c r="F33" s="267"/>
      <c r="G33" s="267"/>
      <c r="H33" s="267"/>
      <c r="I33" s="267"/>
      <c r="J33" s="267"/>
      <c r="K33" s="265"/>
    </row>
    <row r="34" s="1" customFormat="1" ht="15" customHeight="1">
      <c r="B34" s="268"/>
      <c r="C34" s="269"/>
      <c r="D34" s="267" t="s">
        <v>1159</v>
      </c>
      <c r="E34" s="267"/>
      <c r="F34" s="267"/>
      <c r="G34" s="267"/>
      <c r="H34" s="267"/>
      <c r="I34" s="267"/>
      <c r="J34" s="267"/>
      <c r="K34" s="265"/>
    </row>
    <row r="35" s="1" customFormat="1" ht="15" customHeight="1">
      <c r="B35" s="268"/>
      <c r="C35" s="269"/>
      <c r="D35" s="267" t="s">
        <v>1160</v>
      </c>
      <c r="E35" s="267"/>
      <c r="F35" s="267"/>
      <c r="G35" s="267"/>
      <c r="H35" s="267"/>
      <c r="I35" s="267"/>
      <c r="J35" s="267"/>
      <c r="K35" s="265"/>
    </row>
    <row r="36" s="1" customFormat="1" ht="15" customHeight="1">
      <c r="B36" s="268"/>
      <c r="C36" s="269"/>
      <c r="D36" s="267"/>
      <c r="E36" s="270" t="s">
        <v>103</v>
      </c>
      <c r="F36" s="267"/>
      <c r="G36" s="267" t="s">
        <v>1161</v>
      </c>
      <c r="H36" s="267"/>
      <c r="I36" s="267"/>
      <c r="J36" s="267"/>
      <c r="K36" s="265"/>
    </row>
    <row r="37" s="1" customFormat="1" ht="30.75" customHeight="1">
      <c r="B37" s="268"/>
      <c r="C37" s="269"/>
      <c r="D37" s="267"/>
      <c r="E37" s="270" t="s">
        <v>1162</v>
      </c>
      <c r="F37" s="267"/>
      <c r="G37" s="267" t="s">
        <v>1163</v>
      </c>
      <c r="H37" s="267"/>
      <c r="I37" s="267"/>
      <c r="J37" s="267"/>
      <c r="K37" s="265"/>
    </row>
    <row r="38" s="1" customFormat="1" ht="15" customHeight="1">
      <c r="B38" s="268"/>
      <c r="C38" s="269"/>
      <c r="D38" s="267"/>
      <c r="E38" s="270" t="s">
        <v>58</v>
      </c>
      <c r="F38" s="267"/>
      <c r="G38" s="267" t="s">
        <v>1164</v>
      </c>
      <c r="H38" s="267"/>
      <c r="I38" s="267"/>
      <c r="J38" s="267"/>
      <c r="K38" s="265"/>
    </row>
    <row r="39" s="1" customFormat="1" ht="15" customHeight="1">
      <c r="B39" s="268"/>
      <c r="C39" s="269"/>
      <c r="D39" s="267"/>
      <c r="E39" s="270" t="s">
        <v>59</v>
      </c>
      <c r="F39" s="267"/>
      <c r="G39" s="267" t="s">
        <v>1165</v>
      </c>
      <c r="H39" s="267"/>
      <c r="I39" s="267"/>
      <c r="J39" s="267"/>
      <c r="K39" s="265"/>
    </row>
    <row r="40" s="1" customFormat="1" ht="15" customHeight="1">
      <c r="B40" s="268"/>
      <c r="C40" s="269"/>
      <c r="D40" s="267"/>
      <c r="E40" s="270" t="s">
        <v>104</v>
      </c>
      <c r="F40" s="267"/>
      <c r="G40" s="267" t="s">
        <v>1166</v>
      </c>
      <c r="H40" s="267"/>
      <c r="I40" s="267"/>
      <c r="J40" s="267"/>
      <c r="K40" s="265"/>
    </row>
    <row r="41" s="1" customFormat="1" ht="15" customHeight="1">
      <c r="B41" s="268"/>
      <c r="C41" s="269"/>
      <c r="D41" s="267"/>
      <c r="E41" s="270" t="s">
        <v>105</v>
      </c>
      <c r="F41" s="267"/>
      <c r="G41" s="267" t="s">
        <v>1167</v>
      </c>
      <c r="H41" s="267"/>
      <c r="I41" s="267"/>
      <c r="J41" s="267"/>
      <c r="K41" s="265"/>
    </row>
    <row r="42" s="1" customFormat="1" ht="15" customHeight="1">
      <c r="B42" s="268"/>
      <c r="C42" s="269"/>
      <c r="D42" s="267"/>
      <c r="E42" s="270" t="s">
        <v>1168</v>
      </c>
      <c r="F42" s="267"/>
      <c r="G42" s="267" t="s">
        <v>1169</v>
      </c>
      <c r="H42" s="267"/>
      <c r="I42" s="267"/>
      <c r="J42" s="267"/>
      <c r="K42" s="265"/>
    </row>
    <row r="43" s="1" customFormat="1" ht="15" customHeight="1">
      <c r="B43" s="268"/>
      <c r="C43" s="269"/>
      <c r="D43" s="267"/>
      <c r="E43" s="270"/>
      <c r="F43" s="267"/>
      <c r="G43" s="267" t="s">
        <v>1170</v>
      </c>
      <c r="H43" s="267"/>
      <c r="I43" s="267"/>
      <c r="J43" s="267"/>
      <c r="K43" s="265"/>
    </row>
    <row r="44" s="1" customFormat="1" ht="15" customHeight="1">
      <c r="B44" s="268"/>
      <c r="C44" s="269"/>
      <c r="D44" s="267"/>
      <c r="E44" s="270" t="s">
        <v>1171</v>
      </c>
      <c r="F44" s="267"/>
      <c r="G44" s="267" t="s">
        <v>1172</v>
      </c>
      <c r="H44" s="267"/>
      <c r="I44" s="267"/>
      <c r="J44" s="267"/>
      <c r="K44" s="265"/>
    </row>
    <row r="45" s="1" customFormat="1" ht="15" customHeight="1">
      <c r="B45" s="268"/>
      <c r="C45" s="269"/>
      <c r="D45" s="267"/>
      <c r="E45" s="270" t="s">
        <v>107</v>
      </c>
      <c r="F45" s="267"/>
      <c r="G45" s="267" t="s">
        <v>1173</v>
      </c>
      <c r="H45" s="267"/>
      <c r="I45" s="267"/>
      <c r="J45" s="267"/>
      <c r="K45" s="265"/>
    </row>
    <row r="46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="1" customFormat="1" ht="15" customHeight="1">
      <c r="B47" s="268"/>
      <c r="C47" s="269"/>
      <c r="D47" s="267" t="s">
        <v>1174</v>
      </c>
      <c r="E47" s="267"/>
      <c r="F47" s="267"/>
      <c r="G47" s="267"/>
      <c r="H47" s="267"/>
      <c r="I47" s="267"/>
      <c r="J47" s="267"/>
      <c r="K47" s="265"/>
    </row>
    <row r="48" s="1" customFormat="1" ht="15" customHeight="1">
      <c r="B48" s="268"/>
      <c r="C48" s="269"/>
      <c r="D48" s="269"/>
      <c r="E48" s="267" t="s">
        <v>1175</v>
      </c>
      <c r="F48" s="267"/>
      <c r="G48" s="267"/>
      <c r="H48" s="267"/>
      <c r="I48" s="267"/>
      <c r="J48" s="267"/>
      <c r="K48" s="265"/>
    </row>
    <row r="49" s="1" customFormat="1" ht="15" customHeight="1">
      <c r="B49" s="268"/>
      <c r="C49" s="269"/>
      <c r="D49" s="269"/>
      <c r="E49" s="267" t="s">
        <v>1176</v>
      </c>
      <c r="F49" s="267"/>
      <c r="G49" s="267"/>
      <c r="H49" s="267"/>
      <c r="I49" s="267"/>
      <c r="J49" s="267"/>
      <c r="K49" s="265"/>
    </row>
    <row r="50" s="1" customFormat="1" ht="15" customHeight="1">
      <c r="B50" s="268"/>
      <c r="C50" s="269"/>
      <c r="D50" s="269"/>
      <c r="E50" s="267" t="s">
        <v>1177</v>
      </c>
      <c r="F50" s="267"/>
      <c r="G50" s="267"/>
      <c r="H50" s="267"/>
      <c r="I50" s="267"/>
      <c r="J50" s="267"/>
      <c r="K50" s="265"/>
    </row>
    <row r="51" s="1" customFormat="1" ht="15" customHeight="1">
      <c r="B51" s="268"/>
      <c r="C51" s="269"/>
      <c r="D51" s="267" t="s">
        <v>1178</v>
      </c>
      <c r="E51" s="267"/>
      <c r="F51" s="267"/>
      <c r="G51" s="267"/>
      <c r="H51" s="267"/>
      <c r="I51" s="267"/>
      <c r="J51" s="267"/>
      <c r="K51" s="265"/>
    </row>
    <row r="52" s="1" customFormat="1" ht="25.5" customHeight="1">
      <c r="B52" s="263"/>
      <c r="C52" s="264" t="s">
        <v>1179</v>
      </c>
      <c r="D52" s="264"/>
      <c r="E52" s="264"/>
      <c r="F52" s="264"/>
      <c r="G52" s="264"/>
      <c r="H52" s="264"/>
      <c r="I52" s="264"/>
      <c r="J52" s="264"/>
      <c r="K52" s="265"/>
    </row>
    <row r="53" s="1" customFormat="1" ht="5.25" customHeight="1">
      <c r="B53" s="263"/>
      <c r="C53" s="266"/>
      <c r="D53" s="266"/>
      <c r="E53" s="266"/>
      <c r="F53" s="266"/>
      <c r="G53" s="266"/>
      <c r="H53" s="266"/>
      <c r="I53" s="266"/>
      <c r="J53" s="266"/>
      <c r="K53" s="265"/>
    </row>
    <row r="54" s="1" customFormat="1" ht="15" customHeight="1">
      <c r="B54" s="263"/>
      <c r="C54" s="267" t="s">
        <v>1180</v>
      </c>
      <c r="D54" s="267"/>
      <c r="E54" s="267"/>
      <c r="F54" s="267"/>
      <c r="G54" s="267"/>
      <c r="H54" s="267"/>
      <c r="I54" s="267"/>
      <c r="J54" s="267"/>
      <c r="K54" s="265"/>
    </row>
    <row r="55" s="1" customFormat="1" ht="15" customHeight="1">
      <c r="B55" s="263"/>
      <c r="C55" s="267" t="s">
        <v>1181</v>
      </c>
      <c r="D55" s="267"/>
      <c r="E55" s="267"/>
      <c r="F55" s="267"/>
      <c r="G55" s="267"/>
      <c r="H55" s="267"/>
      <c r="I55" s="267"/>
      <c r="J55" s="267"/>
      <c r="K55" s="265"/>
    </row>
    <row r="56" s="1" customFormat="1" ht="12.75" customHeight="1">
      <c r="B56" s="263"/>
      <c r="C56" s="267"/>
      <c r="D56" s="267"/>
      <c r="E56" s="267"/>
      <c r="F56" s="267"/>
      <c r="G56" s="267"/>
      <c r="H56" s="267"/>
      <c r="I56" s="267"/>
      <c r="J56" s="267"/>
      <c r="K56" s="265"/>
    </row>
    <row r="57" s="1" customFormat="1" ht="15" customHeight="1">
      <c r="B57" s="263"/>
      <c r="C57" s="267" t="s">
        <v>1182</v>
      </c>
      <c r="D57" s="267"/>
      <c r="E57" s="267"/>
      <c r="F57" s="267"/>
      <c r="G57" s="267"/>
      <c r="H57" s="267"/>
      <c r="I57" s="267"/>
      <c r="J57" s="267"/>
      <c r="K57" s="265"/>
    </row>
    <row r="58" s="1" customFormat="1" ht="15" customHeight="1">
      <c r="B58" s="263"/>
      <c r="C58" s="269"/>
      <c r="D58" s="267" t="s">
        <v>1183</v>
      </c>
      <c r="E58" s="267"/>
      <c r="F58" s="267"/>
      <c r="G58" s="267"/>
      <c r="H58" s="267"/>
      <c r="I58" s="267"/>
      <c r="J58" s="267"/>
      <c r="K58" s="265"/>
    </row>
    <row r="59" s="1" customFormat="1" ht="15" customHeight="1">
      <c r="B59" s="263"/>
      <c r="C59" s="269"/>
      <c r="D59" s="267" t="s">
        <v>1184</v>
      </c>
      <c r="E59" s="267"/>
      <c r="F59" s="267"/>
      <c r="G59" s="267"/>
      <c r="H59" s="267"/>
      <c r="I59" s="267"/>
      <c r="J59" s="267"/>
      <c r="K59" s="265"/>
    </row>
    <row r="60" s="1" customFormat="1" ht="15" customHeight="1">
      <c r="B60" s="263"/>
      <c r="C60" s="269"/>
      <c r="D60" s="267" t="s">
        <v>1185</v>
      </c>
      <c r="E60" s="267"/>
      <c r="F60" s="267"/>
      <c r="G60" s="267"/>
      <c r="H60" s="267"/>
      <c r="I60" s="267"/>
      <c r="J60" s="267"/>
      <c r="K60" s="265"/>
    </row>
    <row r="61" s="1" customFormat="1" ht="15" customHeight="1">
      <c r="B61" s="263"/>
      <c r="C61" s="269"/>
      <c r="D61" s="267" t="s">
        <v>1186</v>
      </c>
      <c r="E61" s="267"/>
      <c r="F61" s="267"/>
      <c r="G61" s="267"/>
      <c r="H61" s="267"/>
      <c r="I61" s="267"/>
      <c r="J61" s="267"/>
      <c r="K61" s="265"/>
    </row>
    <row r="62" s="1" customFormat="1" ht="15" customHeight="1">
      <c r="B62" s="263"/>
      <c r="C62" s="269"/>
      <c r="D62" s="272" t="s">
        <v>1187</v>
      </c>
      <c r="E62" s="272"/>
      <c r="F62" s="272"/>
      <c r="G62" s="272"/>
      <c r="H62" s="272"/>
      <c r="I62" s="272"/>
      <c r="J62" s="272"/>
      <c r="K62" s="265"/>
    </row>
    <row r="63" s="1" customFormat="1" ht="15" customHeight="1">
      <c r="B63" s="263"/>
      <c r="C63" s="269"/>
      <c r="D63" s="267" t="s">
        <v>1188</v>
      </c>
      <c r="E63" s="267"/>
      <c r="F63" s="267"/>
      <c r="G63" s="267"/>
      <c r="H63" s="267"/>
      <c r="I63" s="267"/>
      <c r="J63" s="267"/>
      <c r="K63" s="265"/>
    </row>
    <row r="64" s="1" customFormat="1" ht="12.75" customHeight="1">
      <c r="B64" s="263"/>
      <c r="C64" s="269"/>
      <c r="D64" s="269"/>
      <c r="E64" s="273"/>
      <c r="F64" s="269"/>
      <c r="G64" s="269"/>
      <c r="H64" s="269"/>
      <c r="I64" s="269"/>
      <c r="J64" s="269"/>
      <c r="K64" s="265"/>
    </row>
    <row r="65" s="1" customFormat="1" ht="15" customHeight="1">
      <c r="B65" s="263"/>
      <c r="C65" s="269"/>
      <c r="D65" s="267" t="s">
        <v>1189</v>
      </c>
      <c r="E65" s="267"/>
      <c r="F65" s="267"/>
      <c r="G65" s="267"/>
      <c r="H65" s="267"/>
      <c r="I65" s="267"/>
      <c r="J65" s="267"/>
      <c r="K65" s="265"/>
    </row>
    <row r="66" s="1" customFormat="1" ht="15" customHeight="1">
      <c r="B66" s="263"/>
      <c r="C66" s="269"/>
      <c r="D66" s="272" t="s">
        <v>1190</v>
      </c>
      <c r="E66" s="272"/>
      <c r="F66" s="272"/>
      <c r="G66" s="272"/>
      <c r="H66" s="272"/>
      <c r="I66" s="272"/>
      <c r="J66" s="272"/>
      <c r="K66" s="265"/>
    </row>
    <row r="67" s="1" customFormat="1" ht="15" customHeight="1">
      <c r="B67" s="263"/>
      <c r="C67" s="269"/>
      <c r="D67" s="267" t="s">
        <v>1191</v>
      </c>
      <c r="E67" s="267"/>
      <c r="F67" s="267"/>
      <c r="G67" s="267"/>
      <c r="H67" s="267"/>
      <c r="I67" s="267"/>
      <c r="J67" s="267"/>
      <c r="K67" s="265"/>
    </row>
    <row r="68" s="1" customFormat="1" ht="15" customHeight="1">
      <c r="B68" s="263"/>
      <c r="C68" s="269"/>
      <c r="D68" s="267" t="s">
        <v>1192</v>
      </c>
      <c r="E68" s="267"/>
      <c r="F68" s="267"/>
      <c r="G68" s="267"/>
      <c r="H68" s="267"/>
      <c r="I68" s="267"/>
      <c r="J68" s="267"/>
      <c r="K68" s="265"/>
    </row>
    <row r="69" s="1" customFormat="1" ht="15" customHeight="1">
      <c r="B69" s="263"/>
      <c r="C69" s="269"/>
      <c r="D69" s="267" t="s">
        <v>1193</v>
      </c>
      <c r="E69" s="267"/>
      <c r="F69" s="267"/>
      <c r="G69" s="267"/>
      <c r="H69" s="267"/>
      <c r="I69" s="267"/>
      <c r="J69" s="267"/>
      <c r="K69" s="265"/>
    </row>
    <row r="70" s="1" customFormat="1" ht="15" customHeight="1">
      <c r="B70" s="263"/>
      <c r="C70" s="269"/>
      <c r="D70" s="267" t="s">
        <v>1194</v>
      </c>
      <c r="E70" s="267"/>
      <c r="F70" s="267"/>
      <c r="G70" s="267"/>
      <c r="H70" s="267"/>
      <c r="I70" s="267"/>
      <c r="J70" s="267"/>
      <c r="K70" s="265"/>
    </row>
    <row r="71" s="1" customFormat="1" ht="12.75" customHeight="1">
      <c r="B71" s="274"/>
      <c r="C71" s="275"/>
      <c r="D71" s="275"/>
      <c r="E71" s="275"/>
      <c r="F71" s="275"/>
      <c r="G71" s="275"/>
      <c r="H71" s="275"/>
      <c r="I71" s="275"/>
      <c r="J71" s="275"/>
      <c r="K71" s="276"/>
    </row>
    <row r="72" s="1" customFormat="1" ht="18.75" customHeight="1">
      <c r="B72" s="277"/>
      <c r="C72" s="277"/>
      <c r="D72" s="277"/>
      <c r="E72" s="277"/>
      <c r="F72" s="277"/>
      <c r="G72" s="277"/>
      <c r="H72" s="277"/>
      <c r="I72" s="277"/>
      <c r="J72" s="277"/>
      <c r="K72" s="278"/>
    </row>
    <row r="73" s="1" customFormat="1" ht="18.75" customHeight="1">
      <c r="B73" s="278"/>
      <c r="C73" s="278"/>
      <c r="D73" s="278"/>
      <c r="E73" s="278"/>
      <c r="F73" s="278"/>
      <c r="G73" s="278"/>
      <c r="H73" s="278"/>
      <c r="I73" s="278"/>
      <c r="J73" s="278"/>
      <c r="K73" s="278"/>
    </row>
    <row r="74" s="1" customFormat="1" ht="7.5" customHeight="1">
      <c r="B74" s="279"/>
      <c r="C74" s="280"/>
      <c r="D74" s="280"/>
      <c r="E74" s="280"/>
      <c r="F74" s="280"/>
      <c r="G74" s="280"/>
      <c r="H74" s="280"/>
      <c r="I74" s="280"/>
      <c r="J74" s="280"/>
      <c r="K74" s="281"/>
    </row>
    <row r="75" s="1" customFormat="1" ht="45" customHeight="1">
      <c r="B75" s="282"/>
      <c r="C75" s="283" t="s">
        <v>1195</v>
      </c>
      <c r="D75" s="283"/>
      <c r="E75" s="283"/>
      <c r="F75" s="283"/>
      <c r="G75" s="283"/>
      <c r="H75" s="283"/>
      <c r="I75" s="283"/>
      <c r="J75" s="283"/>
      <c r="K75" s="284"/>
    </row>
    <row r="76" s="1" customFormat="1" ht="17.25" customHeight="1">
      <c r="B76" s="282"/>
      <c r="C76" s="285" t="s">
        <v>1196</v>
      </c>
      <c r="D76" s="285"/>
      <c r="E76" s="285"/>
      <c r="F76" s="285" t="s">
        <v>1197</v>
      </c>
      <c r="G76" s="286"/>
      <c r="H76" s="285" t="s">
        <v>59</v>
      </c>
      <c r="I76" s="285" t="s">
        <v>62</v>
      </c>
      <c r="J76" s="285" t="s">
        <v>1198</v>
      </c>
      <c r="K76" s="284"/>
    </row>
    <row r="77" s="1" customFormat="1" ht="17.25" customHeight="1">
      <c r="B77" s="282"/>
      <c r="C77" s="287" t="s">
        <v>1199</v>
      </c>
      <c r="D77" s="287"/>
      <c r="E77" s="287"/>
      <c r="F77" s="288" t="s">
        <v>1200</v>
      </c>
      <c r="G77" s="289"/>
      <c r="H77" s="287"/>
      <c r="I77" s="287"/>
      <c r="J77" s="287" t="s">
        <v>1201</v>
      </c>
      <c r="K77" s="284"/>
    </row>
    <row r="78" s="1" customFormat="1" ht="5.25" customHeight="1">
      <c r="B78" s="282"/>
      <c r="C78" s="290"/>
      <c r="D78" s="290"/>
      <c r="E78" s="290"/>
      <c r="F78" s="290"/>
      <c r="G78" s="291"/>
      <c r="H78" s="290"/>
      <c r="I78" s="290"/>
      <c r="J78" s="290"/>
      <c r="K78" s="284"/>
    </row>
    <row r="79" s="1" customFormat="1" ht="15" customHeight="1">
      <c r="B79" s="282"/>
      <c r="C79" s="270" t="s">
        <v>58</v>
      </c>
      <c r="D79" s="292"/>
      <c r="E79" s="292"/>
      <c r="F79" s="293" t="s">
        <v>1202</v>
      </c>
      <c r="G79" s="294"/>
      <c r="H79" s="270" t="s">
        <v>1203</v>
      </c>
      <c r="I79" s="270" t="s">
        <v>1204</v>
      </c>
      <c r="J79" s="270">
        <v>20</v>
      </c>
      <c r="K79" s="284"/>
    </row>
    <row r="80" s="1" customFormat="1" ht="15" customHeight="1">
      <c r="B80" s="282"/>
      <c r="C80" s="270" t="s">
        <v>1205</v>
      </c>
      <c r="D80" s="270"/>
      <c r="E80" s="270"/>
      <c r="F80" s="293" t="s">
        <v>1202</v>
      </c>
      <c r="G80" s="294"/>
      <c r="H80" s="270" t="s">
        <v>1206</v>
      </c>
      <c r="I80" s="270" t="s">
        <v>1204</v>
      </c>
      <c r="J80" s="270">
        <v>120</v>
      </c>
      <c r="K80" s="284"/>
    </row>
    <row r="81" s="1" customFormat="1" ht="15" customHeight="1">
      <c r="B81" s="295"/>
      <c r="C81" s="270" t="s">
        <v>1207</v>
      </c>
      <c r="D81" s="270"/>
      <c r="E81" s="270"/>
      <c r="F81" s="293" t="s">
        <v>1208</v>
      </c>
      <c r="G81" s="294"/>
      <c r="H81" s="270" t="s">
        <v>1209</v>
      </c>
      <c r="I81" s="270" t="s">
        <v>1204</v>
      </c>
      <c r="J81" s="270">
        <v>50</v>
      </c>
      <c r="K81" s="284"/>
    </row>
    <row r="82" s="1" customFormat="1" ht="15" customHeight="1">
      <c r="B82" s="295"/>
      <c r="C82" s="270" t="s">
        <v>1210</v>
      </c>
      <c r="D82" s="270"/>
      <c r="E82" s="270"/>
      <c r="F82" s="293" t="s">
        <v>1202</v>
      </c>
      <c r="G82" s="294"/>
      <c r="H82" s="270" t="s">
        <v>1211</v>
      </c>
      <c r="I82" s="270" t="s">
        <v>1212</v>
      </c>
      <c r="J82" s="270"/>
      <c r="K82" s="284"/>
    </row>
    <row r="83" s="1" customFormat="1" ht="15" customHeight="1">
      <c r="B83" s="295"/>
      <c r="C83" s="296" t="s">
        <v>1213</v>
      </c>
      <c r="D83" s="296"/>
      <c r="E83" s="296"/>
      <c r="F83" s="297" t="s">
        <v>1208</v>
      </c>
      <c r="G83" s="296"/>
      <c r="H83" s="296" t="s">
        <v>1214</v>
      </c>
      <c r="I83" s="296" t="s">
        <v>1204</v>
      </c>
      <c r="J83" s="296">
        <v>15</v>
      </c>
      <c r="K83" s="284"/>
    </row>
    <row r="84" s="1" customFormat="1" ht="15" customHeight="1">
      <c r="B84" s="295"/>
      <c r="C84" s="296" t="s">
        <v>1215</v>
      </c>
      <c r="D84" s="296"/>
      <c r="E84" s="296"/>
      <c r="F84" s="297" t="s">
        <v>1208</v>
      </c>
      <c r="G84" s="296"/>
      <c r="H84" s="296" t="s">
        <v>1216</v>
      </c>
      <c r="I84" s="296" t="s">
        <v>1204</v>
      </c>
      <c r="J84" s="296">
        <v>15</v>
      </c>
      <c r="K84" s="284"/>
    </row>
    <row r="85" s="1" customFormat="1" ht="15" customHeight="1">
      <c r="B85" s="295"/>
      <c r="C85" s="296" t="s">
        <v>1217</v>
      </c>
      <c r="D85" s="296"/>
      <c r="E85" s="296"/>
      <c r="F85" s="297" t="s">
        <v>1208</v>
      </c>
      <c r="G85" s="296"/>
      <c r="H85" s="296" t="s">
        <v>1218</v>
      </c>
      <c r="I85" s="296" t="s">
        <v>1204</v>
      </c>
      <c r="J85" s="296">
        <v>20</v>
      </c>
      <c r="K85" s="284"/>
    </row>
    <row r="86" s="1" customFormat="1" ht="15" customHeight="1">
      <c r="B86" s="295"/>
      <c r="C86" s="296" t="s">
        <v>1219</v>
      </c>
      <c r="D86" s="296"/>
      <c r="E86" s="296"/>
      <c r="F86" s="297" t="s">
        <v>1208</v>
      </c>
      <c r="G86" s="296"/>
      <c r="H86" s="296" t="s">
        <v>1220</v>
      </c>
      <c r="I86" s="296" t="s">
        <v>1204</v>
      </c>
      <c r="J86" s="296">
        <v>20</v>
      </c>
      <c r="K86" s="284"/>
    </row>
    <row r="87" s="1" customFormat="1" ht="15" customHeight="1">
      <c r="B87" s="295"/>
      <c r="C87" s="270" t="s">
        <v>1221</v>
      </c>
      <c r="D87" s="270"/>
      <c r="E87" s="270"/>
      <c r="F87" s="293" t="s">
        <v>1208</v>
      </c>
      <c r="G87" s="294"/>
      <c r="H87" s="270" t="s">
        <v>1222</v>
      </c>
      <c r="I87" s="270" t="s">
        <v>1204</v>
      </c>
      <c r="J87" s="270">
        <v>50</v>
      </c>
      <c r="K87" s="284"/>
    </row>
    <row r="88" s="1" customFormat="1" ht="15" customHeight="1">
      <c r="B88" s="295"/>
      <c r="C88" s="270" t="s">
        <v>1223</v>
      </c>
      <c r="D88" s="270"/>
      <c r="E88" s="270"/>
      <c r="F88" s="293" t="s">
        <v>1208</v>
      </c>
      <c r="G88" s="294"/>
      <c r="H88" s="270" t="s">
        <v>1224</v>
      </c>
      <c r="I88" s="270" t="s">
        <v>1204</v>
      </c>
      <c r="J88" s="270">
        <v>20</v>
      </c>
      <c r="K88" s="284"/>
    </row>
    <row r="89" s="1" customFormat="1" ht="15" customHeight="1">
      <c r="B89" s="295"/>
      <c r="C89" s="270" t="s">
        <v>1225</v>
      </c>
      <c r="D89" s="270"/>
      <c r="E89" s="270"/>
      <c r="F89" s="293" t="s">
        <v>1208</v>
      </c>
      <c r="G89" s="294"/>
      <c r="H89" s="270" t="s">
        <v>1226</v>
      </c>
      <c r="I89" s="270" t="s">
        <v>1204</v>
      </c>
      <c r="J89" s="270">
        <v>20</v>
      </c>
      <c r="K89" s="284"/>
    </row>
    <row r="90" s="1" customFormat="1" ht="15" customHeight="1">
      <c r="B90" s="295"/>
      <c r="C90" s="270" t="s">
        <v>1227</v>
      </c>
      <c r="D90" s="270"/>
      <c r="E90" s="270"/>
      <c r="F90" s="293" t="s">
        <v>1208</v>
      </c>
      <c r="G90" s="294"/>
      <c r="H90" s="270" t="s">
        <v>1228</v>
      </c>
      <c r="I90" s="270" t="s">
        <v>1204</v>
      </c>
      <c r="J90" s="270">
        <v>50</v>
      </c>
      <c r="K90" s="284"/>
    </row>
    <row r="91" s="1" customFormat="1" ht="15" customHeight="1">
      <c r="B91" s="295"/>
      <c r="C91" s="270" t="s">
        <v>1229</v>
      </c>
      <c r="D91" s="270"/>
      <c r="E91" s="270"/>
      <c r="F91" s="293" t="s">
        <v>1208</v>
      </c>
      <c r="G91" s="294"/>
      <c r="H91" s="270" t="s">
        <v>1229</v>
      </c>
      <c r="I91" s="270" t="s">
        <v>1204</v>
      </c>
      <c r="J91" s="270">
        <v>50</v>
      </c>
      <c r="K91" s="284"/>
    </row>
    <row r="92" s="1" customFormat="1" ht="15" customHeight="1">
      <c r="B92" s="295"/>
      <c r="C92" s="270" t="s">
        <v>1230</v>
      </c>
      <c r="D92" s="270"/>
      <c r="E92" s="270"/>
      <c r="F92" s="293" t="s">
        <v>1208</v>
      </c>
      <c r="G92" s="294"/>
      <c r="H92" s="270" t="s">
        <v>1231</v>
      </c>
      <c r="I92" s="270" t="s">
        <v>1204</v>
      </c>
      <c r="J92" s="270">
        <v>255</v>
      </c>
      <c r="K92" s="284"/>
    </row>
    <row r="93" s="1" customFormat="1" ht="15" customHeight="1">
      <c r="B93" s="295"/>
      <c r="C93" s="270" t="s">
        <v>1232</v>
      </c>
      <c r="D93" s="270"/>
      <c r="E93" s="270"/>
      <c r="F93" s="293" t="s">
        <v>1202</v>
      </c>
      <c r="G93" s="294"/>
      <c r="H93" s="270" t="s">
        <v>1233</v>
      </c>
      <c r="I93" s="270" t="s">
        <v>1234</v>
      </c>
      <c r="J93" s="270"/>
      <c r="K93" s="284"/>
    </row>
    <row r="94" s="1" customFormat="1" ht="15" customHeight="1">
      <c r="B94" s="295"/>
      <c r="C94" s="270" t="s">
        <v>1235</v>
      </c>
      <c r="D94" s="270"/>
      <c r="E94" s="270"/>
      <c r="F94" s="293" t="s">
        <v>1202</v>
      </c>
      <c r="G94" s="294"/>
      <c r="H94" s="270" t="s">
        <v>1236</v>
      </c>
      <c r="I94" s="270" t="s">
        <v>1237</v>
      </c>
      <c r="J94" s="270"/>
      <c r="K94" s="284"/>
    </row>
    <row r="95" s="1" customFormat="1" ht="15" customHeight="1">
      <c r="B95" s="295"/>
      <c r="C95" s="270" t="s">
        <v>1238</v>
      </c>
      <c r="D95" s="270"/>
      <c r="E95" s="270"/>
      <c r="F95" s="293" t="s">
        <v>1202</v>
      </c>
      <c r="G95" s="294"/>
      <c r="H95" s="270" t="s">
        <v>1238</v>
      </c>
      <c r="I95" s="270" t="s">
        <v>1237</v>
      </c>
      <c r="J95" s="270"/>
      <c r="K95" s="284"/>
    </row>
    <row r="96" s="1" customFormat="1" ht="15" customHeight="1">
      <c r="B96" s="295"/>
      <c r="C96" s="270" t="s">
        <v>43</v>
      </c>
      <c r="D96" s="270"/>
      <c r="E96" s="270"/>
      <c r="F96" s="293" t="s">
        <v>1202</v>
      </c>
      <c r="G96" s="294"/>
      <c r="H96" s="270" t="s">
        <v>1239</v>
      </c>
      <c r="I96" s="270" t="s">
        <v>1237</v>
      </c>
      <c r="J96" s="270"/>
      <c r="K96" s="284"/>
    </row>
    <row r="97" s="1" customFormat="1" ht="15" customHeight="1">
      <c r="B97" s="295"/>
      <c r="C97" s="270" t="s">
        <v>53</v>
      </c>
      <c r="D97" s="270"/>
      <c r="E97" s="270"/>
      <c r="F97" s="293" t="s">
        <v>1202</v>
      </c>
      <c r="G97" s="294"/>
      <c r="H97" s="270" t="s">
        <v>1240</v>
      </c>
      <c r="I97" s="270" t="s">
        <v>1237</v>
      </c>
      <c r="J97" s="270"/>
      <c r="K97" s="284"/>
    </row>
    <row r="98" s="1" customFormat="1" ht="15" customHeight="1">
      <c r="B98" s="298"/>
      <c r="C98" s="299"/>
      <c r="D98" s="299"/>
      <c r="E98" s="299"/>
      <c r="F98" s="299"/>
      <c r="G98" s="299"/>
      <c r="H98" s="299"/>
      <c r="I98" s="299"/>
      <c r="J98" s="299"/>
      <c r="K98" s="300"/>
    </row>
    <row r="99" s="1" customFormat="1" ht="18.75" customHeight="1">
      <c r="B99" s="301"/>
      <c r="C99" s="302"/>
      <c r="D99" s="302"/>
      <c r="E99" s="302"/>
      <c r="F99" s="302"/>
      <c r="G99" s="302"/>
      <c r="H99" s="302"/>
      <c r="I99" s="302"/>
      <c r="J99" s="302"/>
      <c r="K99" s="301"/>
    </row>
    <row r="100" s="1" customFormat="1" ht="18.75" customHeight="1">
      <c r="B100" s="278"/>
      <c r="C100" s="278"/>
      <c r="D100" s="278"/>
      <c r="E100" s="278"/>
      <c r="F100" s="278"/>
      <c r="G100" s="278"/>
      <c r="H100" s="278"/>
      <c r="I100" s="278"/>
      <c r="J100" s="278"/>
      <c r="K100" s="278"/>
    </row>
    <row r="101" s="1" customFormat="1" ht="7.5" customHeight="1">
      <c r="B101" s="279"/>
      <c r="C101" s="280"/>
      <c r="D101" s="280"/>
      <c r="E101" s="280"/>
      <c r="F101" s="280"/>
      <c r="G101" s="280"/>
      <c r="H101" s="280"/>
      <c r="I101" s="280"/>
      <c r="J101" s="280"/>
      <c r="K101" s="281"/>
    </row>
    <row r="102" s="1" customFormat="1" ht="45" customHeight="1">
      <c r="B102" s="282"/>
      <c r="C102" s="283" t="s">
        <v>1241</v>
      </c>
      <c r="D102" s="283"/>
      <c r="E102" s="283"/>
      <c r="F102" s="283"/>
      <c r="G102" s="283"/>
      <c r="H102" s="283"/>
      <c r="I102" s="283"/>
      <c r="J102" s="283"/>
      <c r="K102" s="284"/>
    </row>
    <row r="103" s="1" customFormat="1" ht="17.25" customHeight="1">
      <c r="B103" s="282"/>
      <c r="C103" s="285" t="s">
        <v>1196</v>
      </c>
      <c r="D103" s="285"/>
      <c r="E103" s="285"/>
      <c r="F103" s="285" t="s">
        <v>1197</v>
      </c>
      <c r="G103" s="286"/>
      <c r="H103" s="285" t="s">
        <v>59</v>
      </c>
      <c r="I103" s="285" t="s">
        <v>62</v>
      </c>
      <c r="J103" s="285" t="s">
        <v>1198</v>
      </c>
      <c r="K103" s="284"/>
    </row>
    <row r="104" s="1" customFormat="1" ht="17.25" customHeight="1">
      <c r="B104" s="282"/>
      <c r="C104" s="287" t="s">
        <v>1199</v>
      </c>
      <c r="D104" s="287"/>
      <c r="E104" s="287"/>
      <c r="F104" s="288" t="s">
        <v>1200</v>
      </c>
      <c r="G104" s="289"/>
      <c r="H104" s="287"/>
      <c r="I104" s="287"/>
      <c r="J104" s="287" t="s">
        <v>1201</v>
      </c>
      <c r="K104" s="284"/>
    </row>
    <row r="105" s="1" customFormat="1" ht="5.25" customHeight="1">
      <c r="B105" s="282"/>
      <c r="C105" s="285"/>
      <c r="D105" s="285"/>
      <c r="E105" s="285"/>
      <c r="F105" s="285"/>
      <c r="G105" s="303"/>
      <c r="H105" s="285"/>
      <c r="I105" s="285"/>
      <c r="J105" s="285"/>
      <c r="K105" s="284"/>
    </row>
    <row r="106" s="1" customFormat="1" ht="15" customHeight="1">
      <c r="B106" s="282"/>
      <c r="C106" s="270" t="s">
        <v>58</v>
      </c>
      <c r="D106" s="292"/>
      <c r="E106" s="292"/>
      <c r="F106" s="293" t="s">
        <v>1202</v>
      </c>
      <c r="G106" s="270"/>
      <c r="H106" s="270" t="s">
        <v>1242</v>
      </c>
      <c r="I106" s="270" t="s">
        <v>1204</v>
      </c>
      <c r="J106" s="270">
        <v>20</v>
      </c>
      <c r="K106" s="284"/>
    </row>
    <row r="107" s="1" customFormat="1" ht="15" customHeight="1">
      <c r="B107" s="282"/>
      <c r="C107" s="270" t="s">
        <v>1205</v>
      </c>
      <c r="D107" s="270"/>
      <c r="E107" s="270"/>
      <c r="F107" s="293" t="s">
        <v>1202</v>
      </c>
      <c r="G107" s="270"/>
      <c r="H107" s="270" t="s">
        <v>1242</v>
      </c>
      <c r="I107" s="270" t="s">
        <v>1204</v>
      </c>
      <c r="J107" s="270">
        <v>120</v>
      </c>
      <c r="K107" s="284"/>
    </row>
    <row r="108" s="1" customFormat="1" ht="15" customHeight="1">
      <c r="B108" s="295"/>
      <c r="C108" s="270" t="s">
        <v>1207</v>
      </c>
      <c r="D108" s="270"/>
      <c r="E108" s="270"/>
      <c r="F108" s="293" t="s">
        <v>1208</v>
      </c>
      <c r="G108" s="270"/>
      <c r="H108" s="270" t="s">
        <v>1242</v>
      </c>
      <c r="I108" s="270" t="s">
        <v>1204</v>
      </c>
      <c r="J108" s="270">
        <v>50</v>
      </c>
      <c r="K108" s="284"/>
    </row>
    <row r="109" s="1" customFormat="1" ht="15" customHeight="1">
      <c r="B109" s="295"/>
      <c r="C109" s="270" t="s">
        <v>1210</v>
      </c>
      <c r="D109" s="270"/>
      <c r="E109" s="270"/>
      <c r="F109" s="293" t="s">
        <v>1202</v>
      </c>
      <c r="G109" s="270"/>
      <c r="H109" s="270" t="s">
        <v>1242</v>
      </c>
      <c r="I109" s="270" t="s">
        <v>1212</v>
      </c>
      <c r="J109" s="270"/>
      <c r="K109" s="284"/>
    </row>
    <row r="110" s="1" customFormat="1" ht="15" customHeight="1">
      <c r="B110" s="295"/>
      <c r="C110" s="270" t="s">
        <v>1221</v>
      </c>
      <c r="D110" s="270"/>
      <c r="E110" s="270"/>
      <c r="F110" s="293" t="s">
        <v>1208</v>
      </c>
      <c r="G110" s="270"/>
      <c r="H110" s="270" t="s">
        <v>1242</v>
      </c>
      <c r="I110" s="270" t="s">
        <v>1204</v>
      </c>
      <c r="J110" s="270">
        <v>50</v>
      </c>
      <c r="K110" s="284"/>
    </row>
    <row r="111" s="1" customFormat="1" ht="15" customHeight="1">
      <c r="B111" s="295"/>
      <c r="C111" s="270" t="s">
        <v>1229</v>
      </c>
      <c r="D111" s="270"/>
      <c r="E111" s="270"/>
      <c r="F111" s="293" t="s">
        <v>1208</v>
      </c>
      <c r="G111" s="270"/>
      <c r="H111" s="270" t="s">
        <v>1242</v>
      </c>
      <c r="I111" s="270" t="s">
        <v>1204</v>
      </c>
      <c r="J111" s="270">
        <v>50</v>
      </c>
      <c r="K111" s="284"/>
    </row>
    <row r="112" s="1" customFormat="1" ht="15" customHeight="1">
      <c r="B112" s="295"/>
      <c r="C112" s="270" t="s">
        <v>1227</v>
      </c>
      <c r="D112" s="270"/>
      <c r="E112" s="270"/>
      <c r="F112" s="293" t="s">
        <v>1208</v>
      </c>
      <c r="G112" s="270"/>
      <c r="H112" s="270" t="s">
        <v>1242</v>
      </c>
      <c r="I112" s="270" t="s">
        <v>1204</v>
      </c>
      <c r="J112" s="270">
        <v>50</v>
      </c>
      <c r="K112" s="284"/>
    </row>
    <row r="113" s="1" customFormat="1" ht="15" customHeight="1">
      <c r="B113" s="295"/>
      <c r="C113" s="270" t="s">
        <v>58</v>
      </c>
      <c r="D113" s="270"/>
      <c r="E113" s="270"/>
      <c r="F113" s="293" t="s">
        <v>1202</v>
      </c>
      <c r="G113" s="270"/>
      <c r="H113" s="270" t="s">
        <v>1243</v>
      </c>
      <c r="I113" s="270" t="s">
        <v>1204</v>
      </c>
      <c r="J113" s="270">
        <v>20</v>
      </c>
      <c r="K113" s="284"/>
    </row>
    <row r="114" s="1" customFormat="1" ht="15" customHeight="1">
      <c r="B114" s="295"/>
      <c r="C114" s="270" t="s">
        <v>1244</v>
      </c>
      <c r="D114" s="270"/>
      <c r="E114" s="270"/>
      <c r="F114" s="293" t="s">
        <v>1202</v>
      </c>
      <c r="G114" s="270"/>
      <c r="H114" s="270" t="s">
        <v>1245</v>
      </c>
      <c r="I114" s="270" t="s">
        <v>1204</v>
      </c>
      <c r="J114" s="270">
        <v>120</v>
      </c>
      <c r="K114" s="284"/>
    </row>
    <row r="115" s="1" customFormat="1" ht="15" customHeight="1">
      <c r="B115" s="295"/>
      <c r="C115" s="270" t="s">
        <v>43</v>
      </c>
      <c r="D115" s="270"/>
      <c r="E115" s="270"/>
      <c r="F115" s="293" t="s">
        <v>1202</v>
      </c>
      <c r="G115" s="270"/>
      <c r="H115" s="270" t="s">
        <v>1246</v>
      </c>
      <c r="I115" s="270" t="s">
        <v>1237</v>
      </c>
      <c r="J115" s="270"/>
      <c r="K115" s="284"/>
    </row>
    <row r="116" s="1" customFormat="1" ht="15" customHeight="1">
      <c r="B116" s="295"/>
      <c r="C116" s="270" t="s">
        <v>53</v>
      </c>
      <c r="D116" s="270"/>
      <c r="E116" s="270"/>
      <c r="F116" s="293" t="s">
        <v>1202</v>
      </c>
      <c r="G116" s="270"/>
      <c r="H116" s="270" t="s">
        <v>1247</v>
      </c>
      <c r="I116" s="270" t="s">
        <v>1237</v>
      </c>
      <c r="J116" s="270"/>
      <c r="K116" s="284"/>
    </row>
    <row r="117" s="1" customFormat="1" ht="15" customHeight="1">
      <c r="B117" s="295"/>
      <c r="C117" s="270" t="s">
        <v>62</v>
      </c>
      <c r="D117" s="270"/>
      <c r="E117" s="270"/>
      <c r="F117" s="293" t="s">
        <v>1202</v>
      </c>
      <c r="G117" s="270"/>
      <c r="H117" s="270" t="s">
        <v>1248</v>
      </c>
      <c r="I117" s="270" t="s">
        <v>1249</v>
      </c>
      <c r="J117" s="270"/>
      <c r="K117" s="284"/>
    </row>
    <row r="118" s="1" customFormat="1" ht="15" customHeight="1">
      <c r="B118" s="298"/>
      <c r="C118" s="304"/>
      <c r="D118" s="304"/>
      <c r="E118" s="304"/>
      <c r="F118" s="304"/>
      <c r="G118" s="304"/>
      <c r="H118" s="304"/>
      <c r="I118" s="304"/>
      <c r="J118" s="304"/>
      <c r="K118" s="300"/>
    </row>
    <row r="119" s="1" customFormat="1" ht="18.75" customHeight="1">
      <c r="B119" s="305"/>
      <c r="C119" s="306"/>
      <c r="D119" s="306"/>
      <c r="E119" s="306"/>
      <c r="F119" s="307"/>
      <c r="G119" s="306"/>
      <c r="H119" s="306"/>
      <c r="I119" s="306"/>
      <c r="J119" s="306"/>
      <c r="K119" s="305"/>
    </row>
    <row r="120" s="1" customFormat="1" ht="18.75" customHeight="1">
      <c r="B120" s="278"/>
      <c r="C120" s="278"/>
      <c r="D120" s="278"/>
      <c r="E120" s="278"/>
      <c r="F120" s="278"/>
      <c r="G120" s="278"/>
      <c r="H120" s="278"/>
      <c r="I120" s="278"/>
      <c r="J120" s="278"/>
      <c r="K120" s="278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1" t="s">
        <v>1250</v>
      </c>
      <c r="D122" s="261"/>
      <c r="E122" s="261"/>
      <c r="F122" s="261"/>
      <c r="G122" s="261"/>
      <c r="H122" s="261"/>
      <c r="I122" s="261"/>
      <c r="J122" s="261"/>
      <c r="K122" s="312"/>
    </row>
    <row r="123" s="1" customFormat="1" ht="17.25" customHeight="1">
      <c r="B123" s="313"/>
      <c r="C123" s="285" t="s">
        <v>1196</v>
      </c>
      <c r="D123" s="285"/>
      <c r="E123" s="285"/>
      <c r="F123" s="285" t="s">
        <v>1197</v>
      </c>
      <c r="G123" s="286"/>
      <c r="H123" s="285" t="s">
        <v>59</v>
      </c>
      <c r="I123" s="285" t="s">
        <v>62</v>
      </c>
      <c r="J123" s="285" t="s">
        <v>1198</v>
      </c>
      <c r="K123" s="314"/>
    </row>
    <row r="124" s="1" customFormat="1" ht="17.25" customHeight="1">
      <c r="B124" s="313"/>
      <c r="C124" s="287" t="s">
        <v>1199</v>
      </c>
      <c r="D124" s="287"/>
      <c r="E124" s="287"/>
      <c r="F124" s="288" t="s">
        <v>1200</v>
      </c>
      <c r="G124" s="289"/>
      <c r="H124" s="287"/>
      <c r="I124" s="287"/>
      <c r="J124" s="287" t="s">
        <v>1201</v>
      </c>
      <c r="K124" s="314"/>
    </row>
    <row r="125" s="1" customFormat="1" ht="5.25" customHeight="1">
      <c r="B125" s="315"/>
      <c r="C125" s="290"/>
      <c r="D125" s="290"/>
      <c r="E125" s="290"/>
      <c r="F125" s="290"/>
      <c r="G125" s="316"/>
      <c r="H125" s="290"/>
      <c r="I125" s="290"/>
      <c r="J125" s="290"/>
      <c r="K125" s="317"/>
    </row>
    <row r="126" s="1" customFormat="1" ht="15" customHeight="1">
      <c r="B126" s="315"/>
      <c r="C126" s="270" t="s">
        <v>1205</v>
      </c>
      <c r="D126" s="292"/>
      <c r="E126" s="292"/>
      <c r="F126" s="293" t="s">
        <v>1202</v>
      </c>
      <c r="G126" s="270"/>
      <c r="H126" s="270" t="s">
        <v>1242</v>
      </c>
      <c r="I126" s="270" t="s">
        <v>1204</v>
      </c>
      <c r="J126" s="270">
        <v>120</v>
      </c>
      <c r="K126" s="318"/>
    </row>
    <row r="127" s="1" customFormat="1" ht="15" customHeight="1">
      <c r="B127" s="315"/>
      <c r="C127" s="270" t="s">
        <v>1251</v>
      </c>
      <c r="D127" s="270"/>
      <c r="E127" s="270"/>
      <c r="F127" s="293" t="s">
        <v>1202</v>
      </c>
      <c r="G127" s="270"/>
      <c r="H127" s="270" t="s">
        <v>1252</v>
      </c>
      <c r="I127" s="270" t="s">
        <v>1204</v>
      </c>
      <c r="J127" s="270" t="s">
        <v>1253</v>
      </c>
      <c r="K127" s="318"/>
    </row>
    <row r="128" s="1" customFormat="1" ht="15" customHeight="1">
      <c r="B128" s="315"/>
      <c r="C128" s="270" t="s">
        <v>1150</v>
      </c>
      <c r="D128" s="270"/>
      <c r="E128" s="270"/>
      <c r="F128" s="293" t="s">
        <v>1202</v>
      </c>
      <c r="G128" s="270"/>
      <c r="H128" s="270" t="s">
        <v>1254</v>
      </c>
      <c r="I128" s="270" t="s">
        <v>1204</v>
      </c>
      <c r="J128" s="270" t="s">
        <v>1253</v>
      </c>
      <c r="K128" s="318"/>
    </row>
    <row r="129" s="1" customFormat="1" ht="15" customHeight="1">
      <c r="B129" s="315"/>
      <c r="C129" s="270" t="s">
        <v>1213</v>
      </c>
      <c r="D129" s="270"/>
      <c r="E129" s="270"/>
      <c r="F129" s="293" t="s">
        <v>1208</v>
      </c>
      <c r="G129" s="270"/>
      <c r="H129" s="270" t="s">
        <v>1214</v>
      </c>
      <c r="I129" s="270" t="s">
        <v>1204</v>
      </c>
      <c r="J129" s="270">
        <v>15</v>
      </c>
      <c r="K129" s="318"/>
    </row>
    <row r="130" s="1" customFormat="1" ht="15" customHeight="1">
      <c r="B130" s="315"/>
      <c r="C130" s="296" t="s">
        <v>1215</v>
      </c>
      <c r="D130" s="296"/>
      <c r="E130" s="296"/>
      <c r="F130" s="297" t="s">
        <v>1208</v>
      </c>
      <c r="G130" s="296"/>
      <c r="H130" s="296" t="s">
        <v>1216</v>
      </c>
      <c r="I130" s="296" t="s">
        <v>1204</v>
      </c>
      <c r="J130" s="296">
        <v>15</v>
      </c>
      <c r="K130" s="318"/>
    </row>
    <row r="131" s="1" customFormat="1" ht="15" customHeight="1">
      <c r="B131" s="315"/>
      <c r="C131" s="296" t="s">
        <v>1217</v>
      </c>
      <c r="D131" s="296"/>
      <c r="E131" s="296"/>
      <c r="F131" s="297" t="s">
        <v>1208</v>
      </c>
      <c r="G131" s="296"/>
      <c r="H131" s="296" t="s">
        <v>1218</v>
      </c>
      <c r="I131" s="296" t="s">
        <v>1204</v>
      </c>
      <c r="J131" s="296">
        <v>20</v>
      </c>
      <c r="K131" s="318"/>
    </row>
    <row r="132" s="1" customFormat="1" ht="15" customHeight="1">
      <c r="B132" s="315"/>
      <c r="C132" s="296" t="s">
        <v>1219</v>
      </c>
      <c r="D132" s="296"/>
      <c r="E132" s="296"/>
      <c r="F132" s="297" t="s">
        <v>1208</v>
      </c>
      <c r="G132" s="296"/>
      <c r="H132" s="296" t="s">
        <v>1220</v>
      </c>
      <c r="I132" s="296" t="s">
        <v>1204</v>
      </c>
      <c r="J132" s="296">
        <v>20</v>
      </c>
      <c r="K132" s="318"/>
    </row>
    <row r="133" s="1" customFormat="1" ht="15" customHeight="1">
      <c r="B133" s="315"/>
      <c r="C133" s="270" t="s">
        <v>1207</v>
      </c>
      <c r="D133" s="270"/>
      <c r="E133" s="270"/>
      <c r="F133" s="293" t="s">
        <v>1208</v>
      </c>
      <c r="G133" s="270"/>
      <c r="H133" s="270" t="s">
        <v>1242</v>
      </c>
      <c r="I133" s="270" t="s">
        <v>1204</v>
      </c>
      <c r="J133" s="270">
        <v>50</v>
      </c>
      <c r="K133" s="318"/>
    </row>
    <row r="134" s="1" customFormat="1" ht="15" customHeight="1">
      <c r="B134" s="315"/>
      <c r="C134" s="270" t="s">
        <v>1221</v>
      </c>
      <c r="D134" s="270"/>
      <c r="E134" s="270"/>
      <c r="F134" s="293" t="s">
        <v>1208</v>
      </c>
      <c r="G134" s="270"/>
      <c r="H134" s="270" t="s">
        <v>1242</v>
      </c>
      <c r="I134" s="270" t="s">
        <v>1204</v>
      </c>
      <c r="J134" s="270">
        <v>50</v>
      </c>
      <c r="K134" s="318"/>
    </row>
    <row r="135" s="1" customFormat="1" ht="15" customHeight="1">
      <c r="B135" s="315"/>
      <c r="C135" s="270" t="s">
        <v>1227</v>
      </c>
      <c r="D135" s="270"/>
      <c r="E135" s="270"/>
      <c r="F135" s="293" t="s">
        <v>1208</v>
      </c>
      <c r="G135" s="270"/>
      <c r="H135" s="270" t="s">
        <v>1242</v>
      </c>
      <c r="I135" s="270" t="s">
        <v>1204</v>
      </c>
      <c r="J135" s="270">
        <v>50</v>
      </c>
      <c r="K135" s="318"/>
    </row>
    <row r="136" s="1" customFormat="1" ht="15" customHeight="1">
      <c r="B136" s="315"/>
      <c r="C136" s="270" t="s">
        <v>1229</v>
      </c>
      <c r="D136" s="270"/>
      <c r="E136" s="270"/>
      <c r="F136" s="293" t="s">
        <v>1208</v>
      </c>
      <c r="G136" s="270"/>
      <c r="H136" s="270" t="s">
        <v>1242</v>
      </c>
      <c r="I136" s="270" t="s">
        <v>1204</v>
      </c>
      <c r="J136" s="270">
        <v>50</v>
      </c>
      <c r="K136" s="318"/>
    </row>
    <row r="137" s="1" customFormat="1" ht="15" customHeight="1">
      <c r="B137" s="315"/>
      <c r="C137" s="270" t="s">
        <v>1230</v>
      </c>
      <c r="D137" s="270"/>
      <c r="E137" s="270"/>
      <c r="F137" s="293" t="s">
        <v>1208</v>
      </c>
      <c r="G137" s="270"/>
      <c r="H137" s="270" t="s">
        <v>1255</v>
      </c>
      <c r="I137" s="270" t="s">
        <v>1204</v>
      </c>
      <c r="J137" s="270">
        <v>255</v>
      </c>
      <c r="K137" s="318"/>
    </row>
    <row r="138" s="1" customFormat="1" ht="15" customHeight="1">
      <c r="B138" s="315"/>
      <c r="C138" s="270" t="s">
        <v>1232</v>
      </c>
      <c r="D138" s="270"/>
      <c r="E138" s="270"/>
      <c r="F138" s="293" t="s">
        <v>1202</v>
      </c>
      <c r="G138" s="270"/>
      <c r="H138" s="270" t="s">
        <v>1256</v>
      </c>
      <c r="I138" s="270" t="s">
        <v>1234</v>
      </c>
      <c r="J138" s="270"/>
      <c r="K138" s="318"/>
    </row>
    <row r="139" s="1" customFormat="1" ht="15" customHeight="1">
      <c r="B139" s="315"/>
      <c r="C139" s="270" t="s">
        <v>1235</v>
      </c>
      <c r="D139" s="270"/>
      <c r="E139" s="270"/>
      <c r="F139" s="293" t="s">
        <v>1202</v>
      </c>
      <c r="G139" s="270"/>
      <c r="H139" s="270" t="s">
        <v>1257</v>
      </c>
      <c r="I139" s="270" t="s">
        <v>1237</v>
      </c>
      <c r="J139" s="270"/>
      <c r="K139" s="318"/>
    </row>
    <row r="140" s="1" customFormat="1" ht="15" customHeight="1">
      <c r="B140" s="315"/>
      <c r="C140" s="270" t="s">
        <v>1238</v>
      </c>
      <c r="D140" s="270"/>
      <c r="E140" s="270"/>
      <c r="F140" s="293" t="s">
        <v>1202</v>
      </c>
      <c r="G140" s="270"/>
      <c r="H140" s="270" t="s">
        <v>1238</v>
      </c>
      <c r="I140" s="270" t="s">
        <v>1237</v>
      </c>
      <c r="J140" s="270"/>
      <c r="K140" s="318"/>
    </row>
    <row r="141" s="1" customFormat="1" ht="15" customHeight="1">
      <c r="B141" s="315"/>
      <c r="C141" s="270" t="s">
        <v>43</v>
      </c>
      <c r="D141" s="270"/>
      <c r="E141" s="270"/>
      <c r="F141" s="293" t="s">
        <v>1202</v>
      </c>
      <c r="G141" s="270"/>
      <c r="H141" s="270" t="s">
        <v>1258</v>
      </c>
      <c r="I141" s="270" t="s">
        <v>1237</v>
      </c>
      <c r="J141" s="270"/>
      <c r="K141" s="318"/>
    </row>
    <row r="142" s="1" customFormat="1" ht="15" customHeight="1">
      <c r="B142" s="315"/>
      <c r="C142" s="270" t="s">
        <v>1259</v>
      </c>
      <c r="D142" s="270"/>
      <c r="E142" s="270"/>
      <c r="F142" s="293" t="s">
        <v>1202</v>
      </c>
      <c r="G142" s="270"/>
      <c r="H142" s="270" t="s">
        <v>1260</v>
      </c>
      <c r="I142" s="270" t="s">
        <v>1237</v>
      </c>
      <c r="J142" s="270"/>
      <c r="K142" s="318"/>
    </row>
    <row r="143" s="1" customFormat="1" ht="15" customHeight="1">
      <c r="B143" s="319"/>
      <c r="C143" s="320"/>
      <c r="D143" s="320"/>
      <c r="E143" s="320"/>
      <c r="F143" s="320"/>
      <c r="G143" s="320"/>
      <c r="H143" s="320"/>
      <c r="I143" s="320"/>
      <c r="J143" s="320"/>
      <c r="K143" s="321"/>
    </row>
    <row r="144" s="1" customFormat="1" ht="18.75" customHeight="1">
      <c r="B144" s="306"/>
      <c r="C144" s="306"/>
      <c r="D144" s="306"/>
      <c r="E144" s="306"/>
      <c r="F144" s="307"/>
      <c r="G144" s="306"/>
      <c r="H144" s="306"/>
      <c r="I144" s="306"/>
      <c r="J144" s="306"/>
      <c r="K144" s="306"/>
    </row>
    <row r="145" s="1" customFormat="1" ht="18.75" customHeight="1">
      <c r="B145" s="278"/>
      <c r="C145" s="278"/>
      <c r="D145" s="278"/>
      <c r="E145" s="278"/>
      <c r="F145" s="278"/>
      <c r="G145" s="278"/>
      <c r="H145" s="278"/>
      <c r="I145" s="278"/>
      <c r="J145" s="278"/>
      <c r="K145" s="278"/>
    </row>
    <row r="146" s="1" customFormat="1" ht="7.5" customHeight="1">
      <c r="B146" s="279"/>
      <c r="C146" s="280"/>
      <c r="D146" s="280"/>
      <c r="E146" s="280"/>
      <c r="F146" s="280"/>
      <c r="G146" s="280"/>
      <c r="H146" s="280"/>
      <c r="I146" s="280"/>
      <c r="J146" s="280"/>
      <c r="K146" s="281"/>
    </row>
    <row r="147" s="1" customFormat="1" ht="45" customHeight="1">
      <c r="B147" s="282"/>
      <c r="C147" s="283" t="s">
        <v>1261</v>
      </c>
      <c r="D147" s="283"/>
      <c r="E147" s="283"/>
      <c r="F147" s="283"/>
      <c r="G147" s="283"/>
      <c r="H147" s="283"/>
      <c r="I147" s="283"/>
      <c r="J147" s="283"/>
      <c r="K147" s="284"/>
    </row>
    <row r="148" s="1" customFormat="1" ht="17.25" customHeight="1">
      <c r="B148" s="282"/>
      <c r="C148" s="285" t="s">
        <v>1196</v>
      </c>
      <c r="D148" s="285"/>
      <c r="E148" s="285"/>
      <c r="F148" s="285" t="s">
        <v>1197</v>
      </c>
      <c r="G148" s="286"/>
      <c r="H148" s="285" t="s">
        <v>59</v>
      </c>
      <c r="I148" s="285" t="s">
        <v>62</v>
      </c>
      <c r="J148" s="285" t="s">
        <v>1198</v>
      </c>
      <c r="K148" s="284"/>
    </row>
    <row r="149" s="1" customFormat="1" ht="17.25" customHeight="1">
      <c r="B149" s="282"/>
      <c r="C149" s="287" t="s">
        <v>1199</v>
      </c>
      <c r="D149" s="287"/>
      <c r="E149" s="287"/>
      <c r="F149" s="288" t="s">
        <v>1200</v>
      </c>
      <c r="G149" s="289"/>
      <c r="H149" s="287"/>
      <c r="I149" s="287"/>
      <c r="J149" s="287" t="s">
        <v>1201</v>
      </c>
      <c r="K149" s="284"/>
    </row>
    <row r="150" s="1" customFormat="1" ht="5.25" customHeight="1">
      <c r="B150" s="295"/>
      <c r="C150" s="290"/>
      <c r="D150" s="290"/>
      <c r="E150" s="290"/>
      <c r="F150" s="290"/>
      <c r="G150" s="291"/>
      <c r="H150" s="290"/>
      <c r="I150" s="290"/>
      <c r="J150" s="290"/>
      <c r="K150" s="318"/>
    </row>
    <row r="151" s="1" customFormat="1" ht="15" customHeight="1">
      <c r="B151" s="295"/>
      <c r="C151" s="322" t="s">
        <v>1205</v>
      </c>
      <c r="D151" s="270"/>
      <c r="E151" s="270"/>
      <c r="F151" s="323" t="s">
        <v>1202</v>
      </c>
      <c r="G151" s="270"/>
      <c r="H151" s="322" t="s">
        <v>1242</v>
      </c>
      <c r="I151" s="322" t="s">
        <v>1204</v>
      </c>
      <c r="J151" s="322">
        <v>120</v>
      </c>
      <c r="K151" s="318"/>
    </row>
    <row r="152" s="1" customFormat="1" ht="15" customHeight="1">
      <c r="B152" s="295"/>
      <c r="C152" s="322" t="s">
        <v>1251</v>
      </c>
      <c r="D152" s="270"/>
      <c r="E152" s="270"/>
      <c r="F152" s="323" t="s">
        <v>1202</v>
      </c>
      <c r="G152" s="270"/>
      <c r="H152" s="322" t="s">
        <v>1262</v>
      </c>
      <c r="I152" s="322" t="s">
        <v>1204</v>
      </c>
      <c r="J152" s="322" t="s">
        <v>1253</v>
      </c>
      <c r="K152" s="318"/>
    </row>
    <row r="153" s="1" customFormat="1" ht="15" customHeight="1">
      <c r="B153" s="295"/>
      <c r="C153" s="322" t="s">
        <v>1150</v>
      </c>
      <c r="D153" s="270"/>
      <c r="E153" s="270"/>
      <c r="F153" s="323" t="s">
        <v>1202</v>
      </c>
      <c r="G153" s="270"/>
      <c r="H153" s="322" t="s">
        <v>1263</v>
      </c>
      <c r="I153" s="322" t="s">
        <v>1204</v>
      </c>
      <c r="J153" s="322" t="s">
        <v>1253</v>
      </c>
      <c r="K153" s="318"/>
    </row>
    <row r="154" s="1" customFormat="1" ht="15" customHeight="1">
      <c r="B154" s="295"/>
      <c r="C154" s="322" t="s">
        <v>1207</v>
      </c>
      <c r="D154" s="270"/>
      <c r="E154" s="270"/>
      <c r="F154" s="323" t="s">
        <v>1208</v>
      </c>
      <c r="G154" s="270"/>
      <c r="H154" s="322" t="s">
        <v>1242</v>
      </c>
      <c r="I154" s="322" t="s">
        <v>1204</v>
      </c>
      <c r="J154" s="322">
        <v>50</v>
      </c>
      <c r="K154" s="318"/>
    </row>
    <row r="155" s="1" customFormat="1" ht="15" customHeight="1">
      <c r="B155" s="295"/>
      <c r="C155" s="322" t="s">
        <v>1210</v>
      </c>
      <c r="D155" s="270"/>
      <c r="E155" s="270"/>
      <c r="F155" s="323" t="s">
        <v>1202</v>
      </c>
      <c r="G155" s="270"/>
      <c r="H155" s="322" t="s">
        <v>1242</v>
      </c>
      <c r="I155" s="322" t="s">
        <v>1212</v>
      </c>
      <c r="J155" s="322"/>
      <c r="K155" s="318"/>
    </row>
    <row r="156" s="1" customFormat="1" ht="15" customHeight="1">
      <c r="B156" s="295"/>
      <c r="C156" s="322" t="s">
        <v>1221</v>
      </c>
      <c r="D156" s="270"/>
      <c r="E156" s="270"/>
      <c r="F156" s="323" t="s">
        <v>1208</v>
      </c>
      <c r="G156" s="270"/>
      <c r="H156" s="322" t="s">
        <v>1242</v>
      </c>
      <c r="I156" s="322" t="s">
        <v>1204</v>
      </c>
      <c r="J156" s="322">
        <v>50</v>
      </c>
      <c r="K156" s="318"/>
    </row>
    <row r="157" s="1" customFormat="1" ht="15" customHeight="1">
      <c r="B157" s="295"/>
      <c r="C157" s="322" t="s">
        <v>1229</v>
      </c>
      <c r="D157" s="270"/>
      <c r="E157" s="270"/>
      <c r="F157" s="323" t="s">
        <v>1208</v>
      </c>
      <c r="G157" s="270"/>
      <c r="H157" s="322" t="s">
        <v>1242</v>
      </c>
      <c r="I157" s="322" t="s">
        <v>1204</v>
      </c>
      <c r="J157" s="322">
        <v>50</v>
      </c>
      <c r="K157" s="318"/>
    </row>
    <row r="158" s="1" customFormat="1" ht="15" customHeight="1">
      <c r="B158" s="295"/>
      <c r="C158" s="322" t="s">
        <v>1227</v>
      </c>
      <c r="D158" s="270"/>
      <c r="E158" s="270"/>
      <c r="F158" s="323" t="s">
        <v>1208</v>
      </c>
      <c r="G158" s="270"/>
      <c r="H158" s="322" t="s">
        <v>1242</v>
      </c>
      <c r="I158" s="322" t="s">
        <v>1204</v>
      </c>
      <c r="J158" s="322">
        <v>50</v>
      </c>
      <c r="K158" s="318"/>
    </row>
    <row r="159" s="1" customFormat="1" ht="15" customHeight="1">
      <c r="B159" s="295"/>
      <c r="C159" s="322" t="s">
        <v>98</v>
      </c>
      <c r="D159" s="270"/>
      <c r="E159" s="270"/>
      <c r="F159" s="323" t="s">
        <v>1202</v>
      </c>
      <c r="G159" s="270"/>
      <c r="H159" s="322" t="s">
        <v>1264</v>
      </c>
      <c r="I159" s="322" t="s">
        <v>1204</v>
      </c>
      <c r="J159" s="322" t="s">
        <v>1265</v>
      </c>
      <c r="K159" s="318"/>
    </row>
    <row r="160" s="1" customFormat="1" ht="15" customHeight="1">
      <c r="B160" s="295"/>
      <c r="C160" s="322" t="s">
        <v>1266</v>
      </c>
      <c r="D160" s="270"/>
      <c r="E160" s="270"/>
      <c r="F160" s="323" t="s">
        <v>1202</v>
      </c>
      <c r="G160" s="270"/>
      <c r="H160" s="322" t="s">
        <v>1267</v>
      </c>
      <c r="I160" s="322" t="s">
        <v>1237</v>
      </c>
      <c r="J160" s="322"/>
      <c r="K160" s="318"/>
    </row>
    <row r="161" s="1" customFormat="1" ht="15" customHeight="1">
      <c r="B161" s="324"/>
      <c r="C161" s="325"/>
      <c r="D161" s="325"/>
      <c r="E161" s="325"/>
      <c r="F161" s="325"/>
      <c r="G161" s="325"/>
      <c r="H161" s="325"/>
      <c r="I161" s="325"/>
      <c r="J161" s="325"/>
      <c r="K161" s="326"/>
    </row>
    <row r="162" s="1" customFormat="1" ht="18.75" customHeight="1">
      <c r="B162" s="306"/>
      <c r="C162" s="316"/>
      <c r="D162" s="316"/>
      <c r="E162" s="316"/>
      <c r="F162" s="327"/>
      <c r="G162" s="316"/>
      <c r="H162" s="316"/>
      <c r="I162" s="316"/>
      <c r="J162" s="316"/>
      <c r="K162" s="306"/>
    </row>
    <row r="163" s="1" customFormat="1" ht="18.75" customHeight="1">
      <c r="B163" s="306"/>
      <c r="C163" s="316"/>
      <c r="D163" s="316"/>
      <c r="E163" s="316"/>
      <c r="F163" s="327"/>
      <c r="G163" s="316"/>
      <c r="H163" s="316"/>
      <c r="I163" s="316"/>
      <c r="J163" s="316"/>
      <c r="K163" s="306"/>
    </row>
    <row r="164" s="1" customFormat="1" ht="18.75" customHeight="1">
      <c r="B164" s="306"/>
      <c r="C164" s="316"/>
      <c r="D164" s="316"/>
      <c r="E164" s="316"/>
      <c r="F164" s="327"/>
      <c r="G164" s="316"/>
      <c r="H164" s="316"/>
      <c r="I164" s="316"/>
      <c r="J164" s="316"/>
      <c r="K164" s="306"/>
    </row>
    <row r="165" s="1" customFormat="1" ht="18.75" customHeight="1">
      <c r="B165" s="306"/>
      <c r="C165" s="316"/>
      <c r="D165" s="316"/>
      <c r="E165" s="316"/>
      <c r="F165" s="327"/>
      <c r="G165" s="316"/>
      <c r="H165" s="316"/>
      <c r="I165" s="316"/>
      <c r="J165" s="316"/>
      <c r="K165" s="306"/>
    </row>
    <row r="166" s="1" customFormat="1" ht="18.75" customHeight="1">
      <c r="B166" s="306"/>
      <c r="C166" s="316"/>
      <c r="D166" s="316"/>
      <c r="E166" s="316"/>
      <c r="F166" s="327"/>
      <c r="G166" s="316"/>
      <c r="H166" s="316"/>
      <c r="I166" s="316"/>
      <c r="J166" s="316"/>
      <c r="K166" s="306"/>
    </row>
    <row r="167" s="1" customFormat="1" ht="18.75" customHeight="1">
      <c r="B167" s="306"/>
      <c r="C167" s="316"/>
      <c r="D167" s="316"/>
      <c r="E167" s="316"/>
      <c r="F167" s="327"/>
      <c r="G167" s="316"/>
      <c r="H167" s="316"/>
      <c r="I167" s="316"/>
      <c r="J167" s="316"/>
      <c r="K167" s="306"/>
    </row>
    <row r="168" s="1" customFormat="1" ht="18.75" customHeight="1">
      <c r="B168" s="306"/>
      <c r="C168" s="316"/>
      <c r="D168" s="316"/>
      <c r="E168" s="316"/>
      <c r="F168" s="327"/>
      <c r="G168" s="316"/>
      <c r="H168" s="316"/>
      <c r="I168" s="316"/>
      <c r="J168" s="316"/>
      <c r="K168" s="306"/>
    </row>
    <row r="169" s="1" customFormat="1" ht="18.75" customHeight="1">
      <c r="B169" s="278"/>
      <c r="C169" s="278"/>
      <c r="D169" s="278"/>
      <c r="E169" s="278"/>
      <c r="F169" s="278"/>
      <c r="G169" s="278"/>
      <c r="H169" s="278"/>
      <c r="I169" s="278"/>
      <c r="J169" s="278"/>
      <c r="K169" s="278"/>
    </row>
    <row r="170" s="1" customFormat="1" ht="7.5" customHeight="1">
      <c r="B170" s="257"/>
      <c r="C170" s="258"/>
      <c r="D170" s="258"/>
      <c r="E170" s="258"/>
      <c r="F170" s="258"/>
      <c r="G170" s="258"/>
      <c r="H170" s="258"/>
      <c r="I170" s="258"/>
      <c r="J170" s="258"/>
      <c r="K170" s="259"/>
    </row>
    <row r="171" s="1" customFormat="1" ht="45" customHeight="1">
      <c r="B171" s="260"/>
      <c r="C171" s="261" t="s">
        <v>1268</v>
      </c>
      <c r="D171" s="261"/>
      <c r="E171" s="261"/>
      <c r="F171" s="261"/>
      <c r="G171" s="261"/>
      <c r="H171" s="261"/>
      <c r="I171" s="261"/>
      <c r="J171" s="261"/>
      <c r="K171" s="262"/>
    </row>
    <row r="172" s="1" customFormat="1" ht="17.25" customHeight="1">
      <c r="B172" s="260"/>
      <c r="C172" s="285" t="s">
        <v>1196</v>
      </c>
      <c r="D172" s="285"/>
      <c r="E172" s="285"/>
      <c r="F172" s="285" t="s">
        <v>1197</v>
      </c>
      <c r="G172" s="328"/>
      <c r="H172" s="329" t="s">
        <v>59</v>
      </c>
      <c r="I172" s="329" t="s">
        <v>62</v>
      </c>
      <c r="J172" s="285" t="s">
        <v>1198</v>
      </c>
      <c r="K172" s="262"/>
    </row>
    <row r="173" s="1" customFormat="1" ht="17.25" customHeight="1">
      <c r="B173" s="263"/>
      <c r="C173" s="287" t="s">
        <v>1199</v>
      </c>
      <c r="D173" s="287"/>
      <c r="E173" s="287"/>
      <c r="F173" s="288" t="s">
        <v>1200</v>
      </c>
      <c r="G173" s="330"/>
      <c r="H173" s="331"/>
      <c r="I173" s="331"/>
      <c r="J173" s="287" t="s">
        <v>1201</v>
      </c>
      <c r="K173" s="265"/>
    </row>
    <row r="174" s="1" customFormat="1" ht="5.25" customHeight="1">
      <c r="B174" s="295"/>
      <c r="C174" s="290"/>
      <c r="D174" s="290"/>
      <c r="E174" s="290"/>
      <c r="F174" s="290"/>
      <c r="G174" s="291"/>
      <c r="H174" s="290"/>
      <c r="I174" s="290"/>
      <c r="J174" s="290"/>
      <c r="K174" s="318"/>
    </row>
    <row r="175" s="1" customFormat="1" ht="15" customHeight="1">
      <c r="B175" s="295"/>
      <c r="C175" s="270" t="s">
        <v>1205</v>
      </c>
      <c r="D175" s="270"/>
      <c r="E175" s="270"/>
      <c r="F175" s="293" t="s">
        <v>1202</v>
      </c>
      <c r="G175" s="270"/>
      <c r="H175" s="270" t="s">
        <v>1242</v>
      </c>
      <c r="I175" s="270" t="s">
        <v>1204</v>
      </c>
      <c r="J175" s="270">
        <v>120</v>
      </c>
      <c r="K175" s="318"/>
    </row>
    <row r="176" s="1" customFormat="1" ht="15" customHeight="1">
      <c r="B176" s="295"/>
      <c r="C176" s="270" t="s">
        <v>1251</v>
      </c>
      <c r="D176" s="270"/>
      <c r="E176" s="270"/>
      <c r="F176" s="293" t="s">
        <v>1202</v>
      </c>
      <c r="G176" s="270"/>
      <c r="H176" s="270" t="s">
        <v>1252</v>
      </c>
      <c r="I176" s="270" t="s">
        <v>1204</v>
      </c>
      <c r="J176" s="270" t="s">
        <v>1253</v>
      </c>
      <c r="K176" s="318"/>
    </row>
    <row r="177" s="1" customFormat="1" ht="15" customHeight="1">
      <c r="B177" s="295"/>
      <c r="C177" s="270" t="s">
        <v>1150</v>
      </c>
      <c r="D177" s="270"/>
      <c r="E177" s="270"/>
      <c r="F177" s="293" t="s">
        <v>1202</v>
      </c>
      <c r="G177" s="270"/>
      <c r="H177" s="270" t="s">
        <v>1269</v>
      </c>
      <c r="I177" s="270" t="s">
        <v>1204</v>
      </c>
      <c r="J177" s="270" t="s">
        <v>1253</v>
      </c>
      <c r="K177" s="318"/>
    </row>
    <row r="178" s="1" customFormat="1" ht="15" customHeight="1">
      <c r="B178" s="295"/>
      <c r="C178" s="270" t="s">
        <v>1207</v>
      </c>
      <c r="D178" s="270"/>
      <c r="E178" s="270"/>
      <c r="F178" s="293" t="s">
        <v>1208</v>
      </c>
      <c r="G178" s="270"/>
      <c r="H178" s="270" t="s">
        <v>1269</v>
      </c>
      <c r="I178" s="270" t="s">
        <v>1204</v>
      </c>
      <c r="J178" s="270">
        <v>50</v>
      </c>
      <c r="K178" s="318"/>
    </row>
    <row r="179" s="1" customFormat="1" ht="15" customHeight="1">
      <c r="B179" s="295"/>
      <c r="C179" s="270" t="s">
        <v>1210</v>
      </c>
      <c r="D179" s="270"/>
      <c r="E179" s="270"/>
      <c r="F179" s="293" t="s">
        <v>1202</v>
      </c>
      <c r="G179" s="270"/>
      <c r="H179" s="270" t="s">
        <v>1269</v>
      </c>
      <c r="I179" s="270" t="s">
        <v>1212</v>
      </c>
      <c r="J179" s="270"/>
      <c r="K179" s="318"/>
    </row>
    <row r="180" s="1" customFormat="1" ht="15" customHeight="1">
      <c r="B180" s="295"/>
      <c r="C180" s="270" t="s">
        <v>1221</v>
      </c>
      <c r="D180" s="270"/>
      <c r="E180" s="270"/>
      <c r="F180" s="293" t="s">
        <v>1208</v>
      </c>
      <c r="G180" s="270"/>
      <c r="H180" s="270" t="s">
        <v>1269</v>
      </c>
      <c r="I180" s="270" t="s">
        <v>1204</v>
      </c>
      <c r="J180" s="270">
        <v>50</v>
      </c>
      <c r="K180" s="318"/>
    </row>
    <row r="181" s="1" customFormat="1" ht="15" customHeight="1">
      <c r="B181" s="295"/>
      <c r="C181" s="270" t="s">
        <v>1229</v>
      </c>
      <c r="D181" s="270"/>
      <c r="E181" s="270"/>
      <c r="F181" s="293" t="s">
        <v>1208</v>
      </c>
      <c r="G181" s="270"/>
      <c r="H181" s="270" t="s">
        <v>1269</v>
      </c>
      <c r="I181" s="270" t="s">
        <v>1204</v>
      </c>
      <c r="J181" s="270">
        <v>50</v>
      </c>
      <c r="K181" s="318"/>
    </row>
    <row r="182" s="1" customFormat="1" ht="15" customHeight="1">
      <c r="B182" s="295"/>
      <c r="C182" s="270" t="s">
        <v>1227</v>
      </c>
      <c r="D182" s="270"/>
      <c r="E182" s="270"/>
      <c r="F182" s="293" t="s">
        <v>1208</v>
      </c>
      <c r="G182" s="270"/>
      <c r="H182" s="270" t="s">
        <v>1269</v>
      </c>
      <c r="I182" s="270" t="s">
        <v>1204</v>
      </c>
      <c r="J182" s="270">
        <v>50</v>
      </c>
      <c r="K182" s="318"/>
    </row>
    <row r="183" s="1" customFormat="1" ht="15" customHeight="1">
      <c r="B183" s="295"/>
      <c r="C183" s="270" t="s">
        <v>103</v>
      </c>
      <c r="D183" s="270"/>
      <c r="E183" s="270"/>
      <c r="F183" s="293" t="s">
        <v>1202</v>
      </c>
      <c r="G183" s="270"/>
      <c r="H183" s="270" t="s">
        <v>1270</v>
      </c>
      <c r="I183" s="270" t="s">
        <v>1271</v>
      </c>
      <c r="J183" s="270"/>
      <c r="K183" s="318"/>
    </row>
    <row r="184" s="1" customFormat="1" ht="15" customHeight="1">
      <c r="B184" s="295"/>
      <c r="C184" s="270" t="s">
        <v>62</v>
      </c>
      <c r="D184" s="270"/>
      <c r="E184" s="270"/>
      <c r="F184" s="293" t="s">
        <v>1202</v>
      </c>
      <c r="G184" s="270"/>
      <c r="H184" s="270" t="s">
        <v>1272</v>
      </c>
      <c r="I184" s="270" t="s">
        <v>1273</v>
      </c>
      <c r="J184" s="270">
        <v>1</v>
      </c>
      <c r="K184" s="318"/>
    </row>
    <row r="185" s="1" customFormat="1" ht="15" customHeight="1">
      <c r="B185" s="295"/>
      <c r="C185" s="270" t="s">
        <v>58</v>
      </c>
      <c r="D185" s="270"/>
      <c r="E185" s="270"/>
      <c r="F185" s="293" t="s">
        <v>1202</v>
      </c>
      <c r="G185" s="270"/>
      <c r="H185" s="270" t="s">
        <v>1274</v>
      </c>
      <c r="I185" s="270" t="s">
        <v>1204</v>
      </c>
      <c r="J185" s="270">
        <v>20</v>
      </c>
      <c r="K185" s="318"/>
    </row>
    <row r="186" s="1" customFormat="1" ht="15" customHeight="1">
      <c r="B186" s="295"/>
      <c r="C186" s="270" t="s">
        <v>59</v>
      </c>
      <c r="D186" s="270"/>
      <c r="E186" s="270"/>
      <c r="F186" s="293" t="s">
        <v>1202</v>
      </c>
      <c r="G186" s="270"/>
      <c r="H186" s="270" t="s">
        <v>1275</v>
      </c>
      <c r="I186" s="270" t="s">
        <v>1204</v>
      </c>
      <c r="J186" s="270">
        <v>255</v>
      </c>
      <c r="K186" s="318"/>
    </row>
    <row r="187" s="1" customFormat="1" ht="15" customHeight="1">
      <c r="B187" s="295"/>
      <c r="C187" s="270" t="s">
        <v>104</v>
      </c>
      <c r="D187" s="270"/>
      <c r="E187" s="270"/>
      <c r="F187" s="293" t="s">
        <v>1202</v>
      </c>
      <c r="G187" s="270"/>
      <c r="H187" s="270" t="s">
        <v>1166</v>
      </c>
      <c r="I187" s="270" t="s">
        <v>1204</v>
      </c>
      <c r="J187" s="270">
        <v>10</v>
      </c>
      <c r="K187" s="318"/>
    </row>
    <row r="188" s="1" customFormat="1" ht="15" customHeight="1">
      <c r="B188" s="295"/>
      <c r="C188" s="270" t="s">
        <v>105</v>
      </c>
      <c r="D188" s="270"/>
      <c r="E188" s="270"/>
      <c r="F188" s="293" t="s">
        <v>1202</v>
      </c>
      <c r="G188" s="270"/>
      <c r="H188" s="270" t="s">
        <v>1276</v>
      </c>
      <c r="I188" s="270" t="s">
        <v>1237</v>
      </c>
      <c r="J188" s="270"/>
      <c r="K188" s="318"/>
    </row>
    <row r="189" s="1" customFormat="1" ht="15" customHeight="1">
      <c r="B189" s="295"/>
      <c r="C189" s="270" t="s">
        <v>1277</v>
      </c>
      <c r="D189" s="270"/>
      <c r="E189" s="270"/>
      <c r="F189" s="293" t="s">
        <v>1202</v>
      </c>
      <c r="G189" s="270"/>
      <c r="H189" s="270" t="s">
        <v>1278</v>
      </c>
      <c r="I189" s="270" t="s">
        <v>1237</v>
      </c>
      <c r="J189" s="270"/>
      <c r="K189" s="318"/>
    </row>
    <row r="190" s="1" customFormat="1" ht="15" customHeight="1">
      <c r="B190" s="295"/>
      <c r="C190" s="270" t="s">
        <v>1266</v>
      </c>
      <c r="D190" s="270"/>
      <c r="E190" s="270"/>
      <c r="F190" s="293" t="s">
        <v>1202</v>
      </c>
      <c r="G190" s="270"/>
      <c r="H190" s="270" t="s">
        <v>1279</v>
      </c>
      <c r="I190" s="270" t="s">
        <v>1237</v>
      </c>
      <c r="J190" s="270"/>
      <c r="K190" s="318"/>
    </row>
    <row r="191" s="1" customFormat="1" ht="15" customHeight="1">
      <c r="B191" s="295"/>
      <c r="C191" s="270" t="s">
        <v>107</v>
      </c>
      <c r="D191" s="270"/>
      <c r="E191" s="270"/>
      <c r="F191" s="293" t="s">
        <v>1208</v>
      </c>
      <c r="G191" s="270"/>
      <c r="H191" s="270" t="s">
        <v>1280</v>
      </c>
      <c r="I191" s="270" t="s">
        <v>1204</v>
      </c>
      <c r="J191" s="270">
        <v>50</v>
      </c>
      <c r="K191" s="318"/>
    </row>
    <row r="192" s="1" customFormat="1" ht="15" customHeight="1">
      <c r="B192" s="295"/>
      <c r="C192" s="270" t="s">
        <v>1281</v>
      </c>
      <c r="D192" s="270"/>
      <c r="E192" s="270"/>
      <c r="F192" s="293" t="s">
        <v>1208</v>
      </c>
      <c r="G192" s="270"/>
      <c r="H192" s="270" t="s">
        <v>1282</v>
      </c>
      <c r="I192" s="270" t="s">
        <v>1283</v>
      </c>
      <c r="J192" s="270"/>
      <c r="K192" s="318"/>
    </row>
    <row r="193" s="1" customFormat="1" ht="15" customHeight="1">
      <c r="B193" s="295"/>
      <c r="C193" s="270" t="s">
        <v>1284</v>
      </c>
      <c r="D193" s="270"/>
      <c r="E193" s="270"/>
      <c r="F193" s="293" t="s">
        <v>1208</v>
      </c>
      <c r="G193" s="270"/>
      <c r="H193" s="270" t="s">
        <v>1285</v>
      </c>
      <c r="I193" s="270" t="s">
        <v>1283</v>
      </c>
      <c r="J193" s="270"/>
      <c r="K193" s="318"/>
    </row>
    <row r="194" s="1" customFormat="1" ht="15" customHeight="1">
      <c r="B194" s="295"/>
      <c r="C194" s="270" t="s">
        <v>1286</v>
      </c>
      <c r="D194" s="270"/>
      <c r="E194" s="270"/>
      <c r="F194" s="293" t="s">
        <v>1208</v>
      </c>
      <c r="G194" s="270"/>
      <c r="H194" s="270" t="s">
        <v>1287</v>
      </c>
      <c r="I194" s="270" t="s">
        <v>1283</v>
      </c>
      <c r="J194" s="270"/>
      <c r="K194" s="318"/>
    </row>
    <row r="195" s="1" customFormat="1" ht="15" customHeight="1">
      <c r="B195" s="295"/>
      <c r="C195" s="332" t="s">
        <v>1288</v>
      </c>
      <c r="D195" s="270"/>
      <c r="E195" s="270"/>
      <c r="F195" s="293" t="s">
        <v>1208</v>
      </c>
      <c r="G195" s="270"/>
      <c r="H195" s="270" t="s">
        <v>1289</v>
      </c>
      <c r="I195" s="270" t="s">
        <v>1290</v>
      </c>
      <c r="J195" s="333" t="s">
        <v>1291</v>
      </c>
      <c r="K195" s="318"/>
    </row>
    <row r="196" s="1" customFormat="1" ht="15" customHeight="1">
      <c r="B196" s="295"/>
      <c r="C196" s="332" t="s">
        <v>47</v>
      </c>
      <c r="D196" s="270"/>
      <c r="E196" s="270"/>
      <c r="F196" s="293" t="s">
        <v>1202</v>
      </c>
      <c r="G196" s="270"/>
      <c r="H196" s="267" t="s">
        <v>1292</v>
      </c>
      <c r="I196" s="270" t="s">
        <v>1293</v>
      </c>
      <c r="J196" s="270"/>
      <c r="K196" s="318"/>
    </row>
    <row r="197" s="1" customFormat="1" ht="15" customHeight="1">
      <c r="B197" s="295"/>
      <c r="C197" s="332" t="s">
        <v>1294</v>
      </c>
      <c r="D197" s="270"/>
      <c r="E197" s="270"/>
      <c r="F197" s="293" t="s">
        <v>1202</v>
      </c>
      <c r="G197" s="270"/>
      <c r="H197" s="270" t="s">
        <v>1295</v>
      </c>
      <c r="I197" s="270" t="s">
        <v>1237</v>
      </c>
      <c r="J197" s="270"/>
      <c r="K197" s="318"/>
    </row>
    <row r="198" s="1" customFormat="1" ht="15" customHeight="1">
      <c r="B198" s="295"/>
      <c r="C198" s="332" t="s">
        <v>1296</v>
      </c>
      <c r="D198" s="270"/>
      <c r="E198" s="270"/>
      <c r="F198" s="293" t="s">
        <v>1202</v>
      </c>
      <c r="G198" s="270"/>
      <c r="H198" s="270" t="s">
        <v>1297</v>
      </c>
      <c r="I198" s="270" t="s">
        <v>1237</v>
      </c>
      <c r="J198" s="270"/>
      <c r="K198" s="318"/>
    </row>
    <row r="199" s="1" customFormat="1" ht="15" customHeight="1">
      <c r="B199" s="295"/>
      <c r="C199" s="332" t="s">
        <v>1298</v>
      </c>
      <c r="D199" s="270"/>
      <c r="E199" s="270"/>
      <c r="F199" s="293" t="s">
        <v>1208</v>
      </c>
      <c r="G199" s="270"/>
      <c r="H199" s="270" t="s">
        <v>1299</v>
      </c>
      <c r="I199" s="270" t="s">
        <v>1237</v>
      </c>
      <c r="J199" s="270"/>
      <c r="K199" s="318"/>
    </row>
    <row r="200" s="1" customFormat="1" ht="15" customHeight="1">
      <c r="B200" s="324"/>
      <c r="C200" s="334"/>
      <c r="D200" s="325"/>
      <c r="E200" s="325"/>
      <c r="F200" s="325"/>
      <c r="G200" s="325"/>
      <c r="H200" s="325"/>
      <c r="I200" s="325"/>
      <c r="J200" s="325"/>
      <c r="K200" s="326"/>
    </row>
    <row r="201" s="1" customFormat="1" ht="18.75" customHeight="1">
      <c r="B201" s="306"/>
      <c r="C201" s="316"/>
      <c r="D201" s="316"/>
      <c r="E201" s="316"/>
      <c r="F201" s="327"/>
      <c r="G201" s="316"/>
      <c r="H201" s="316"/>
      <c r="I201" s="316"/>
      <c r="J201" s="316"/>
      <c r="K201" s="306"/>
    </row>
    <row r="202" s="1" customFormat="1" ht="18.75" customHeight="1">
      <c r="B202" s="278"/>
      <c r="C202" s="278"/>
      <c r="D202" s="278"/>
      <c r="E202" s="278"/>
      <c r="F202" s="278"/>
      <c r="G202" s="278"/>
      <c r="H202" s="278"/>
      <c r="I202" s="278"/>
      <c r="J202" s="278"/>
      <c r="K202" s="278"/>
    </row>
    <row r="203" s="1" customFormat="1" ht="13.5">
      <c r="B203" s="257"/>
      <c r="C203" s="258"/>
      <c r="D203" s="258"/>
      <c r="E203" s="258"/>
      <c r="F203" s="258"/>
      <c r="G203" s="258"/>
      <c r="H203" s="258"/>
      <c r="I203" s="258"/>
      <c r="J203" s="258"/>
      <c r="K203" s="259"/>
    </row>
    <row r="204" s="1" customFormat="1" ht="21" customHeight="1">
      <c r="B204" s="260"/>
      <c r="C204" s="261" t="s">
        <v>1300</v>
      </c>
      <c r="D204" s="261"/>
      <c r="E204" s="261"/>
      <c r="F204" s="261"/>
      <c r="G204" s="261"/>
      <c r="H204" s="261"/>
      <c r="I204" s="261"/>
      <c r="J204" s="261"/>
      <c r="K204" s="262"/>
    </row>
    <row r="205" s="1" customFormat="1" ht="25.5" customHeight="1">
      <c r="B205" s="260"/>
      <c r="C205" s="335" t="s">
        <v>1301</v>
      </c>
      <c r="D205" s="335"/>
      <c r="E205" s="335"/>
      <c r="F205" s="335" t="s">
        <v>1302</v>
      </c>
      <c r="G205" s="336"/>
      <c r="H205" s="335" t="s">
        <v>1303</v>
      </c>
      <c r="I205" s="335"/>
      <c r="J205" s="335"/>
      <c r="K205" s="262"/>
    </row>
    <row r="206" s="1" customFormat="1" ht="5.25" customHeight="1">
      <c r="B206" s="295"/>
      <c r="C206" s="290"/>
      <c r="D206" s="290"/>
      <c r="E206" s="290"/>
      <c r="F206" s="290"/>
      <c r="G206" s="316"/>
      <c r="H206" s="290"/>
      <c r="I206" s="290"/>
      <c r="J206" s="290"/>
      <c r="K206" s="318"/>
    </row>
    <row r="207" s="1" customFormat="1" ht="15" customHeight="1">
      <c r="B207" s="295"/>
      <c r="C207" s="270" t="s">
        <v>1293</v>
      </c>
      <c r="D207" s="270"/>
      <c r="E207" s="270"/>
      <c r="F207" s="293" t="s">
        <v>48</v>
      </c>
      <c r="G207" s="270"/>
      <c r="H207" s="270" t="s">
        <v>1304</v>
      </c>
      <c r="I207" s="270"/>
      <c r="J207" s="270"/>
      <c r="K207" s="318"/>
    </row>
    <row r="208" s="1" customFormat="1" ht="15" customHeight="1">
      <c r="B208" s="295"/>
      <c r="C208" s="270"/>
      <c r="D208" s="270"/>
      <c r="E208" s="270"/>
      <c r="F208" s="293" t="s">
        <v>49</v>
      </c>
      <c r="G208" s="270"/>
      <c r="H208" s="270" t="s">
        <v>1305</v>
      </c>
      <c r="I208" s="270"/>
      <c r="J208" s="270"/>
      <c r="K208" s="318"/>
    </row>
    <row r="209" s="1" customFormat="1" ht="15" customHeight="1">
      <c r="B209" s="295"/>
      <c r="C209" s="270"/>
      <c r="D209" s="270"/>
      <c r="E209" s="270"/>
      <c r="F209" s="293" t="s">
        <v>52</v>
      </c>
      <c r="G209" s="270"/>
      <c r="H209" s="270" t="s">
        <v>1306</v>
      </c>
      <c r="I209" s="270"/>
      <c r="J209" s="270"/>
      <c r="K209" s="318"/>
    </row>
    <row r="210" s="1" customFormat="1" ht="15" customHeight="1">
      <c r="B210" s="295"/>
      <c r="C210" s="270"/>
      <c r="D210" s="270"/>
      <c r="E210" s="270"/>
      <c r="F210" s="293" t="s">
        <v>50</v>
      </c>
      <c r="G210" s="270"/>
      <c r="H210" s="270" t="s">
        <v>1307</v>
      </c>
      <c r="I210" s="270"/>
      <c r="J210" s="270"/>
      <c r="K210" s="318"/>
    </row>
    <row r="211" s="1" customFormat="1" ht="15" customHeight="1">
      <c r="B211" s="295"/>
      <c r="C211" s="270"/>
      <c r="D211" s="270"/>
      <c r="E211" s="270"/>
      <c r="F211" s="293" t="s">
        <v>51</v>
      </c>
      <c r="G211" s="270"/>
      <c r="H211" s="270" t="s">
        <v>1308</v>
      </c>
      <c r="I211" s="270"/>
      <c r="J211" s="270"/>
      <c r="K211" s="318"/>
    </row>
    <row r="212" s="1" customFormat="1" ht="15" customHeight="1">
      <c r="B212" s="295"/>
      <c r="C212" s="270"/>
      <c r="D212" s="270"/>
      <c r="E212" s="270"/>
      <c r="F212" s="293"/>
      <c r="G212" s="270"/>
      <c r="H212" s="270"/>
      <c r="I212" s="270"/>
      <c r="J212" s="270"/>
      <c r="K212" s="318"/>
    </row>
    <row r="213" s="1" customFormat="1" ht="15" customHeight="1">
      <c r="B213" s="295"/>
      <c r="C213" s="270" t="s">
        <v>1249</v>
      </c>
      <c r="D213" s="270"/>
      <c r="E213" s="270"/>
      <c r="F213" s="293" t="s">
        <v>89</v>
      </c>
      <c r="G213" s="270"/>
      <c r="H213" s="270" t="s">
        <v>1309</v>
      </c>
      <c r="I213" s="270"/>
      <c r="J213" s="270"/>
      <c r="K213" s="318"/>
    </row>
    <row r="214" s="1" customFormat="1" ht="15" customHeight="1">
      <c r="B214" s="295"/>
      <c r="C214" s="270"/>
      <c r="D214" s="270"/>
      <c r="E214" s="270"/>
      <c r="F214" s="293" t="s">
        <v>84</v>
      </c>
      <c r="G214" s="270"/>
      <c r="H214" s="270" t="s">
        <v>1148</v>
      </c>
      <c r="I214" s="270"/>
      <c r="J214" s="270"/>
      <c r="K214" s="318"/>
    </row>
    <row r="215" s="1" customFormat="1" ht="15" customHeight="1">
      <c r="B215" s="295"/>
      <c r="C215" s="270"/>
      <c r="D215" s="270"/>
      <c r="E215" s="270"/>
      <c r="F215" s="293" t="s">
        <v>1146</v>
      </c>
      <c r="G215" s="270"/>
      <c r="H215" s="270" t="s">
        <v>1310</v>
      </c>
      <c r="I215" s="270"/>
      <c r="J215" s="270"/>
      <c r="K215" s="318"/>
    </row>
    <row r="216" s="1" customFormat="1" ht="15" customHeight="1">
      <c r="B216" s="337"/>
      <c r="C216" s="270"/>
      <c r="D216" s="270"/>
      <c r="E216" s="270"/>
      <c r="F216" s="293" t="s">
        <v>91</v>
      </c>
      <c r="G216" s="332"/>
      <c r="H216" s="322" t="s">
        <v>1149</v>
      </c>
      <c r="I216" s="322"/>
      <c r="J216" s="322"/>
      <c r="K216" s="338"/>
    </row>
    <row r="217" s="1" customFormat="1" ht="15" customHeight="1">
      <c r="B217" s="337"/>
      <c r="C217" s="270"/>
      <c r="D217" s="270"/>
      <c r="E217" s="270"/>
      <c r="F217" s="293" t="s">
        <v>115</v>
      </c>
      <c r="G217" s="332"/>
      <c r="H217" s="322" t="s">
        <v>1311</v>
      </c>
      <c r="I217" s="322"/>
      <c r="J217" s="322"/>
      <c r="K217" s="338"/>
    </row>
    <row r="218" s="1" customFormat="1" ht="15" customHeight="1">
      <c r="B218" s="337"/>
      <c r="C218" s="270"/>
      <c r="D218" s="270"/>
      <c r="E218" s="270"/>
      <c r="F218" s="293"/>
      <c r="G218" s="332"/>
      <c r="H218" s="322"/>
      <c r="I218" s="322"/>
      <c r="J218" s="322"/>
      <c r="K218" s="338"/>
    </row>
    <row r="219" s="1" customFormat="1" ht="15" customHeight="1">
      <c r="B219" s="337"/>
      <c r="C219" s="270" t="s">
        <v>1273</v>
      </c>
      <c r="D219" s="270"/>
      <c r="E219" s="270"/>
      <c r="F219" s="293">
        <v>1</v>
      </c>
      <c r="G219" s="332"/>
      <c r="H219" s="322" t="s">
        <v>1312</v>
      </c>
      <c r="I219" s="322"/>
      <c r="J219" s="322"/>
      <c r="K219" s="338"/>
    </row>
    <row r="220" s="1" customFormat="1" ht="15" customHeight="1">
      <c r="B220" s="337"/>
      <c r="C220" s="270"/>
      <c r="D220" s="270"/>
      <c r="E220" s="270"/>
      <c r="F220" s="293">
        <v>2</v>
      </c>
      <c r="G220" s="332"/>
      <c r="H220" s="322" t="s">
        <v>1313</v>
      </c>
      <c r="I220" s="322"/>
      <c r="J220" s="322"/>
      <c r="K220" s="338"/>
    </row>
    <row r="221" s="1" customFormat="1" ht="15" customHeight="1">
      <c r="B221" s="337"/>
      <c r="C221" s="270"/>
      <c r="D221" s="270"/>
      <c r="E221" s="270"/>
      <c r="F221" s="293">
        <v>3</v>
      </c>
      <c r="G221" s="332"/>
      <c r="H221" s="322" t="s">
        <v>1314</v>
      </c>
      <c r="I221" s="322"/>
      <c r="J221" s="322"/>
      <c r="K221" s="338"/>
    </row>
    <row r="222" s="1" customFormat="1" ht="15" customHeight="1">
      <c r="B222" s="337"/>
      <c r="C222" s="270"/>
      <c r="D222" s="270"/>
      <c r="E222" s="270"/>
      <c r="F222" s="293">
        <v>4</v>
      </c>
      <c r="G222" s="332"/>
      <c r="H222" s="322" t="s">
        <v>1315</v>
      </c>
      <c r="I222" s="322"/>
      <c r="J222" s="322"/>
      <c r="K222" s="338"/>
    </row>
    <row r="223" s="1" customFormat="1" ht="12.75" customHeight="1">
      <c r="B223" s="339"/>
      <c r="C223" s="340"/>
      <c r="D223" s="340"/>
      <c r="E223" s="340"/>
      <c r="F223" s="340"/>
      <c r="G223" s="340"/>
      <c r="H223" s="340"/>
      <c r="I223" s="340"/>
      <c r="J223" s="340"/>
      <c r="K223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2021-01-12T19:54:29Z</dcterms:created>
  <dcterms:modified xsi:type="dcterms:W3CDTF">2021-01-12T19:54:37Z</dcterms:modified>
</cp:coreProperties>
</file>