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abelacovaI\Desktop\"/>
    </mc:Choice>
  </mc:AlternateContent>
  <bookViews>
    <workbookView xWindow="1845" yWindow="0" windowWidth="20520" windowHeight="7860"/>
  </bookViews>
  <sheets>
    <sheet name="Požadavky na výkon a funkci P+R" sheetId="5" r:id="rId1"/>
    <sheet name="SO 98-98" sheetId="6" r:id="rId2"/>
  </sheets>
  <definedNames>
    <definedName name="_xlnm.Print_Titles" localSheetId="0">'Požadavky na výkon a funkci P+R'!$3:$3</definedName>
    <definedName name="_xlnm.Print_Area" localSheetId="0">'Požadavky na výkon a funkci P+R'!$A$2:$E$14</definedName>
    <definedName name="_xlnm.Print_Area" localSheetId="1">'SO 98-98'!$B$1:$L$36</definedName>
  </definedNames>
  <calcPr calcId="162913"/>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<sst xmlns="http://schemas.openxmlformats.org/spreadsheetml/2006/main" count="132" uniqueCount="92">
  <si>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</si>
  <si>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</si>
  <si>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</si>
  <si>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</si>
  <si>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</si>
  <si>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</si>
  <si>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</si>
  <si>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</si>
  <si>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SOPS/PR/2018/06/01</t>
  </si>
  <si>
    <t>SOUPIS PRACÍ / ROZPOČET</t>
  </si>
  <si>
    <t>SO 98-98</t>
  </si>
  <si>
    <t>Stavba:</t>
  </si>
  <si>
    <t>CELKEM:</t>
  </si>
  <si>
    <t>SO/PS:</t>
  </si>
  <si>
    <t>Všeobecný objekt</t>
  </si>
  <si>
    <t>Kategorie monitoringu:</t>
  </si>
  <si>
    <t/>
  </si>
  <si>
    <t>Klasifikace SO/PS:</t>
  </si>
  <si>
    <t>Stupeň dokumentace:</t>
  </si>
  <si>
    <t>Stádium 2</t>
  </si>
  <si>
    <t>Dokumentace pro územní rozhodnutí (DUR)</t>
  </si>
  <si>
    <t>ISPROFIN:</t>
  </si>
  <si>
    <t>Majetek:</t>
  </si>
  <si>
    <t>SŽ</t>
  </si>
  <si>
    <t>Označení (S-kód):</t>
  </si>
  <si>
    <t>Zahájení realizace SO/PS:</t>
  </si>
  <si>
    <t>Zpracovatel:</t>
  </si>
  <si>
    <t>Cenová úroveň:</t>
  </si>
  <si>
    <t>Ukončení realizace SO/PS.</t>
  </si>
  <si>
    <t>Obchodní název firmy/společnosti, v případě fyzické osoby podnikající  IČO</t>
  </si>
  <si>
    <t>Titul Jméno Příjmení</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</si>
  <si>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</si>
  <si>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</si>
  <si>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</si>
  <si>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</si>
  <si>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</si>
  <si>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</si>
  <si>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</si>
  <si>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</si>
  <si>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</si>
  <si>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</si>
  <si>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</si>
  <si>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</si>
  <si>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</si>
  <si>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</si>
  <si>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</si>
  <si>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</si>
  <si>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</si>
  <si>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</si>
  <si>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</si>
  <si>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</si>
  <si>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</si>
  <si>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</si>
  <si>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</si>
  <si>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</si>
  <si>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</si>
  <si>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</si>
  <si>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</si>
  <si>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</si>
  <si>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</si>
  <si>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</si>
  <si>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</si>
  <si>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</si>
  <si>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</si>
  <si>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</si>
  <si>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</si>
  <si>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</si>
  <si>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</si>
  <si>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</si>
  <si>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</si>
  <si>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</si>
  <si>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</si>
  <si>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</si>
  <si>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</si>
  <si>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</si>
  <si>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</si>
  <si>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</si>
  <si>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Doplnění závor na přejezdech v km 34,515 (P4630) a v km 35,004 (P4631) trati Jičín – Nymburk město</t>
  </si>
  <si>
    <t>Stavba D:</t>
  </si>
  <si>
    <t>PS 01-01-31</t>
  </si>
  <si>
    <t>Zabezpečovací zařízení (PZS) železniční přejezd v km 34,515 (P4630)</t>
  </si>
  <si>
    <t xml:space="preserve">Dodávka a montáž kompletního vnitřního a venkovního zařízení PZS přejezdu P4630 včetně potřebného pomocného materiálu, softwarového vybavení a jeho dopravy.  Položka obsahuje všechny náklady na opravu stávajícího nebo pořízení nového reléového domku, pořízení a montáž výstražníků a závor a související nutné kabelizace včetně pomocného materiálu a jeho dopravu. Položka obsahuje všechny náklady na úpravy vazeb na navazující ZZ, ovládací a indikační prvky budou v DK Bartoušov. V rámci tohoto PS bude zpracována a schválena nová tabulka přejezdu a všech přejezdů ve vazbě, zpracována a schválena nová závěrová tabulka a situační schéma navazujících SZZ Bartoušov, provedeno úplné přezkoušení nového PZS včetně vazeb a jeho uvedení do provozu. Součástí tohoto PS budou rovněž demontáže veškerých zbytných vnitřních i venkovních prvků. PS bude realizován dle závazných norem a směrnic.                                                                                                                                                                                                                                                                Bude provedena náhrada stávajícího PZS bez závor novým PZS doplněným o závory. Nové PZS bude situované v novém technologickém objektu. Domek bude uložen na základ ze ztraceného bednění. V základech bude umístěn základový zemnič. V bezprostřední blízkosti domku a sdruženého plastového rozvaděče cca 1m, budou provedeny terénní úpravy (betonové panely kolem RD, přístupová cesta upravená štěrkem uloženým na textilii, bránící prorůstání vegetace, šíře cca 1m).   Pro zjišťování volnosti kolejových úseků budou použity počítače náprav. Stávající kabelizace bude nahrazena novou. V celé délce výkopu budou připoloženy HDPE trubky. Budou použity výstražníky s LED technologií. Před výstražníky a za pohony závor bude rovná plocha pro bezpečné provádění údržby.  PZS bude vybaveno záznamovým zařízením s diagnostikou.                                                                                                                       Budou odstraněny LISy, které budou nahrazeny kolejovými vložkami.                                                                                                                                                                                                                                               NN přípojka: Bude vybudován nový pilíř u reléového domku včetně nového hlavního jističe v R-PZS u RD. Provedení revizní zprávy a uvedení do provozu. Součástí je kromě demontážních prací, dodávka a montáž nového zařízení včetně uvedení do provozu dle Zákona o drahách v platném znění a doprovodných vyhl. v platných zněních. Řešení zahrnuje také provizorní a výlukové stavy, likvidaci odpadů. PS bude realizován dle závazných norem a směrnic a to včetně podmínek a EN.     </t>
  </si>
  <si>
    <t>V rozsahu Zjednodušené dokumentace ve stádiu 2 a ZTP</t>
  </si>
  <si>
    <t>SO 01-86-01</t>
  </si>
  <si>
    <t>Přípojka napájení NN železniční přejezd v km 34,515 (P4630)</t>
  </si>
  <si>
    <t xml:space="preserve">Pro napájení PZS bude rekonstruována stávající přípojka, včetně  rekonstrukce kabelové skříně R137/RV5. Délka napájecího kabelu od rozvaděče až k přejezdu P4630 je přibližně 50m. U přejezdu P4630 bude zřízena přívodka pro napojení náhradního zdroje elektrické energie (s možností napájet oba přejezdy).Od rozváděče bude položen samostatý kabel ukončený ve společné skříni pro přejezd(skříň v rámci PS PZS).  Součástí nového napájení bude i nově řešené uzemnění. Rozsah napájení určí dodavatel dle daného typu PZS a na základě energetické bilance, která bude součástí projektu.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veškerých zbytných venkovních prvků  a likvidace odpadu v souladu se zákonem o odpadech.       </t>
  </si>
  <si>
    <t>PS 02-01-31</t>
  </si>
  <si>
    <t>Zabezpečovací zařízení (PZS) železniční přejezd v km 35,004 (P4631)</t>
  </si>
  <si>
    <t xml:space="preserve">Dodávka a montáž kompletního vnitřního a venkovního zařízení PZS přejezdu P4631 včetně potřebného pomocného materiálu, softwarového vybavení a jeho dopravy.  Položka obsahuje všechny náklady na opravu stávajícího nebo pořízení nového reléového domku, pořízení a montáž výstražníků a závor a související nutné kabelizace včetně pomocného materiálu a jeho dopravu. Položka obsahuje všechny náklady na úpravy vazeb na navazující ZZ, ovládací a indikační prvky budou v DK Bartoušov. V rámci tohoto PS bude zpracována a schválena nová tabulka přejezdu a všech přejezdů ve vazbě, zpracována a schválena nová závěrová tabulka a situační schéma navazujících SZZ Bartoušov, provedeno úplné přezkoušení nového PZS včetně vazeb a jeho uvedení do provozu. Součástí tohoto PS budou rovněž demontáže veškerých zbytných vnitřních i venkovních prvků. PS bude realizován dle závazných norem a směrnic.                                                                                                                                                                                                                                                                     Bude provedena náhrada stávajícího PZS bez závor novým PZS doplněným o závory. Nové PZS bude situované v novém technologickém objektu. Domek bude uložen na základ ze ztraceného bednění. V základech bude umístěn základový zemnič. V bezprostřední blízkosti domku a sdruženého plastového rozvaděče cca 1m, budou provedeny terénní úpravy (betonové panely kolem RD, přístupová cesta upravená štěrkem uloženým na textilii, bránící prorůstání vegetace, šíře cca 1m).  Pro zjišťování volnosti kolejových úseků budou použity počítače náprav. Počítací body budou umístěny na výhledovou rychlost traťového úseku. Stávající kabelizace bude nahrazena novou. V celé délce výkopu budou připoloženy HDPE trubky. Budou použity výstražníky s LED technologií. Před výstražníky a za pohony závor bude rovná plocha pro bezpečné provádění údržby.  PZS bude vybaveno záznamovým zařízením s diagnostikou.                                                                                                                                                                                                                                                          NN přípojka: Bude vybudován nový pilíř u reléového domku včetně nového hlavního jističe v R-PZS u RD. Provedení revizní zprávy a uvedení do provozu. Součástí je kromě demontážních prací, dodávka a montáž nového zařízení včetně uvedení do provozu dle Zákona o drahách v platném znění a doprovodných vyhl. v platných zněních. Řešení zahrnuje také provizorní a výlukové stavy, likvidaci odpadů. PS bude realizován dle závazných norem a směrnic a to včetně podmínek a EN.     </t>
  </si>
  <si>
    <t>SO 02-86-01</t>
  </si>
  <si>
    <t>Přípojka napájení NN  železniční přejezd v km 35,004 (P4631)</t>
  </si>
  <si>
    <t xml:space="preserve">Pro napájení PZS bude rekonstruována stávající přípojka, Délka napájecího kabelu od rozvaděče až k přejezdu P4631 je přibližně 500m. Od rozváděče bude položen samostatý kabel ukončený ve společné skříni pro přejezd(skříň v rámci PS PZS). Součástí nového napájení bude i nově řešené uzemnění. Rozsah napájení určí dodavatel dle daného typu PZS a na základě energetické bilance, která bude součástí projektu.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veškerých zbytných venkovních prvků  a likvidace odpadu v souladu se zákonem o odpadech.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</si>
</sst>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55">
    <xf numFmtId="0" fontId="0" fillId="0" borderId="0" xfId="0"/>
    <xf numFmtId="0" fontId="4" fillId="3" borderId="15" xfId="1" applyFont="1" applyFill="1" applyBorder="1" applyAlignment="1">
      <alignment vertical="center"/>
    </xf>
    <xf numFmtId="165" fontId="4" fillId="3" borderId="16" xfId="1" applyNumberFormat="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1" xfId="1" applyFont="1" applyFill="1" applyBorder="1" applyAlignment="1">
      <alignment horizontal="center" vertical="center"/>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5" fillId="0" borderId="24" xfId="1" applyFont="1" applyFill="1" applyBorder="1" applyAlignment="1">
      <alignment horizontal="center" vertical="top"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4" fontId="5" fillId="0" borderId="27" xfId="1" applyNumberFormat="1" applyFont="1" applyFill="1" applyBorder="1" applyAlignment="1">
      <alignment horizontal="right" vertical="center"/>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7" fillId="0" borderId="29" xfId="1" applyFont="1" applyFill="1" applyBorder="1" applyAlignment="1">
      <alignment horizontal="left" vertical="center" wrapText="1"/>
    </xf>
    <xf numFmtId="0" fontId="7" fillId="0" borderId="30" xfId="1" applyNumberFormat="1" applyFont="1" applyFill="1" applyBorder="1" applyAlignment="1">
      <alignment horizontal="left" vertical="center" wrapText="1"/>
    </xf>
    <xf numFmtId="0" fontId="1" fillId="0" borderId="30" xfId="1" applyFont="1" applyFill="1" applyBorder="1" applyAlignment="1">
      <alignment horizontal="left" vertical="center" wrapText="1"/>
    </xf>
    <xf numFmtId="0" fontId="1" fillId="0" borderId="31" xfId="1" applyFill="1" applyBorder="1" applyAlignment="1">
      <alignment horizontal="left" vertical="center" wrapText="1"/>
    </xf>
    <xf numFmtId="4" fontId="5" fillId="0" borderId="32" xfId="1" applyNumberFormat="1" applyFont="1" applyFill="1" applyBorder="1" applyAlignment="1">
      <alignment horizontal="right" vertical="center"/>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0" fontId="10" fillId="0" borderId="34" xfId="1" applyFont="1" applyFill="1" applyBorder="1" applyAlignment="1" applyProtection="1">
      <alignment vertical="center" wrapText="1"/>
      <protection hidden="1"/>
    </xf>
    <xf numFmtId="0" fontId="10" fillId="0" borderId="6" xfId="1" applyFont="1" applyFill="1" applyBorder="1" applyAlignment="1" applyProtection="1">
      <alignment vertical="center" wrapText="1"/>
      <protection hidden="1"/>
    </xf>
    <xf numFmtId="49" fontId="10" fillId="0" borderId="35" xfId="1" applyNumberFormat="1" applyFont="1" applyFill="1" applyBorder="1" applyAlignment="1" applyProtection="1">
      <alignment vertical="center"/>
      <protection hidden="1"/>
    </xf>
    <xf numFmtId="0" fontId="10" fillId="0" borderId="9" xfId="1" applyNumberFormat="1" applyFont="1" applyFill="1" applyBorder="1" applyAlignment="1" applyProtection="1">
      <alignment vertical="center"/>
      <protection hidden="1"/>
    </xf>
    <xf numFmtId="49" fontId="10" fillId="0" borderId="36" xfId="1" applyNumberFormat="1" applyFont="1" applyFill="1" applyBorder="1" applyAlignment="1" applyProtection="1">
      <alignment horizontal="right" vertical="center"/>
      <protection hidden="1"/>
    </xf>
    <xf numFmtId="0" fontId="11" fillId="0" borderId="0" xfId="1" applyFont="1" applyAlignment="1" applyProtection="1">
      <alignment vertical="center" wrapText="1"/>
      <protection hidden="1"/>
    </xf>
    <xf numFmtId="49" fontId="12" fillId="0" borderId="38" xfId="1" applyNumberFormat="1" applyFont="1" applyFill="1" applyBorder="1" applyAlignment="1" applyProtection="1">
      <alignment horizontal="left" vertical="top"/>
    </xf>
    <xf numFmtId="49" fontId="12" fillId="0" borderId="38" xfId="1" applyNumberFormat="1" applyFont="1" applyFill="1" applyBorder="1" applyAlignment="1" applyProtection="1">
      <alignment vertical="top" wrapText="1"/>
    </xf>
    <xf numFmtId="49" fontId="12" fillId="0" borderId="38" xfId="1" applyNumberFormat="1" applyFont="1" applyFill="1" applyBorder="1" applyAlignment="1" applyProtection="1">
      <alignment vertical="top" wrapText="1"/>
      <protection hidden="1"/>
    </xf>
    <xf numFmtId="49" fontId="12" fillId="0" borderId="39" xfId="1" applyNumberFormat="1" applyFont="1" applyFill="1" applyBorder="1" applyAlignment="1" applyProtection="1">
      <alignment vertical="top" wrapText="1"/>
      <protection hidden="1"/>
    </xf>
    <xf numFmtId="0" fontId="14" fillId="0" borderId="12" xfId="1" applyFont="1" applyFill="1" applyBorder="1" applyAlignment="1" applyProtection="1">
      <alignment vertical="top"/>
      <protection hidden="1"/>
    </xf>
    <xf numFmtId="0" fontId="14" fillId="0" borderId="3" xfId="1" applyFont="1" applyFill="1" applyBorder="1" applyAlignment="1" applyProtection="1">
      <alignment vertical="top"/>
      <protection hidden="1"/>
    </xf>
    <xf numFmtId="49" fontId="16" fillId="0" borderId="3" xfId="1" applyNumberFormat="1" applyFont="1" applyFill="1" applyBorder="1" applyAlignment="1" applyProtection="1">
      <alignment vertical="top" wrapText="1"/>
      <protection locked="0"/>
    </xf>
    <xf numFmtId="49" fontId="14" fillId="0" borderId="3" xfId="1" applyNumberFormat="1" applyFont="1" applyFill="1" applyBorder="1" applyAlignment="1" applyProtection="1">
      <alignment vertical="top"/>
      <protection hidden="1"/>
    </xf>
    <xf numFmtId="49" fontId="14" fillId="0" borderId="40" xfId="1" applyNumberFormat="1" applyFont="1" applyFill="1" applyBorder="1" applyAlignment="1" applyProtection="1">
      <alignment vertical="top"/>
      <protection hidden="1"/>
    </xf>
    <xf numFmtId="0" fontId="17" fillId="4" borderId="41" xfId="1" applyFont="1" applyFill="1" applyBorder="1" applyAlignment="1" applyProtection="1">
      <alignment vertical="center"/>
      <protection hidden="1"/>
    </xf>
    <xf numFmtId="0" fontId="17" fillId="5" borderId="9" xfId="1" applyFont="1" applyFill="1" applyBorder="1" applyAlignment="1" applyProtection="1">
      <alignment vertical="center"/>
      <protection hidden="1"/>
    </xf>
    <xf numFmtId="49" fontId="19" fillId="0" borderId="3" xfId="1" applyNumberFormat="1" applyFont="1" applyFill="1" applyBorder="1" applyAlignment="1" applyProtection="1">
      <alignment vertical="center" wrapText="1"/>
      <protection locked="0"/>
    </xf>
    <xf numFmtId="0" fontId="20" fillId="0" borderId="3" xfId="1" applyNumberFormat="1" applyFont="1" applyFill="1" applyBorder="1" applyAlignment="1" applyProtection="1">
      <alignment vertical="center" wrapText="1"/>
      <protection hidden="1"/>
    </xf>
    <xf numFmtId="49" fontId="20" fillId="0" borderId="3" xfId="1" applyNumberFormat="1" applyFont="1" applyFill="1" applyBorder="1" applyAlignment="1" applyProtection="1">
      <alignment vertical="center" wrapText="1"/>
      <protection locked="0"/>
    </xf>
    <xf numFmtId="49" fontId="20" fillId="0" borderId="2" xfId="1" applyNumberFormat="1" applyFont="1" applyFill="1" applyBorder="1" applyAlignment="1" applyProtection="1">
      <alignment vertical="center" wrapText="1"/>
      <protection locked="0"/>
    </xf>
    <xf numFmtId="0" fontId="19" fillId="0" borderId="45" xfId="1" applyFont="1" applyFill="1" applyBorder="1" applyAlignment="1" applyProtection="1">
      <alignment vertical="center"/>
      <protection locked="0"/>
    </xf>
    <xf numFmtId="0" fontId="19" fillId="0" borderId="7" xfId="1" applyFont="1" applyFill="1" applyBorder="1" applyAlignment="1" applyProtection="1">
      <alignment horizontal="left" vertical="center"/>
      <protection locked="0"/>
    </xf>
    <xf numFmtId="0" fontId="18" fillId="0" borderId="12" xfId="1" applyFont="1" applyFill="1" applyBorder="1" applyAlignment="1" applyProtection="1">
      <alignment vertical="center"/>
      <protection hidden="1"/>
    </xf>
    <xf numFmtId="0" fontId="18" fillId="0" borderId="3" xfId="1" applyFont="1" applyFill="1" applyBorder="1" applyAlignment="1" applyProtection="1">
      <alignment vertical="center"/>
      <protection hidden="1"/>
    </xf>
    <xf numFmtId="49" fontId="19" fillId="0" borderId="3" xfId="1" applyNumberFormat="1" applyFont="1" applyFill="1" applyBorder="1" applyAlignment="1" applyProtection="1">
      <alignment vertical="center"/>
      <protection locked="0"/>
    </xf>
    <xf numFmtId="0" fontId="20" fillId="0" borderId="47" xfId="1" applyFont="1" applyFill="1" applyBorder="1" applyAlignment="1" applyProtection="1">
      <alignment vertical="center"/>
      <protection locked="0"/>
    </xf>
    <xf numFmtId="0" fontId="22" fillId="0" borderId="0" xfId="1" applyFont="1" applyAlignment="1">
      <alignment horizontal="center"/>
    </xf>
    <xf numFmtId="166" fontId="19" fillId="0" borderId="48"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0" fontId="20" fillId="0" borderId="47" xfId="1" applyNumberFormat="1" applyFont="1" applyFill="1" applyBorder="1" applyAlignment="1" applyProtection="1">
      <alignment vertical="center"/>
      <protection locked="0"/>
    </xf>
    <xf numFmtId="0" fontId="23" fillId="0" borderId="0" xfId="1" applyFont="1" applyAlignment="1">
      <alignment horizontal="center"/>
    </xf>
    <xf numFmtId="166" fontId="19" fillId="0" borderId="51" xfId="1" applyNumberFormat="1" applyFont="1" applyFill="1" applyBorder="1" applyAlignment="1" applyProtection="1">
      <alignment horizontal="left" vertical="center"/>
      <protection locked="0"/>
    </xf>
    <xf numFmtId="166" fontId="24" fillId="0" borderId="52" xfId="1" applyNumberFormat="1" applyFont="1" applyFill="1" applyBorder="1" applyAlignment="1" applyProtection="1">
      <alignment horizontal="left" vertical="center" wrapText="1"/>
      <protection locked="0"/>
    </xf>
    <xf numFmtId="14" fontId="19" fillId="0" borderId="53" xfId="1" applyNumberFormat="1" applyFont="1" applyFill="1" applyBorder="1" applyAlignment="1" applyProtection="1">
      <alignment vertical="center"/>
      <protection locked="0"/>
    </xf>
    <xf numFmtId="14" fontId="20" fillId="0" borderId="54" xfId="1" applyNumberFormat="1" applyFont="1" applyFill="1" applyBorder="1" applyAlignment="1" applyProtection="1">
      <alignment vertical="center"/>
      <protection locked="0"/>
    </xf>
    <xf numFmtId="0" fontId="25" fillId="7" borderId="56" xfId="1" applyFont="1" applyFill="1" applyBorder="1" applyAlignment="1" applyProtection="1">
      <alignment horizontal="right" vertical="center"/>
      <protection hidden="1"/>
    </xf>
    <xf numFmtId="3" fontId="25" fillId="7" borderId="57" xfId="1" applyNumberFormat="1" applyFont="1" applyFill="1" applyBorder="1" applyAlignment="1" applyProtection="1">
      <alignment horizontal="left" vertical="center"/>
      <protection hidden="1"/>
    </xf>
    <xf numFmtId="0" fontId="26" fillId="7" borderId="60" xfId="1" applyFont="1" applyFill="1" applyBorder="1" applyAlignment="1" applyProtection="1">
      <alignment horizontal="center" vertical="center"/>
      <protection hidden="1"/>
    </xf>
    <xf numFmtId="0" fontId="26" fillId="7" borderId="61"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2"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3"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4" xfId="1" applyFont="1" applyFill="1" applyBorder="1" applyAlignment="1" applyProtection="1">
      <alignment horizontal="center" vertical="center"/>
    </xf>
    <xf numFmtId="49" fontId="8" fillId="0" borderId="65" xfId="1" applyNumberFormat="1" applyFont="1" applyFill="1" applyBorder="1" applyAlignment="1" applyProtection="1">
      <alignment horizontal="center" vertical="center"/>
      <protection locked="0"/>
    </xf>
    <xf numFmtId="0" fontId="8" fillId="2" borderId="65" xfId="1" applyFont="1" applyFill="1" applyBorder="1" applyAlignment="1" applyProtection="1">
      <alignment horizontal="center" vertical="center"/>
      <protection locked="0"/>
    </xf>
    <xf numFmtId="0" fontId="8" fillId="0" borderId="65" xfId="1" applyFont="1" applyFill="1" applyBorder="1" applyAlignment="1" applyProtection="1">
      <alignment horizontal="center" vertical="center"/>
      <protection locked="0"/>
    </xf>
    <xf numFmtId="0" fontId="27" fillId="0" borderId="65" xfId="3" applyNumberFormat="1" applyFont="1" applyFill="1" applyBorder="1" applyAlignment="1" applyProtection="1">
      <alignment horizontal="left" vertical="center" wrapText="1"/>
      <protection locked="0"/>
    </xf>
    <xf numFmtId="167" fontId="8" fillId="0" borderId="65" xfId="1" applyNumberFormat="1" applyFont="1" applyFill="1" applyBorder="1" applyAlignment="1" applyProtection="1">
      <alignment horizontal="center" vertical="center"/>
      <protection locked="0"/>
    </xf>
    <xf numFmtId="2" fontId="8" fillId="0" borderId="65" xfId="1" applyNumberFormat="1" applyFont="1" applyFill="1" applyBorder="1" applyAlignment="1" applyProtection="1">
      <alignment horizontal="center" vertical="center"/>
      <protection locked="0"/>
    </xf>
    <xf numFmtId="4" fontId="28" fillId="0" borderId="65" xfId="3" applyNumberFormat="1" applyFont="1" applyFill="1" applyBorder="1" applyAlignment="1" applyProtection="1">
      <alignment horizontal="center" vertical="center"/>
      <protection locked="0"/>
    </xf>
    <xf numFmtId="165" fontId="28" fillId="0" borderId="66"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7"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vertical="center"/>
      <protection locked="0"/>
    </xf>
    <xf numFmtId="0" fontId="8" fillId="0" borderId="69" xfId="1" applyFont="1" applyBorder="1" applyAlignment="1" applyProtection="1">
      <alignment vertical="center"/>
      <protection locked="0"/>
    </xf>
    <xf numFmtId="0" fontId="27" fillId="0" borderId="60" xfId="3" applyNumberFormat="1" applyFont="1" applyFill="1" applyBorder="1" applyAlignment="1" applyProtection="1">
      <alignment horizontal="left" vertical="center" wrapText="1" shrinkToFit="1"/>
      <protection locked="0"/>
    </xf>
    <xf numFmtId="0" fontId="8" fillId="0" borderId="69" xfId="1" applyFont="1" applyBorder="1" applyAlignment="1" applyProtection="1">
      <alignment horizontal="center" vertical="center"/>
      <protection locked="0"/>
    </xf>
    <xf numFmtId="0" fontId="8" fillId="0" borderId="70" xfId="1" applyFont="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2"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3"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6"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13" fillId="0" borderId="38" xfId="1" applyNumberFormat="1" applyFont="1" applyFill="1" applyBorder="1" applyAlignment="1" applyProtection="1">
      <alignment vertical="top" wrapText="1"/>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33" xfId="1" applyFont="1" applyFill="1" applyBorder="1" applyAlignment="1" applyProtection="1">
      <alignment horizontal="left" vertical="top" wrapText="1"/>
      <protection hidden="1"/>
    </xf>
    <xf numFmtId="0" fontId="9" fillId="0" borderId="34" xfId="1" applyFont="1" applyFill="1" applyBorder="1" applyAlignment="1" applyProtection="1">
      <alignment horizontal="left" vertical="top" wrapText="1"/>
      <protection hidden="1"/>
    </xf>
    <xf numFmtId="0" fontId="12" fillId="0" borderId="37" xfId="1" applyFont="1" applyFill="1" applyBorder="1" applyAlignment="1" applyProtection="1">
      <alignment horizontal="left" vertical="top"/>
    </xf>
    <xf numFmtId="0" fontId="12" fillId="0" borderId="38"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protection hidden="1"/>
    </xf>
    <xf numFmtId="0" fontId="12" fillId="3" borderId="11" xfId="1" applyFont="1" applyFill="1" applyBorder="1" applyAlignment="1" applyProtection="1">
      <alignment horizontal="center" vertical="center" wrapText="1"/>
      <protection hidden="1"/>
    </xf>
    <xf numFmtId="7" fontId="12" fillId="3" borderId="9" xfId="1" applyNumberFormat="1" applyFont="1" applyFill="1" applyBorder="1" applyAlignment="1" applyProtection="1">
      <alignment horizontal="right" vertical="center"/>
      <protection hidden="1"/>
    </xf>
    <xf numFmtId="7" fontId="12" fillId="3" borderId="36" xfId="1" applyNumberFormat="1" applyFont="1" applyFill="1" applyBorder="1" applyAlignment="1" applyProtection="1">
      <alignment horizontal="right" vertical="center"/>
      <protection hidden="1"/>
    </xf>
    <xf numFmtId="49" fontId="15" fillId="0" borderId="3" xfId="1" applyNumberFormat="1" applyFont="1" applyFill="1" applyBorder="1" applyAlignment="1" applyProtection="1">
      <alignment horizontal="left" vertical="top"/>
      <protection locked="0"/>
    </xf>
    <xf numFmtId="0" fontId="17" fillId="6" borderId="42" xfId="1" applyFont="1" applyFill="1" applyBorder="1" applyAlignment="1" applyProtection="1">
      <alignment horizontal="center" vertical="center"/>
      <protection hidden="1"/>
    </xf>
    <xf numFmtId="0" fontId="17" fillId="6" borderId="36" xfId="1" applyFont="1" applyFill="1" applyBorder="1" applyAlignment="1" applyProtection="1">
      <alignment horizontal="center" vertical="center"/>
      <protection hidden="1"/>
    </xf>
    <xf numFmtId="0" fontId="18" fillId="0" borderId="12" xfId="1" applyFont="1" applyFill="1" applyBorder="1" applyAlignment="1" applyProtection="1">
      <alignment horizontal="left" vertical="center"/>
      <protection hidden="1"/>
    </xf>
    <xf numFmtId="0" fontId="18" fillId="0" borderId="3" xfId="1" applyFont="1" applyFill="1" applyBorder="1" applyAlignment="1" applyProtection="1">
      <alignment horizontal="left" vertical="center"/>
      <protection hidden="1"/>
    </xf>
    <xf numFmtId="0" fontId="18" fillId="0" borderId="43" xfId="1" applyFont="1" applyFill="1" applyBorder="1" applyAlignment="1" applyProtection="1">
      <alignment horizontal="left" vertical="center"/>
      <protection hidden="1"/>
    </xf>
    <xf numFmtId="0" fontId="18" fillId="0" borderId="44" xfId="1" applyFont="1" applyFill="1" applyBorder="1" applyAlignment="1" applyProtection="1">
      <alignment horizontal="left" vertical="center"/>
      <protection hidden="1"/>
    </xf>
    <xf numFmtId="0" fontId="18" fillId="0" borderId="34" xfId="1" applyFont="1" applyFill="1" applyBorder="1" applyAlignment="1" applyProtection="1">
      <alignment horizontal="left" vertical="center"/>
      <protection hidden="1"/>
    </xf>
    <xf numFmtId="0" fontId="20" fillId="0" borderId="3" xfId="1" applyNumberFormat="1" applyFont="1" applyFill="1" applyBorder="1" applyAlignment="1" applyProtection="1">
      <alignment horizontal="left" vertical="center" wrapText="1"/>
      <protection hidden="1"/>
    </xf>
    <xf numFmtId="0" fontId="20" fillId="0" borderId="2" xfId="1" applyNumberFormat="1" applyFont="1" applyFill="1" applyBorder="1" applyAlignment="1" applyProtection="1">
      <alignment horizontal="left" vertical="center" wrapText="1"/>
      <protection hidden="1"/>
    </xf>
    <xf numFmtId="0" fontId="18" fillId="0" borderId="46" xfId="1" applyFont="1" applyFill="1" applyBorder="1" applyAlignment="1" applyProtection="1">
      <alignment horizontal="left" vertical="center"/>
      <protection hidden="1"/>
    </xf>
    <xf numFmtId="49" fontId="21" fillId="0" borderId="3" xfId="1" applyNumberFormat="1" applyFont="1" applyFill="1" applyBorder="1" applyAlignment="1" applyProtection="1">
      <alignment horizontal="left" vertical="center"/>
      <protection hidden="1"/>
    </xf>
    <xf numFmtId="49" fontId="21" fillId="0" borderId="2" xfId="1" applyNumberFormat="1" applyFont="1" applyFill="1" applyBorder="1" applyAlignment="1" applyProtection="1">
      <alignment horizontal="left" vertical="center"/>
      <protection hidden="1"/>
    </xf>
    <xf numFmtId="0" fontId="18" fillId="0" borderId="37" xfId="1" applyFont="1" applyFill="1" applyBorder="1" applyAlignment="1" applyProtection="1">
      <alignment horizontal="left" vertical="center"/>
      <protection hidden="1"/>
    </xf>
    <xf numFmtId="0" fontId="18" fillId="0" borderId="38" xfId="1" applyFont="1" applyFill="1" applyBorder="1" applyAlignment="1" applyProtection="1">
      <alignment horizontal="left" vertical="center"/>
      <protection hidden="1"/>
    </xf>
    <xf numFmtId="166" fontId="20" fillId="0" borderId="49" xfId="1" applyNumberFormat="1" applyFont="1" applyFill="1" applyBorder="1" applyAlignment="1" applyProtection="1">
      <alignment horizontal="left" vertical="center"/>
      <protection hidden="1"/>
    </xf>
    <xf numFmtId="166" fontId="20" fillId="0" borderId="38" xfId="1" applyNumberFormat="1" applyFont="1" applyFill="1" applyBorder="1" applyAlignment="1" applyProtection="1">
      <alignment horizontal="left" vertical="center"/>
      <protection hidden="1"/>
    </xf>
    <xf numFmtId="166" fontId="20" fillId="0" borderId="48" xfId="1" applyNumberFormat="1" applyFont="1" applyFill="1" applyBorder="1" applyAlignment="1" applyProtection="1">
      <alignment horizontal="left" vertical="center"/>
      <protection hidden="1"/>
    </xf>
    <xf numFmtId="0" fontId="18" fillId="0" borderId="50" xfId="1" applyFont="1" applyFill="1" applyBorder="1" applyAlignment="1" applyProtection="1">
      <alignment horizontal="left" vertical="center"/>
      <protection hidden="1"/>
    </xf>
    <xf numFmtId="0" fontId="18" fillId="0" borderId="8" xfId="1" applyFont="1" applyFill="1" applyBorder="1" applyAlignment="1" applyProtection="1">
      <alignment horizontal="left" vertical="center"/>
      <protection hidden="1"/>
    </xf>
    <xf numFmtId="0" fontId="18" fillId="0" borderId="0" xfId="1" applyFont="1" applyFill="1" applyBorder="1" applyAlignment="1" applyProtection="1">
      <alignment horizontal="left" vertical="center"/>
      <protection hidden="1"/>
    </xf>
    <xf numFmtId="49" fontId="24" fillId="0" borderId="0" xfId="1" applyNumberFormat="1" applyFont="1" applyFill="1" applyBorder="1" applyAlignment="1" applyProtection="1">
      <alignment horizontal="left" vertical="center"/>
      <protection locked="0"/>
    </xf>
    <xf numFmtId="49" fontId="24" fillId="0" borderId="51" xfId="1" applyNumberFormat="1" applyFont="1" applyFill="1" applyBorder="1" applyAlignment="1" applyProtection="1">
      <alignment horizontal="left" vertical="center"/>
      <protection locked="0"/>
    </xf>
    <xf numFmtId="0" fontId="18" fillId="0" borderId="49" xfId="1" applyFont="1" applyFill="1" applyBorder="1" applyAlignment="1" applyProtection="1">
      <alignment horizontal="left" vertical="center"/>
      <protection hidden="1"/>
    </xf>
    <xf numFmtId="0" fontId="26" fillId="7" borderId="50"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49" fontId="25" fillId="7" borderId="55" xfId="1" applyNumberFormat="1" applyFont="1" applyFill="1" applyBorder="1" applyAlignment="1" applyProtection="1">
      <alignment horizontal="left" vertical="center"/>
      <protection hidden="1"/>
    </xf>
    <xf numFmtId="0" fontId="25" fillId="7" borderId="56" xfId="1" applyFont="1" applyFill="1" applyBorder="1" applyAlignment="1" applyProtection="1">
      <alignment horizontal="left" vertical="center"/>
      <protection hidden="1"/>
    </xf>
    <xf numFmtId="0" fontId="26" fillId="7" borderId="58"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60"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7"/>
  <sheetViews>
    <sheetView tabSelected="1" zoomScale="56" zoomScaleNormal="56" zoomScalePageLayoutView="70" workbookViewId="0">
      <selection activeCell="D8" sqref="D8"/>
    </sheetView>
  </sheetViews>
  <sheetFormatPr defaultRowHeight="15" x14ac:dyDescent="0.25"/>
  <cols>
    <col min="1" max="1" width="11.09765625" style="24" customWidth="1"/>
    <col min="2" max="2" width="23.19921875" style="25" customWidth="1"/>
    <col min="3" max="3" width="82.796875" style="25" customWidth="1"/>
    <col min="4" max="4" width="19.19921875" style="25" customWidth="1"/>
    <col min="5" max="5" width="21.19921875" style="24" customWidth="1"/>
    <col min="6" max="6" width="8.796875" style="3"/>
    <col min="7" max="22" width="4" style="3" customWidth="1"/>
    <col min="23" max="16384" width="8.796875" style="3"/>
  </cols>
  <sheetData>
    <row r="1" spans="1:5" ht="39" customHeight="1" thickBot="1" x14ac:dyDescent="0.3">
      <c r="A1" s="105" t="s">
        <v>78</v>
      </c>
      <c r="B1" s="107" t="s">
        <v>77</v>
      </c>
      <c r="C1" s="107"/>
      <c r="D1" s="107"/>
      <c r="E1" s="108"/>
    </row>
    <row r="2" spans="1:5" ht="39" customHeight="1" thickBot="1" x14ac:dyDescent="0.3">
      <c r="A2" s="109" t="s">
        <v>1</v>
      </c>
      <c r="B2" s="110"/>
      <c r="C2" s="110"/>
      <c r="D2" s="1" t="s">
        <v>2</v>
      </c>
      <c r="E2" s="2">
        <f>SUM(E5:E100)</f>
        <v>0</v>
      </c>
    </row>
    <row r="3" spans="1:5" s="7" customFormat="1" ht="21.75" customHeight="1" x14ac:dyDescent="0.2">
      <c r="A3" s="4"/>
      <c r="B3" s="5"/>
      <c r="C3" s="111" t="s">
        <v>3</v>
      </c>
      <c r="D3" s="112"/>
      <c r="E3" s="6"/>
    </row>
    <row r="4" spans="1:5" s="7" customFormat="1" ht="36" customHeight="1" thickBot="1" x14ac:dyDescent="0.25">
      <c r="A4" s="8" t="s">
        <v>4</v>
      </c>
      <c r="B4" s="9" t="s">
        <v>5</v>
      </c>
      <c r="C4" s="10" t="s">
        <v>6</v>
      </c>
      <c r="D4" s="11" t="s">
        <v>76</v>
      </c>
      <c r="E4" s="12" t="s">
        <v>7</v>
      </c>
    </row>
    <row r="5" spans="1:5" s="13" customFormat="1" ht="304.5" customHeight="1" thickTop="1" thickBot="1" x14ac:dyDescent="0.25">
      <c r="A5" s="16" t="s">
        <v>79</v>
      </c>
      <c r="B5" s="14" t="s">
        <v>80</v>
      </c>
      <c r="C5" s="17" t="s">
        <v>81</v>
      </c>
      <c r="D5" s="18" t="s">
        <v>82</v>
      </c>
      <c r="E5" s="15"/>
    </row>
    <row r="6" spans="1:5" s="13" customFormat="1" ht="150" customHeight="1" thickTop="1" thickBot="1" x14ac:dyDescent="0.25">
      <c r="A6" s="16" t="s">
        <v>83</v>
      </c>
      <c r="B6" s="14" t="s">
        <v>84</v>
      </c>
      <c r="C6" s="17" t="s">
        <v>85</v>
      </c>
      <c r="D6" s="18" t="s">
        <v>82</v>
      </c>
      <c r="E6" s="15"/>
    </row>
    <row r="7" spans="1:5" s="13" customFormat="1" ht="294.75" customHeight="1" thickTop="1" thickBot="1" x14ac:dyDescent="0.25">
      <c r="A7" s="16" t="s">
        <v>86</v>
      </c>
      <c r="B7" s="14" t="s">
        <v>87</v>
      </c>
      <c r="C7" s="17" t="s">
        <v>88</v>
      </c>
      <c r="D7" s="18" t="s">
        <v>82</v>
      </c>
      <c r="E7" s="15"/>
    </row>
    <row r="8" spans="1:5" s="13" customFormat="1" ht="150" customHeight="1" thickTop="1" thickBot="1" x14ac:dyDescent="0.25">
      <c r="A8" s="16" t="s">
        <v>89</v>
      </c>
      <c r="B8" s="14" t="s">
        <v>90</v>
      </c>
      <c r="C8" s="17" t="s">
        <v>91</v>
      </c>
      <c r="D8" s="18" t="s">
        <v>82</v>
      </c>
      <c r="E8" s="15"/>
    </row>
    <row r="9" spans="1:5" s="13" customFormat="1" ht="150" customHeight="1" thickTop="1" thickBot="1" x14ac:dyDescent="0.25">
      <c r="A9" s="16"/>
      <c r="B9" s="14"/>
      <c r="C9" s="17"/>
      <c r="D9" s="18"/>
      <c r="E9" s="15"/>
    </row>
    <row r="10" spans="1:5" s="13" customFormat="1" ht="150" customHeight="1" thickTop="1" thickBot="1" x14ac:dyDescent="0.25">
      <c r="A10" s="16"/>
      <c r="B10" s="14"/>
      <c r="C10" s="17"/>
      <c r="D10" s="18"/>
      <c r="E10" s="15"/>
    </row>
    <row r="11" spans="1:5" s="13" customFormat="1" ht="150" customHeight="1" thickTop="1" thickBot="1" x14ac:dyDescent="0.25">
      <c r="A11" s="16"/>
      <c r="B11" s="14"/>
      <c r="C11" s="17"/>
      <c r="D11" s="18"/>
      <c r="E11" s="15"/>
    </row>
    <row r="12" spans="1:5" s="13" customFormat="1" ht="150" customHeight="1" thickTop="1" thickBot="1" x14ac:dyDescent="0.25">
      <c r="A12" s="16"/>
      <c r="B12" s="14"/>
      <c r="C12" s="17"/>
      <c r="D12" s="18"/>
      <c r="E12" s="15"/>
    </row>
    <row r="13" spans="1:5" s="13" customFormat="1" ht="150" customHeight="1" thickTop="1" thickBot="1" x14ac:dyDescent="0.25">
      <c r="A13" s="16"/>
      <c r="B13" s="14"/>
      <c r="C13" s="17"/>
      <c r="D13" s="18"/>
      <c r="E13" s="15"/>
    </row>
    <row r="14" spans="1:5" s="13" customFormat="1" ht="150" customHeight="1" thickTop="1" thickBot="1" x14ac:dyDescent="0.25">
      <c r="A14" s="16"/>
      <c r="B14" s="14"/>
      <c r="C14" s="17"/>
      <c r="D14" s="18"/>
      <c r="E14" s="15"/>
    </row>
    <row r="15" spans="1:5" s="13" customFormat="1" ht="150" customHeight="1" thickTop="1" thickBot="1" x14ac:dyDescent="0.25">
      <c r="A15" s="16"/>
      <c r="B15" s="14"/>
      <c r="C15" s="17"/>
      <c r="D15" s="18"/>
      <c r="E15" s="15"/>
    </row>
    <row r="16" spans="1:5" s="13" customFormat="1" ht="150" customHeight="1" thickTop="1" thickBot="1" x14ac:dyDescent="0.25">
      <c r="A16" s="16"/>
      <c r="B16" s="14"/>
      <c r="C16" s="17"/>
      <c r="D16" s="18"/>
      <c r="E16" s="15"/>
    </row>
    <row r="17" spans="1:5" s="13" customFormat="1" ht="150" customHeight="1" thickTop="1" thickBot="1" x14ac:dyDescent="0.25">
      <c r="A17" s="16"/>
      <c r="B17" s="14"/>
      <c r="C17" s="17"/>
      <c r="D17" s="18"/>
      <c r="E17" s="15"/>
    </row>
    <row r="18" spans="1:5" s="13" customFormat="1" ht="150" customHeight="1" thickTop="1" thickBot="1" x14ac:dyDescent="0.25">
      <c r="A18" s="16"/>
      <c r="B18" s="14"/>
      <c r="C18" s="17"/>
      <c r="D18" s="18"/>
      <c r="E18" s="15"/>
    </row>
    <row r="19" spans="1:5" s="13" customFormat="1" ht="150" customHeight="1" thickTop="1" thickBot="1" x14ac:dyDescent="0.25">
      <c r="A19" s="16"/>
      <c r="B19" s="14"/>
      <c r="C19" s="17"/>
      <c r="D19" s="18"/>
      <c r="E19" s="15"/>
    </row>
    <row r="20" spans="1:5" s="13" customFormat="1" ht="150" customHeight="1" thickTop="1" thickBot="1" x14ac:dyDescent="0.25">
      <c r="A20" s="16"/>
      <c r="B20" s="14"/>
      <c r="C20" s="17"/>
      <c r="D20" s="18"/>
      <c r="E20" s="15"/>
    </row>
    <row r="21" spans="1:5" s="13" customFormat="1" ht="150" customHeight="1" thickTop="1" thickBot="1" x14ac:dyDescent="0.25">
      <c r="A21" s="16"/>
      <c r="B21" s="14"/>
      <c r="C21" s="17"/>
      <c r="D21" s="18"/>
      <c r="E21" s="15"/>
    </row>
    <row r="22" spans="1:5" s="13" customFormat="1" ht="150" customHeight="1" thickTop="1" thickBot="1" x14ac:dyDescent="0.25">
      <c r="A22" s="16"/>
      <c r="B22" s="14"/>
      <c r="C22" s="17"/>
      <c r="D22" s="18"/>
      <c r="E22" s="15"/>
    </row>
    <row r="23" spans="1:5" s="13" customFormat="1" ht="150" customHeight="1" thickTop="1" thickBot="1" x14ac:dyDescent="0.25">
      <c r="A23" s="16"/>
      <c r="B23" s="14"/>
      <c r="C23" s="17"/>
      <c r="D23" s="18"/>
      <c r="E23" s="15"/>
    </row>
    <row r="24" spans="1:5" s="13" customFormat="1" ht="150" customHeight="1" thickTop="1" thickBot="1" x14ac:dyDescent="0.25">
      <c r="A24" s="16"/>
      <c r="B24" s="14"/>
      <c r="C24" s="17"/>
      <c r="D24" s="18"/>
      <c r="E24" s="15"/>
    </row>
    <row r="25" spans="1:5" s="13" customFormat="1" ht="150" customHeight="1" thickTop="1" thickBot="1" x14ac:dyDescent="0.25">
      <c r="A25" s="16"/>
      <c r="B25" s="14"/>
      <c r="C25" s="17"/>
      <c r="D25" s="18"/>
      <c r="E25" s="15"/>
    </row>
    <row r="26" spans="1:5" s="13" customFormat="1" ht="150" customHeight="1" thickTop="1" thickBot="1" x14ac:dyDescent="0.25">
      <c r="A26" s="16"/>
      <c r="B26" s="14"/>
      <c r="C26" s="17"/>
      <c r="D26" s="18"/>
      <c r="E26" s="15"/>
    </row>
    <row r="27" spans="1:5" s="13" customFormat="1" ht="150" customHeight="1" thickTop="1" thickBot="1" x14ac:dyDescent="0.25">
      <c r="A27" s="16"/>
      <c r="B27" s="14"/>
      <c r="C27" s="17"/>
      <c r="D27" s="18"/>
      <c r="E27" s="15"/>
    </row>
    <row r="28" spans="1:5" s="13" customFormat="1" ht="150" customHeight="1" thickTop="1" thickBot="1" x14ac:dyDescent="0.25">
      <c r="A28" s="16"/>
      <c r="B28" s="14"/>
      <c r="C28" s="17"/>
      <c r="D28" s="18"/>
      <c r="E28" s="15"/>
    </row>
    <row r="29" spans="1:5" s="13" customFormat="1" ht="150" customHeight="1" thickTop="1" thickBot="1" x14ac:dyDescent="0.25">
      <c r="A29" s="16"/>
      <c r="B29" s="14"/>
      <c r="C29" s="17"/>
      <c r="D29" s="18"/>
      <c r="E29" s="15"/>
    </row>
    <row r="30" spans="1:5" s="13" customFormat="1" ht="150" customHeight="1" thickTop="1" thickBot="1" x14ac:dyDescent="0.25">
      <c r="A30" s="16"/>
      <c r="B30" s="14"/>
      <c r="C30" s="17"/>
      <c r="D30" s="18"/>
      <c r="E30" s="15"/>
    </row>
    <row r="31" spans="1:5" s="13" customFormat="1" ht="150" customHeight="1" thickTop="1" thickBot="1" x14ac:dyDescent="0.25">
      <c r="A31" s="16"/>
      <c r="B31" s="14"/>
      <c r="C31" s="17"/>
      <c r="D31" s="18"/>
      <c r="E31" s="15"/>
    </row>
    <row r="32" spans="1:5" s="13" customFormat="1" ht="150" customHeight="1" thickTop="1" thickBot="1" x14ac:dyDescent="0.25">
      <c r="A32" s="16"/>
      <c r="B32" s="14"/>
      <c r="C32" s="17"/>
      <c r="D32" s="18"/>
      <c r="E32" s="15"/>
    </row>
    <row r="33" spans="1:5" s="13" customFormat="1" ht="150" customHeight="1" thickTop="1" thickBot="1" x14ac:dyDescent="0.25">
      <c r="A33" s="16"/>
      <c r="B33" s="14"/>
      <c r="C33" s="17"/>
      <c r="D33" s="18"/>
      <c r="E33" s="15"/>
    </row>
    <row r="34" spans="1:5" s="13" customFormat="1" ht="150" customHeight="1" thickTop="1" thickBot="1" x14ac:dyDescent="0.25">
      <c r="A34" s="16"/>
      <c r="B34" s="14"/>
      <c r="C34" s="17"/>
      <c r="D34" s="18"/>
      <c r="E34" s="15"/>
    </row>
    <row r="35" spans="1:5" s="13" customFormat="1" ht="150" customHeight="1" thickTop="1" thickBot="1" x14ac:dyDescent="0.25">
      <c r="A35" s="19"/>
      <c r="B35" s="20"/>
      <c r="C35" s="21"/>
      <c r="D35" s="22"/>
      <c r="E35" s="23"/>
    </row>
    <row r="36" spans="1:5" s="13" customFormat="1" ht="150" customHeight="1" thickTop="1" thickBot="1" x14ac:dyDescent="0.25">
      <c r="A36" s="19"/>
      <c r="B36" s="20"/>
      <c r="C36" s="21"/>
      <c r="D36" s="22"/>
      <c r="E36" s="23"/>
    </row>
    <row r="37" spans="1:5" ht="15.75" thickTop="1" x14ac:dyDescent="0.25"/>
  </sheetData>
  <mergeCells count="3">
    <mergeCell ref="B1:E1"/>
    <mergeCell ref="A2:C2"/>
    <mergeCell ref="C3:D3"/>
  </mergeCells>
  <conditionalFormatting sqref="B1:E1">
    <cfRule type="expression" dxfId="77" priority="2">
      <formula>$B$1="Název stavby"</formula>
    </cfRule>
  </conditionalFormatting>
  <conditionalFormatting sqref="A1">
    <cfRule type="expression" dxfId="76"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A7" zoomScale="70" zoomScaleNormal="70" workbookViewId="0">
      <selection activeCell="J17" sqref="J17"/>
    </sheetView>
  </sheetViews>
  <sheetFormatPr defaultColWidth="6.3984375" defaultRowHeight="11.25" x14ac:dyDescent="0.2"/>
  <cols>
    <col min="1" max="1" width="2.19921875" style="102" customWidth="1"/>
    <col min="2" max="2" width="6" style="102" customWidth="1"/>
    <col min="3" max="3" width="7.3984375" style="102" customWidth="1"/>
    <col min="4" max="4" width="7" style="102" customWidth="1"/>
    <col min="5" max="5" width="8" style="102" customWidth="1"/>
    <col min="6" max="6" width="57.296875" style="102" customWidth="1"/>
    <col min="7" max="7" width="6.296875" style="104" customWidth="1"/>
    <col min="8" max="8" width="9.09765625" style="104" customWidth="1"/>
    <col min="9" max="9" width="7.59765625" style="104" customWidth="1"/>
    <col min="10" max="10" width="7.09765625" style="104" customWidth="1"/>
    <col min="11" max="11" width="9" style="104" customWidth="1"/>
    <col min="12" max="12" width="13.296875" style="104" customWidth="1"/>
    <col min="13" max="14" width="19.796875" style="102" customWidth="1"/>
    <col min="15" max="15" width="6.3984375" style="102" customWidth="1"/>
    <col min="16" max="16384" width="6.3984375" style="102"/>
  </cols>
  <sheetData>
    <row r="1" spans="1:15" s="26" customFormat="1" ht="30.75" customHeight="1" thickTop="1" thickBot="1" x14ac:dyDescent="0.25">
      <c r="B1" s="113" t="s">
        <v>8</v>
      </c>
      <c r="C1" s="114"/>
      <c r="D1" s="114"/>
      <c r="E1" s="27"/>
      <c r="F1" s="27" t="s">
        <v>9</v>
      </c>
      <c r="G1" s="27"/>
      <c r="H1" s="28"/>
      <c r="I1" s="29"/>
      <c r="J1" s="30"/>
      <c r="K1" s="30"/>
      <c r="L1" s="31" t="s">
        <v>10</v>
      </c>
      <c r="M1" s="32"/>
    </row>
    <row r="2" spans="1:15" s="26" customFormat="1" ht="57" customHeight="1" thickTop="1" thickBot="1" x14ac:dyDescent="0.25">
      <c r="B2" s="115" t="s">
        <v>11</v>
      </c>
      <c r="C2" s="116"/>
      <c r="D2" s="33"/>
      <c r="E2" s="34"/>
      <c r="F2" s="106" t="str">
        <f>'Požadavky na výkon a funkci P+R'!B1</f>
        <v>Doplnění závor na přejezdech v km 34,515 (P4630) a v km 35,004 (P4631) trati Jičín – Nymburk město</v>
      </c>
      <c r="G2" s="35"/>
      <c r="H2" s="36"/>
      <c r="I2" s="117" t="s">
        <v>12</v>
      </c>
      <c r="J2" s="118"/>
      <c r="K2" s="119">
        <f>SUM(L26+L36)</f>
        <v>0</v>
      </c>
      <c r="L2" s="120"/>
    </row>
    <row r="3" spans="1:15" s="26" customFormat="1" ht="42.75" customHeight="1" thickTop="1" thickBot="1" x14ac:dyDescent="0.25">
      <c r="B3" s="37" t="s">
        <v>13</v>
      </c>
      <c r="C3" s="38"/>
      <c r="D3" s="121" t="s">
        <v>10</v>
      </c>
      <c r="E3" s="121"/>
      <c r="F3" s="39" t="s">
        <v>14</v>
      </c>
      <c r="G3" s="40"/>
      <c r="H3" s="41"/>
      <c r="I3" s="42"/>
      <c r="J3" s="43"/>
      <c r="K3" s="122"/>
      <c r="L3" s="123"/>
    </row>
    <row r="4" spans="1:15" s="26" customFormat="1" ht="18" customHeight="1" thickTop="1" x14ac:dyDescent="0.2">
      <c r="B4" s="124" t="s">
        <v>15</v>
      </c>
      <c r="C4" s="125"/>
      <c r="D4" s="126"/>
      <c r="E4" s="44"/>
      <c r="F4" s="45" t="s">
        <v>16</v>
      </c>
      <c r="G4" s="46"/>
      <c r="H4" s="47"/>
      <c r="I4" s="127" t="s">
        <v>17</v>
      </c>
      <c r="J4" s="128"/>
      <c r="K4" s="48"/>
      <c r="L4" s="49"/>
    </row>
    <row r="5" spans="1:15" s="26" customFormat="1" ht="18" customHeight="1" x14ac:dyDescent="0.2">
      <c r="B5" s="50" t="s">
        <v>18</v>
      </c>
      <c r="C5" s="51"/>
      <c r="D5" s="51"/>
      <c r="E5" s="44" t="s">
        <v>19</v>
      </c>
      <c r="F5" s="129" t="s">
        <v>20</v>
      </c>
      <c r="G5" s="129"/>
      <c r="H5" s="130"/>
      <c r="I5" s="131" t="s">
        <v>21</v>
      </c>
      <c r="J5" s="126"/>
      <c r="K5" s="52"/>
      <c r="L5" s="53"/>
    </row>
    <row r="6" spans="1:15" s="26" customFormat="1" ht="18" customHeight="1" x14ac:dyDescent="0.2">
      <c r="B6" s="50" t="s">
        <v>22</v>
      </c>
      <c r="C6" s="51"/>
      <c r="D6" s="51"/>
      <c r="E6" s="52" t="s">
        <v>23</v>
      </c>
      <c r="F6" s="132"/>
      <c r="G6" s="132"/>
      <c r="H6" s="133"/>
      <c r="I6" s="131" t="s">
        <v>24</v>
      </c>
      <c r="J6" s="126"/>
      <c r="K6" s="52"/>
      <c r="L6" s="53"/>
      <c r="O6" s="54"/>
    </row>
    <row r="7" spans="1:15" s="26" customFormat="1" ht="18" customHeight="1" x14ac:dyDescent="0.2">
      <c r="B7" s="134" t="s">
        <v>25</v>
      </c>
      <c r="C7" s="135"/>
      <c r="D7" s="135"/>
      <c r="E7" s="55">
        <v>44440</v>
      </c>
      <c r="F7" s="136" t="s">
        <v>26</v>
      </c>
      <c r="G7" s="137"/>
      <c r="H7" s="138"/>
      <c r="I7" s="139" t="s">
        <v>27</v>
      </c>
      <c r="J7" s="125"/>
      <c r="K7" s="56">
        <v>2020</v>
      </c>
      <c r="L7" s="57"/>
      <c r="O7" s="58"/>
    </row>
    <row r="8" spans="1:15" s="26" customFormat="1" ht="19.5" customHeight="1" thickBot="1" x14ac:dyDescent="0.25">
      <c r="B8" s="140" t="s">
        <v>28</v>
      </c>
      <c r="C8" s="141"/>
      <c r="D8" s="141"/>
      <c r="E8" s="59">
        <v>44593</v>
      </c>
      <c r="F8" s="60" t="s">
        <v>29</v>
      </c>
      <c r="G8" s="142" t="s">
        <v>30</v>
      </c>
      <c r="H8" s="143"/>
      <c r="I8" s="144" t="s">
        <v>31</v>
      </c>
      <c r="J8" s="135"/>
      <c r="K8" s="61"/>
      <c r="L8" s="62"/>
    </row>
    <row r="9" spans="1:15" s="26" customFormat="1" ht="9.75" customHeight="1" x14ac:dyDescent="0.2">
      <c r="B9" s="147" t="s">
        <v>0</v>
      </c>
      <c r="C9" s="148"/>
      <c r="D9" s="148"/>
      <c r="E9" s="148"/>
      <c r="F9" s="148"/>
      <c r="G9" s="148"/>
      <c r="H9" s="148"/>
      <c r="I9" s="148"/>
      <c r="J9" s="148"/>
      <c r="K9" s="63" t="s">
        <v>21</v>
      </c>
      <c r="L9" s="64">
        <v>0</v>
      </c>
    </row>
    <row r="10" spans="1:15" s="26" customFormat="1" ht="15" customHeight="1" x14ac:dyDescent="0.2">
      <c r="B10" s="149" t="s">
        <v>32</v>
      </c>
      <c r="C10" s="151" t="s">
        <v>33</v>
      </c>
      <c r="D10" s="151" t="s">
        <v>34</v>
      </c>
      <c r="E10" s="151" t="s">
        <v>35</v>
      </c>
      <c r="F10" s="153" t="s">
        <v>36</v>
      </c>
      <c r="G10" s="153" t="s">
        <v>37</v>
      </c>
      <c r="H10" s="153" t="s">
        <v>38</v>
      </c>
      <c r="I10" s="151" t="s">
        <v>39</v>
      </c>
      <c r="J10" s="151" t="s">
        <v>40</v>
      </c>
      <c r="K10" s="145" t="s">
        <v>41</v>
      </c>
      <c r="L10" s="146"/>
    </row>
    <row r="11" spans="1:15" s="26" customFormat="1" ht="15" customHeight="1" x14ac:dyDescent="0.2">
      <c r="B11" s="149"/>
      <c r="C11" s="151"/>
      <c r="D11" s="151"/>
      <c r="E11" s="151"/>
      <c r="F11" s="153"/>
      <c r="G11" s="153"/>
      <c r="H11" s="153"/>
      <c r="I11" s="151"/>
      <c r="J11" s="151"/>
      <c r="K11" s="145"/>
      <c r="L11" s="146"/>
    </row>
    <row r="12" spans="1:15" s="26" customFormat="1" ht="12.75" customHeight="1" thickBot="1" x14ac:dyDescent="0.25">
      <c r="B12" s="150"/>
      <c r="C12" s="152"/>
      <c r="D12" s="152"/>
      <c r="E12" s="152"/>
      <c r="F12" s="154"/>
      <c r="G12" s="154"/>
      <c r="H12" s="154"/>
      <c r="I12" s="152"/>
      <c r="J12" s="152"/>
      <c r="K12" s="65" t="s">
        <v>42</v>
      </c>
      <c r="L12" s="66" t="s">
        <v>43</v>
      </c>
    </row>
    <row r="13" spans="1:15" s="73" customFormat="1" ht="15" customHeight="1" thickBot="1" x14ac:dyDescent="0.25">
      <c r="A13" s="67" t="s">
        <v>44</v>
      </c>
      <c r="B13" s="68" t="s">
        <v>45</v>
      </c>
      <c r="C13" s="69">
        <v>1</v>
      </c>
      <c r="D13" s="70"/>
      <c r="E13" s="70"/>
      <c r="F13" s="71" t="s">
        <v>46</v>
      </c>
      <c r="G13" s="69"/>
      <c r="H13" s="69"/>
      <c r="I13" s="69"/>
      <c r="J13" s="69"/>
      <c r="K13" s="69"/>
      <c r="L13" s="72"/>
    </row>
    <row r="14" spans="1:15" s="73" customFormat="1" ht="13.5" customHeight="1" thickBot="1" x14ac:dyDescent="0.25">
      <c r="A14" s="74" t="s">
        <v>47</v>
      </c>
      <c r="B14" s="75">
        <f>1+MAX($B$13:B13)</f>
        <v>1</v>
      </c>
      <c r="C14" s="76" t="s">
        <v>48</v>
      </c>
      <c r="D14" s="77"/>
      <c r="E14" s="78" t="s">
        <v>49</v>
      </c>
      <c r="F14" s="79" t="s">
        <v>50</v>
      </c>
      <c r="G14" s="78" t="s">
        <v>51</v>
      </c>
      <c r="H14" s="80">
        <v>1</v>
      </c>
      <c r="I14" s="78"/>
      <c r="J14" s="81" t="str">
        <f>IF(I14=0,"",I14*H14)</f>
        <v/>
      </c>
      <c r="K14" s="82"/>
      <c r="L14" s="83">
        <f>ROUND((ROUND(H14,3))*(ROUND(K14,2)),2)</f>
        <v>0</v>
      </c>
    </row>
    <row r="15" spans="1:15" s="73" customFormat="1" ht="12.75" customHeight="1" x14ac:dyDescent="0.2">
      <c r="A15" s="74" t="s">
        <v>52</v>
      </c>
      <c r="B15" s="84"/>
      <c r="C15" s="85"/>
      <c r="D15" s="85"/>
      <c r="E15" s="85"/>
      <c r="F15" s="86" t="s">
        <v>53</v>
      </c>
      <c r="G15" s="87"/>
      <c r="H15" s="87"/>
      <c r="I15" s="87"/>
      <c r="J15" s="87"/>
      <c r="K15" s="87"/>
      <c r="L15" s="88"/>
    </row>
    <row r="16" spans="1:15" s="73" customFormat="1" ht="12.75" customHeight="1" x14ac:dyDescent="0.2">
      <c r="A16" s="74" t="s">
        <v>54</v>
      </c>
      <c r="B16" s="84"/>
      <c r="C16" s="85"/>
      <c r="D16" s="85"/>
      <c r="E16" s="85"/>
      <c r="F16" s="89" t="s">
        <v>55</v>
      </c>
      <c r="G16" s="87"/>
      <c r="H16" s="87"/>
      <c r="I16" s="87"/>
      <c r="J16" s="87"/>
      <c r="K16" s="87"/>
      <c r="L16" s="88"/>
    </row>
    <row r="17" spans="1:12" s="73" customFormat="1" ht="72" customHeight="1" thickBot="1" x14ac:dyDescent="0.25">
      <c r="A17" s="74" t="s">
        <v>56</v>
      </c>
      <c r="B17" s="90"/>
      <c r="C17" s="91"/>
      <c r="D17" s="91"/>
      <c r="E17" s="91"/>
      <c r="F17" s="92" t="s">
        <v>57</v>
      </c>
      <c r="G17" s="93"/>
      <c r="H17" s="93"/>
      <c r="I17" s="93"/>
      <c r="J17" s="93"/>
      <c r="K17" s="93"/>
      <c r="L17" s="94"/>
    </row>
    <row r="18" spans="1:12" s="73" customFormat="1" ht="13.5" customHeight="1" thickBot="1" x14ac:dyDescent="0.25">
      <c r="A18" s="74" t="s">
        <v>47</v>
      </c>
      <c r="B18" s="95">
        <f>1+MAX($B$13:B17)</f>
        <v>2</v>
      </c>
      <c r="C18" s="76" t="s">
        <v>58</v>
      </c>
      <c r="D18" s="77"/>
      <c r="E18" s="78" t="s">
        <v>49</v>
      </c>
      <c r="F18" s="79" t="s">
        <v>59</v>
      </c>
      <c r="G18" s="78" t="s">
        <v>51</v>
      </c>
      <c r="H18" s="80">
        <v>1</v>
      </c>
      <c r="I18" s="78"/>
      <c r="J18" s="81" t="str">
        <f>IF(I18=0,"",I18*H18)</f>
        <v/>
      </c>
      <c r="K18" s="82"/>
      <c r="L18" s="83">
        <f>ROUND((ROUND(H18,3))*(ROUND(K18,2)),2)</f>
        <v>0</v>
      </c>
    </row>
    <row r="19" spans="1:12" s="73" customFormat="1" ht="12.75" customHeight="1" x14ac:dyDescent="0.2">
      <c r="A19" s="74" t="s">
        <v>52</v>
      </c>
      <c r="B19" s="84"/>
      <c r="C19" s="85"/>
      <c r="D19" s="85"/>
      <c r="E19" s="85"/>
      <c r="F19" s="86" t="s">
        <v>60</v>
      </c>
      <c r="G19" s="87"/>
      <c r="H19" s="87"/>
      <c r="I19" s="87"/>
      <c r="J19" s="87"/>
      <c r="K19" s="87"/>
      <c r="L19" s="88"/>
    </row>
    <row r="20" spans="1:12" s="73" customFormat="1" ht="12.75" customHeight="1" x14ac:dyDescent="0.2">
      <c r="A20" s="74" t="s">
        <v>54</v>
      </c>
      <c r="B20" s="84"/>
      <c r="C20" s="85"/>
      <c r="D20" s="85"/>
      <c r="E20" s="85"/>
      <c r="F20" s="89" t="s">
        <v>55</v>
      </c>
      <c r="G20" s="87"/>
      <c r="H20" s="87"/>
      <c r="I20" s="87"/>
      <c r="J20" s="87"/>
      <c r="K20" s="87"/>
      <c r="L20" s="88"/>
    </row>
    <row r="21" spans="1:12" s="73" customFormat="1" ht="81" customHeight="1" thickBot="1" x14ac:dyDescent="0.25">
      <c r="A21" s="74" t="s">
        <v>56</v>
      </c>
      <c r="B21" s="90"/>
      <c r="C21" s="91"/>
      <c r="D21" s="91"/>
      <c r="E21" s="91"/>
      <c r="F21" s="92" t="s">
        <v>61</v>
      </c>
      <c r="G21" s="93"/>
      <c r="H21" s="93"/>
      <c r="I21" s="93"/>
      <c r="J21" s="93"/>
      <c r="K21" s="93"/>
      <c r="L21" s="94"/>
    </row>
    <row r="22" spans="1:12" s="73" customFormat="1" ht="13.5" customHeight="1" thickBot="1" x14ac:dyDescent="0.25">
      <c r="A22" s="74" t="s">
        <v>47</v>
      </c>
      <c r="B22" s="95">
        <f>1+MAX($B$13:B21)</f>
        <v>3</v>
      </c>
      <c r="C22" s="76" t="s">
        <v>62</v>
      </c>
      <c r="D22" s="77"/>
      <c r="E22" s="78" t="s">
        <v>49</v>
      </c>
      <c r="F22" s="79" t="s">
        <v>63</v>
      </c>
      <c r="G22" s="78" t="s">
        <v>51</v>
      </c>
      <c r="H22" s="80">
        <v>1</v>
      </c>
      <c r="I22" s="78"/>
      <c r="J22" s="81" t="str">
        <f>IF(I22=0,"",I22*H22)</f>
        <v/>
      </c>
      <c r="K22" s="82"/>
      <c r="L22" s="83">
        <f>ROUND((ROUND(H22,3))*(ROUND(K22,2)),2)</f>
        <v>0</v>
      </c>
    </row>
    <row r="23" spans="1:12" s="73" customFormat="1" ht="12.75" customHeight="1" x14ac:dyDescent="0.2">
      <c r="A23" s="74" t="s">
        <v>52</v>
      </c>
      <c r="B23" s="84"/>
      <c r="C23" s="85"/>
      <c r="D23" s="85"/>
      <c r="E23" s="85"/>
      <c r="F23" s="86" t="s">
        <v>64</v>
      </c>
      <c r="G23" s="87"/>
      <c r="H23" s="87"/>
      <c r="I23" s="87"/>
      <c r="J23" s="87"/>
      <c r="K23" s="87"/>
      <c r="L23" s="88"/>
    </row>
    <row r="24" spans="1:12" s="73" customFormat="1" ht="12.75" customHeight="1" x14ac:dyDescent="0.2">
      <c r="A24" s="74" t="s">
        <v>54</v>
      </c>
      <c r="B24" s="84"/>
      <c r="C24" s="85"/>
      <c r="D24" s="85"/>
      <c r="E24" s="85"/>
      <c r="F24" s="89" t="s">
        <v>55</v>
      </c>
      <c r="G24" s="87"/>
      <c r="H24" s="87"/>
      <c r="I24" s="87"/>
      <c r="J24" s="87"/>
      <c r="K24" s="87"/>
      <c r="L24" s="88"/>
    </row>
    <row r="25" spans="1:12" s="73" customFormat="1" ht="42.75" customHeight="1" thickBot="1" x14ac:dyDescent="0.25">
      <c r="A25" s="74" t="s">
        <v>56</v>
      </c>
      <c r="B25" s="90"/>
      <c r="C25" s="91"/>
      <c r="D25" s="91"/>
      <c r="E25" s="91"/>
      <c r="F25" s="92" t="s">
        <v>65</v>
      </c>
      <c r="G25" s="93"/>
      <c r="H25" s="93"/>
      <c r="I25" s="93"/>
      <c r="J25" s="93"/>
      <c r="K25" s="93"/>
      <c r="L25" s="94"/>
    </row>
    <row r="26" spans="1:12" ht="13.5" thickBot="1" x14ac:dyDescent="0.25">
      <c r="A26" s="96" t="s">
        <v>66</v>
      </c>
      <c r="B26" s="97" t="s">
        <v>67</v>
      </c>
      <c r="C26" s="98" t="s">
        <v>68</v>
      </c>
      <c r="D26" s="99"/>
      <c r="E26" s="99"/>
      <c r="F26" s="100" t="s">
        <v>46</v>
      </c>
      <c r="G26" s="98"/>
      <c r="H26" s="98"/>
      <c r="I26" s="98"/>
      <c r="J26" s="98"/>
      <c r="K26" s="98"/>
      <c r="L26" s="101">
        <f>SUM(L14:L25)</f>
        <v>0</v>
      </c>
    </row>
    <row r="27" spans="1:12" ht="13.5" thickBot="1" x14ac:dyDescent="0.25">
      <c r="A27" s="67" t="s">
        <v>44</v>
      </c>
      <c r="B27" s="68" t="s">
        <v>45</v>
      </c>
      <c r="C27" s="69">
        <v>2</v>
      </c>
      <c r="D27" s="70"/>
      <c r="E27" s="70"/>
      <c r="F27" s="71" t="s">
        <v>69</v>
      </c>
      <c r="G27" s="69"/>
      <c r="H27" s="69"/>
      <c r="I27" s="69"/>
      <c r="J27" s="69"/>
      <c r="K27" s="69"/>
      <c r="L27" s="72"/>
    </row>
    <row r="28" spans="1:12" s="73" customFormat="1" ht="13.5" customHeight="1" thickBot="1" x14ac:dyDescent="0.25">
      <c r="A28" s="74" t="s">
        <v>47</v>
      </c>
      <c r="B28" s="95">
        <f>1+MAX($B$13:B27)</f>
        <v>4</v>
      </c>
      <c r="C28" s="76"/>
      <c r="D28" s="77"/>
      <c r="E28" s="78" t="s">
        <v>49</v>
      </c>
      <c r="F28" s="79" t="s">
        <v>70</v>
      </c>
      <c r="G28" s="78" t="s">
        <v>51</v>
      </c>
      <c r="H28" s="80">
        <v>1</v>
      </c>
      <c r="I28" s="78"/>
      <c r="J28" s="81" t="str">
        <f>IF(I28=0,"",I28*H28)</f>
        <v/>
      </c>
      <c r="K28" s="82"/>
      <c r="L28" s="103">
        <f>ROUND((ROUND(H28,3))*(ROUND(K28,2)),2)</f>
        <v>0</v>
      </c>
    </row>
    <row r="29" spans="1:12" s="73" customFormat="1" ht="12.75" customHeight="1" x14ac:dyDescent="0.2">
      <c r="A29" s="74" t="s">
        <v>52</v>
      </c>
      <c r="B29" s="84"/>
      <c r="C29" s="85"/>
      <c r="D29" s="85"/>
      <c r="E29" s="85"/>
      <c r="F29" s="86" t="s">
        <v>71</v>
      </c>
      <c r="G29" s="87"/>
      <c r="H29" s="87"/>
      <c r="I29" s="87"/>
      <c r="J29" s="87"/>
      <c r="K29" s="87"/>
      <c r="L29" s="88"/>
    </row>
    <row r="30" spans="1:12" s="73" customFormat="1" ht="12.75" customHeight="1" x14ac:dyDescent="0.2">
      <c r="A30" s="74" t="s">
        <v>54</v>
      </c>
      <c r="B30" s="84"/>
      <c r="C30" s="85"/>
      <c r="D30" s="85"/>
      <c r="E30" s="85"/>
      <c r="F30" s="89" t="s">
        <v>55</v>
      </c>
      <c r="G30" s="87"/>
      <c r="H30" s="87"/>
      <c r="I30" s="87"/>
      <c r="J30" s="87"/>
      <c r="K30" s="87"/>
      <c r="L30" s="88"/>
    </row>
    <row r="31" spans="1:12" s="73" customFormat="1" ht="75" customHeight="1" thickBot="1" x14ac:dyDescent="0.25">
      <c r="A31" s="74" t="s">
        <v>56</v>
      </c>
      <c r="B31" s="90"/>
      <c r="C31" s="91"/>
      <c r="D31" s="91"/>
      <c r="E31" s="91"/>
      <c r="F31" s="92" t="s">
        <v>72</v>
      </c>
      <c r="G31" s="93"/>
      <c r="H31" s="93"/>
      <c r="I31" s="93"/>
      <c r="J31" s="93"/>
      <c r="K31" s="93"/>
      <c r="L31" s="94"/>
    </row>
    <row r="32" spans="1:12" s="73" customFormat="1" ht="13.5" customHeight="1" thickBot="1" x14ac:dyDescent="0.25">
      <c r="A32" s="74" t="s">
        <v>47</v>
      </c>
      <c r="B32" s="95">
        <f>1+MAX($B$13:B31)</f>
        <v>5</v>
      </c>
      <c r="C32" s="76"/>
      <c r="D32" s="77"/>
      <c r="E32" s="78" t="s">
        <v>49</v>
      </c>
      <c r="F32" s="79" t="s">
        <v>73</v>
      </c>
      <c r="G32" s="78" t="s">
        <v>51</v>
      </c>
      <c r="H32" s="80">
        <v>1</v>
      </c>
      <c r="I32" s="78"/>
      <c r="J32" s="81" t="str">
        <f>IF(I32=0,"",I32*H32)</f>
        <v/>
      </c>
      <c r="K32" s="82"/>
      <c r="L32" s="103">
        <f>ROUND((ROUND(H32,3))*(ROUND(K32,2)),2)</f>
        <v>0</v>
      </c>
    </row>
    <row r="33" spans="1:12" s="73" customFormat="1" ht="12.75" customHeight="1" x14ac:dyDescent="0.2">
      <c r="A33" s="74" t="s">
        <v>52</v>
      </c>
      <c r="B33" s="84"/>
      <c r="C33" s="85"/>
      <c r="D33" s="85"/>
      <c r="E33" s="85"/>
      <c r="F33" s="86" t="s">
        <v>74</v>
      </c>
      <c r="G33" s="87"/>
      <c r="H33" s="87"/>
      <c r="I33" s="87"/>
      <c r="J33" s="87"/>
      <c r="K33" s="87"/>
      <c r="L33" s="88"/>
    </row>
    <row r="34" spans="1:12" s="73" customFormat="1" ht="12.75" customHeight="1" x14ac:dyDescent="0.2">
      <c r="A34" s="74" t="s">
        <v>54</v>
      </c>
      <c r="B34" s="84"/>
      <c r="C34" s="85"/>
      <c r="D34" s="85"/>
      <c r="E34" s="85"/>
      <c r="F34" s="89" t="s">
        <v>55</v>
      </c>
      <c r="G34" s="87"/>
      <c r="H34" s="87"/>
      <c r="I34" s="87"/>
      <c r="J34" s="87"/>
      <c r="K34" s="87"/>
      <c r="L34" s="88"/>
    </row>
    <row r="35" spans="1:12" s="73" customFormat="1" ht="60" customHeight="1" thickBot="1" x14ac:dyDescent="0.25">
      <c r="A35" s="74" t="s">
        <v>56</v>
      </c>
      <c r="B35" s="90"/>
      <c r="C35" s="91"/>
      <c r="D35" s="91"/>
      <c r="E35" s="91"/>
      <c r="F35" s="92" t="s">
        <v>75</v>
      </c>
      <c r="G35" s="93"/>
      <c r="H35" s="93"/>
      <c r="I35" s="93"/>
      <c r="J35" s="93"/>
      <c r="K35" s="93"/>
      <c r="L35" s="94"/>
    </row>
    <row r="36" spans="1:12" ht="13.5" thickBot="1" x14ac:dyDescent="0.25">
      <c r="A36" s="96" t="s">
        <v>66</v>
      </c>
      <c r="B36" s="97" t="s">
        <v>67</v>
      </c>
      <c r="C36" s="98" t="s">
        <v>68</v>
      </c>
      <c r="D36" s="99"/>
      <c r="E36" s="99"/>
      <c r="F36" s="100" t="s">
        <v>69</v>
      </c>
      <c r="G36" s="98"/>
      <c r="H36" s="98"/>
      <c r="I36" s="98"/>
      <c r="J36" s="98"/>
      <c r="K36" s="98"/>
      <c r="L36" s="101">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5" priority="75">
      <formula>$E$5="Ostatní"</formula>
    </cfRule>
    <cfRule type="expression" dxfId="74" priority="76">
      <formula>$E$6="Ostatní"</formula>
    </cfRule>
  </conditionalFormatting>
  <conditionalFormatting sqref="F2">
    <cfRule type="expression" dxfId="73" priority="1">
      <formula>$F$2="Název stavby"</formula>
    </cfRule>
    <cfRule type="expression" dxfId="72" priority="74">
      <formula>IF($F$2="Název stavby","Vybarvit",IF($F$2="","Vybarvit",""))="Vybarvit"</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funkci P+R</vt:lpstr>
      <vt:lpstr>SO 98-98</vt:lpstr>
      <vt:lpstr>'Požadavky na výkon a funkci P+R'!Názvy_tisku</vt:lpstr>
      <vt:lpstr>'Požadavky na výkon a funkci P+R'!Oblast_tisku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Kabeláčová Ivana, Ing.</cp:lastModifiedBy>
  <dcterms:created xsi:type="dcterms:W3CDTF">2020-12-08T08:47:11Z</dcterms:created>
  <dcterms:modified xsi:type="dcterms:W3CDTF">2020-12-11T11:30:22Z</dcterms:modified>
</cp:coreProperties>
</file>