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45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fukci'!$A$2:$E$7</definedName>
    <definedName name="_xlnm.Print_Area" localSheetId="1">'SO 98-98'!$B$1:$L$36</definedName>
  </definedNames>
  <calcPr calcId="145621"/>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<sst xmlns="http://schemas.openxmlformats.org/spreadsheetml/2006/main" count="126" uniqueCount="87">
  <si>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</si>
  <si>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</si>
  <si>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</si>
  <si>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</si>
  <si>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</si>
  <si>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</si>
  <si>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</si>
  <si>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</si>
  <si>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</si>
  <si>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</si>
  <si>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</si>
  <si>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</si>
  <si>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</si>
  <si>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</si>
  <si>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</si>
  <si>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</si>
  <si>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</si>
  <si>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</si>
  <si>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</si>
  <si>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</si>
  <si>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</si>
  <si>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</si>
  <si>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</si>
  <si>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</si>
  <si>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</si>
  <si>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</si>
  <si>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</si>
  <si>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</si>
  <si>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</si>
  <si>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</si>
  <si>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</si>
  <si>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</si>
  <si>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</si>
  <si>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</si>
  <si>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</si>
  <si>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</si>
  <si>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</si>
  <si>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</si>
  <si>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</si>
  <si>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</si>
  <si>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</si>
  <si>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</si>
  <si>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</si>
  <si>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</si>
  <si>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</si>
  <si>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</si>
  <si>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</si>
  <si>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</si>
  <si>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</si>
  <si>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</si>
  <si>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</si>
  <si>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</si>
  <si>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</si>
  <si>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</si>
  <si>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</si>
  <si>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</si>
  <si>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</si>
  <si>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</si>
  <si>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</si>
  <si>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</si>
  <si>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</si>
  <si>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</si>
  <si>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</si>
  <si>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</si>
  <si>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</si>
  <si>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</si>
  <si>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</si>
  <si>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</si>
  <si>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</si>
  <si>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</si>
  <si>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</si>
  <si>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</si>
  <si>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</si>
  <si>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</si>
  <si>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</si>
  <si>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Doplnění závor na PZS (P6550) v km 6,990 TÚ Prostějov hl.n. – Třebovice v Čechách</t>
  </si>
  <si>
    <t>Dodávka a montáž kompletního vnitřního a venkovního zařízení PZS přejezdu P6550 včetně potřebného pomocného materiálu, softwarového vybavení a jeho dopravy.  Položka obsahuje všechny náklady na pořízení nového reléového domku, pořízení a montáž výstražníků a závor a související nutné kabelizace včetně pomocného materiálu a jeho dopravu. Položka obsahuje všechny náklady na úpravy vazeb na navazující ZZ, úpravy JOP v DK Kostelec na Hané. V rámci tohoto PS bude zpracována a schválena nová tabulka přejezdu a všech přejezdů ve vazbě, zpracován a schválena nová závěrová tabulka a situační schéma navazujícího SZZ Kostelec na Hané, provedeno úplné přezkoušení nového PZS včetně vazeb a jeho uvedení do provozu. Součástí tohoto PS budou rovněž demontáže veškerých zbytných vnitřních i venkovních prvků. PS bude realizován dle závazných norem a směrnic . Bude provedena náhrada stávajícího PZS bez závor novým PZS doplněným o závory. Nové PZS bude situované v novém technologickém objektu - reléový domek (RD). Vstupní dveře do RD budou v takovém provedení, aby při chůzi z RD ke skříni s venkovním telefonním objektem (VTO) a (skříňka místního ovládání (SMO) nebylo nutné obcházet křídlo dveří. VTO a SMO budou umístěny na RD nebo v jeho blízkosti. Na RD bude doplněn dveřní kontakt, který bude připraven pro budoucí zapojení do dálkové diagnostiky technologických systémů železniční dopravní cesty (DDTS ŽDC). Pro zjišťování volnosti kolejových úseků v obvodu žst. budou upraveny a doplněny stávající kolejové obvody, na trati budou instalovány nové počitače náprav. Stávající kabelizace bude doplněna novou položenou ve stávající trase, v celé délce výkopu (cca 720 m v hustě obydlené části města) budou připoloženy HDPE trubky. Budou použity výstražníky s LED technologií. Před výstražníky a za pohony závor bude rovná plocha pro bezpečné provádění údržby. Pro umístění pohonu závor bude nutná stavební úprava chodníku (součást SO). PZS bude vybaveno informačním zařízením pro nevidomé, zarážkami slepecké hole, stavovou a měřící diagnostikou s online přenosem informací do stávajícího diagnostického serveru SSZT na pracovišti údržby Prostějov hl.n. Bude dodaná kompletní úprava SZZ Kostelec na Hané a jeho SW, HW i venkovních prvků pro zavázání nového PZS.  Do nového objektu bude instalována i vnitřní technologie PZS přejezdu P7655, která bude z původního reléového domku demontovaná a doplněná o elektronické prvky.</t>
  </si>
  <si>
    <t>V rozsahu Zjednodušené dokumentace ve stádiu 2</t>
  </si>
  <si>
    <t>V místě přejezdu bude podbita koleje ASP včetně přilehlých oblouků a přechodnic. Dojde k výměně opotřebovaných částí konstrukce železničního svršku na přejezdu.</t>
  </si>
  <si>
    <t>V rámci stavby dojde k demontáži stávající přejezdové pryžové konstrukce STRAIL a odfrézování přilehlé živičné konstrukce vozovky. Dále bude provedena montáž nové přejezdové pryžové konstrukce s uložením vnějších panelů na závěrných zídkách a a položení nových vrstev konstrukce živičné vozovky v oblasti přejezdu v takovém rozsahu, aby niveleta komunikace plynule navazovala přilehlé úseky. Součástí stavebních prací bude provedení bezbariérových úprav na chodníku pro osoby s omezenou schopností pohybu a orientace. Všechny stavební úpravy budou provedeny v souladu s ČSN 73 6380 „Železniční přejezdy a přechody“.
Vzhledem k nedostatečné vzdálenosti křižovatky ulic 8. května a Třebízského od přejezdu bude v rámci stavby projednáno a upraveno dopravní značení omezující pravé odbočení z přejezdu do ulice Třebízského, aby bylo zajištěno bezkolizní míjení vozidel.</t>
  </si>
  <si>
    <t>PS 01-01-31</t>
  </si>
  <si>
    <t>SO 01-10-01</t>
  </si>
  <si>
    <t>SO 01-13-01</t>
  </si>
  <si>
    <t>Zabezpečovací zařízení (PZS) železniční přejezd v km 6,990 (P6550)</t>
  </si>
  <si>
    <t>Železniční svršek železniční přejezd v km 6,990 (P6550)</t>
  </si>
  <si>
    <t>Konstrukce přejezdu železniční přejezd v km 6,990 (P6550)</t>
  </si>
  <si>
    <t>Stavba 1.2: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</si>
</sst>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indexed="64"/>
      </left>
      <right/>
      <top style="double">
        <color indexed="64"/>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25" xfId="0" applyFont="1" applyFill="1" applyBorder="1" applyAlignment="1">
      <alignment horizontal="left" vertical="center" wrapText="1"/>
    </xf>
    <xf numFmtId="0" fontId="7" fillId="0" borderId="26" xfId="0" applyNumberFormat="1" applyFont="1" applyFill="1" applyBorder="1" applyAlignment="1">
      <alignment horizontal="left" vertical="center" wrapText="1"/>
    </xf>
    <xf numFmtId="0" fontId="0" fillId="0" borderId="26" xfId="0" applyFont="1" applyFill="1" applyBorder="1" applyAlignment="1">
      <alignment horizontal="left" vertical="center" wrapText="1"/>
    </xf>
    <xf numFmtId="0" fontId="0" fillId="0" borderId="28" xfId="0" applyFill="1" applyBorder="1" applyAlignment="1">
      <alignment horizontal="left" vertical="center" wrapText="1"/>
    </xf>
    <xf numFmtId="0" fontId="7" fillId="0" borderId="67" xfId="0" applyFont="1" applyFill="1" applyBorder="1" applyAlignment="1">
      <alignment horizontal="left" vertical="center" wrapText="1"/>
    </xf>
    <xf numFmtId="0" fontId="7" fillId="0" borderId="68" xfId="0" applyNumberFormat="1" applyFont="1" applyFill="1" applyBorder="1" applyAlignment="1">
      <alignment horizontal="left" vertical="center" wrapText="1"/>
    </xf>
    <xf numFmtId="0" fontId="0" fillId="0" borderId="68" xfId="0" applyFont="1" applyFill="1" applyBorder="1" applyAlignment="1">
      <alignment horizontal="left" vertical="center" wrapText="1"/>
    </xf>
    <xf numFmtId="0" fontId="0" fillId="0" borderId="69" xfId="0" applyFill="1" applyBorder="1" applyAlignment="1">
      <alignment horizontal="left"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2"/>
  <sheetViews>
    <sheetView tabSelected="1" zoomScale="60" zoomScaleNormal="60" zoomScalePageLayoutView="70" workbookViewId="0">
      <selection activeCell="B5" sqref="B5"/>
    </sheetView>
  </sheetViews>
  <sheetFormatPr defaultColWidth="8.796875" defaultRowHeight="15" x14ac:dyDescent="0.25"/>
  <cols>
    <col min="1" max="1" width="12.8984375" style="11" customWidth="1"/>
    <col min="2" max="2" width="23.19921875" style="12" customWidth="1"/>
    <col min="3" max="3" width="82.796875" style="12" customWidth="1"/>
    <col min="4" max="4" width="19.19921875" style="12" customWidth="1"/>
    <col min="5" max="5" width="21.19921875" style="11" customWidth="1"/>
    <col min="6" max="6" width="8.796875" style="2"/>
    <col min="7" max="22" width="4" style="2" customWidth="1"/>
    <col min="23" max="16384" width="8.796875" style="2"/>
  </cols>
  <sheetData>
    <row r="1" spans="1:5" ht="39" customHeight="1" thickBot="1" x14ac:dyDescent="0.3">
      <c r="A1" s="64" t="s">
        <v>86</v>
      </c>
      <c r="B1" s="109" t="s">
        <v>75</v>
      </c>
      <c r="C1" s="109"/>
      <c r="D1" s="109"/>
      <c r="E1" s="110"/>
    </row>
    <row r="2" spans="1:5" ht="39" customHeight="1" thickBot="1" x14ac:dyDescent="0.3">
      <c r="A2" s="111" t="s">
        <v>1</v>
      </c>
      <c r="B2" s="112"/>
      <c r="C2" s="112"/>
      <c r="D2" s="1" t="s">
        <v>2</v>
      </c>
      <c r="E2" s="95">
        <f>SUM(E5:E42)</f>
        <v>0</v>
      </c>
    </row>
    <row r="3" spans="1:5" s="5" customFormat="1" ht="21.75" customHeight="1" x14ac:dyDescent="0.2">
      <c r="A3" s="3"/>
      <c r="B3" s="4"/>
      <c r="C3" s="113" t="s">
        <v>3</v>
      </c>
      <c r="D3" s="114"/>
      <c r="E3" s="96"/>
    </row>
    <row r="4" spans="1:5" s="5" customFormat="1" ht="36" customHeight="1" thickBot="1" x14ac:dyDescent="0.25">
      <c r="A4" s="6" t="s">
        <v>4</v>
      </c>
      <c r="B4" s="7" t="s">
        <v>5</v>
      </c>
      <c r="C4" s="8" t="s">
        <v>6</v>
      </c>
      <c r="D4" s="9" t="s">
        <v>72</v>
      </c>
      <c r="E4" s="97" t="s">
        <v>7</v>
      </c>
    </row>
    <row r="5" spans="1:5" s="10" customFormat="1" ht="404.45" customHeight="1" thickTop="1" thickBot="1" x14ac:dyDescent="0.25">
      <c r="A5" s="100" t="s">
        <v>80</v>
      </c>
      <c r="B5" s="101" t="s">
        <v>83</v>
      </c>
      <c r="C5" s="102" t="s">
        <v>76</v>
      </c>
      <c r="D5" s="103" t="s">
        <v>77</v>
      </c>
      <c r="E5" s="98"/>
    </row>
    <row r="6" spans="1:5" s="10" customFormat="1" ht="150" customHeight="1" thickTop="1" thickBot="1" x14ac:dyDescent="0.25">
      <c r="A6" s="100" t="s">
        <v>81</v>
      </c>
      <c r="B6" s="101" t="s">
        <v>84</v>
      </c>
      <c r="C6" s="102" t="s">
        <v>78</v>
      </c>
      <c r="D6" s="103" t="s">
        <v>77</v>
      </c>
      <c r="E6" s="98"/>
    </row>
    <row r="7" spans="1:5" s="10" customFormat="1" ht="170.45" customHeight="1" thickTop="1" thickBot="1" x14ac:dyDescent="0.25">
      <c r="A7" s="104" t="s">
        <v>82</v>
      </c>
      <c r="B7" s="105" t="s">
        <v>85</v>
      </c>
      <c r="C7" s="106" t="s">
        <v>79</v>
      </c>
      <c r="D7" s="107" t="s">
        <v>77</v>
      </c>
      <c r="E7" s="108"/>
    </row>
    <row r="8" spans="1:5" x14ac:dyDescent="0.25">
      <c r="E8" s="99"/>
    </row>
    <row r="9" spans="1:5" x14ac:dyDescent="0.25">
      <c r="E9" s="99"/>
    </row>
    <row r="10" spans="1:5" x14ac:dyDescent="0.25">
      <c r="E10" s="99"/>
    </row>
    <row r="11" spans="1:5" x14ac:dyDescent="0.25">
      <c r="E11" s="99"/>
    </row>
    <row r="12" spans="1:5" x14ac:dyDescent="0.25">
      <c r="E12" s="99"/>
    </row>
    <row r="13" spans="1:5" x14ac:dyDescent="0.25">
      <c r="E13" s="99"/>
    </row>
    <row r="14" spans="1:5" x14ac:dyDescent="0.25">
      <c r="E14" s="99"/>
    </row>
    <row r="15" spans="1:5" x14ac:dyDescent="0.25">
      <c r="E15" s="99"/>
    </row>
    <row r="16" spans="1:5" x14ac:dyDescent="0.25">
      <c r="E16" s="99"/>
    </row>
    <row r="17" spans="5:5" x14ac:dyDescent="0.25">
      <c r="E17" s="99"/>
    </row>
    <row r="18" spans="5:5" x14ac:dyDescent="0.25">
      <c r="E18" s="99"/>
    </row>
    <row r="19" spans="5:5" x14ac:dyDescent="0.25">
      <c r="E19" s="99"/>
    </row>
    <row r="20" spans="5:5" x14ac:dyDescent="0.25">
      <c r="E20" s="99"/>
    </row>
    <row r="21" spans="5:5" x14ac:dyDescent="0.25">
      <c r="E21" s="99"/>
    </row>
    <row r="22" spans="5:5" x14ac:dyDescent="0.25">
      <c r="E22" s="99"/>
    </row>
    <row r="23" spans="5:5" x14ac:dyDescent="0.25">
      <c r="E23" s="99"/>
    </row>
    <row r="24" spans="5:5" x14ac:dyDescent="0.25">
      <c r="E24" s="99"/>
    </row>
    <row r="25" spans="5:5" x14ac:dyDescent="0.25">
      <c r="E25" s="99"/>
    </row>
    <row r="26" spans="5:5" x14ac:dyDescent="0.25">
      <c r="E26" s="99"/>
    </row>
    <row r="27" spans="5:5" x14ac:dyDescent="0.25">
      <c r="E27" s="99"/>
    </row>
    <row r="28" spans="5:5" x14ac:dyDescent="0.25">
      <c r="E28" s="99"/>
    </row>
    <row r="29" spans="5:5" x14ac:dyDescent="0.25">
      <c r="E29" s="99"/>
    </row>
    <row r="30" spans="5:5" x14ac:dyDescent="0.25">
      <c r="E30" s="99"/>
    </row>
    <row r="31" spans="5:5" x14ac:dyDescent="0.25">
      <c r="E31" s="99"/>
    </row>
    <row r="32" spans="5:5" x14ac:dyDescent="0.25">
      <c r="E32" s="99"/>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K14" sqref="K14"/>
    </sheetView>
  </sheetViews>
  <sheetFormatPr defaultColWidth="6.3984375" defaultRowHeight="11.25" x14ac:dyDescent="0.2"/>
  <cols>
    <col min="1" max="1" width="2.19921875" style="61" hidden="1" customWidth="1"/>
    <col min="2" max="2" width="6" style="61" customWidth="1"/>
    <col min="3" max="3" width="7.3984375" style="61" customWidth="1"/>
    <col min="4" max="4" width="7" style="61" customWidth="1"/>
    <col min="5" max="5" width="8" style="61" customWidth="1"/>
    <col min="6" max="6" width="57.296875" style="61" customWidth="1"/>
    <col min="7" max="7" width="6.296875" style="63" customWidth="1"/>
    <col min="8" max="8" width="9.09765625" style="63" customWidth="1"/>
    <col min="9" max="9" width="7.59765625" style="63" customWidth="1"/>
    <col min="10" max="10" width="7.09765625" style="63" customWidth="1"/>
    <col min="11" max="11" width="9" style="63" customWidth="1"/>
    <col min="12" max="12" width="13.296875" style="63" customWidth="1"/>
    <col min="13" max="14" width="19.796875" style="61" customWidth="1"/>
    <col min="15" max="15" width="6.3984375" style="61" customWidth="1"/>
    <col min="16" max="16384" width="6.3984375" style="61"/>
  </cols>
  <sheetData>
    <row r="1" spans="1:15" s="65" customFormat="1" ht="30.75" customHeight="1" thickTop="1" thickBot="1" x14ac:dyDescent="0.25">
      <c r="B1" s="115" t="s">
        <v>74</v>
      </c>
      <c r="C1" s="116"/>
      <c r="D1" s="116"/>
      <c r="E1" s="66"/>
      <c r="F1" s="66" t="s">
        <v>8</v>
      </c>
      <c r="G1" s="66"/>
      <c r="H1" s="67"/>
      <c r="I1" s="68"/>
      <c r="J1" s="69"/>
      <c r="K1" s="69"/>
      <c r="L1" s="70" t="s">
        <v>9</v>
      </c>
      <c r="M1" s="71"/>
    </row>
    <row r="2" spans="1:15" s="65" customFormat="1" ht="57" customHeight="1" thickTop="1" thickBot="1" x14ac:dyDescent="0.25">
      <c r="B2" s="117" t="s">
        <v>10</v>
      </c>
      <c r="C2" s="118"/>
      <c r="D2" s="14"/>
      <c r="E2" s="15"/>
      <c r="F2" s="72" t="str">
        <f>'Požadavky na výkon a fukci'!B1</f>
        <v>Doplnění závor na PZS (P6550) v km 6,990 TÚ Prostějov hl.n. – Třebovice v Čechách</v>
      </c>
      <c r="G2" s="15"/>
      <c r="H2" s="73"/>
      <c r="I2" s="119" t="s">
        <v>11</v>
      </c>
      <c r="J2" s="120"/>
      <c r="K2" s="121">
        <f>SUM(L26+L36)</f>
        <v>0</v>
      </c>
      <c r="L2" s="122"/>
    </row>
    <row r="3" spans="1:15" s="65" customFormat="1" ht="42.75" customHeight="1" thickTop="1" thickBot="1" x14ac:dyDescent="0.25">
      <c r="B3" s="74" t="s">
        <v>12</v>
      </c>
      <c r="C3" s="75"/>
      <c r="D3" s="123" t="s">
        <v>9</v>
      </c>
      <c r="E3" s="123"/>
      <c r="F3" s="76" t="s">
        <v>13</v>
      </c>
      <c r="G3" s="77"/>
      <c r="H3" s="78"/>
      <c r="I3" s="79"/>
      <c r="J3" s="80"/>
      <c r="K3" s="124"/>
      <c r="L3" s="125"/>
    </row>
    <row r="4" spans="1:15" s="65" customFormat="1" ht="18" customHeight="1" thickTop="1" x14ac:dyDescent="0.2">
      <c r="B4" s="126" t="s">
        <v>14</v>
      </c>
      <c r="C4" s="127"/>
      <c r="D4" s="128"/>
      <c r="E4" s="81"/>
      <c r="F4" s="82" t="s">
        <v>15</v>
      </c>
      <c r="G4" s="83"/>
      <c r="H4" s="84"/>
      <c r="I4" s="129" t="s">
        <v>16</v>
      </c>
      <c r="J4" s="130"/>
      <c r="K4" s="85"/>
      <c r="L4" s="86"/>
    </row>
    <row r="5" spans="1:15" s="65" customFormat="1" ht="18" customHeight="1" x14ac:dyDescent="0.2">
      <c r="B5" s="87" t="s">
        <v>17</v>
      </c>
      <c r="C5" s="88"/>
      <c r="D5" s="88"/>
      <c r="E5" s="16" t="s">
        <v>18</v>
      </c>
      <c r="F5" s="131"/>
      <c r="G5" s="131"/>
      <c r="H5" s="132"/>
      <c r="I5" s="133" t="s">
        <v>19</v>
      </c>
      <c r="J5" s="128"/>
      <c r="K5" s="17"/>
      <c r="L5" s="89"/>
    </row>
    <row r="6" spans="1:15" s="65" customFormat="1" ht="18" customHeight="1" x14ac:dyDescent="0.2">
      <c r="B6" s="87" t="s">
        <v>20</v>
      </c>
      <c r="C6" s="88"/>
      <c r="D6" s="88"/>
      <c r="E6" s="17" t="s">
        <v>21</v>
      </c>
      <c r="F6" s="134"/>
      <c r="G6" s="134"/>
      <c r="H6" s="135"/>
      <c r="I6" s="133" t="s">
        <v>22</v>
      </c>
      <c r="J6" s="128"/>
      <c r="K6" s="17"/>
      <c r="L6" s="89"/>
      <c r="O6" s="90"/>
    </row>
    <row r="7" spans="1:15" s="65" customFormat="1" ht="18" customHeight="1" x14ac:dyDescent="0.2">
      <c r="B7" s="136" t="s">
        <v>23</v>
      </c>
      <c r="C7" s="137"/>
      <c r="D7" s="137"/>
      <c r="E7" s="18"/>
      <c r="F7" s="138" t="s">
        <v>24</v>
      </c>
      <c r="G7" s="139"/>
      <c r="H7" s="140"/>
      <c r="I7" s="141" t="s">
        <v>25</v>
      </c>
      <c r="J7" s="127"/>
      <c r="K7" s="19">
        <v>2020</v>
      </c>
      <c r="L7" s="91"/>
      <c r="O7" s="92"/>
    </row>
    <row r="8" spans="1:15" s="65" customFormat="1" ht="19.5" customHeight="1" thickBot="1" x14ac:dyDescent="0.25">
      <c r="B8" s="142" t="s">
        <v>26</v>
      </c>
      <c r="C8" s="143"/>
      <c r="D8" s="143"/>
      <c r="E8" s="20"/>
      <c r="F8" s="93" t="s">
        <v>73</v>
      </c>
      <c r="G8" s="144"/>
      <c r="H8" s="145"/>
      <c r="I8" s="146" t="s">
        <v>27</v>
      </c>
      <c r="J8" s="137"/>
      <c r="K8" s="21">
        <v>44166</v>
      </c>
      <c r="L8" s="94"/>
    </row>
    <row r="9" spans="1:15" s="13" customFormat="1" ht="9.75" customHeight="1" x14ac:dyDescent="0.2">
      <c r="B9" s="149" t="s">
        <v>0</v>
      </c>
      <c r="C9" s="150"/>
      <c r="D9" s="150"/>
      <c r="E9" s="150"/>
      <c r="F9" s="150"/>
      <c r="G9" s="150"/>
      <c r="H9" s="150"/>
      <c r="I9" s="150"/>
      <c r="J9" s="150"/>
      <c r="K9" s="22" t="s">
        <v>19</v>
      </c>
      <c r="L9" s="23">
        <v>0</v>
      </c>
    </row>
    <row r="10" spans="1:15" s="13" customFormat="1" ht="15" customHeight="1" x14ac:dyDescent="0.2">
      <c r="B10" s="151" t="s">
        <v>28</v>
      </c>
      <c r="C10" s="153" t="s">
        <v>29</v>
      </c>
      <c r="D10" s="153" t="s">
        <v>30</v>
      </c>
      <c r="E10" s="153" t="s">
        <v>31</v>
      </c>
      <c r="F10" s="155" t="s">
        <v>32</v>
      </c>
      <c r="G10" s="155" t="s">
        <v>33</v>
      </c>
      <c r="H10" s="155" t="s">
        <v>34</v>
      </c>
      <c r="I10" s="153" t="s">
        <v>35</v>
      </c>
      <c r="J10" s="153" t="s">
        <v>36</v>
      </c>
      <c r="K10" s="147" t="s">
        <v>37</v>
      </c>
      <c r="L10" s="148"/>
    </row>
    <row r="11" spans="1:15" s="13" customFormat="1" ht="15" customHeight="1" x14ac:dyDescent="0.2">
      <c r="B11" s="151"/>
      <c r="C11" s="153"/>
      <c r="D11" s="153"/>
      <c r="E11" s="153"/>
      <c r="F11" s="155"/>
      <c r="G11" s="155"/>
      <c r="H11" s="155"/>
      <c r="I11" s="153"/>
      <c r="J11" s="153"/>
      <c r="K11" s="147"/>
      <c r="L11" s="148"/>
    </row>
    <row r="12" spans="1:15" s="13" customFormat="1" ht="12.75" customHeight="1" thickBot="1" x14ac:dyDescent="0.25">
      <c r="B12" s="152"/>
      <c r="C12" s="154"/>
      <c r="D12" s="154"/>
      <c r="E12" s="154"/>
      <c r="F12" s="156"/>
      <c r="G12" s="156"/>
      <c r="H12" s="156"/>
      <c r="I12" s="154"/>
      <c r="J12" s="154"/>
      <c r="K12" s="24" t="s">
        <v>38</v>
      </c>
      <c r="L12" s="25" t="s">
        <v>39</v>
      </c>
    </row>
    <row r="13" spans="1:15" s="32" customFormat="1" ht="15" customHeight="1" thickBot="1" x14ac:dyDescent="0.25">
      <c r="A13" s="26" t="s">
        <v>40</v>
      </c>
      <c r="B13" s="27" t="s">
        <v>41</v>
      </c>
      <c r="C13" s="28">
        <v>1</v>
      </c>
      <c r="D13" s="29"/>
      <c r="E13" s="29"/>
      <c r="F13" s="30" t="s">
        <v>42</v>
      </c>
      <c r="G13" s="28"/>
      <c r="H13" s="28"/>
      <c r="I13" s="28"/>
      <c r="J13" s="28"/>
      <c r="K13" s="28"/>
      <c r="L13" s="31"/>
    </row>
    <row r="14" spans="1:15" s="32" customFormat="1" ht="13.5" customHeight="1" thickBot="1" x14ac:dyDescent="0.25">
      <c r="A14" s="33" t="s">
        <v>43</v>
      </c>
      <c r="B14" s="34">
        <f>1+MAX($B$13:B13)</f>
        <v>1</v>
      </c>
      <c r="C14" s="35" t="s">
        <v>44</v>
      </c>
      <c r="D14" s="36"/>
      <c r="E14" s="37" t="s">
        <v>45</v>
      </c>
      <c r="F14" s="38" t="s">
        <v>46</v>
      </c>
      <c r="G14" s="37" t="s">
        <v>47</v>
      </c>
      <c r="H14" s="39">
        <v>1</v>
      </c>
      <c r="I14" s="37"/>
      <c r="J14" s="40" t="str">
        <f>IF(I14=0,"",I14*H14)</f>
        <v/>
      </c>
      <c r="K14" s="41"/>
      <c r="L14" s="42">
        <f>ROUND((ROUND(H14,3))*(ROUND(K14,2)),2)</f>
        <v>0</v>
      </c>
    </row>
    <row r="15" spans="1:15" s="32" customFormat="1" ht="12.75" customHeight="1" x14ac:dyDescent="0.2">
      <c r="A15" s="33" t="s">
        <v>48</v>
      </c>
      <c r="B15" s="43"/>
      <c r="C15" s="44"/>
      <c r="D15" s="44"/>
      <c r="E15" s="44"/>
      <c r="F15" s="45" t="s">
        <v>49</v>
      </c>
      <c r="G15" s="46"/>
      <c r="H15" s="46"/>
      <c r="I15" s="46"/>
      <c r="J15" s="46"/>
      <c r="K15" s="46"/>
      <c r="L15" s="47"/>
    </row>
    <row r="16" spans="1:15" s="32" customFormat="1" ht="12.75" customHeight="1" x14ac:dyDescent="0.2">
      <c r="A16" s="33" t="s">
        <v>50</v>
      </c>
      <c r="B16" s="43"/>
      <c r="C16" s="44"/>
      <c r="D16" s="44"/>
      <c r="E16" s="44"/>
      <c r="F16" s="48" t="s">
        <v>51</v>
      </c>
      <c r="G16" s="46"/>
      <c r="H16" s="46"/>
      <c r="I16" s="46"/>
      <c r="J16" s="46"/>
      <c r="K16" s="46"/>
      <c r="L16" s="47"/>
    </row>
    <row r="17" spans="1:12" s="32" customFormat="1" ht="72" customHeight="1" thickBot="1" x14ac:dyDescent="0.25">
      <c r="A17" s="33" t="s">
        <v>52</v>
      </c>
      <c r="B17" s="49"/>
      <c r="C17" s="50"/>
      <c r="D17" s="50"/>
      <c r="E17" s="50"/>
      <c r="F17" s="51" t="s">
        <v>53</v>
      </c>
      <c r="G17" s="52"/>
      <c r="H17" s="52"/>
      <c r="I17" s="52"/>
      <c r="J17" s="52"/>
      <c r="K17" s="52"/>
      <c r="L17" s="53"/>
    </row>
    <row r="18" spans="1:12" s="32" customFormat="1" ht="13.5" customHeight="1" thickBot="1" x14ac:dyDescent="0.25">
      <c r="A18" s="33" t="s">
        <v>43</v>
      </c>
      <c r="B18" s="54">
        <f>1+MAX($B$13:B17)</f>
        <v>2</v>
      </c>
      <c r="C18" s="35" t="s">
        <v>54</v>
      </c>
      <c r="D18" s="36"/>
      <c r="E18" s="37" t="s">
        <v>45</v>
      </c>
      <c r="F18" s="38" t="s">
        <v>55</v>
      </c>
      <c r="G18" s="37" t="s">
        <v>47</v>
      </c>
      <c r="H18" s="39">
        <v>1</v>
      </c>
      <c r="I18" s="37"/>
      <c r="J18" s="40" t="str">
        <f>IF(I18=0,"",I18*H18)</f>
        <v/>
      </c>
      <c r="K18" s="41"/>
      <c r="L18" s="42">
        <f>ROUND((ROUND(H18,3))*(ROUND(K18,2)),2)</f>
        <v>0</v>
      </c>
    </row>
    <row r="19" spans="1:12" s="32" customFormat="1" ht="12.75" customHeight="1" x14ac:dyDescent="0.2">
      <c r="A19" s="33" t="s">
        <v>48</v>
      </c>
      <c r="B19" s="43"/>
      <c r="C19" s="44"/>
      <c r="D19" s="44"/>
      <c r="E19" s="44"/>
      <c r="F19" s="45" t="s">
        <v>56</v>
      </c>
      <c r="G19" s="46"/>
      <c r="H19" s="46"/>
      <c r="I19" s="46"/>
      <c r="J19" s="46"/>
      <c r="K19" s="46"/>
      <c r="L19" s="47"/>
    </row>
    <row r="20" spans="1:12" s="32" customFormat="1" ht="12.75" customHeight="1" x14ac:dyDescent="0.2">
      <c r="A20" s="33" t="s">
        <v>50</v>
      </c>
      <c r="B20" s="43"/>
      <c r="C20" s="44"/>
      <c r="D20" s="44"/>
      <c r="E20" s="44"/>
      <c r="F20" s="48" t="s">
        <v>51</v>
      </c>
      <c r="G20" s="46"/>
      <c r="H20" s="46"/>
      <c r="I20" s="46"/>
      <c r="J20" s="46"/>
      <c r="K20" s="46"/>
      <c r="L20" s="47"/>
    </row>
    <row r="21" spans="1:12" s="32" customFormat="1" ht="81" customHeight="1" thickBot="1" x14ac:dyDescent="0.25">
      <c r="A21" s="33" t="s">
        <v>52</v>
      </c>
      <c r="B21" s="49"/>
      <c r="C21" s="50"/>
      <c r="D21" s="50"/>
      <c r="E21" s="50"/>
      <c r="F21" s="51" t="s">
        <v>57</v>
      </c>
      <c r="G21" s="52"/>
      <c r="H21" s="52"/>
      <c r="I21" s="52"/>
      <c r="J21" s="52"/>
      <c r="K21" s="52"/>
      <c r="L21" s="53"/>
    </row>
    <row r="22" spans="1:12" s="32" customFormat="1" ht="13.5" customHeight="1" thickBot="1" x14ac:dyDescent="0.25">
      <c r="A22" s="33" t="s">
        <v>43</v>
      </c>
      <c r="B22" s="54">
        <f>1+MAX($B$13:B21)</f>
        <v>3</v>
      </c>
      <c r="C22" s="35" t="s">
        <v>58</v>
      </c>
      <c r="D22" s="36"/>
      <c r="E22" s="37" t="s">
        <v>45</v>
      </c>
      <c r="F22" s="38" t="s">
        <v>59</v>
      </c>
      <c r="G22" s="37" t="s">
        <v>47</v>
      </c>
      <c r="H22" s="39">
        <v>1</v>
      </c>
      <c r="I22" s="37"/>
      <c r="J22" s="40" t="str">
        <f>IF(I22=0,"",I22*H22)</f>
        <v/>
      </c>
      <c r="K22" s="41"/>
      <c r="L22" s="42">
        <f>ROUND((ROUND(H22,3))*(ROUND(K22,2)),2)</f>
        <v>0</v>
      </c>
    </row>
    <row r="23" spans="1:12" s="32" customFormat="1" ht="12.75" customHeight="1" x14ac:dyDescent="0.2">
      <c r="A23" s="33" t="s">
        <v>48</v>
      </c>
      <c r="B23" s="43"/>
      <c r="C23" s="44"/>
      <c r="D23" s="44"/>
      <c r="E23" s="44"/>
      <c r="F23" s="45" t="s">
        <v>60</v>
      </c>
      <c r="G23" s="46"/>
      <c r="H23" s="46"/>
      <c r="I23" s="46"/>
      <c r="J23" s="46"/>
      <c r="K23" s="46"/>
      <c r="L23" s="47"/>
    </row>
    <row r="24" spans="1:12" s="32" customFormat="1" ht="12.75" customHeight="1" x14ac:dyDescent="0.2">
      <c r="A24" s="33" t="s">
        <v>50</v>
      </c>
      <c r="B24" s="43"/>
      <c r="C24" s="44"/>
      <c r="D24" s="44"/>
      <c r="E24" s="44"/>
      <c r="F24" s="48" t="s">
        <v>51</v>
      </c>
      <c r="G24" s="46"/>
      <c r="H24" s="46"/>
      <c r="I24" s="46"/>
      <c r="J24" s="46"/>
      <c r="K24" s="46"/>
      <c r="L24" s="47"/>
    </row>
    <row r="25" spans="1:12" s="32" customFormat="1" ht="42.75" customHeight="1" thickBot="1" x14ac:dyDescent="0.25">
      <c r="A25" s="33" t="s">
        <v>52</v>
      </c>
      <c r="B25" s="49"/>
      <c r="C25" s="50"/>
      <c r="D25" s="50"/>
      <c r="E25" s="50"/>
      <c r="F25" s="51" t="s">
        <v>61</v>
      </c>
      <c r="G25" s="52"/>
      <c r="H25" s="52"/>
      <c r="I25" s="52"/>
      <c r="J25" s="52"/>
      <c r="K25" s="52"/>
      <c r="L25" s="53"/>
    </row>
    <row r="26" spans="1:12" ht="13.5" thickBot="1" x14ac:dyDescent="0.25">
      <c r="A26" s="55" t="s">
        <v>62</v>
      </c>
      <c r="B26" s="56" t="s">
        <v>63</v>
      </c>
      <c r="C26" s="57" t="s">
        <v>64</v>
      </c>
      <c r="D26" s="58"/>
      <c r="E26" s="58"/>
      <c r="F26" s="59" t="s">
        <v>42</v>
      </c>
      <c r="G26" s="57"/>
      <c r="H26" s="57"/>
      <c r="I26" s="57"/>
      <c r="J26" s="57"/>
      <c r="K26" s="57"/>
      <c r="L26" s="60">
        <f>SUM(L14:L25)</f>
        <v>0</v>
      </c>
    </row>
    <row r="27" spans="1:12" ht="13.5" thickBot="1" x14ac:dyDescent="0.25">
      <c r="A27" s="26" t="s">
        <v>40</v>
      </c>
      <c r="B27" s="27" t="s">
        <v>41</v>
      </c>
      <c r="C27" s="28">
        <v>2</v>
      </c>
      <c r="D27" s="29"/>
      <c r="E27" s="29"/>
      <c r="F27" s="30" t="s">
        <v>65</v>
      </c>
      <c r="G27" s="28"/>
      <c r="H27" s="28"/>
      <c r="I27" s="28"/>
      <c r="J27" s="28"/>
      <c r="K27" s="28"/>
      <c r="L27" s="31"/>
    </row>
    <row r="28" spans="1:12" s="32" customFormat="1" ht="13.5" customHeight="1" thickBot="1" x14ac:dyDescent="0.25">
      <c r="A28" s="33" t="s">
        <v>43</v>
      </c>
      <c r="B28" s="54">
        <f>1+MAX($B$13:B27)</f>
        <v>4</v>
      </c>
      <c r="C28" s="35"/>
      <c r="D28" s="36"/>
      <c r="E28" s="37" t="s">
        <v>45</v>
      </c>
      <c r="F28" s="38" t="s">
        <v>66</v>
      </c>
      <c r="G28" s="37" t="s">
        <v>47</v>
      </c>
      <c r="H28" s="39">
        <v>1</v>
      </c>
      <c r="I28" s="37"/>
      <c r="J28" s="40" t="str">
        <f>IF(I28=0,"",I28*H28)</f>
        <v/>
      </c>
      <c r="K28" s="41"/>
      <c r="L28" s="62">
        <f>ROUND((ROUND(H28,3))*(ROUND(K28,2)),2)</f>
        <v>0</v>
      </c>
    </row>
    <row r="29" spans="1:12" s="32" customFormat="1" ht="12.75" customHeight="1" x14ac:dyDescent="0.2">
      <c r="A29" s="33" t="s">
        <v>48</v>
      </c>
      <c r="B29" s="43"/>
      <c r="C29" s="44"/>
      <c r="D29" s="44"/>
      <c r="E29" s="44"/>
      <c r="F29" s="45" t="s">
        <v>67</v>
      </c>
      <c r="G29" s="46"/>
      <c r="H29" s="46"/>
      <c r="I29" s="46"/>
      <c r="J29" s="46"/>
      <c r="K29" s="46"/>
      <c r="L29" s="47"/>
    </row>
    <row r="30" spans="1:12" s="32" customFormat="1" ht="12.75" customHeight="1" x14ac:dyDescent="0.2">
      <c r="A30" s="33" t="s">
        <v>50</v>
      </c>
      <c r="B30" s="43"/>
      <c r="C30" s="44"/>
      <c r="D30" s="44"/>
      <c r="E30" s="44"/>
      <c r="F30" s="48" t="s">
        <v>51</v>
      </c>
      <c r="G30" s="46"/>
      <c r="H30" s="46"/>
      <c r="I30" s="46"/>
      <c r="J30" s="46"/>
      <c r="K30" s="46"/>
      <c r="L30" s="47"/>
    </row>
    <row r="31" spans="1:12" s="32" customFormat="1" ht="75" customHeight="1" thickBot="1" x14ac:dyDescent="0.25">
      <c r="A31" s="33" t="s">
        <v>52</v>
      </c>
      <c r="B31" s="49"/>
      <c r="C31" s="50"/>
      <c r="D31" s="50"/>
      <c r="E31" s="50"/>
      <c r="F31" s="51" t="s">
        <v>68</v>
      </c>
      <c r="G31" s="52"/>
      <c r="H31" s="52"/>
      <c r="I31" s="52"/>
      <c r="J31" s="52"/>
      <c r="K31" s="52"/>
      <c r="L31" s="53"/>
    </row>
    <row r="32" spans="1:12" s="32" customFormat="1" ht="13.5" customHeight="1" thickBot="1" x14ac:dyDescent="0.25">
      <c r="A32" s="33" t="s">
        <v>43</v>
      </c>
      <c r="B32" s="54">
        <f>1+MAX($B$13:B31)</f>
        <v>5</v>
      </c>
      <c r="C32" s="35"/>
      <c r="D32" s="36"/>
      <c r="E32" s="37" t="s">
        <v>45</v>
      </c>
      <c r="F32" s="38" t="s">
        <v>69</v>
      </c>
      <c r="G32" s="37" t="s">
        <v>47</v>
      </c>
      <c r="H32" s="39">
        <v>1</v>
      </c>
      <c r="I32" s="37"/>
      <c r="J32" s="40" t="str">
        <f>IF(I32=0,"",I32*H32)</f>
        <v/>
      </c>
      <c r="K32" s="41"/>
      <c r="L32" s="62">
        <f>ROUND((ROUND(H32,3))*(ROUND(K32,2)),2)</f>
        <v>0</v>
      </c>
    </row>
    <row r="33" spans="1:12" s="32" customFormat="1" ht="12.75" customHeight="1" x14ac:dyDescent="0.2">
      <c r="A33" s="33" t="s">
        <v>48</v>
      </c>
      <c r="B33" s="43"/>
      <c r="C33" s="44"/>
      <c r="D33" s="44"/>
      <c r="E33" s="44"/>
      <c r="F33" s="45" t="s">
        <v>70</v>
      </c>
      <c r="G33" s="46"/>
      <c r="H33" s="46"/>
      <c r="I33" s="46"/>
      <c r="J33" s="46"/>
      <c r="K33" s="46"/>
      <c r="L33" s="47"/>
    </row>
    <row r="34" spans="1:12" s="32" customFormat="1" ht="12.75" customHeight="1" x14ac:dyDescent="0.2">
      <c r="A34" s="33" t="s">
        <v>50</v>
      </c>
      <c r="B34" s="43"/>
      <c r="C34" s="44"/>
      <c r="D34" s="44"/>
      <c r="E34" s="44"/>
      <c r="F34" s="48" t="s">
        <v>51</v>
      </c>
      <c r="G34" s="46"/>
      <c r="H34" s="46"/>
      <c r="I34" s="46"/>
      <c r="J34" s="46"/>
      <c r="K34" s="46"/>
      <c r="L34" s="47"/>
    </row>
    <row r="35" spans="1:12" s="32" customFormat="1" ht="60" customHeight="1" thickBot="1" x14ac:dyDescent="0.25">
      <c r="A35" s="33" t="s">
        <v>52</v>
      </c>
      <c r="B35" s="49"/>
      <c r="C35" s="50"/>
      <c r="D35" s="50"/>
      <c r="E35" s="50"/>
      <c r="F35" s="51" t="s">
        <v>71</v>
      </c>
      <c r="G35" s="52"/>
      <c r="H35" s="52"/>
      <c r="I35" s="52"/>
      <c r="J35" s="52"/>
      <c r="K35" s="52"/>
      <c r="L35" s="53"/>
    </row>
    <row r="36" spans="1:12" ht="13.5" thickBot="1" x14ac:dyDescent="0.25">
      <c r="A36" s="55" t="s">
        <v>62</v>
      </c>
      <c r="B36" s="56" t="s">
        <v>63</v>
      </c>
      <c r="C36" s="57" t="s">
        <v>64</v>
      </c>
      <c r="D36" s="58"/>
      <c r="E36" s="58"/>
      <c r="F36" s="59" t="s">
        <v>65</v>
      </c>
      <c r="G36" s="57"/>
      <c r="H36" s="57"/>
      <c r="I36" s="57"/>
      <c r="J36" s="57"/>
      <c r="K36" s="57"/>
      <c r="L36" s="60">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2021-01-06T07:15:48Z</dcterms:modified>
</cp:coreProperties>
</file>