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Kubátová\P+R_P500_2512+1511_2538+2539_2543+2544_2547+2548_2549+2550_Roudnice-Straškov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externalReferences>
    <externalReference r:id="rId3"/>
  </externalReference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A5" i="5" l="1"/>
  <c r="B5" i="5"/>
  <c r="C5" i="5"/>
  <c r="D5" i="5"/>
  <c r="A6" i="5"/>
  <c r="B6" i="5"/>
  <c r="C6" i="5"/>
  <c r="D6" i="5"/>
  <c r="A7" i="5"/>
  <c r="B7" i="5"/>
  <c r="C7" i="5"/>
  <c r="D7" i="5"/>
  <c r="A8" i="5"/>
  <c r="B8" i="5"/>
  <c r="C8" i="5"/>
  <c r="D8" i="5"/>
  <c r="A9" i="5"/>
  <c r="B9" i="5"/>
  <c r="C9" i="5"/>
  <c r="D9" i="5"/>
  <c r="A10" i="5"/>
  <c r="B10" i="5"/>
  <c r="C10" i="5"/>
  <c r="D10" i="5"/>
  <c r="A11" i="5"/>
  <c r="B11" i="5"/>
  <c r="C11" i="5"/>
  <c r="D11" i="5"/>
  <c r="A12" i="5"/>
  <c r="B12" i="5"/>
  <c r="C12" i="5"/>
  <c r="D12" i="5"/>
  <c r="A13" i="5"/>
  <c r="B13" i="5"/>
  <c r="C13" i="5"/>
  <c r="D13" i="5"/>
  <c r="A14" i="5"/>
  <c r="B14" i="5"/>
  <c r="C14" i="5"/>
  <c r="D14" i="5"/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22" i="6"/>
  <c r="B18" i="6"/>
  <c r="K2" i="6" l="1"/>
  <c r="B32" i="6"/>
  <c r="B28" i="6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<sst xmlns="http://schemas.openxmlformats.org/spreadsheetml/2006/main" count="114" uniqueCount="77">
  <si>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</si>
  <si>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</si>
  <si>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</si>
  <si>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</si>
  <si>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</si>
  <si>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</si>
  <si>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</si>
  <si>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</si>
  <si>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</si>
  <si>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</si>
  <si>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</si>
  <si>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</si>
  <si>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</si>
  <si>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</si>
  <si>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</si>
  <si>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</si>
  <si>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</si>
  <si>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</si>
  <si>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</si>
  <si>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</si>
  <si>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</si>
  <si>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</si>
  <si>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</si>
  <si>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</si>
  <si>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</si>
  <si>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</si>
  <si>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</si>
  <si>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</si>
  <si>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</si>
  <si>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</si>
  <si>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</si>
  <si>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</si>
  <si>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</si>
  <si>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</si>
  <si>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</si>
  <si>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</si>
  <si>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</si>
  <si>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</si>
  <si>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</si>
  <si>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</si>
  <si>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</si>
  <si>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</si>
  <si>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</si>
  <si>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</si>
  <si>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</si>
  <si>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</si>
  <si>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</si>
  <si>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</si>
  <si>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</si>
  <si>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</si>
  <si>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</si>
  <si>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</si>
  <si>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</si>
  <si>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</si>
  <si>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</si>
  <si>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</si>
  <si>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</si>
  <si>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</si>
  <si>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</si>
  <si>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</si>
  <si>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</si>
  <si>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</si>
  <si>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</si>
  <si>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</si>
  <si>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</si>
  <si>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</si>
  <si>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</si>
  <si>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</si>
  <si>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</si>
  <si>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</si>
  <si>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</si>
  <si>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</si>
  <si>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</si>
  <si>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</si>
  <si>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</si>
  <si>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</si>
  <si>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 xml:space="preserve"> „Rekonstrukce přejezdu v km 22,532 (P2512) a v km 22,285 (P2511) trati Roudnice nad Labem – Straškov“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</si>
</sst>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5" xfId="1" applyNumberFormat="1" applyFont="1" applyFill="1" applyBorder="1" applyAlignment="1">
      <alignment horizontal="left" vertical="center" wrapText="1"/>
    </xf>
    <xf numFmtId="0" fontId="7" fillId="0" borderId="24" xfId="1" applyFont="1" applyFill="1" applyBorder="1" applyAlignment="1">
      <alignment horizontal="left" vertical="center" wrapText="1"/>
    </xf>
    <xf numFmtId="0" fontId="1" fillId="0" borderId="25" xfId="1" applyFont="1" applyFill="1" applyBorder="1" applyAlignment="1">
      <alignment horizontal="left" vertical="center" wrapText="1"/>
    </xf>
    <xf numFmtId="0" fontId="1" fillId="0" borderId="27" xfId="1" applyFill="1" applyBorder="1" applyAlignment="1">
      <alignment horizontal="left" vertical="center" wrapText="1"/>
    </xf>
    <xf numFmtId="0" fontId="7" fillId="0" borderId="28" xfId="1" applyFont="1" applyFill="1" applyBorder="1" applyAlignment="1">
      <alignment horizontal="left" vertical="center" wrapText="1"/>
    </xf>
    <xf numFmtId="0" fontId="7" fillId="0" borderId="29" xfId="1" applyNumberFormat="1" applyFont="1" applyFill="1" applyBorder="1" applyAlignment="1">
      <alignment horizontal="left" vertical="center" wrapText="1"/>
    </xf>
    <xf numFmtId="0" fontId="1" fillId="0" borderId="29" xfId="1" applyFont="1" applyFill="1" applyBorder="1" applyAlignment="1">
      <alignment horizontal="left" vertical="center" wrapText="1"/>
    </xf>
    <xf numFmtId="0" fontId="1" fillId="0" borderId="30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7" xfId="1" applyNumberFormat="1" applyFont="1" applyFill="1" applyBorder="1" applyAlignment="1" applyProtection="1">
      <alignment horizontal="left" vertical="top"/>
    </xf>
    <xf numFmtId="49" fontId="12" fillId="0" borderId="37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0" xfId="1" applyNumberFormat="1" applyFont="1" applyFill="1" applyBorder="1" applyAlignment="1" applyProtection="1">
      <alignment horizontal="left" vertical="center"/>
      <protection locked="0"/>
    </xf>
    <xf numFmtId="14" fontId="19" fillId="0" borderId="52" xfId="1" applyNumberFormat="1" applyFont="1" applyFill="1" applyBorder="1" applyAlignment="1" applyProtection="1">
      <alignment vertical="center"/>
      <protection locked="0"/>
    </xf>
    <xf numFmtId="0" fontId="25" fillId="7" borderId="55" xfId="1" applyFont="1" applyFill="1" applyBorder="1" applyAlignment="1" applyProtection="1">
      <alignment horizontal="right" vertical="center"/>
      <protection hidden="1"/>
    </xf>
    <xf numFmtId="3" fontId="25" fillId="7" borderId="56" xfId="1" applyNumberFormat="1" applyFont="1" applyFill="1" applyBorder="1" applyAlignment="1" applyProtection="1">
      <alignment horizontal="left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1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2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3" xfId="1" applyFont="1" applyFill="1" applyBorder="1" applyAlignment="1" applyProtection="1">
      <alignment horizontal="center" vertical="center"/>
    </xf>
    <xf numFmtId="49" fontId="8" fillId="0" borderId="64" xfId="1" applyNumberFormat="1" applyFont="1" applyFill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0" borderId="64" xfId="1" applyFont="1" applyFill="1" applyBorder="1" applyAlignment="1" applyProtection="1">
      <alignment horizontal="center" vertical="center"/>
      <protection locked="0"/>
    </xf>
    <xf numFmtId="0" fontId="27" fillId="0" borderId="64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4" xfId="1" applyNumberFormat="1" applyFont="1" applyFill="1" applyBorder="1" applyAlignment="1" applyProtection="1">
      <alignment horizontal="center" vertical="center"/>
      <protection locked="0"/>
    </xf>
    <xf numFmtId="2" fontId="8" fillId="0" borderId="64" xfId="1" applyNumberFormat="1" applyFont="1" applyFill="1" applyBorder="1" applyAlignment="1" applyProtection="1">
      <alignment horizontal="center" vertical="center"/>
      <protection locked="0"/>
    </xf>
    <xf numFmtId="4" fontId="28" fillId="0" borderId="64" xfId="3" applyNumberFormat="1" applyFont="1" applyFill="1" applyBorder="1" applyAlignment="1" applyProtection="1">
      <alignment horizontal="center" vertical="center"/>
      <protection locked="0"/>
    </xf>
    <xf numFmtId="165" fontId="28" fillId="0" borderId="65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7" xfId="1" applyFont="1" applyBorder="1" applyAlignment="1" applyProtection="1">
      <alignment vertical="center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27" fillId="0" borderId="59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horizontal="center" vertical="center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2" borderId="63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1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2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5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3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4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5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7" xfId="1" applyNumberFormat="1" applyFont="1" applyFill="1" applyBorder="1" applyAlignment="1" applyProtection="1">
      <alignment vertical="top" wrapText="1"/>
    </xf>
    <xf numFmtId="49" fontId="12" fillId="0" borderId="38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9" xfId="1" applyNumberFormat="1" applyFont="1" applyFill="1" applyBorder="1" applyAlignment="1" applyProtection="1">
      <alignment vertical="top"/>
    </xf>
    <xf numFmtId="0" fontId="17" fillId="4" borderId="40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4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6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6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1" xfId="1" applyNumberFormat="1" applyFont="1" applyFill="1" applyBorder="1" applyAlignment="1" applyProtection="1">
      <alignment horizontal="left" vertical="center" wrapText="1"/>
    </xf>
    <xf numFmtId="14" fontId="20" fillId="0" borderId="53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3" xfId="1" applyFont="1" applyFill="1" applyBorder="1" applyAlignment="1" applyProtection="1">
      <alignment horizontal="center" vertical="top" wrapText="1"/>
      <protection locked="0"/>
    </xf>
    <xf numFmtId="4" fontId="5" fillId="0" borderId="26" xfId="1" applyNumberFormat="1" applyFont="1" applyFill="1" applyBorder="1" applyAlignment="1" applyProtection="1">
      <alignment horizontal="right" vertical="center"/>
      <protection locked="0"/>
    </xf>
    <xf numFmtId="4" fontId="5" fillId="0" borderId="31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49" xfId="1" applyFont="1" applyFill="1" applyBorder="1" applyAlignment="1" applyProtection="1">
      <alignment horizontal="center" vertical="center" wrapText="1"/>
      <protection hidden="1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49" fontId="25" fillId="7" borderId="54" xfId="1" applyNumberFormat="1" applyFont="1" applyFill="1" applyBorder="1" applyAlignment="1" applyProtection="1">
      <alignment horizontal="left" vertical="center"/>
      <protection hidden="1"/>
    </xf>
    <xf numFmtId="0" fontId="25" fillId="7" borderId="55" xfId="1" applyFont="1" applyFill="1" applyBorder="1" applyAlignment="1" applyProtection="1">
      <alignment horizontal="left" vertical="center"/>
      <protection hidden="1"/>
    </xf>
    <xf numFmtId="0" fontId="26" fillId="7" borderId="57" xfId="1" applyFont="1" applyFill="1" applyBorder="1" applyAlignment="1" applyProtection="1">
      <alignment horizontal="center" vertical="center" wrapText="1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9" xfId="1" applyFont="1" applyFill="1" applyBorder="1" applyAlignment="1" applyProtection="1">
      <alignment horizontal="center" vertical="center"/>
      <protection hidden="1"/>
    </xf>
    <xf numFmtId="0" fontId="18" fillId="0" borderId="36" xfId="1" applyFont="1" applyFill="1" applyBorder="1" applyAlignment="1" applyProtection="1">
      <alignment horizontal="left" vertical="center"/>
    </xf>
    <xf numFmtId="0" fontId="18" fillId="0" borderId="37" xfId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166" fontId="20" fillId="0" borderId="37" xfId="1" applyNumberFormat="1" applyFont="1" applyFill="1" applyBorder="1" applyAlignment="1" applyProtection="1">
      <alignment horizontal="left" vertical="center"/>
    </xf>
    <xf numFmtId="166" fontId="20" fillId="0" borderId="47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0" xfId="1" applyNumberFormat="1" applyFont="1" applyFill="1" applyBorder="1" applyAlignment="1" applyProtection="1">
      <alignment horizontal="left" vertical="center"/>
    </xf>
    <xf numFmtId="0" fontId="18" fillId="0" borderId="48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5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2" xfId="1" applyFont="1" applyFill="1" applyBorder="1" applyAlignment="1" applyProtection="1">
      <alignment horizontal="left" vertical="top" wrapText="1"/>
    </xf>
    <xf numFmtId="0" fontId="9" fillId="0" borderId="33" xfId="1" applyFont="1" applyFill="1" applyBorder="1" applyAlignment="1" applyProtection="1">
      <alignment horizontal="left" vertical="top" wrapText="1"/>
    </xf>
    <xf numFmtId="0" fontId="12" fillId="0" borderId="36" xfId="1" applyFont="1" applyFill="1" applyBorder="1" applyAlignment="1" applyProtection="1">
      <alignment horizontal="left" vertical="top"/>
    </xf>
    <xf numFmtId="0" fontId="12" fillId="0" borderId="37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5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1" xfId="1" applyFont="1" applyFill="1" applyBorder="1" applyAlignment="1" applyProtection="1">
      <alignment horizontal="center" vertical="center"/>
    </xf>
    <xf numFmtId="0" fontId="17" fillId="6" borderId="35" xfId="1" applyFont="1" applyFill="1" applyBorder="1" applyAlignment="1" applyProtection="1">
      <alignment horizontal="center" vertical="center"/>
    </xf>
    <xf numFmtId="0" fontId="5" fillId="0" borderId="70" xfId="1" applyFont="1" applyFill="1" applyBorder="1" applyAlignment="1">
      <alignment horizontal="center" vertical="center" wrapText="1"/>
    </xf>
    <xf numFmtId="0" fontId="4" fillId="3" borderId="64" xfId="1" applyFont="1" applyFill="1" applyBorder="1" applyAlignment="1">
      <alignment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ubatova\Desktop\Stavby\P&#345;ejezdy\Roudnice%20nad%20Labem%20&#8211;%20Stra&#353;kov\2512+2511\ZDS%20po%20p&#345;ipom&#237;nk&#225;ch\SR_P2512+P2511_p&#345;ejezdy_500_zaprac_p&#345;i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 stavby"/>
      <sheetName val="Krycí list"/>
      <sheetName val="Náklady související"/>
      <sheetName val="Rekapitulace P+R"/>
      <sheetName val="Požadavky na výkon a fukci P+R"/>
      <sheetName val="SO 98-98"/>
      <sheetName val="P2512 - stavební náklady"/>
      <sheetName val="P2511 - stavební náklady"/>
      <sheetName val="Přejezd 3 - stavební náklady"/>
      <sheetName val="Přejezd 4 - stavební náklad"/>
      <sheetName val="Přejezd 5 - stavební náklad"/>
      <sheetName val="Přejezd 6 - stavební náklad"/>
      <sheetName val="Přejezd 7 - stavební náklad"/>
      <sheetName val="Přejezd 8 - stavební náklad"/>
      <sheetName val="Náklady stavební"/>
      <sheetName val="Tabulky stavby"/>
      <sheetName val="Stavebni_naklady"/>
    </sheetNames>
    <sheetDataSet>
      <sheetData sheetId="0"/>
      <sheetData sheetId="1"/>
      <sheetData sheetId="2"/>
      <sheetData sheetId="3"/>
      <sheetData sheetId="4">
        <row r="4">
          <cell r="A4" t="str">
            <v>PS 01-01-31</v>
          </cell>
          <cell r="B4" t="str">
            <v>Zabezpečovací zařízení (PZS) železniční přejezd v km 22,532 (P2512)</v>
          </cell>
          <cell r="C4" t="str">
    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Nové PZS bude doplněno o signalizaci pro nevidomé.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    </cell>
          <cell r="D4" t="str">
            <v>„V rozsahu Zjednodušené dokumentace ve stádiu 2 a ZTP“.</v>
          </cell>
        </row>
        <row r="5">
          <cell r="A5" t="str">
            <v>SO 01-10-01</v>
          </cell>
          <cell r="B5" t="str">
            <v>Železniční svršek železniční přejezd v km 22,532 (P2512)</v>
          </cell>
          <cell r="C5" t="str">
    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    </cell>
          <cell r="D5" t="str">
            <v>„V rozsahu Zjednodušené dokumentace ve stádiu 2 a ZTP“.</v>
          </cell>
        </row>
        <row r="6">
          <cell r="A6" t="str">
            <v>SO 01-11-01</v>
          </cell>
          <cell r="B6" t="str">
            <v>Železniční spodek železniční přejezd v km 22,532 (P2512)</v>
          </cell>
          <cell r="C6" t="str">
            <v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    </cell>
          <cell r="D6" t="str">
            <v>„V rozsahu Zjednodušené dokumentace ve stádiu 2 a ZTP“.</v>
          </cell>
        </row>
        <row r="7">
          <cell r="A7" t="str">
            <v>SO 01-13-01</v>
          </cell>
          <cell r="B7" t="str">
            <v>Železniční přejezd železniční přejezd v km 22,532 (P2512)</v>
          </cell>
          <cell r="C7" t="str">
            <v xml:space="preserve">Zřízení nové přejezdové konstrukce a části silniční komunikace včetně zřízení odvodňovacího žlabu. Vybudován bude chodník přes přejezd s navázání na stávající chodníky.Položka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    </cell>
          <cell r="D7" t="str">
            <v>„V rozsahu Zjednodušené dokumentace ve stádiu 2 a ZTP“.</v>
          </cell>
        </row>
        <row r="8">
          <cell r="A8" t="str">
            <v>SO 01-86-01</v>
          </cell>
          <cell r="B8" t="str">
            <v>Přípojka napájení NN železniční přejezd v km 22,532 (P2512)</v>
          </cell>
          <cell r="C8" t="str">
    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    </cell>
          <cell r="D8" t="str">
            <v>„V rozsahu Zjednodušené dokumentace ve stádiu 2 a ZTP“.</v>
          </cell>
        </row>
        <row r="9">
          <cell r="A9" t="str">
            <v>PS 02-01-31</v>
          </cell>
          <cell r="B9" t="str">
            <v>Zabezpečovací zařízení (PZS) železniční přejezd v km 22,285 (P2511)</v>
          </cell>
          <cell r="C9" t="str">
    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    </cell>
          <cell r="D9" t="str">
            <v>„V rozsahu Zjednodušené dokumentace ve stádiu 2 a ZTP“.</v>
          </cell>
        </row>
        <row r="10">
          <cell r="A10" t="str">
            <v>SO 02-10-01</v>
          </cell>
          <cell r="B10" t="str">
            <v>Železniční svršek železniční přejezd v km 22,285 (P2511)</v>
          </cell>
          <cell r="C10" t="str">
    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    </cell>
          <cell r="D10" t="str">
            <v>„V rozsahu Zjednodušené dokumentace ve stádiu 2 a ZTP“.</v>
          </cell>
        </row>
        <row r="11">
          <cell r="A11" t="str">
            <v>SO 02-11-01</v>
          </cell>
          <cell r="B11" t="str">
            <v>Železniční spodek železniční přejezd v km 22,285 (P2511)</v>
          </cell>
          <cell r="C11" t="str">
            <v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    </cell>
          <cell r="D11" t="str">
            <v>„V rozsahu Zjednodušené dokumentace ve stádiu 2 a ZTP“.</v>
          </cell>
        </row>
        <row r="12">
          <cell r="A12" t="str">
            <v>SO 02-13-01</v>
          </cell>
          <cell r="B12" t="str">
            <v>Železniční přejezd železniční přejezd v km 22,285 (P2511)</v>
          </cell>
          <cell r="C12" t="str">
            <v xml:space="preserve">Zřízení nové přejezdové konstrukce a části silniční komunikace, zřízení odvodňovacího žlabu. Dolnění přechodu pro pěší s navázáním na stávající chodníky.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    </cell>
          <cell r="D12" t="str">
            <v>„V rozsahu Zjednodušené dokumentace ve stádiu 2 a ZTP“.</v>
          </cell>
        </row>
        <row r="13">
          <cell r="A13" t="str">
            <v>SO 02-86-01</v>
          </cell>
          <cell r="B13" t="str">
            <v>Přípojka napájení NN  železniční přejezd v km 22,285 (P2511)</v>
          </cell>
          <cell r="C13" t="str">
    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    </cell>
          <cell r="D13" t="str">
            <v>„V rozsahu Zjednodušené dokumentace ve stádiu 2 a ZTP“.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C3" sqref="C3:D3"/>
    </sheetView>
  </sheetViews>
  <sheetFormatPr defaultRowHeight="15" x14ac:dyDescent="0.25"/>
  <cols>
    <col min="1" max="1" width="11.09765625" style="17" customWidth="1"/>
    <col min="2" max="2" width="23.19921875" style="18" customWidth="1"/>
    <col min="3" max="3" width="82.796875" style="18" customWidth="1"/>
    <col min="4" max="4" width="19.19921875" style="18" customWidth="1"/>
    <col min="5" max="5" width="21.19921875" style="17" customWidth="1"/>
    <col min="6" max="6" width="8.796875" style="1"/>
    <col min="7" max="22" width="4" style="1" customWidth="1"/>
    <col min="23" max="16384" width="8.796875" style="1"/>
  </cols>
  <sheetData>
    <row r="1" spans="1:5" ht="39" customHeight="1" thickBot="1" x14ac:dyDescent="0.3">
      <c r="A1" s="70" t="s">
        <v>75</v>
      </c>
      <c r="B1" s="107" t="s">
        <v>76</v>
      </c>
      <c r="C1" s="107"/>
      <c r="D1" s="107"/>
      <c r="E1" s="108"/>
    </row>
    <row r="2" spans="1:5" ht="39" customHeight="1" thickBot="1" x14ac:dyDescent="0.3">
      <c r="A2" s="109" t="s">
        <v>1</v>
      </c>
      <c r="B2" s="110"/>
      <c r="C2" s="110"/>
      <c r="D2" s="156" t="s">
        <v>2</v>
      </c>
      <c r="E2" s="101">
        <f>SUM(E5:E100)</f>
        <v>0</v>
      </c>
    </row>
    <row r="3" spans="1:5" s="4" customFormat="1" ht="21.75" customHeight="1" x14ac:dyDescent="0.2">
      <c r="A3" s="2"/>
      <c r="B3" s="3"/>
      <c r="C3" s="111" t="s">
        <v>3</v>
      </c>
      <c r="D3" s="112"/>
      <c r="E3" s="102"/>
    </row>
    <row r="4" spans="1:5" s="4" customFormat="1" ht="36" customHeight="1" thickBot="1" x14ac:dyDescent="0.25">
      <c r="A4" s="5" t="s">
        <v>4</v>
      </c>
      <c r="B4" s="6" t="s">
        <v>5</v>
      </c>
      <c r="C4" s="7" t="s">
        <v>6</v>
      </c>
      <c r="D4" s="155" t="s">
        <v>72</v>
      </c>
      <c r="E4" s="103" t="s">
        <v>7</v>
      </c>
    </row>
    <row r="5" spans="1:5" s="8" customFormat="1" ht="150" customHeight="1" thickTop="1" thickBot="1" x14ac:dyDescent="0.25">
      <c r="A5" s="10" t="str">
        <f>'[1]Požadavky na výkon a fukci P+R'!A4</f>
        <v>PS 01-01-31</v>
      </c>
      <c r="B5" s="9" t="str">
        <f>'[1]Požadavky na výkon a fukci P+R'!B4</f>
        <v>Zabezpečovací zařízení (PZS) železniční přejezd v km 22,532 (P2512)</v>
      </c>
      <c r="C5" s="11" t="str">
        <f>'[1]Požadavky na výkon a fukci P+R'!C4</f>
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Nové PZS bude doplněno o signalizaci pro nevidomé. 
Bude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</c>
      <c r="D5" s="12" t="str">
        <f>'[1]Požadavky na výkon a fukci P+R'!D4</f>
        <v>„V rozsahu Zjednodušené dokumentace ve stádiu 2 a ZTP“.</v>
      </c>
      <c r="E5" s="104"/>
    </row>
    <row r="6" spans="1:5" s="8" customFormat="1" ht="150" customHeight="1" thickTop="1" thickBot="1" x14ac:dyDescent="0.25">
      <c r="A6" s="10" t="str">
        <f>'[1]Požadavky na výkon a fukci P+R'!A5</f>
        <v>SO 01-10-01</v>
      </c>
      <c r="B6" s="9" t="str">
        <f>'[1]Požadavky na výkon a fukci P+R'!B5</f>
        <v>Železniční svršek železniční přejezd v km 22,532 (P2512)</v>
      </c>
      <c r="C6" s="11" t="str">
        <f>'[1]Požadavky na výkon a fukci P+R'!C5</f>
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</c>
      <c r="D6" s="12" t="str">
        <f>'[1]Požadavky na výkon a fukci P+R'!D5</f>
        <v>„V rozsahu Zjednodušené dokumentace ve stádiu 2 a ZTP“.</v>
      </c>
      <c r="E6" s="104"/>
    </row>
    <row r="7" spans="1:5" s="8" customFormat="1" ht="150" customHeight="1" thickTop="1" thickBot="1" x14ac:dyDescent="0.25">
      <c r="A7" s="10" t="str">
        <f>'[1]Požadavky na výkon a fukci P+R'!A6</f>
        <v>SO 01-11-01</v>
      </c>
      <c r="B7" s="9" t="str">
        <f>'[1]Požadavky na výkon a fukci P+R'!B6</f>
        <v>Železniční spodek železniční přejezd v km 22,532 (P2512)</v>
      </c>
      <c r="C7" s="11" t="str">
        <f>'[1]Požadavky na výkon a fukci P+R'!C6</f>
        <v xml:space="preserve">Stavba obsahuje rekonstrukci souvisejícího propustku a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</c>
      <c r="D7" s="12" t="str">
        <f>'[1]Požadavky na výkon a fukci P+R'!D6</f>
        <v>„V rozsahu Zjednodušené dokumentace ve stádiu 2 a ZTP“.</v>
      </c>
      <c r="E7" s="104"/>
    </row>
    <row r="8" spans="1:5" s="8" customFormat="1" ht="150" customHeight="1" thickTop="1" thickBot="1" x14ac:dyDescent="0.25">
      <c r="A8" s="10" t="str">
        <f>'[1]Požadavky na výkon a fukci P+R'!A7</f>
        <v>SO 01-13-01</v>
      </c>
      <c r="B8" s="9" t="str">
        <f>'[1]Požadavky na výkon a fukci P+R'!B7</f>
        <v>Železniční přejezd železniční přejezd v km 22,532 (P2512)</v>
      </c>
      <c r="C8" s="11" t="str">
        <f>'[1]Požadavky na výkon a fukci P+R'!C7</f>
        <v xml:space="preserve">Zřízení nové přejezdové konstrukce a části silniční komunikace včetně zřízení odvodňovacího žlabu. Vybudován bude chodník přes přejezd s navázání na stávající chodníky.Položka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</c>
      <c r="D8" s="12" t="str">
        <f>'[1]Požadavky na výkon a fukci P+R'!D7</f>
        <v>„V rozsahu Zjednodušené dokumentace ve stádiu 2 a ZTP“.</v>
      </c>
      <c r="E8" s="104"/>
    </row>
    <row r="9" spans="1:5" s="8" customFormat="1" ht="150" customHeight="1" thickTop="1" thickBot="1" x14ac:dyDescent="0.25">
      <c r="A9" s="10" t="str">
        <f>'[1]Požadavky na výkon a fukci P+R'!A8</f>
        <v>SO 01-86-01</v>
      </c>
      <c r="B9" s="9" t="str">
        <f>'[1]Požadavky na výkon a fukci P+R'!B8</f>
        <v>Přípojka napájení NN železniční přejezd v km 22,532 (P2512)</v>
      </c>
      <c r="C9" s="11" t="str">
        <f>'[1]Požadavky na výkon a fukci P+R'!C8</f>
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</c>
      <c r="D9" s="12" t="str">
        <f>'[1]Požadavky na výkon a fukci P+R'!D8</f>
        <v>„V rozsahu Zjednodušené dokumentace ve stádiu 2 a ZTP“.</v>
      </c>
      <c r="E9" s="104"/>
    </row>
    <row r="10" spans="1:5" s="8" customFormat="1" ht="150" customHeight="1" thickTop="1" thickBot="1" x14ac:dyDescent="0.25">
      <c r="A10" s="10" t="str">
        <f>'[1]Požadavky na výkon a fukci P+R'!A9</f>
        <v>PS 02-01-31</v>
      </c>
      <c r="B10" s="9" t="str">
        <f>'[1]Požadavky na výkon a fukci P+R'!B9</f>
        <v>Zabezpečovací zařízení (PZS) železniční přejezd v km 22,285 (P2511)</v>
      </c>
      <c r="C10" s="11" t="str">
        <f>'[1]Požadavky na výkon a fukci P+R'!C9</f>
        <v xml:space="preserve">Dodávka a montáž nového vnitřního a venkovního zařízení pro PZS včetně potřebného pomocného materiálu, softwarového vybavení.  Položka obsahuje všechny náklady na pořízení a montáž výstražníků, závor a související nutné kabelizace včetně pomocného materiálu a jeho dopravu. V rámci tohoto PS bude zpracována a schválena nová tabulka přejezdu, situační schéma, provedeno úplné přezkoušení nového PZS včetně vazeb a jeho uvedení do provozu. Součástí tohoto PS budou rovněž demontáže veškerých zbytných vnitřních i venkovních prvků. PS bude realizován dle závazných norem a směrnic. Bude doplněna  signalizaci pro nevidomé a dodána nová technologie PZS. Technologie přejezdu bude umístěna do nového technologického objektu. Pro zjišťování volnosti kolejových úseků budou dodány počítače náprav, včetně kabelizace. V celé délce výkopu budou připoloženy min 2ks HDPE trubek a sdělovací kabel (cca 1250m). Budou použity výstražníky s LED technologií a závorová břevna s LED svítilnami. Před výstražníky a za pohony závor bude rovná plocha (příp. se zábradlím) pro bezpečné provádění údržby. PZS bude vybaveno stavovou a měřící diagnostikou s online přenosem informací do diagnostického serveru SSZT na pracovišti údržby. 
Součásti stavby budou rovněž nezbytné úpravy nutné pro realizaci díla, zejména přeložky a ochrana inženýrských sítí. Položka obsahuje všechny náklady na montáž příslušného zařízení se všemi pomocnými a doplňujícími pracemi a součástmi, případné použití mechanizmů, včetně dopravy ze skladu k místu montáže. Součásti tohoto PS budou rovněž demontáže a likvidace odpadu v souladu se zákonem o odpadech.
</v>
      </c>
      <c r="D10" s="12" t="str">
        <f>'[1]Požadavky na výkon a fukci P+R'!D9</f>
        <v>„V rozsahu Zjednodušené dokumentace ve stádiu 2 a ZTP“.</v>
      </c>
      <c r="E10" s="104"/>
    </row>
    <row r="11" spans="1:5" s="8" customFormat="1" ht="150" customHeight="1" thickTop="1" thickBot="1" x14ac:dyDescent="0.25">
      <c r="A11" s="10" t="str">
        <f>'[1]Požadavky na výkon a fukci P+R'!A10</f>
        <v>SO 02-10-01</v>
      </c>
      <c r="B11" s="9" t="str">
        <f>'[1]Požadavky na výkon a fukci P+R'!B10</f>
        <v>Železniční svršek železniční přejezd v km 22,285 (P2511)</v>
      </c>
      <c r="C11" s="11" t="str">
        <f>'[1]Požadavky na výkon a fukci P+R'!C10</f>
        <v>Rekonstrukce železničního svršku v místě přejezdu včetně úpravy geometrické polohy koleje ASP.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</v>
      </c>
      <c r="D11" s="12" t="str">
        <f>'[1]Požadavky na výkon a fukci P+R'!D10</f>
        <v>„V rozsahu Zjednodušené dokumentace ve stádiu 2 a ZTP“.</v>
      </c>
      <c r="E11" s="104"/>
    </row>
    <row r="12" spans="1:5" s="8" customFormat="1" ht="150" customHeight="1" thickTop="1" thickBot="1" x14ac:dyDescent="0.25">
      <c r="A12" s="10" t="str">
        <f>'[1]Požadavky na výkon a fukci P+R'!A11</f>
        <v>SO 02-11-01</v>
      </c>
      <c r="B12" s="9" t="str">
        <f>'[1]Požadavky na výkon a fukci P+R'!B11</f>
        <v>Železniční spodek železniční přejezd v km 22,285 (P2511)</v>
      </c>
      <c r="C12" s="11" t="str">
        <f>'[1]Požadavky na výkon a fukci P+R'!C11</f>
        <v xml:space="preserve">Stavba obsahuje provedení sanace železničního spodku včetně odvodnění v nezbytném rozsahu dle geotechnického průzkumu. Položka obsahuje všechny potřebné náklady na sanaci železničního spodku se všemi pomocnými a doplňujícími pracemi a součástmi, použití mechanizmů, včetně dopravy ze skladu k místu montáže a náklady na mzdy. Součástí tohoto SO je rovněž případná demontáž prvků a likvidace odpadu v souladu se zákonem o odpadech.  </v>
      </c>
      <c r="D12" s="12" t="str">
        <f>'[1]Požadavky na výkon a fukci P+R'!D11</f>
        <v>„V rozsahu Zjednodušené dokumentace ve stádiu 2 a ZTP“.</v>
      </c>
      <c r="E12" s="104"/>
    </row>
    <row r="13" spans="1:5" s="8" customFormat="1" ht="150" customHeight="1" thickTop="1" thickBot="1" x14ac:dyDescent="0.25">
      <c r="A13" s="10" t="str">
        <f>'[1]Požadavky na výkon a fukci P+R'!A12</f>
        <v>SO 02-13-01</v>
      </c>
      <c r="B13" s="9" t="str">
        <f>'[1]Požadavky na výkon a fukci P+R'!B12</f>
        <v>Železniční přejezd železniční přejezd v km 22,285 (P2511)</v>
      </c>
      <c r="C13" s="11" t="str">
        <f>'[1]Požadavky na výkon a fukci P+R'!C12</f>
        <v xml:space="preserve">Zřízení nové přejezdové konstrukce a části silniční komunikace, zřízení odvodňovacího žlabu. Dolnění přechodu pro pěší s navázáním na stávající chodníky. Položka obsahuje všechny náklady na montáž příslušného zařízení se všemi pomocnými a doplňujícími pracemi a součástmi, případné použití mechanizmů, včetně dopravy ze skladu k místu montáže. Součásti tohoto SO budou rovněž demontáže a likvidace odpadu v souladu se zákonem o odpadech.
</v>
      </c>
      <c r="D13" s="12" t="str">
        <f>'[1]Požadavky na výkon a fukci P+R'!D12</f>
        <v>„V rozsahu Zjednodušené dokumentace ve stádiu 2 a ZTP“.</v>
      </c>
      <c r="E13" s="104"/>
    </row>
    <row r="14" spans="1:5" s="8" customFormat="1" ht="150" customHeight="1" thickTop="1" thickBot="1" x14ac:dyDescent="0.25">
      <c r="A14" s="10" t="str">
        <f>'[1]Požadavky na výkon a fukci P+R'!A13</f>
        <v>SO 02-86-01</v>
      </c>
      <c r="B14" s="9" t="str">
        <f>'[1]Požadavky na výkon a fukci P+R'!B13</f>
        <v>Přípojka napájení NN  železniční přejezd v km 22,285 (P2511)</v>
      </c>
      <c r="C14" s="11" t="str">
        <f>'[1]Požadavky na výkon a fukci P+R'!C13</f>
        <v xml:space="preserve">Pro napájení nového PZS bude realizována přípojka. Rozsah napájení určí dodavatel dle daného typu PZS a na základě energetické bilance, která bude součástí projektu. Dle rozsahu tohoto napájecího zdroje bude provedena montáž úprav v ostatních částech napájecího systému (např. rozvodna NN).  Položka obsahuje všechny náklady na montáž příslušného zařízení se všemi pomocnými a doplňujícími pracemi a součástmi, případné použití mechanizmů, včetně dopravy ze skladu k místu montáže. Součástí tohoto SO budou rovněž případné demontáže veškerých zbytných prvků a likvidace odpadu v souladu se zákonem o odpadech.   </v>
      </c>
      <c r="D14" s="12" t="str">
        <f>'[1]Požadavky na výkon a fukci P+R'!D13</f>
        <v>„V rozsahu Zjednodušené dokumentace ve stádiu 2 a ZTP“.</v>
      </c>
      <c r="E14" s="104"/>
    </row>
    <row r="15" spans="1:5" s="8" customFormat="1" ht="150" customHeight="1" thickTop="1" thickBot="1" x14ac:dyDescent="0.25">
      <c r="A15" s="10"/>
      <c r="B15" s="9"/>
      <c r="C15" s="11"/>
      <c r="D15" s="12"/>
      <c r="E15" s="104"/>
    </row>
    <row r="16" spans="1:5" s="8" customFormat="1" ht="150" customHeight="1" thickTop="1" thickBot="1" x14ac:dyDescent="0.25">
      <c r="A16" s="10"/>
      <c r="B16" s="9"/>
      <c r="C16" s="11"/>
      <c r="D16" s="12"/>
      <c r="E16" s="104"/>
    </row>
    <row r="17" spans="1:5" s="8" customFormat="1" ht="150" customHeight="1" thickTop="1" thickBot="1" x14ac:dyDescent="0.25">
      <c r="A17" s="10"/>
      <c r="B17" s="9"/>
      <c r="C17" s="11"/>
      <c r="D17" s="12"/>
      <c r="E17" s="104"/>
    </row>
    <row r="18" spans="1:5" s="8" customFormat="1" ht="150" customHeight="1" thickTop="1" thickBot="1" x14ac:dyDescent="0.25">
      <c r="A18" s="10"/>
      <c r="B18" s="9"/>
      <c r="C18" s="11"/>
      <c r="D18" s="12"/>
      <c r="E18" s="104"/>
    </row>
    <row r="19" spans="1:5" s="8" customFormat="1" ht="150" customHeight="1" thickTop="1" thickBot="1" x14ac:dyDescent="0.25">
      <c r="A19" s="10"/>
      <c r="B19" s="9"/>
      <c r="C19" s="11"/>
      <c r="D19" s="12"/>
      <c r="E19" s="104"/>
    </row>
    <row r="20" spans="1:5" s="8" customFormat="1" ht="150" customHeight="1" thickTop="1" thickBot="1" x14ac:dyDescent="0.25">
      <c r="A20" s="10"/>
      <c r="B20" s="9"/>
      <c r="C20" s="11"/>
      <c r="D20" s="12"/>
      <c r="E20" s="104"/>
    </row>
    <row r="21" spans="1:5" s="8" customFormat="1" ht="150" customHeight="1" thickTop="1" thickBot="1" x14ac:dyDescent="0.25">
      <c r="A21" s="10"/>
      <c r="B21" s="9"/>
      <c r="C21" s="11"/>
      <c r="D21" s="12"/>
      <c r="E21" s="104"/>
    </row>
    <row r="22" spans="1:5" s="8" customFormat="1" ht="150" customHeight="1" thickTop="1" thickBot="1" x14ac:dyDescent="0.25">
      <c r="A22" s="10"/>
      <c r="B22" s="9"/>
      <c r="C22" s="11"/>
      <c r="D22" s="12"/>
      <c r="E22" s="104"/>
    </row>
    <row r="23" spans="1:5" s="8" customFormat="1" ht="150" customHeight="1" thickTop="1" thickBot="1" x14ac:dyDescent="0.25">
      <c r="A23" s="10"/>
      <c r="B23" s="9"/>
      <c r="C23" s="11"/>
      <c r="D23" s="12"/>
      <c r="E23" s="104"/>
    </row>
    <row r="24" spans="1:5" s="8" customFormat="1" ht="150" customHeight="1" thickTop="1" thickBot="1" x14ac:dyDescent="0.25">
      <c r="A24" s="10"/>
      <c r="B24" s="9"/>
      <c r="C24" s="11"/>
      <c r="D24" s="12"/>
      <c r="E24" s="104"/>
    </row>
    <row r="25" spans="1:5" s="8" customFormat="1" ht="150" customHeight="1" thickTop="1" thickBot="1" x14ac:dyDescent="0.25">
      <c r="A25" s="10"/>
      <c r="B25" s="9"/>
      <c r="C25" s="11"/>
      <c r="D25" s="12"/>
      <c r="E25" s="104"/>
    </row>
    <row r="26" spans="1:5" s="8" customFormat="1" ht="150" customHeight="1" thickTop="1" thickBot="1" x14ac:dyDescent="0.25">
      <c r="A26" s="10"/>
      <c r="B26" s="9"/>
      <c r="C26" s="11"/>
      <c r="D26" s="12"/>
      <c r="E26" s="104"/>
    </row>
    <row r="27" spans="1:5" s="8" customFormat="1" ht="150" customHeight="1" thickTop="1" thickBot="1" x14ac:dyDescent="0.25">
      <c r="A27" s="10"/>
      <c r="B27" s="9"/>
      <c r="C27" s="11"/>
      <c r="D27" s="12"/>
      <c r="E27" s="104"/>
    </row>
    <row r="28" spans="1:5" s="8" customFormat="1" ht="150" customHeight="1" thickTop="1" thickBot="1" x14ac:dyDescent="0.25">
      <c r="A28" s="10"/>
      <c r="B28" s="9"/>
      <c r="C28" s="11"/>
      <c r="D28" s="12"/>
      <c r="E28" s="104"/>
    </row>
    <row r="29" spans="1:5" s="8" customFormat="1" ht="150" customHeight="1" thickTop="1" thickBot="1" x14ac:dyDescent="0.25">
      <c r="A29" s="10"/>
      <c r="B29" s="9"/>
      <c r="C29" s="11"/>
      <c r="D29" s="12"/>
      <c r="E29" s="104"/>
    </row>
    <row r="30" spans="1:5" s="8" customFormat="1" ht="150" customHeight="1" thickTop="1" thickBot="1" x14ac:dyDescent="0.25">
      <c r="A30" s="10"/>
      <c r="B30" s="9"/>
      <c r="C30" s="11"/>
      <c r="D30" s="12"/>
      <c r="E30" s="104"/>
    </row>
    <row r="31" spans="1:5" s="8" customFormat="1" ht="150" customHeight="1" thickTop="1" thickBot="1" x14ac:dyDescent="0.25">
      <c r="A31" s="10"/>
      <c r="B31" s="9"/>
      <c r="C31" s="11"/>
      <c r="D31" s="12"/>
      <c r="E31" s="104"/>
    </row>
    <row r="32" spans="1:5" s="8" customFormat="1" ht="150" customHeight="1" thickTop="1" thickBot="1" x14ac:dyDescent="0.25">
      <c r="A32" s="10"/>
      <c r="B32" s="9"/>
      <c r="C32" s="11"/>
      <c r="D32" s="12"/>
      <c r="E32" s="104"/>
    </row>
    <row r="33" spans="1:5" s="8" customFormat="1" ht="150" customHeight="1" thickTop="1" thickBot="1" x14ac:dyDescent="0.25">
      <c r="A33" s="10"/>
      <c r="B33" s="9"/>
      <c r="C33" s="11"/>
      <c r="D33" s="12"/>
      <c r="E33" s="104"/>
    </row>
    <row r="34" spans="1:5" s="8" customFormat="1" ht="150" customHeight="1" thickTop="1" thickBot="1" x14ac:dyDescent="0.25">
      <c r="A34" s="10"/>
      <c r="B34" s="9"/>
      <c r="C34" s="11"/>
      <c r="D34" s="12"/>
      <c r="E34" s="104"/>
    </row>
    <row r="35" spans="1:5" s="8" customFormat="1" ht="150" customHeight="1" thickTop="1" thickBot="1" x14ac:dyDescent="0.25">
      <c r="A35" s="13"/>
      <c r="B35" s="14"/>
      <c r="C35" s="15"/>
      <c r="D35" s="16"/>
      <c r="E35" s="105"/>
    </row>
    <row r="36" spans="1:5" s="8" customFormat="1" ht="150" customHeight="1" thickTop="1" thickBot="1" x14ac:dyDescent="0.25">
      <c r="A36" s="13"/>
      <c r="B36" s="14"/>
      <c r="C36" s="15"/>
      <c r="D36" s="16"/>
      <c r="E36" s="105"/>
    </row>
    <row r="37" spans="1:5" s="8" customFormat="1" ht="150" customHeight="1" thickTop="1" thickBot="1" x14ac:dyDescent="0.25">
      <c r="A37" s="13"/>
      <c r="B37" s="14"/>
      <c r="C37" s="15"/>
      <c r="D37" s="16"/>
      <c r="E37" s="105"/>
    </row>
    <row r="38" spans="1:5" s="8" customFormat="1" ht="150" customHeight="1" thickTop="1" thickBot="1" x14ac:dyDescent="0.25">
      <c r="A38" s="13"/>
      <c r="B38" s="14"/>
      <c r="C38" s="15"/>
      <c r="D38" s="16"/>
      <c r="E38" s="105"/>
    </row>
    <row r="39" spans="1:5" s="8" customFormat="1" ht="150" customHeight="1" thickTop="1" thickBot="1" x14ac:dyDescent="0.25">
      <c r="A39" s="13"/>
      <c r="B39" s="14"/>
      <c r="C39" s="15"/>
      <c r="D39" s="16"/>
      <c r="E39" s="105"/>
    </row>
    <row r="40" spans="1:5" s="8" customFormat="1" ht="150" customHeight="1" thickTop="1" thickBot="1" x14ac:dyDescent="0.25">
      <c r="A40" s="13"/>
      <c r="B40" s="14"/>
      <c r="C40" s="15"/>
      <c r="D40" s="16"/>
      <c r="E40" s="105"/>
    </row>
    <row r="41" spans="1:5" s="8" customFormat="1" ht="150" customHeight="1" thickTop="1" thickBot="1" x14ac:dyDescent="0.25">
      <c r="A41" s="13"/>
      <c r="B41" s="14"/>
      <c r="C41" s="15"/>
      <c r="D41" s="16"/>
      <c r="E41" s="105"/>
    </row>
    <row r="42" spans="1:5" s="8" customFormat="1" ht="150" customHeight="1" thickTop="1" thickBot="1" x14ac:dyDescent="0.25">
      <c r="A42" s="13"/>
      <c r="B42" s="14"/>
      <c r="C42" s="15"/>
      <c r="D42" s="16"/>
      <c r="E42" s="105"/>
    </row>
    <row r="43" spans="1:5" s="8" customFormat="1" ht="150" customHeight="1" thickTop="1" thickBot="1" x14ac:dyDescent="0.25">
      <c r="A43" s="13"/>
      <c r="B43" s="14"/>
      <c r="C43" s="15"/>
      <c r="D43" s="16"/>
      <c r="E43" s="105"/>
    </row>
    <row r="44" spans="1:5" s="8" customFormat="1" ht="150" customHeight="1" thickTop="1" thickBot="1" x14ac:dyDescent="0.25">
      <c r="A44" s="13"/>
      <c r="B44" s="14"/>
      <c r="C44" s="15"/>
      <c r="D44" s="16"/>
      <c r="E44" s="105"/>
    </row>
    <row r="45" spans="1:5" s="8" customFormat="1" ht="150" customHeight="1" thickTop="1" thickBot="1" x14ac:dyDescent="0.25">
      <c r="A45" s="13"/>
      <c r="B45" s="14"/>
      <c r="C45" s="15"/>
      <c r="D45" s="16"/>
      <c r="E45" s="105"/>
    </row>
    <row r="46" spans="1:5" s="8" customFormat="1" ht="150" customHeight="1" thickTop="1" thickBot="1" x14ac:dyDescent="0.25">
      <c r="A46" s="13"/>
      <c r="B46" s="14"/>
      <c r="C46" s="15"/>
      <c r="D46" s="16"/>
      <c r="E46" s="105"/>
    </row>
    <row r="47" spans="1:5" s="8" customFormat="1" ht="150" customHeight="1" thickTop="1" thickBot="1" x14ac:dyDescent="0.25">
      <c r="A47" s="13"/>
      <c r="B47" s="14"/>
      <c r="C47" s="15"/>
      <c r="D47" s="16"/>
      <c r="E47" s="105"/>
    </row>
    <row r="48" spans="1:5" s="8" customFormat="1" ht="150" customHeight="1" thickTop="1" thickBot="1" x14ac:dyDescent="0.25">
      <c r="A48" s="13"/>
      <c r="B48" s="14"/>
      <c r="C48" s="15"/>
      <c r="D48" s="16"/>
      <c r="E48" s="105"/>
    </row>
    <row r="49" spans="1:5" s="8" customFormat="1" ht="150" customHeight="1" thickTop="1" thickBot="1" x14ac:dyDescent="0.25">
      <c r="A49" s="13"/>
      <c r="B49" s="14"/>
      <c r="C49" s="15"/>
      <c r="D49" s="16"/>
      <c r="E49" s="105"/>
    </row>
    <row r="50" spans="1:5" s="8" customFormat="1" ht="150" customHeight="1" thickTop="1" thickBot="1" x14ac:dyDescent="0.25">
      <c r="A50" s="13"/>
      <c r="B50" s="14"/>
      <c r="C50" s="15"/>
      <c r="D50" s="16"/>
      <c r="E50" s="105"/>
    </row>
    <row r="51" spans="1:5" s="8" customFormat="1" ht="150" customHeight="1" thickTop="1" thickBot="1" x14ac:dyDescent="0.25">
      <c r="A51" s="13"/>
      <c r="B51" s="14"/>
      <c r="C51" s="15"/>
      <c r="D51" s="16"/>
      <c r="E51" s="105"/>
    </row>
    <row r="52" spans="1:5" s="8" customFormat="1" ht="150" customHeight="1" thickTop="1" thickBot="1" x14ac:dyDescent="0.25">
      <c r="A52" s="13"/>
      <c r="B52" s="14"/>
      <c r="C52" s="15"/>
      <c r="D52" s="16"/>
      <c r="E52" s="105"/>
    </row>
    <row r="53" spans="1:5" s="8" customFormat="1" ht="150" customHeight="1" thickTop="1" thickBot="1" x14ac:dyDescent="0.25">
      <c r="A53" s="13"/>
      <c r="B53" s="14"/>
      <c r="C53" s="15"/>
      <c r="D53" s="16"/>
      <c r="E53" s="105"/>
    </row>
    <row r="54" spans="1:5" s="8" customFormat="1" ht="150" customHeight="1" thickTop="1" thickBot="1" x14ac:dyDescent="0.25">
      <c r="A54" s="13"/>
      <c r="B54" s="14"/>
      <c r="C54" s="15"/>
      <c r="D54" s="16"/>
      <c r="E54" s="105"/>
    </row>
    <row r="55" spans="1:5" s="8" customFormat="1" ht="150" customHeight="1" thickTop="1" thickBot="1" x14ac:dyDescent="0.25">
      <c r="A55" s="13"/>
      <c r="B55" s="14"/>
      <c r="C55" s="15"/>
      <c r="D55" s="16"/>
      <c r="E55" s="105"/>
    </row>
    <row r="56" spans="1:5" s="8" customFormat="1" ht="150" customHeight="1" thickTop="1" thickBot="1" x14ac:dyDescent="0.25">
      <c r="A56" s="13"/>
      <c r="B56" s="14"/>
      <c r="C56" s="15"/>
      <c r="D56" s="16"/>
      <c r="E56" s="105"/>
    </row>
    <row r="57" spans="1:5" s="8" customFormat="1" ht="150" customHeight="1" thickTop="1" thickBot="1" x14ac:dyDescent="0.25">
      <c r="A57" s="13"/>
      <c r="B57" s="14"/>
      <c r="C57" s="15"/>
      <c r="D57" s="16"/>
      <c r="E57" s="105"/>
    </row>
    <row r="58" spans="1:5" s="8" customFormat="1" ht="150" customHeight="1" thickTop="1" thickBot="1" x14ac:dyDescent="0.25">
      <c r="A58" s="13"/>
      <c r="B58" s="14"/>
      <c r="C58" s="15"/>
      <c r="D58" s="16"/>
      <c r="E58" s="105"/>
    </row>
    <row r="59" spans="1:5" s="8" customFormat="1" ht="150" customHeight="1" thickTop="1" thickBot="1" x14ac:dyDescent="0.25">
      <c r="A59" s="13"/>
      <c r="B59" s="14"/>
      <c r="C59" s="15"/>
      <c r="D59" s="16"/>
      <c r="E59" s="105"/>
    </row>
    <row r="60" spans="1:5" s="8" customFormat="1" ht="150" customHeight="1" thickTop="1" thickBot="1" x14ac:dyDescent="0.25">
      <c r="A60" s="13"/>
      <c r="B60" s="14"/>
      <c r="C60" s="15"/>
      <c r="D60" s="16"/>
      <c r="E60" s="105"/>
    </row>
    <row r="61" spans="1:5" s="8" customFormat="1" ht="150" customHeight="1" thickTop="1" thickBot="1" x14ac:dyDescent="0.25">
      <c r="A61" s="13"/>
      <c r="B61" s="14"/>
      <c r="C61" s="15"/>
      <c r="D61" s="16"/>
      <c r="E61" s="105"/>
    </row>
    <row r="62" spans="1:5" s="8" customFormat="1" ht="150" customHeight="1" thickTop="1" thickBot="1" x14ac:dyDescent="0.25">
      <c r="A62" s="13"/>
      <c r="B62" s="14"/>
      <c r="C62" s="15"/>
      <c r="D62" s="16"/>
      <c r="E62" s="105"/>
    </row>
    <row r="63" spans="1:5" s="8" customFormat="1" ht="150" customHeight="1" thickTop="1" thickBot="1" x14ac:dyDescent="0.25">
      <c r="A63" s="13"/>
      <c r="B63" s="14"/>
      <c r="C63" s="15"/>
      <c r="D63" s="16"/>
      <c r="E63" s="105"/>
    </row>
    <row r="64" spans="1:5" s="8" customFormat="1" ht="150" customHeight="1" thickTop="1" thickBot="1" x14ac:dyDescent="0.25">
      <c r="A64" s="13"/>
      <c r="B64" s="14"/>
      <c r="C64" s="15"/>
      <c r="D64" s="16"/>
      <c r="E64" s="105"/>
    </row>
    <row r="65" spans="1:5" s="8" customFormat="1" ht="150" customHeight="1" thickTop="1" thickBot="1" x14ac:dyDescent="0.25">
      <c r="A65" s="13"/>
      <c r="B65" s="14"/>
      <c r="C65" s="15"/>
      <c r="D65" s="16"/>
      <c r="E65" s="105"/>
    </row>
    <row r="66" spans="1:5" ht="15.75" thickTop="1" x14ac:dyDescent="0.25">
      <c r="E66" s="106"/>
    </row>
    <row r="67" spans="1:5" x14ac:dyDescent="0.25">
      <c r="E67" s="106"/>
    </row>
    <row r="68" spans="1:5" x14ac:dyDescent="0.25">
      <c r="E68" s="106"/>
    </row>
    <row r="69" spans="1:5" x14ac:dyDescent="0.25">
      <c r="E69" s="106"/>
    </row>
    <row r="70" spans="1:5" x14ac:dyDescent="0.25">
      <c r="E70" s="106"/>
    </row>
    <row r="71" spans="1:5" x14ac:dyDescent="0.25">
      <c r="E71" s="106"/>
    </row>
    <row r="72" spans="1:5" x14ac:dyDescent="0.25">
      <c r="E72" s="106"/>
    </row>
    <row r="73" spans="1:5" x14ac:dyDescent="0.25">
      <c r="E73" s="106"/>
    </row>
    <row r="74" spans="1:5" x14ac:dyDescent="0.25">
      <c r="E74" s="106"/>
    </row>
    <row r="75" spans="1:5" x14ac:dyDescent="0.25">
      <c r="E75" s="106"/>
    </row>
    <row r="76" spans="1:5" x14ac:dyDescent="0.25">
      <c r="E76" s="106"/>
    </row>
    <row r="77" spans="1:5" x14ac:dyDescent="0.25">
      <c r="E77" s="106"/>
    </row>
    <row r="78" spans="1:5" x14ac:dyDescent="0.25">
      <c r="E78" s="106"/>
    </row>
    <row r="79" spans="1:5" x14ac:dyDescent="0.25">
      <c r="E79" s="106"/>
    </row>
    <row r="80" spans="1:5" x14ac:dyDescent="0.25">
      <c r="E80" s="106"/>
    </row>
    <row r="81" spans="5:5" x14ac:dyDescent="0.25">
      <c r="E81" s="106"/>
    </row>
    <row r="82" spans="5:5" x14ac:dyDescent="0.25">
      <c r="E82" s="106"/>
    </row>
    <row r="83" spans="5:5" x14ac:dyDescent="0.25">
      <c r="E83" s="106"/>
    </row>
    <row r="84" spans="5:5" x14ac:dyDescent="0.25">
      <c r="E84" s="106"/>
    </row>
    <row r="85" spans="5:5" x14ac:dyDescent="0.25">
      <c r="E85" s="106"/>
    </row>
    <row r="86" spans="5:5" x14ac:dyDescent="0.25">
      <c r="E86" s="106"/>
    </row>
    <row r="87" spans="5:5" x14ac:dyDescent="0.25">
      <c r="E87" s="106"/>
    </row>
    <row r="88" spans="5:5" x14ac:dyDescent="0.25">
      <c r="E88" s="106"/>
    </row>
    <row r="89" spans="5:5" x14ac:dyDescent="0.25">
      <c r="E89" s="106"/>
    </row>
    <row r="90" spans="5:5" x14ac:dyDescent="0.25">
      <c r="E90" s="106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D1" zoomScale="70" zoomScaleNormal="70" workbookViewId="0">
      <selection activeCell="K8" sqref="K8"/>
    </sheetView>
  </sheetViews>
  <sheetFormatPr defaultColWidth="6.3984375" defaultRowHeight="11.25" x14ac:dyDescent="0.2"/>
  <cols>
    <col min="1" max="1" width="2.19921875" style="67" hidden="1" customWidth="1"/>
    <col min="2" max="2" width="6" style="67" customWidth="1"/>
    <col min="3" max="3" width="7.3984375" style="67" customWidth="1"/>
    <col min="4" max="4" width="7" style="67" customWidth="1"/>
    <col min="5" max="5" width="8" style="67" customWidth="1"/>
    <col min="6" max="6" width="57.296875" style="67" customWidth="1"/>
    <col min="7" max="7" width="6.296875" style="69" customWidth="1"/>
    <col min="8" max="8" width="9.09765625" style="69" customWidth="1"/>
    <col min="9" max="9" width="7.59765625" style="69" customWidth="1"/>
    <col min="10" max="10" width="7.09765625" style="69" customWidth="1"/>
    <col min="11" max="11" width="9" style="69" customWidth="1"/>
    <col min="12" max="12" width="13.296875" style="69" customWidth="1"/>
    <col min="13" max="14" width="19.796875" style="67" customWidth="1"/>
    <col min="15" max="15" width="6.3984375" style="67" customWidth="1"/>
    <col min="16" max="16384" width="6.3984375" style="67"/>
  </cols>
  <sheetData>
    <row r="1" spans="1:15" s="71" customFormat="1" ht="30.75" customHeight="1" thickTop="1" thickBot="1" x14ac:dyDescent="0.25">
      <c r="B1" s="144" t="s">
        <v>74</v>
      </c>
      <c r="C1" s="145"/>
      <c r="D1" s="145"/>
      <c r="E1" s="72"/>
      <c r="F1" s="72" t="s">
        <v>8</v>
      </c>
      <c r="G1" s="72"/>
      <c r="H1" s="73"/>
      <c r="I1" s="74"/>
      <c r="J1" s="75"/>
      <c r="K1" s="75"/>
      <c r="L1" s="76" t="s">
        <v>9</v>
      </c>
      <c r="M1" s="77"/>
    </row>
    <row r="2" spans="1:15" s="71" customFormat="1" ht="57" customHeight="1" thickTop="1" thickBot="1" x14ac:dyDescent="0.25">
      <c r="B2" s="146" t="s">
        <v>10</v>
      </c>
      <c r="C2" s="147"/>
      <c r="D2" s="20"/>
      <c r="E2" s="21"/>
      <c r="F2" s="78" t="str">
        <f>'Požadavky na výkon a fukci'!B1</f>
        <v xml:space="preserve"> „Rekonstrukce přejezdu v km 22,532 (P2512) a v km 22,285 (P2511) trati Roudnice nad Labem – Straškov“ </v>
      </c>
      <c r="G2" s="21"/>
      <c r="H2" s="79"/>
      <c r="I2" s="148" t="s">
        <v>11</v>
      </c>
      <c r="J2" s="149"/>
      <c r="K2" s="150">
        <f>SUM(L26+L36)</f>
        <v>0</v>
      </c>
      <c r="L2" s="151"/>
    </row>
    <row r="3" spans="1:15" s="71" customFormat="1" ht="42.75" customHeight="1" thickTop="1" thickBot="1" x14ac:dyDescent="0.25">
      <c r="B3" s="80" t="s">
        <v>12</v>
      </c>
      <c r="C3" s="81"/>
      <c r="D3" s="152" t="s">
        <v>9</v>
      </c>
      <c r="E3" s="152"/>
      <c r="F3" s="82" t="s">
        <v>13</v>
      </c>
      <c r="G3" s="83"/>
      <c r="H3" s="84"/>
      <c r="I3" s="85"/>
      <c r="J3" s="86"/>
      <c r="K3" s="153"/>
      <c r="L3" s="154"/>
    </row>
    <row r="4" spans="1:15" s="71" customFormat="1" ht="18" customHeight="1" thickTop="1" x14ac:dyDescent="0.2">
      <c r="B4" s="135" t="s">
        <v>14</v>
      </c>
      <c r="C4" s="129"/>
      <c r="D4" s="136"/>
      <c r="E4" s="87"/>
      <c r="F4" s="88" t="s">
        <v>15</v>
      </c>
      <c r="G4" s="89"/>
      <c r="H4" s="90"/>
      <c r="I4" s="137" t="s">
        <v>16</v>
      </c>
      <c r="J4" s="138"/>
      <c r="K4" s="91"/>
      <c r="L4" s="92"/>
    </row>
    <row r="5" spans="1:15" s="71" customFormat="1" ht="18" customHeight="1" x14ac:dyDescent="0.2">
      <c r="B5" s="93" t="s">
        <v>17</v>
      </c>
      <c r="C5" s="94"/>
      <c r="D5" s="94"/>
      <c r="E5" s="22" t="s">
        <v>18</v>
      </c>
      <c r="F5" s="139"/>
      <c r="G5" s="139"/>
      <c r="H5" s="140"/>
      <c r="I5" s="141" t="s">
        <v>19</v>
      </c>
      <c r="J5" s="136"/>
      <c r="K5" s="23"/>
      <c r="L5" s="95"/>
    </row>
    <row r="6" spans="1:15" s="71" customFormat="1" ht="18" customHeight="1" x14ac:dyDescent="0.2">
      <c r="B6" s="93" t="s">
        <v>20</v>
      </c>
      <c r="C6" s="94"/>
      <c r="D6" s="94"/>
      <c r="E6" s="23" t="s">
        <v>21</v>
      </c>
      <c r="F6" s="142"/>
      <c r="G6" s="142"/>
      <c r="H6" s="143"/>
      <c r="I6" s="141" t="s">
        <v>22</v>
      </c>
      <c r="J6" s="136"/>
      <c r="K6" s="23"/>
      <c r="L6" s="95"/>
      <c r="O6" s="96"/>
    </row>
    <row r="7" spans="1:15" s="71" customFormat="1" ht="18" customHeight="1" x14ac:dyDescent="0.2">
      <c r="B7" s="123" t="s">
        <v>23</v>
      </c>
      <c r="C7" s="124"/>
      <c r="D7" s="124"/>
      <c r="E7" s="24"/>
      <c r="F7" s="125" t="s">
        <v>24</v>
      </c>
      <c r="G7" s="126"/>
      <c r="H7" s="127"/>
      <c r="I7" s="128" t="s">
        <v>25</v>
      </c>
      <c r="J7" s="129"/>
      <c r="K7" s="25">
        <v>2020</v>
      </c>
      <c r="L7" s="97"/>
      <c r="O7" s="98"/>
    </row>
    <row r="8" spans="1:15" s="71" customFormat="1" ht="19.5" customHeight="1" thickBot="1" x14ac:dyDescent="0.25">
      <c r="B8" s="130" t="s">
        <v>26</v>
      </c>
      <c r="C8" s="131"/>
      <c r="D8" s="131"/>
      <c r="E8" s="26"/>
      <c r="F8" s="99" t="s">
        <v>73</v>
      </c>
      <c r="G8" s="132"/>
      <c r="H8" s="133"/>
      <c r="I8" s="134" t="s">
        <v>27</v>
      </c>
      <c r="J8" s="124"/>
      <c r="K8" s="27"/>
      <c r="L8" s="100"/>
    </row>
    <row r="9" spans="1:15" s="19" customFormat="1" ht="9.75" customHeight="1" x14ac:dyDescent="0.2">
      <c r="B9" s="115" t="s">
        <v>0</v>
      </c>
      <c r="C9" s="116"/>
      <c r="D9" s="116"/>
      <c r="E9" s="116"/>
      <c r="F9" s="116"/>
      <c r="G9" s="116"/>
      <c r="H9" s="116"/>
      <c r="I9" s="116"/>
      <c r="J9" s="116"/>
      <c r="K9" s="28" t="s">
        <v>19</v>
      </c>
      <c r="L9" s="29">
        <v>0</v>
      </c>
    </row>
    <row r="10" spans="1:15" s="19" customFormat="1" ht="15" customHeight="1" x14ac:dyDescent="0.2">
      <c r="B10" s="117" t="s">
        <v>28</v>
      </c>
      <c r="C10" s="119" t="s">
        <v>29</v>
      </c>
      <c r="D10" s="119" t="s">
        <v>30</v>
      </c>
      <c r="E10" s="119" t="s">
        <v>31</v>
      </c>
      <c r="F10" s="121" t="s">
        <v>32</v>
      </c>
      <c r="G10" s="121" t="s">
        <v>33</v>
      </c>
      <c r="H10" s="121" t="s">
        <v>34</v>
      </c>
      <c r="I10" s="119" t="s">
        <v>35</v>
      </c>
      <c r="J10" s="119" t="s">
        <v>36</v>
      </c>
      <c r="K10" s="113" t="s">
        <v>37</v>
      </c>
      <c r="L10" s="114"/>
    </row>
    <row r="11" spans="1:15" s="19" customFormat="1" ht="15" customHeight="1" x14ac:dyDescent="0.2">
      <c r="B11" s="117"/>
      <c r="C11" s="119"/>
      <c r="D11" s="119"/>
      <c r="E11" s="119"/>
      <c r="F11" s="121"/>
      <c r="G11" s="121"/>
      <c r="H11" s="121"/>
      <c r="I11" s="119"/>
      <c r="J11" s="119"/>
      <c r="K11" s="113"/>
      <c r="L11" s="114"/>
    </row>
    <row r="12" spans="1:15" s="19" customFormat="1" ht="12.75" customHeight="1" thickBot="1" x14ac:dyDescent="0.25">
      <c r="B12" s="118"/>
      <c r="C12" s="120"/>
      <c r="D12" s="120"/>
      <c r="E12" s="120"/>
      <c r="F12" s="122"/>
      <c r="G12" s="122"/>
      <c r="H12" s="122"/>
      <c r="I12" s="120"/>
      <c r="J12" s="120"/>
      <c r="K12" s="30" t="s">
        <v>38</v>
      </c>
      <c r="L12" s="31" t="s">
        <v>39</v>
      </c>
    </row>
    <row r="13" spans="1:15" s="38" customFormat="1" ht="15" customHeight="1" thickBot="1" x14ac:dyDescent="0.25">
      <c r="A13" s="32" t="s">
        <v>40</v>
      </c>
      <c r="B13" s="33" t="s">
        <v>41</v>
      </c>
      <c r="C13" s="34">
        <v>1</v>
      </c>
      <c r="D13" s="35"/>
      <c r="E13" s="35"/>
      <c r="F13" s="36" t="s">
        <v>42</v>
      </c>
      <c r="G13" s="34"/>
      <c r="H13" s="34"/>
      <c r="I13" s="34"/>
      <c r="J13" s="34"/>
      <c r="K13" s="34"/>
      <c r="L13" s="37"/>
    </row>
    <row r="14" spans="1:15" s="38" customFormat="1" ht="13.5" customHeight="1" thickBot="1" x14ac:dyDescent="0.25">
      <c r="A14" s="39" t="s">
        <v>43</v>
      </c>
      <c r="B14" s="40">
        <f>1+MAX($B$13:B13)</f>
        <v>1</v>
      </c>
      <c r="C14" s="41" t="s">
        <v>44</v>
      </c>
      <c r="D14" s="42"/>
      <c r="E14" s="43" t="s">
        <v>45</v>
      </c>
      <c r="F14" s="44" t="s">
        <v>46</v>
      </c>
      <c r="G14" s="43" t="s">
        <v>47</v>
      </c>
      <c r="H14" s="45">
        <v>1</v>
      </c>
      <c r="I14" s="43"/>
      <c r="J14" s="46" t="str">
        <f>IF(I14=0,"",I14*H14)</f>
        <v/>
      </c>
      <c r="K14" s="47"/>
      <c r="L14" s="48">
        <f>ROUND((ROUND(H14,3))*(ROUND(K14,2)),2)</f>
        <v>0</v>
      </c>
    </row>
    <row r="15" spans="1:15" s="38" customFormat="1" ht="12.75" customHeight="1" x14ac:dyDescent="0.2">
      <c r="A15" s="39" t="s">
        <v>48</v>
      </c>
      <c r="B15" s="49"/>
      <c r="C15" s="50"/>
      <c r="D15" s="50"/>
      <c r="E15" s="50"/>
      <c r="F15" s="51" t="s">
        <v>49</v>
      </c>
      <c r="G15" s="52"/>
      <c r="H15" s="52"/>
      <c r="I15" s="52"/>
      <c r="J15" s="52"/>
      <c r="K15" s="52"/>
      <c r="L15" s="53"/>
    </row>
    <row r="16" spans="1:15" s="38" customFormat="1" ht="12.75" customHeight="1" x14ac:dyDescent="0.2">
      <c r="A16" s="39" t="s">
        <v>50</v>
      </c>
      <c r="B16" s="49"/>
      <c r="C16" s="50"/>
      <c r="D16" s="50"/>
      <c r="E16" s="50"/>
      <c r="F16" s="54" t="s">
        <v>51</v>
      </c>
      <c r="G16" s="52"/>
      <c r="H16" s="52"/>
      <c r="I16" s="52"/>
      <c r="J16" s="52"/>
      <c r="K16" s="52"/>
      <c r="L16" s="53"/>
    </row>
    <row r="17" spans="1:12" s="38" customFormat="1" ht="72" customHeight="1" thickBot="1" x14ac:dyDescent="0.25">
      <c r="A17" s="39" t="s">
        <v>52</v>
      </c>
      <c r="B17" s="55"/>
      <c r="C17" s="56"/>
      <c r="D17" s="56"/>
      <c r="E17" s="56"/>
      <c r="F17" s="57" t="s">
        <v>53</v>
      </c>
      <c r="G17" s="58"/>
      <c r="H17" s="58"/>
      <c r="I17" s="58"/>
      <c r="J17" s="58"/>
      <c r="K17" s="58"/>
      <c r="L17" s="59"/>
    </row>
    <row r="18" spans="1:12" s="38" customFormat="1" ht="13.5" customHeight="1" thickBot="1" x14ac:dyDescent="0.25">
      <c r="A18" s="39" t="s">
        <v>43</v>
      </c>
      <c r="B18" s="60">
        <f>1+MAX($B$13:B17)</f>
        <v>2</v>
      </c>
      <c r="C18" s="41" t="s">
        <v>54</v>
      </c>
      <c r="D18" s="42"/>
      <c r="E18" s="43" t="s">
        <v>45</v>
      </c>
      <c r="F18" s="44" t="s">
        <v>55</v>
      </c>
      <c r="G18" s="43" t="s">
        <v>47</v>
      </c>
      <c r="H18" s="45">
        <v>1</v>
      </c>
      <c r="I18" s="43"/>
      <c r="J18" s="46" t="str">
        <f>IF(I18=0,"",I18*H18)</f>
        <v/>
      </c>
      <c r="K18" s="47"/>
      <c r="L18" s="48">
        <f>ROUND((ROUND(H18,3))*(ROUND(K18,2)),2)</f>
        <v>0</v>
      </c>
    </row>
    <row r="19" spans="1:12" s="38" customFormat="1" ht="12.75" customHeight="1" x14ac:dyDescent="0.2">
      <c r="A19" s="39" t="s">
        <v>48</v>
      </c>
      <c r="B19" s="49"/>
      <c r="C19" s="50"/>
      <c r="D19" s="50"/>
      <c r="E19" s="50"/>
      <c r="F19" s="51" t="s">
        <v>56</v>
      </c>
      <c r="G19" s="52"/>
      <c r="H19" s="52"/>
      <c r="I19" s="52"/>
      <c r="J19" s="52"/>
      <c r="K19" s="52"/>
      <c r="L19" s="53"/>
    </row>
    <row r="20" spans="1:12" s="38" customFormat="1" ht="12.75" customHeight="1" x14ac:dyDescent="0.2">
      <c r="A20" s="39" t="s">
        <v>50</v>
      </c>
      <c r="B20" s="49"/>
      <c r="C20" s="50"/>
      <c r="D20" s="50"/>
      <c r="E20" s="50"/>
      <c r="F20" s="54" t="s">
        <v>51</v>
      </c>
      <c r="G20" s="52"/>
      <c r="H20" s="52"/>
      <c r="I20" s="52"/>
      <c r="J20" s="52"/>
      <c r="K20" s="52"/>
      <c r="L20" s="53"/>
    </row>
    <row r="21" spans="1:12" s="38" customFormat="1" ht="81" customHeight="1" thickBot="1" x14ac:dyDescent="0.25">
      <c r="A21" s="39" t="s">
        <v>52</v>
      </c>
      <c r="B21" s="55"/>
      <c r="C21" s="56"/>
      <c r="D21" s="56"/>
      <c r="E21" s="56"/>
      <c r="F21" s="57" t="s">
        <v>57</v>
      </c>
      <c r="G21" s="58"/>
      <c r="H21" s="58"/>
      <c r="I21" s="58"/>
      <c r="J21" s="58"/>
      <c r="K21" s="58"/>
      <c r="L21" s="59"/>
    </row>
    <row r="22" spans="1:12" s="38" customFormat="1" ht="13.5" customHeight="1" thickBot="1" x14ac:dyDescent="0.25">
      <c r="A22" s="39" t="s">
        <v>43</v>
      </c>
      <c r="B22" s="60">
        <f>1+MAX($B$13:B21)</f>
        <v>3</v>
      </c>
      <c r="C22" s="41" t="s">
        <v>58</v>
      </c>
      <c r="D22" s="42"/>
      <c r="E22" s="43" t="s">
        <v>45</v>
      </c>
      <c r="F22" s="44" t="s">
        <v>59</v>
      </c>
      <c r="G22" s="43" t="s">
        <v>47</v>
      </c>
      <c r="H22" s="45">
        <v>1</v>
      </c>
      <c r="I22" s="43"/>
      <c r="J22" s="46" t="str">
        <f>IF(I22=0,"",I22*H22)</f>
        <v/>
      </c>
      <c r="K22" s="47"/>
      <c r="L22" s="48">
        <f>ROUND((ROUND(H22,3))*(ROUND(K22,2)),2)</f>
        <v>0</v>
      </c>
    </row>
    <row r="23" spans="1:12" s="38" customFormat="1" ht="12.75" customHeight="1" x14ac:dyDescent="0.2">
      <c r="A23" s="39" t="s">
        <v>48</v>
      </c>
      <c r="B23" s="49"/>
      <c r="C23" s="50"/>
      <c r="D23" s="50"/>
      <c r="E23" s="50"/>
      <c r="F23" s="51" t="s">
        <v>60</v>
      </c>
      <c r="G23" s="52"/>
      <c r="H23" s="52"/>
      <c r="I23" s="52"/>
      <c r="J23" s="52"/>
      <c r="K23" s="52"/>
      <c r="L23" s="53"/>
    </row>
    <row r="24" spans="1:12" s="38" customFormat="1" ht="12.75" customHeight="1" x14ac:dyDescent="0.2">
      <c r="A24" s="39" t="s">
        <v>50</v>
      </c>
      <c r="B24" s="49"/>
      <c r="C24" s="50"/>
      <c r="D24" s="50"/>
      <c r="E24" s="50"/>
      <c r="F24" s="54" t="s">
        <v>51</v>
      </c>
      <c r="G24" s="52"/>
      <c r="H24" s="52"/>
      <c r="I24" s="52"/>
      <c r="J24" s="52"/>
      <c r="K24" s="52"/>
      <c r="L24" s="53"/>
    </row>
    <row r="25" spans="1:12" s="38" customFormat="1" ht="42.75" customHeight="1" thickBot="1" x14ac:dyDescent="0.25">
      <c r="A25" s="39" t="s">
        <v>52</v>
      </c>
      <c r="B25" s="55"/>
      <c r="C25" s="56"/>
      <c r="D25" s="56"/>
      <c r="E25" s="56"/>
      <c r="F25" s="57" t="s">
        <v>61</v>
      </c>
      <c r="G25" s="58"/>
      <c r="H25" s="58"/>
      <c r="I25" s="58"/>
      <c r="J25" s="58"/>
      <c r="K25" s="58"/>
      <c r="L25" s="59"/>
    </row>
    <row r="26" spans="1:12" ht="13.5" thickBot="1" x14ac:dyDescent="0.25">
      <c r="A26" s="61" t="s">
        <v>62</v>
      </c>
      <c r="B26" s="62" t="s">
        <v>63</v>
      </c>
      <c r="C26" s="63" t="s">
        <v>64</v>
      </c>
      <c r="D26" s="64"/>
      <c r="E26" s="64"/>
      <c r="F26" s="65" t="s">
        <v>42</v>
      </c>
      <c r="G26" s="63"/>
      <c r="H26" s="63"/>
      <c r="I26" s="63"/>
      <c r="J26" s="63"/>
      <c r="K26" s="63"/>
      <c r="L26" s="66">
        <f>SUM(L14:L25)</f>
        <v>0</v>
      </c>
    </row>
    <row r="27" spans="1:12" ht="13.5" thickBot="1" x14ac:dyDescent="0.25">
      <c r="A27" s="32" t="s">
        <v>40</v>
      </c>
      <c r="B27" s="33" t="s">
        <v>41</v>
      </c>
      <c r="C27" s="34">
        <v>2</v>
      </c>
      <c r="D27" s="35"/>
      <c r="E27" s="35"/>
      <c r="F27" s="36" t="s">
        <v>65</v>
      </c>
      <c r="G27" s="34"/>
      <c r="H27" s="34"/>
      <c r="I27" s="34"/>
      <c r="J27" s="34"/>
      <c r="K27" s="34"/>
      <c r="L27" s="37"/>
    </row>
    <row r="28" spans="1:12" s="38" customFormat="1" ht="13.5" customHeight="1" thickBot="1" x14ac:dyDescent="0.25">
      <c r="A28" s="39" t="s">
        <v>43</v>
      </c>
      <c r="B28" s="60">
        <f>1+MAX($B$13:B27)</f>
        <v>4</v>
      </c>
      <c r="C28" s="41"/>
      <c r="D28" s="42"/>
      <c r="E28" s="43" t="s">
        <v>45</v>
      </c>
      <c r="F28" s="44" t="s">
        <v>66</v>
      </c>
      <c r="G28" s="43" t="s">
        <v>47</v>
      </c>
      <c r="H28" s="45">
        <v>1</v>
      </c>
      <c r="I28" s="43"/>
      <c r="J28" s="46" t="str">
        <f>IF(I28=0,"",I28*H28)</f>
        <v/>
      </c>
      <c r="K28" s="47"/>
      <c r="L28" s="68">
        <f>ROUND((ROUND(H28,3))*(ROUND(K28,2)),2)</f>
        <v>0</v>
      </c>
    </row>
    <row r="29" spans="1:12" s="38" customFormat="1" ht="12.75" customHeight="1" x14ac:dyDescent="0.2">
      <c r="A29" s="39" t="s">
        <v>48</v>
      </c>
      <c r="B29" s="49"/>
      <c r="C29" s="50"/>
      <c r="D29" s="50"/>
      <c r="E29" s="50"/>
      <c r="F29" s="51" t="s">
        <v>67</v>
      </c>
      <c r="G29" s="52"/>
      <c r="H29" s="52"/>
      <c r="I29" s="52"/>
      <c r="J29" s="52"/>
      <c r="K29" s="52"/>
      <c r="L29" s="53"/>
    </row>
    <row r="30" spans="1:12" s="38" customFormat="1" ht="12.75" customHeight="1" x14ac:dyDescent="0.2">
      <c r="A30" s="39" t="s">
        <v>50</v>
      </c>
      <c r="B30" s="49"/>
      <c r="C30" s="50"/>
      <c r="D30" s="50"/>
      <c r="E30" s="50"/>
      <c r="F30" s="54" t="s">
        <v>51</v>
      </c>
      <c r="G30" s="52"/>
      <c r="H30" s="52"/>
      <c r="I30" s="52"/>
      <c r="J30" s="52"/>
      <c r="K30" s="52"/>
      <c r="L30" s="53"/>
    </row>
    <row r="31" spans="1:12" s="38" customFormat="1" ht="75" customHeight="1" thickBot="1" x14ac:dyDescent="0.25">
      <c r="A31" s="39" t="s">
        <v>52</v>
      </c>
      <c r="B31" s="55"/>
      <c r="C31" s="56"/>
      <c r="D31" s="56"/>
      <c r="E31" s="56"/>
      <c r="F31" s="57" t="s">
        <v>68</v>
      </c>
      <c r="G31" s="58"/>
      <c r="H31" s="58"/>
      <c r="I31" s="58"/>
      <c r="J31" s="58"/>
      <c r="K31" s="58"/>
      <c r="L31" s="59"/>
    </row>
    <row r="32" spans="1:12" s="38" customFormat="1" ht="13.5" customHeight="1" thickBot="1" x14ac:dyDescent="0.25">
      <c r="A32" s="39" t="s">
        <v>43</v>
      </c>
      <c r="B32" s="60">
        <f>1+MAX($B$13:B31)</f>
        <v>5</v>
      </c>
      <c r="C32" s="41"/>
      <c r="D32" s="42"/>
      <c r="E32" s="43" t="s">
        <v>45</v>
      </c>
      <c r="F32" s="44" t="s">
        <v>69</v>
      </c>
      <c r="G32" s="43" t="s">
        <v>47</v>
      </c>
      <c r="H32" s="45">
        <v>1</v>
      </c>
      <c r="I32" s="43"/>
      <c r="J32" s="46" t="str">
        <f>IF(I32=0,"",I32*H32)</f>
        <v/>
      </c>
      <c r="K32" s="47"/>
      <c r="L32" s="68">
        <f>ROUND((ROUND(H32,3))*(ROUND(K32,2)),2)</f>
        <v>0</v>
      </c>
    </row>
    <row r="33" spans="1:12" s="38" customFormat="1" ht="12.75" customHeight="1" x14ac:dyDescent="0.2">
      <c r="A33" s="39" t="s">
        <v>48</v>
      </c>
      <c r="B33" s="49"/>
      <c r="C33" s="50"/>
      <c r="D33" s="50"/>
      <c r="E33" s="50"/>
      <c r="F33" s="51" t="s">
        <v>70</v>
      </c>
      <c r="G33" s="52"/>
      <c r="H33" s="52"/>
      <c r="I33" s="52"/>
      <c r="J33" s="52"/>
      <c r="K33" s="52"/>
      <c r="L33" s="53"/>
    </row>
    <row r="34" spans="1:12" s="38" customFormat="1" ht="12.75" customHeight="1" x14ac:dyDescent="0.2">
      <c r="A34" s="39" t="s">
        <v>50</v>
      </c>
      <c r="B34" s="49"/>
      <c r="C34" s="50"/>
      <c r="D34" s="50"/>
      <c r="E34" s="50"/>
      <c r="F34" s="54" t="s">
        <v>51</v>
      </c>
      <c r="G34" s="52"/>
      <c r="H34" s="52"/>
      <c r="I34" s="52"/>
      <c r="J34" s="52"/>
      <c r="K34" s="52"/>
      <c r="L34" s="53"/>
    </row>
    <row r="35" spans="1:12" s="38" customFormat="1" ht="60" customHeight="1" thickBot="1" x14ac:dyDescent="0.25">
      <c r="A35" s="39" t="s">
        <v>52</v>
      </c>
      <c r="B35" s="55"/>
      <c r="C35" s="56"/>
      <c r="D35" s="56"/>
      <c r="E35" s="56"/>
      <c r="F35" s="57" t="s">
        <v>71</v>
      </c>
      <c r="G35" s="58"/>
      <c r="H35" s="58"/>
      <c r="I35" s="58"/>
      <c r="J35" s="58"/>
      <c r="K35" s="58"/>
      <c r="L35" s="59"/>
    </row>
    <row r="36" spans="1:12" ht="13.5" thickBot="1" x14ac:dyDescent="0.25">
      <c r="A36" s="61" t="s">
        <v>62</v>
      </c>
      <c r="B36" s="62" t="s">
        <v>63</v>
      </c>
      <c r="C36" s="63" t="s">
        <v>64</v>
      </c>
      <c r="D36" s="64"/>
      <c r="E36" s="64"/>
      <c r="F36" s="65" t="s">
        <v>65</v>
      </c>
      <c r="G36" s="63"/>
      <c r="H36" s="63"/>
      <c r="I36" s="63"/>
      <c r="J36" s="63"/>
      <c r="K36" s="63"/>
      <c r="L36" s="66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Kubátová Dana, Ing.</cp:lastModifiedBy>
  <dcterms:created xsi:type="dcterms:W3CDTF">2020-12-08T08:47:11Z</dcterms:created>
  <dcterms:modified xsi:type="dcterms:W3CDTF">2021-02-05T09:40:30Z</dcterms:modified>
</cp:coreProperties>
</file>