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or00000OVANT002\_Public2\_Utvar_TN\Odbor_ PS\___0.  PŘEJEZDY_50\_Zjednodušené dok\Balíček 709  M.Albrechtice\Soutěž P+R\"/>
    </mc:Choice>
  </mc:AlternateContent>
  <bookViews>
    <workbookView xWindow="33615" yWindow="2985" windowWidth="27840" windowHeight="11385"/>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fukci'!$A$2:$E$7</definedName>
    <definedName name="_xlnm.Print_Area" localSheetId="1">'SO 98-98'!$B$1:$L$36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 i="6" l="1"/>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shape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shapeId="0">
      <text>
        <r>
          <rPr>
            <b/>
            <i/>
            <u/>
            <sz val="10"/>
            <color indexed="81"/>
            <rFont val="Arial"/>
            <family val="2"/>
            <charset val="238"/>
          </rPr>
          <t>Povinná položka</t>
        </r>
        <r>
          <rPr>
            <sz val="10"/>
            <color indexed="81"/>
            <rFont val="Arial"/>
            <family val="2"/>
            <charset val="238"/>
          </rPr>
          <t xml:space="preserve">
</t>
        </r>
      </text>
    </comment>
    <comment ref="F15"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text>
        <r>
          <rPr>
            <b/>
            <i/>
            <u/>
            <sz val="10"/>
            <color indexed="81"/>
            <rFont val="Arial"/>
            <family val="2"/>
            <charset val="238"/>
          </rPr>
          <t>Povinná položka</t>
        </r>
        <r>
          <rPr>
            <sz val="10"/>
            <color indexed="81"/>
            <rFont val="Arial"/>
            <family val="2"/>
            <charset val="238"/>
          </rPr>
          <t xml:space="preserve">
</t>
        </r>
      </text>
    </comment>
    <comment ref="F2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text>
        <r>
          <rPr>
            <b/>
            <i/>
            <u/>
            <sz val="10"/>
            <color indexed="81"/>
            <rFont val="Arial"/>
            <family val="2"/>
            <charset val="238"/>
          </rPr>
          <t>Povinná položka</t>
        </r>
        <r>
          <rPr>
            <sz val="10"/>
            <color indexed="81"/>
            <rFont val="Arial"/>
            <family val="2"/>
            <charset val="238"/>
          </rPr>
          <t xml:space="preserve">
</t>
        </r>
      </text>
    </comment>
    <comment ref="F2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shape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shape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shape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shape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<sst xmlns="http://schemas.openxmlformats.org/spreadsheetml/2006/main" count="126" uniqueCount="87">
  <si>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</si>
  <si>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</si>
  <si>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</si>
  <si>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</si>
  <si>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</si>
  <si>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</si>
  <si>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</si>
  <si>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</si>
  <si>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</si>
  <si>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</si>
  <si>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</si>
  <si>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</si>
  <si>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</si>
  <si>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</si>
  <si>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</si>
  <si>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</si>
  <si>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</si>
  <si>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</si>
  <si>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</si>
  <si>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</si>
  <si>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</si>
  <si>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</si>
  <si>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</si>
  <si>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</si>
  <si>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</si>
  <si>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</si>
  <si>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</si>
  <si>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</si>
  <si>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</si>
  <si>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</si>
  <si>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</si>
  <si>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</si>
  <si>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</si>
  <si>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</si>
  <si>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</si>
  <si>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</si>
  <si>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</si>
  <si>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</si>
  <si>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</si>
  <si>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</si>
  <si>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</si>
  <si>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</si>
  <si>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</si>
  <si>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</si>
  <si>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</si>
  <si>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</si>
  <si>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</si>
  <si>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</si>
  <si>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</si>
  <si>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</si>
  <si>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</si>
  <si>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</si>
  <si>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</si>
  <si>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</si>
  <si>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</si>
  <si>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</si>
  <si>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</si>
  <si>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</si>
  <si>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</si>
  <si>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</si>
  <si>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</si>
  <si>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</si>
  <si>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</si>
  <si>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</si>
  <si>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</si>
  <si>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</si>
  <si>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</si>
  <si>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</si>
  <si>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</si>
  <si>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</si>
  <si>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</si>
  <si>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</si>
  <si>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</si>
  <si>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</si>
  <si>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</si>
  <si>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Stavba 1:</t>
  </si>
  <si>
    <t>Doplnění závor na přejezdu P7789 v km 10,778 na trati Krnov - Głuchołazy (PKP)</t>
  </si>
  <si>
    <t>Dodávka a montáž pro doplnění vnitřního a venkovního zařízení pro PZS včetně potřebného pomocného materiálu, softwarového vybavení.  Položka obsahuje všechny náklady na pořízení a montáž výstražníků a závor a související nutné kabelizace včetně pomocného materiálu a jeho dopravu. Položka obsahuje všechny náklady na úpravy vazeb na navazující ZZ, úpravy JOP v DK. V rámci tohoto PS bude zpracována a schválena nová tabulka přejezdu, situační schéma, provedeno úplné přezkoušení nového PZS včetně vazeb a jeho uvedení do provozu. Součástí tohoto PS budou rovněž demontáže veškerých zbytných vnitřních i venkovních prvků. PS bude realizován dle závazných norem a směrnic. 
Bude provedeno úprava a doplnění technologie stávajícího PZS bez závor. Technologie přejezdu bude umístěna do stávajícího technologického objektu, který bude vybaven PZTS. Pro zjišťování volnosti kolejových úseků budou použity stávající počítače náprav. Nová kabelizace bude položena od technologického domku k novým výstražníkům a pohonům závor ve stávající trase. Budou použity výstražníky s LED technologií, příp. závorová břevna s LED svítilnami. Před výstražníky a za pohony závor bude rovná plocha (příp. montážní plošina se zábradlím) pro bezpečné provádění údržby. Stávající diagnostika bude doplněna a upravena on-line přenosem informací do ŽST Krnov. Provede se úprava adresného SW. Stávající vazba na návěstidla zůstane zachována. 
Součásti stavby budou rovněž nezbytné úpravy nutné pro realizaci díla, zejména přeložky a ochrana inženýrských sítí. Položka obsahuje všechny náklady na montáž příslušného zařízení se všemi pomocnými a doplňujícími pracemi a součástmi, případné použití mechanizmů, včetně dopravy ze skladu k místu montáže. Součásti tohoto PS budou rovněž demontáže a likvidace odpadu v souladu se zákonem o odpadech.</t>
  </si>
  <si>
    <t>V rozsahu Zjednodušené dokumentace ve stádiu 2 a ZTP</t>
  </si>
  <si>
    <t>PS 01-01-31</t>
  </si>
  <si>
    <t>Zabezpečovací zařízení (PZS) P7789 v km 10,778</t>
  </si>
  <si>
    <t xml:space="preserve">V souvislosti se změnou zabezpečení bude provedena úprava dopravního značení. V případě osazování dopravních značek je nutné značky osadit tak, aby nedošlo k narušení viditelnosti výstražníků dle ČSN 73 6380.                                                                                                           Položka obsahuje všechny náklady na montáž příslušného zařízení se všemi pomocnými a doplňujícími pracemi a součástmi, případné použití mechanizmů, včetně dopravy ze skladu k místu montáže. Součásti tohoto SO budou rovněž demontáže a likvidace odpadu v souladu se zákonem o odpadech. </t>
  </si>
  <si>
    <t>V případě nutnosti navýšení jištění budou provedeny potřebné úpravy el. přípojky.                                                                                                                                                                                                                            Položka obsahuje všechny náklady na montáž příslušného zařízení se všemi pomocnými a doplňujícími pracemi a součástmi, případné použití mechanizmů, včetně dopravy ze skladu k místu montáže. Součásti tohoto SO budou rovněž demontáže a likvidace odpadu v souladu se zákonem o odpadech.</t>
  </si>
  <si>
    <t>SO 01-13-01</t>
  </si>
  <si>
    <t>Železniční přejezd P7789 v km 10,778</t>
  </si>
  <si>
    <t>SO 01-86-01</t>
  </si>
  <si>
    <t>Přípojka napájení NN P7789 v km 10,778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</si>
</sst>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Kč&quot;;\-#,##0.00\ &quot;Kč&quot;"/>
    <numFmt numFmtId="164" formatCode="_-* #,##0.00\ _K_č_-;\-* #,##0.00\ _K_č_-;_-* &quot;-&quot;??\ _K_č_-;_-@_-"/>
    <numFmt numFmtId="165" formatCode="#,##0.00\ &quot;Kč&quot;"/>
    <numFmt numFmtId="166" formatCode="m\/yyyy"/>
    <numFmt numFmtId="167" formatCode="#,##0.000"/>
  </numFmts>
  <fonts count="47"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
      <sz val="12"/>
      <color theme="1"/>
      <name val="Calibri"/>
      <family val="2"/>
      <charset val="238"/>
      <scheme val="minor"/>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auto="1"/>
      </left>
      <right style="thin">
        <color auto="1"/>
      </right>
      <top style="double">
        <color auto="1"/>
      </top>
      <bottom style="medium">
        <color indexed="64"/>
      </bottom>
      <diagonal/>
    </border>
    <border>
      <left style="thin">
        <color auto="1"/>
      </left>
      <right style="thin">
        <color auto="1"/>
      </right>
      <top style="double">
        <color auto="1"/>
      </top>
      <bottom style="medium">
        <color indexed="64"/>
      </bottom>
      <diagonal/>
    </border>
    <border>
      <left style="thin">
        <color auto="1"/>
      </left>
      <right/>
      <top style="double">
        <color auto="1"/>
      </top>
      <bottom style="medium">
        <color indexed="64"/>
      </bottom>
      <diagonal/>
    </border>
    <border>
      <left style="thin">
        <color auto="1"/>
      </left>
      <right style="medium">
        <color auto="1"/>
      </right>
      <top style="double">
        <color auto="1"/>
      </top>
      <bottom style="medium">
        <color indexed="64"/>
      </bottom>
      <diagonal/>
    </border>
  </borders>
  <cellStyleXfs count="5">
    <xf numFmtId="0" fontId="0" fillId="0" borderId="0"/>
    <xf numFmtId="0" fontId="1" fillId="0" borderId="0"/>
    <xf numFmtId="164" fontId="1" fillId="0" borderId="0" applyFont="0" applyFill="0" applyBorder="0" applyAlignment="0" applyProtection="0"/>
    <xf numFmtId="0" fontId="3" fillId="0" borderId="0"/>
    <xf numFmtId="0" fontId="2" fillId="0" borderId="0"/>
  </cellStyleXfs>
  <cellXfs count="161">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4" xfId="1" applyNumberFormat="1" applyFont="1" applyFill="1" applyBorder="1" applyAlignment="1" applyProtection="1">
      <alignment horizontal="left" vertical="top"/>
    </xf>
    <xf numFmtId="49" fontId="12" fillId="0" borderId="34"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6" fontId="19" fillId="0" borderId="44"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6" fontId="19" fillId="0" borderId="47" xfId="1" applyNumberFormat="1" applyFont="1" applyFill="1" applyBorder="1" applyAlignment="1" applyProtection="1">
      <alignment horizontal="left" vertical="center"/>
      <protection locked="0"/>
    </xf>
    <xf numFmtId="14" fontId="19" fillId="0" borderId="49" xfId="1" applyNumberFormat="1" applyFont="1" applyFill="1" applyBorder="1" applyAlignment="1" applyProtection="1">
      <alignment vertical="center"/>
      <protection locked="0"/>
    </xf>
    <xf numFmtId="0" fontId="25" fillId="7" borderId="52" xfId="1" applyFont="1" applyFill="1" applyBorder="1" applyAlignment="1" applyProtection="1">
      <alignment horizontal="right" vertical="center"/>
      <protection hidden="1"/>
    </xf>
    <xf numFmtId="3" fontId="25" fillId="7" borderId="53" xfId="1" applyNumberFormat="1" applyFont="1" applyFill="1" applyBorder="1" applyAlignment="1" applyProtection="1">
      <alignment horizontal="left" vertical="center"/>
      <protection hidden="1"/>
    </xf>
    <xf numFmtId="0" fontId="26" fillId="7" borderId="56" xfId="1" applyFont="1" applyFill="1" applyBorder="1" applyAlignment="1" applyProtection="1">
      <alignment horizontal="center" vertical="center"/>
      <protection hidden="1"/>
    </xf>
    <xf numFmtId="0" fontId="26" fillId="7" borderId="57"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58"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59"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0" xfId="1" applyFont="1" applyFill="1" applyBorder="1" applyAlignment="1" applyProtection="1">
      <alignment horizontal="center" vertical="center"/>
    </xf>
    <xf numFmtId="49" fontId="8" fillId="0" borderId="61" xfId="1" applyNumberFormat="1" applyFont="1" applyFill="1" applyBorder="1" applyAlignment="1" applyProtection="1">
      <alignment horizontal="center" vertical="center"/>
      <protection locked="0"/>
    </xf>
    <xf numFmtId="0" fontId="8" fillId="2" borderId="61" xfId="1" applyFont="1" applyFill="1" applyBorder="1" applyAlignment="1" applyProtection="1">
      <alignment horizontal="center" vertical="center"/>
      <protection locked="0"/>
    </xf>
    <xf numFmtId="0" fontId="8" fillId="0" borderId="61" xfId="1" applyFont="1" applyFill="1" applyBorder="1" applyAlignment="1" applyProtection="1">
      <alignment horizontal="center" vertical="center"/>
      <protection locked="0"/>
    </xf>
    <xf numFmtId="0" fontId="27" fillId="0" borderId="61" xfId="3" applyNumberFormat="1" applyFont="1" applyFill="1" applyBorder="1" applyAlignment="1" applyProtection="1">
      <alignment horizontal="left" vertical="center" wrapText="1"/>
      <protection locked="0"/>
    </xf>
    <xf numFmtId="167" fontId="8" fillId="0" borderId="61" xfId="1" applyNumberFormat="1" applyFont="1" applyFill="1" applyBorder="1" applyAlignment="1" applyProtection="1">
      <alignment horizontal="center" vertical="center"/>
      <protection locked="0"/>
    </xf>
    <xf numFmtId="2" fontId="8" fillId="0" borderId="61" xfId="1" applyNumberFormat="1" applyFont="1" applyFill="1" applyBorder="1" applyAlignment="1" applyProtection="1">
      <alignment horizontal="center" vertical="center"/>
      <protection locked="0"/>
    </xf>
    <xf numFmtId="4" fontId="28" fillId="0" borderId="61" xfId="3" applyNumberFormat="1" applyFont="1" applyFill="1" applyBorder="1" applyAlignment="1" applyProtection="1">
      <alignment horizontal="center" vertical="center"/>
      <protection locked="0"/>
    </xf>
    <xf numFmtId="165" fontId="28" fillId="0" borderId="62"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3"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4" xfId="1" applyFont="1" applyBorder="1" applyAlignment="1" applyProtection="1">
      <alignment vertical="center"/>
      <protection locked="0"/>
    </xf>
    <xf numFmtId="0" fontId="8" fillId="0" borderId="65" xfId="1" applyFont="1" applyBorder="1" applyAlignment="1" applyProtection="1">
      <alignment vertical="center"/>
      <protection locked="0"/>
    </xf>
    <xf numFmtId="0" fontId="27" fillId="0" borderId="56" xfId="3" applyNumberFormat="1" applyFont="1" applyFill="1" applyBorder="1" applyAlignment="1" applyProtection="1">
      <alignment horizontal="left" vertical="center" wrapText="1" shrinkToFit="1"/>
      <protection locked="0"/>
    </xf>
    <xf numFmtId="0" fontId="8" fillId="0" borderId="65" xfId="1" applyFont="1" applyBorder="1" applyAlignment="1" applyProtection="1">
      <alignment horizontal="center" vertical="center"/>
      <protection locked="0"/>
    </xf>
    <xf numFmtId="0" fontId="8" fillId="0" borderId="66" xfId="1" applyFont="1" applyBorder="1" applyAlignment="1" applyProtection="1">
      <alignment horizontal="center" vertical="center"/>
      <protection locked="0"/>
    </xf>
    <xf numFmtId="0" fontId="8" fillId="2" borderId="60"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58"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5" fontId="20" fillId="9" borderId="59" xfId="1" applyNumberFormat="1" applyFont="1" applyFill="1" applyBorder="1" applyAlignment="1" applyProtection="1">
      <alignment horizontal="center" vertical="center"/>
      <protection locked="0"/>
    </xf>
    <xf numFmtId="0" fontId="8" fillId="0" borderId="0" xfId="1" applyFont="1" applyProtection="1">
      <protection locked="0"/>
    </xf>
    <xf numFmtId="165" fontId="28" fillId="0" borderId="62"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0"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1"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2"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4" xfId="1" applyNumberFormat="1" applyFont="1" applyFill="1" applyBorder="1" applyAlignment="1" applyProtection="1">
      <alignment vertical="top" wrapText="1"/>
    </xf>
    <xf numFmtId="49" fontId="12" fillId="0" borderId="35"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36" xfId="1" applyNumberFormat="1" applyFont="1" applyFill="1" applyBorder="1" applyAlignment="1" applyProtection="1">
      <alignment vertical="top"/>
    </xf>
    <xf numFmtId="0" fontId="17" fillId="4" borderId="37"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1"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3" xfId="1" applyFont="1" applyFill="1" applyBorder="1" applyAlignment="1" applyProtection="1">
      <alignment vertical="center"/>
    </xf>
    <xf numFmtId="0" fontId="22" fillId="0" borderId="0" xfId="1" applyFont="1" applyAlignment="1" applyProtection="1">
      <alignment horizontal="center"/>
    </xf>
    <xf numFmtId="0" fontId="20" fillId="0" borderId="43" xfId="1" applyNumberFormat="1" applyFont="1" applyFill="1" applyBorder="1" applyAlignment="1" applyProtection="1">
      <alignment vertical="center"/>
    </xf>
    <xf numFmtId="0" fontId="23" fillId="0" borderId="0" xfId="1" applyFont="1" applyAlignment="1" applyProtection="1">
      <alignment horizontal="center"/>
    </xf>
    <xf numFmtId="166" fontId="24" fillId="0" borderId="48" xfId="1" applyNumberFormat="1" applyFont="1" applyFill="1" applyBorder="1" applyAlignment="1" applyProtection="1">
      <alignment horizontal="left" vertical="center" wrapText="1"/>
    </xf>
    <xf numFmtId="14" fontId="20" fillId="0" borderId="50" xfId="1" applyNumberFormat="1" applyFont="1" applyFill="1" applyBorder="1" applyAlignment="1" applyProtection="1">
      <alignment vertical="center"/>
    </xf>
    <xf numFmtId="165"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0" fontId="1" fillId="0" borderId="0" xfId="1" applyFill="1" applyProtection="1">
      <protection locked="0"/>
    </xf>
    <xf numFmtId="0" fontId="7" fillId="0" borderId="25" xfId="0" applyFont="1" applyBorder="1" applyAlignment="1">
      <alignment horizontal="left" vertical="center" wrapText="1"/>
    </xf>
    <xf numFmtId="0" fontId="7" fillId="0" borderId="26" xfId="0" applyFont="1" applyBorder="1" applyAlignment="1">
      <alignment horizontal="left" vertical="center" wrapText="1"/>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9" fillId="0" borderId="29" xfId="1" applyFont="1" applyFill="1" applyBorder="1" applyAlignment="1" applyProtection="1">
      <alignment horizontal="left" vertical="top" wrapText="1"/>
    </xf>
    <xf numFmtId="0" fontId="9" fillId="0" borderId="30" xfId="1" applyFont="1" applyFill="1" applyBorder="1" applyAlignment="1" applyProtection="1">
      <alignment horizontal="left" vertical="top" wrapText="1"/>
    </xf>
    <xf numFmtId="0" fontId="12" fillId="0" borderId="33" xfId="1" applyFont="1" applyFill="1" applyBorder="1" applyAlignment="1" applyProtection="1">
      <alignment horizontal="left" vertical="top"/>
    </xf>
    <xf numFmtId="0" fontId="12" fillId="0" borderId="34"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2"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38" xfId="1" applyFont="1" applyFill="1" applyBorder="1" applyAlignment="1" applyProtection="1">
      <alignment horizontal="center" vertical="center"/>
    </xf>
    <xf numFmtId="0" fontId="17" fillId="6" borderId="32" xfId="1" applyFont="1" applyFill="1" applyBorder="1" applyAlignment="1" applyProtection="1">
      <alignment horizontal="center" vertical="center"/>
    </xf>
    <xf numFmtId="0" fontId="18" fillId="0" borderId="12"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39" xfId="1" applyFont="1" applyFill="1" applyBorder="1" applyAlignment="1" applyProtection="1">
      <alignment horizontal="left" vertical="center"/>
    </xf>
    <xf numFmtId="0" fontId="18" fillId="0" borderId="40" xfId="1" applyFont="1" applyFill="1" applyBorder="1" applyAlignment="1" applyProtection="1">
      <alignment horizontal="left" vertical="center"/>
    </xf>
    <xf numFmtId="0" fontId="18" fillId="0" borderId="30"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2"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18" fillId="0" borderId="33"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166" fontId="20" fillId="0" borderId="45" xfId="1" applyNumberFormat="1" applyFont="1" applyFill="1" applyBorder="1" applyAlignment="1" applyProtection="1">
      <alignment horizontal="left" vertical="center"/>
    </xf>
    <xf numFmtId="166" fontId="20" fillId="0" borderId="34" xfId="1" applyNumberFormat="1" applyFont="1" applyFill="1" applyBorder="1" applyAlignment="1" applyProtection="1">
      <alignment horizontal="left" vertical="center"/>
    </xf>
    <xf numFmtId="166" fontId="20" fillId="0" borderId="44" xfId="1" applyNumberFormat="1" applyFont="1" applyFill="1" applyBorder="1" applyAlignment="1" applyProtection="1">
      <alignment horizontal="left" vertical="center"/>
    </xf>
    <xf numFmtId="0" fontId="18" fillId="0" borderId="46"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47" xfId="1" applyNumberFormat="1" applyFont="1" applyFill="1" applyBorder="1" applyAlignment="1" applyProtection="1">
      <alignment horizontal="left" vertical="center"/>
    </xf>
    <xf numFmtId="0" fontId="18" fillId="0" borderId="45" xfId="1" applyFont="1" applyFill="1" applyBorder="1" applyAlignment="1" applyProtection="1">
      <alignment horizontal="left" vertical="center"/>
    </xf>
    <xf numFmtId="0" fontId="26" fillId="7" borderId="46" xfId="1" applyFont="1" applyFill="1" applyBorder="1" applyAlignment="1" applyProtection="1">
      <alignment horizontal="center" vertical="center" wrapText="1"/>
      <protection hidden="1"/>
    </xf>
    <xf numFmtId="0" fontId="26" fillId="7" borderId="43" xfId="1" applyFont="1" applyFill="1" applyBorder="1" applyAlignment="1" applyProtection="1">
      <alignment horizontal="center" vertical="center" wrapText="1"/>
      <protection hidden="1"/>
    </xf>
    <xf numFmtId="49" fontId="25" fillId="7" borderId="51" xfId="1" applyNumberFormat="1" applyFont="1" applyFill="1" applyBorder="1" applyAlignment="1" applyProtection="1">
      <alignment horizontal="left" vertical="center"/>
      <protection hidden="1"/>
    </xf>
    <xf numFmtId="0" fontId="25" fillId="7" borderId="52" xfId="1" applyFont="1" applyFill="1" applyBorder="1" applyAlignment="1" applyProtection="1">
      <alignment horizontal="left" vertical="center"/>
      <protection hidden="1"/>
    </xf>
    <xf numFmtId="0" fontId="26" fillId="7" borderId="54" xfId="1" applyFont="1" applyFill="1" applyBorder="1" applyAlignment="1" applyProtection="1">
      <alignment horizontal="center" vertical="center" wrapText="1"/>
      <protection hidden="1"/>
    </xf>
    <xf numFmtId="0" fontId="26" fillId="7" borderId="55"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56"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56" xfId="1" applyFont="1" applyFill="1" applyBorder="1" applyAlignment="1" applyProtection="1">
      <alignment horizontal="center" vertical="center"/>
      <protection hidden="1"/>
    </xf>
    <xf numFmtId="0" fontId="7" fillId="0" borderId="67" xfId="0" applyFont="1" applyBorder="1" applyAlignment="1">
      <alignment horizontal="left" vertical="center" wrapText="1"/>
    </xf>
    <xf numFmtId="0" fontId="7" fillId="0" borderId="68" xfId="0" applyFont="1" applyBorder="1" applyAlignment="1">
      <alignment horizontal="left" vertical="center" wrapText="1"/>
    </xf>
    <xf numFmtId="0" fontId="46" fillId="0" borderId="26" xfId="1" applyFont="1" applyFill="1" applyBorder="1" applyAlignment="1">
      <alignment horizontal="left" vertical="center" wrapText="1"/>
    </xf>
    <xf numFmtId="4" fontId="7" fillId="0" borderId="27" xfId="1" applyNumberFormat="1" applyFont="1" applyFill="1" applyBorder="1" applyAlignment="1" applyProtection="1">
      <alignment horizontal="right" vertical="center"/>
      <protection locked="0"/>
    </xf>
    <xf numFmtId="4" fontId="7" fillId="0" borderId="70" xfId="1" applyNumberFormat="1" applyFont="1" applyFill="1" applyBorder="1" applyAlignment="1" applyProtection="1">
      <alignment horizontal="right" vertical="center"/>
      <protection locked="0"/>
    </xf>
    <xf numFmtId="0" fontId="46" fillId="0" borderId="26" xfId="0" applyFont="1" applyBorder="1" applyAlignment="1">
      <alignment horizontal="left" vertical="center" wrapText="1"/>
    </xf>
    <xf numFmtId="0" fontId="46" fillId="0" borderId="68" xfId="0" applyFont="1" applyBorder="1" applyAlignment="1">
      <alignment horizontal="left" vertical="center" wrapText="1"/>
    </xf>
    <xf numFmtId="0" fontId="46" fillId="0" borderId="28" xfId="1" applyFont="1" applyFill="1" applyBorder="1" applyAlignment="1">
      <alignment horizontal="center" vertical="center" wrapText="1"/>
    </xf>
    <xf numFmtId="0" fontId="46" fillId="0" borderId="28" xfId="0" applyFont="1" applyBorder="1" applyAlignment="1">
      <alignment horizontal="center" vertical="center" wrapText="1"/>
    </xf>
    <xf numFmtId="0" fontId="46" fillId="0" borderId="69" xfId="0" applyFont="1" applyBorder="1" applyAlignment="1">
      <alignment horizontal="center" vertical="center" wrapText="1"/>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a:extLst>
            <a:ext uri="{FF2B5EF4-FFF2-40B4-BE49-F238E27FC236}">
              <a16:creationId xmlns:a16="http://schemas.microsoft.com/office/drawing/2014/main" id="{00000000-0008-0000-0100-000002000000}"/>
            </a:ext>
          </a:extLst>
        </xdr:cNvPr>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a:extLst>
            <a:ext uri="{FF2B5EF4-FFF2-40B4-BE49-F238E27FC236}">
              <a16:creationId xmlns:a16="http://schemas.microsoft.com/office/drawing/2014/main" id="{00000000-0008-0000-0100-000003000000}"/>
            </a:ext>
          </a:extLst>
        </xdr:cNvPr>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a:extLst>
            <a:ext uri="{FF2B5EF4-FFF2-40B4-BE49-F238E27FC236}">
              <a16:creationId xmlns:a16="http://schemas.microsoft.com/office/drawing/2014/main" id="{00000000-0008-0000-0100-000004000000}"/>
            </a:ext>
          </a:extLst>
        </xdr:cNvPr>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2"/>
  <sheetViews>
    <sheetView tabSelected="1" zoomScale="70" zoomScaleNormal="70" zoomScalePageLayoutView="70" workbookViewId="0">
      <selection activeCell="M7" sqref="M7"/>
    </sheetView>
  </sheetViews>
  <sheetFormatPr defaultRowHeight="15" x14ac:dyDescent="0.25"/>
  <cols>
    <col min="1" max="1" width="11.09765625" style="13" customWidth="1"/>
    <col min="2" max="2" width="23.19921875" style="14" customWidth="1"/>
    <col min="3" max="3" width="82.796875" style="14" customWidth="1"/>
    <col min="4" max="4" width="19.19921875" style="14" customWidth="1"/>
    <col min="5" max="5" width="21.19921875" style="13" customWidth="1"/>
    <col min="6" max="6" width="8.796875" style="2"/>
    <col min="7" max="22" width="4" style="2" customWidth="1"/>
    <col min="23" max="16384" width="8.796875" style="2"/>
  </cols>
  <sheetData>
    <row r="1" spans="1:5" ht="39" customHeight="1" thickBot="1" x14ac:dyDescent="0.3">
      <c r="A1" s="66" t="s">
        <v>75</v>
      </c>
      <c r="B1" s="103" t="s">
        <v>76</v>
      </c>
      <c r="C1" s="103"/>
      <c r="D1" s="103"/>
      <c r="E1" s="104"/>
    </row>
    <row r="2" spans="1:5" ht="39" customHeight="1" thickBot="1" x14ac:dyDescent="0.3">
      <c r="A2" s="105" t="s">
        <v>1</v>
      </c>
      <c r="B2" s="106"/>
      <c r="C2" s="106"/>
      <c r="D2" s="1" t="s">
        <v>2</v>
      </c>
      <c r="E2" s="97">
        <f>SUM(E5:E42)</f>
        <v>0</v>
      </c>
    </row>
    <row r="3" spans="1:5" s="5" customFormat="1" ht="21.75" customHeight="1" x14ac:dyDescent="0.2">
      <c r="A3" s="3"/>
      <c r="B3" s="4"/>
      <c r="C3" s="107" t="s">
        <v>3</v>
      </c>
      <c r="D3" s="108"/>
      <c r="E3" s="98"/>
    </row>
    <row r="4" spans="1:5" s="5" customFormat="1" ht="36" customHeight="1" thickBot="1" x14ac:dyDescent="0.25">
      <c r="A4" s="6" t="s">
        <v>4</v>
      </c>
      <c r="B4" s="7" t="s">
        <v>5</v>
      </c>
      <c r="C4" s="8" t="s">
        <v>6</v>
      </c>
      <c r="D4" s="9" t="s">
        <v>72</v>
      </c>
      <c r="E4" s="99" t="s">
        <v>7</v>
      </c>
    </row>
    <row r="5" spans="1:5" s="10" customFormat="1" ht="299.25" customHeight="1" thickTop="1" thickBot="1" x14ac:dyDescent="0.25">
      <c r="A5" s="12" t="s">
        <v>79</v>
      </c>
      <c r="B5" s="11" t="s">
        <v>80</v>
      </c>
      <c r="C5" s="153" t="s">
        <v>77</v>
      </c>
      <c r="D5" s="158" t="s">
        <v>78</v>
      </c>
      <c r="E5" s="154"/>
    </row>
    <row r="6" spans="1:5" s="10" customFormat="1" ht="150" customHeight="1" thickTop="1" thickBot="1" x14ac:dyDescent="0.25">
      <c r="A6" s="101" t="s">
        <v>83</v>
      </c>
      <c r="B6" s="102" t="s">
        <v>84</v>
      </c>
      <c r="C6" s="156" t="s">
        <v>81</v>
      </c>
      <c r="D6" s="159" t="s">
        <v>78</v>
      </c>
      <c r="E6" s="154"/>
    </row>
    <row r="7" spans="1:5" s="10" customFormat="1" ht="150" customHeight="1" thickTop="1" thickBot="1" x14ac:dyDescent="0.25">
      <c r="A7" s="151" t="s">
        <v>85</v>
      </c>
      <c r="B7" s="152" t="s">
        <v>86</v>
      </c>
      <c r="C7" s="157" t="s">
        <v>82</v>
      </c>
      <c r="D7" s="160" t="s">
        <v>78</v>
      </c>
      <c r="E7" s="155"/>
    </row>
    <row r="8" spans="1:5" x14ac:dyDescent="0.25">
      <c r="E8" s="100"/>
    </row>
    <row r="9" spans="1:5" x14ac:dyDescent="0.25">
      <c r="E9" s="100"/>
    </row>
    <row r="10" spans="1:5" x14ac:dyDescent="0.25">
      <c r="E10" s="100"/>
    </row>
    <row r="11" spans="1:5" x14ac:dyDescent="0.25">
      <c r="E11" s="100"/>
    </row>
    <row r="12" spans="1:5" x14ac:dyDescent="0.25">
      <c r="E12" s="100"/>
    </row>
    <row r="13" spans="1:5" x14ac:dyDescent="0.25">
      <c r="E13" s="100"/>
    </row>
    <row r="14" spans="1:5" x14ac:dyDescent="0.25">
      <c r="E14" s="100"/>
    </row>
    <row r="15" spans="1:5" x14ac:dyDescent="0.25">
      <c r="E15" s="100"/>
    </row>
    <row r="16" spans="1:5" x14ac:dyDescent="0.25">
      <c r="E16" s="100"/>
    </row>
    <row r="17" spans="5:5" x14ac:dyDescent="0.25">
      <c r="E17" s="100"/>
    </row>
    <row r="18" spans="5:5" x14ac:dyDescent="0.25">
      <c r="E18" s="100"/>
    </row>
    <row r="19" spans="5:5" x14ac:dyDescent="0.25">
      <c r="E19" s="100"/>
    </row>
    <row r="20" spans="5:5" x14ac:dyDescent="0.25">
      <c r="E20" s="100"/>
    </row>
    <row r="21" spans="5:5" x14ac:dyDescent="0.25">
      <c r="E21" s="100"/>
    </row>
    <row r="22" spans="5:5" x14ac:dyDescent="0.25">
      <c r="E22" s="100"/>
    </row>
    <row r="23" spans="5:5" x14ac:dyDescent="0.25">
      <c r="E23" s="100"/>
    </row>
    <row r="24" spans="5:5" x14ac:dyDescent="0.25">
      <c r="E24" s="100"/>
    </row>
    <row r="25" spans="5:5" x14ac:dyDescent="0.25">
      <c r="E25" s="100"/>
    </row>
    <row r="26" spans="5:5" x14ac:dyDescent="0.25">
      <c r="E26" s="100"/>
    </row>
    <row r="27" spans="5:5" x14ac:dyDescent="0.25">
      <c r="E27" s="100"/>
    </row>
    <row r="28" spans="5:5" x14ac:dyDescent="0.25">
      <c r="E28" s="100"/>
    </row>
    <row r="29" spans="5:5" x14ac:dyDescent="0.25">
      <c r="E29" s="100"/>
    </row>
    <row r="30" spans="5:5" x14ac:dyDescent="0.25">
      <c r="E30" s="100"/>
    </row>
    <row r="31" spans="5:5" x14ac:dyDescent="0.25">
      <c r="E31" s="100"/>
    </row>
    <row r="32" spans="5:5" x14ac:dyDescent="0.25">
      <c r="E32" s="100"/>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B1" zoomScale="70" zoomScaleNormal="70" workbookViewId="0">
      <selection activeCell="K15" sqref="K15"/>
    </sheetView>
  </sheetViews>
  <sheetFormatPr defaultColWidth="6.3984375" defaultRowHeight="11.25" x14ac:dyDescent="0.2"/>
  <cols>
    <col min="1" max="1" width="2.19921875" style="63" hidden="1" customWidth="1"/>
    <col min="2" max="2" width="6" style="63" customWidth="1"/>
    <col min="3" max="3" width="7.3984375" style="63" customWidth="1"/>
    <col min="4" max="4" width="7" style="63" customWidth="1"/>
    <col min="5" max="5" width="8" style="63" customWidth="1"/>
    <col min="6" max="6" width="57.296875" style="63" customWidth="1"/>
    <col min="7" max="7" width="6.296875" style="65" customWidth="1"/>
    <col min="8" max="8" width="9.09765625" style="65" customWidth="1"/>
    <col min="9" max="9" width="7.59765625" style="65" customWidth="1"/>
    <col min="10" max="10" width="7.09765625" style="65" customWidth="1"/>
    <col min="11" max="11" width="9" style="65" customWidth="1"/>
    <col min="12" max="12" width="13.296875" style="65" customWidth="1"/>
    <col min="13" max="14" width="19.796875" style="63" customWidth="1"/>
    <col min="15" max="15" width="6.3984375" style="63" customWidth="1"/>
    <col min="16" max="16384" width="6.3984375" style="63"/>
  </cols>
  <sheetData>
    <row r="1" spans="1:15" s="67" customFormat="1" ht="30.75" customHeight="1" thickTop="1" thickBot="1" x14ac:dyDescent="0.25">
      <c r="B1" s="109" t="s">
        <v>74</v>
      </c>
      <c r="C1" s="110"/>
      <c r="D1" s="110"/>
      <c r="E1" s="68"/>
      <c r="F1" s="68" t="s">
        <v>8</v>
      </c>
      <c r="G1" s="68"/>
      <c r="H1" s="69"/>
      <c r="I1" s="70"/>
      <c r="J1" s="71"/>
      <c r="K1" s="71"/>
      <c r="L1" s="72" t="s">
        <v>9</v>
      </c>
      <c r="M1" s="73"/>
    </row>
    <row r="2" spans="1:15" s="67" customFormat="1" ht="57" customHeight="1" thickTop="1" thickBot="1" x14ac:dyDescent="0.25">
      <c r="B2" s="111" t="s">
        <v>10</v>
      </c>
      <c r="C2" s="112"/>
      <c r="D2" s="16"/>
      <c r="E2" s="17"/>
      <c r="F2" s="74" t="str">
        <f>'Požadavky na výkon a fukci'!B1</f>
        <v>Doplnění závor na přejezdu P7789 v km 10,778 na trati Krnov - Głuchołazy (PKP)</v>
      </c>
      <c r="G2" s="17"/>
      <c r="H2" s="75"/>
      <c r="I2" s="113" t="s">
        <v>11</v>
      </c>
      <c r="J2" s="114"/>
      <c r="K2" s="115">
        <f>SUM(L26+L36)</f>
        <v>0</v>
      </c>
      <c r="L2" s="116"/>
    </row>
    <row r="3" spans="1:15" s="67" customFormat="1" ht="42.75" customHeight="1" thickTop="1" thickBot="1" x14ac:dyDescent="0.25">
      <c r="B3" s="76" t="s">
        <v>12</v>
      </c>
      <c r="C3" s="77"/>
      <c r="D3" s="117" t="s">
        <v>9</v>
      </c>
      <c r="E3" s="117"/>
      <c r="F3" s="78" t="s">
        <v>13</v>
      </c>
      <c r="G3" s="79"/>
      <c r="H3" s="80"/>
      <c r="I3" s="81"/>
      <c r="J3" s="82"/>
      <c r="K3" s="118"/>
      <c r="L3" s="119"/>
    </row>
    <row r="4" spans="1:15" s="67" customFormat="1" ht="18" customHeight="1" thickTop="1" x14ac:dyDescent="0.2">
      <c r="B4" s="120" t="s">
        <v>14</v>
      </c>
      <c r="C4" s="121"/>
      <c r="D4" s="122"/>
      <c r="E4" s="83"/>
      <c r="F4" s="84" t="s">
        <v>15</v>
      </c>
      <c r="G4" s="85"/>
      <c r="H4" s="86"/>
      <c r="I4" s="123" t="s">
        <v>16</v>
      </c>
      <c r="J4" s="124"/>
      <c r="K4" s="87"/>
      <c r="L4" s="88"/>
    </row>
    <row r="5" spans="1:15" s="67" customFormat="1" ht="18" customHeight="1" x14ac:dyDescent="0.2">
      <c r="B5" s="89" t="s">
        <v>17</v>
      </c>
      <c r="C5" s="90"/>
      <c r="D5" s="90"/>
      <c r="E5" s="18" t="s">
        <v>18</v>
      </c>
      <c r="F5" s="125"/>
      <c r="G5" s="125"/>
      <c r="H5" s="126"/>
      <c r="I5" s="127" t="s">
        <v>19</v>
      </c>
      <c r="J5" s="122"/>
      <c r="K5" s="19"/>
      <c r="L5" s="91"/>
    </row>
    <row r="6" spans="1:15" s="67" customFormat="1" ht="18" customHeight="1" x14ac:dyDescent="0.2">
      <c r="B6" s="89" t="s">
        <v>20</v>
      </c>
      <c r="C6" s="90"/>
      <c r="D6" s="90"/>
      <c r="E6" s="19" t="s">
        <v>21</v>
      </c>
      <c r="F6" s="128"/>
      <c r="G6" s="128"/>
      <c r="H6" s="129"/>
      <c r="I6" s="127" t="s">
        <v>22</v>
      </c>
      <c r="J6" s="122"/>
      <c r="K6" s="19"/>
      <c r="L6" s="91"/>
      <c r="O6" s="92"/>
    </row>
    <row r="7" spans="1:15" s="67" customFormat="1" ht="18" customHeight="1" x14ac:dyDescent="0.2">
      <c r="B7" s="130" t="s">
        <v>23</v>
      </c>
      <c r="C7" s="131"/>
      <c r="D7" s="131"/>
      <c r="E7" s="20"/>
      <c r="F7" s="132" t="s">
        <v>24</v>
      </c>
      <c r="G7" s="133"/>
      <c r="H7" s="134"/>
      <c r="I7" s="135" t="s">
        <v>25</v>
      </c>
      <c r="J7" s="121"/>
      <c r="K7" s="21">
        <v>2020</v>
      </c>
      <c r="L7" s="93"/>
      <c r="O7" s="94"/>
    </row>
    <row r="8" spans="1:15" s="67" customFormat="1" ht="19.5" customHeight="1" thickBot="1" x14ac:dyDescent="0.25">
      <c r="B8" s="136" t="s">
        <v>26</v>
      </c>
      <c r="C8" s="137"/>
      <c r="D8" s="137"/>
      <c r="E8" s="22"/>
      <c r="F8" s="95" t="s">
        <v>73</v>
      </c>
      <c r="G8" s="138"/>
      <c r="H8" s="139"/>
      <c r="I8" s="140" t="s">
        <v>27</v>
      </c>
      <c r="J8" s="131"/>
      <c r="K8" s="23">
        <v>44166</v>
      </c>
      <c r="L8" s="96"/>
    </row>
    <row r="9" spans="1:15" s="15" customFormat="1" ht="9.75" customHeight="1" x14ac:dyDescent="0.2">
      <c r="B9" s="143" t="s">
        <v>0</v>
      </c>
      <c r="C9" s="144"/>
      <c r="D9" s="144"/>
      <c r="E9" s="144"/>
      <c r="F9" s="144"/>
      <c r="G9" s="144"/>
      <c r="H9" s="144"/>
      <c r="I9" s="144"/>
      <c r="J9" s="144"/>
      <c r="K9" s="24" t="s">
        <v>19</v>
      </c>
      <c r="L9" s="25">
        <v>0</v>
      </c>
    </row>
    <row r="10" spans="1:15" s="15" customFormat="1" ht="15" customHeight="1" x14ac:dyDescent="0.2">
      <c r="B10" s="145" t="s">
        <v>28</v>
      </c>
      <c r="C10" s="147" t="s">
        <v>29</v>
      </c>
      <c r="D10" s="147" t="s">
        <v>30</v>
      </c>
      <c r="E10" s="147" t="s">
        <v>31</v>
      </c>
      <c r="F10" s="149" t="s">
        <v>32</v>
      </c>
      <c r="G10" s="149" t="s">
        <v>33</v>
      </c>
      <c r="H10" s="149" t="s">
        <v>34</v>
      </c>
      <c r="I10" s="147" t="s">
        <v>35</v>
      </c>
      <c r="J10" s="147" t="s">
        <v>36</v>
      </c>
      <c r="K10" s="141" t="s">
        <v>37</v>
      </c>
      <c r="L10" s="142"/>
    </row>
    <row r="11" spans="1:15" s="15" customFormat="1" ht="15" customHeight="1" x14ac:dyDescent="0.2">
      <c r="B11" s="145"/>
      <c r="C11" s="147"/>
      <c r="D11" s="147"/>
      <c r="E11" s="147"/>
      <c r="F11" s="149"/>
      <c r="G11" s="149"/>
      <c r="H11" s="149"/>
      <c r="I11" s="147"/>
      <c r="J11" s="147"/>
      <c r="K11" s="141"/>
      <c r="L11" s="142"/>
    </row>
    <row r="12" spans="1:15" s="15" customFormat="1" ht="12.75" customHeight="1" thickBot="1" x14ac:dyDescent="0.25">
      <c r="B12" s="146"/>
      <c r="C12" s="148"/>
      <c r="D12" s="148"/>
      <c r="E12" s="148"/>
      <c r="F12" s="150"/>
      <c r="G12" s="150"/>
      <c r="H12" s="150"/>
      <c r="I12" s="148"/>
      <c r="J12" s="148"/>
      <c r="K12" s="26" t="s">
        <v>38</v>
      </c>
      <c r="L12" s="27" t="s">
        <v>39</v>
      </c>
    </row>
    <row r="13" spans="1:15" s="34" customFormat="1" ht="15" customHeight="1" thickBot="1" x14ac:dyDescent="0.25">
      <c r="A13" s="28" t="s">
        <v>40</v>
      </c>
      <c r="B13" s="29" t="s">
        <v>41</v>
      </c>
      <c r="C13" s="30">
        <v>1</v>
      </c>
      <c r="D13" s="31"/>
      <c r="E13" s="31"/>
      <c r="F13" s="32" t="s">
        <v>42</v>
      </c>
      <c r="G13" s="30"/>
      <c r="H13" s="30"/>
      <c r="I13" s="30"/>
      <c r="J13" s="30"/>
      <c r="K13" s="30"/>
      <c r="L13" s="33"/>
    </row>
    <row r="14" spans="1:15" s="34" customFormat="1" ht="13.5" customHeight="1" thickBot="1" x14ac:dyDescent="0.25">
      <c r="A14" s="35" t="s">
        <v>43</v>
      </c>
      <c r="B14" s="36">
        <f>1+MAX($B$13:B13)</f>
        <v>1</v>
      </c>
      <c r="C14" s="37" t="s">
        <v>44</v>
      </c>
      <c r="D14" s="38"/>
      <c r="E14" s="39" t="s">
        <v>45</v>
      </c>
      <c r="F14" s="40" t="s">
        <v>46</v>
      </c>
      <c r="G14" s="39" t="s">
        <v>47</v>
      </c>
      <c r="H14" s="41">
        <v>1</v>
      </c>
      <c r="I14" s="39"/>
      <c r="J14" s="42" t="str">
        <f>IF(I14=0,"",I14*H14)</f>
        <v/>
      </c>
      <c r="K14" s="43"/>
      <c r="L14" s="44">
        <f>ROUND((ROUND(H14,3))*(ROUND(K14,2)),2)</f>
        <v>0</v>
      </c>
    </row>
    <row r="15" spans="1:15" s="34" customFormat="1" ht="12.75" customHeight="1" x14ac:dyDescent="0.2">
      <c r="A15" s="35" t="s">
        <v>48</v>
      </c>
      <c r="B15" s="45"/>
      <c r="C15" s="46"/>
      <c r="D15" s="46"/>
      <c r="E15" s="46"/>
      <c r="F15" s="47" t="s">
        <v>49</v>
      </c>
      <c r="G15" s="48"/>
      <c r="H15" s="48"/>
      <c r="I15" s="48"/>
      <c r="J15" s="48"/>
      <c r="K15" s="48"/>
      <c r="L15" s="49"/>
    </row>
    <row r="16" spans="1:15" s="34" customFormat="1" ht="12.75" customHeight="1" x14ac:dyDescent="0.2">
      <c r="A16" s="35" t="s">
        <v>50</v>
      </c>
      <c r="B16" s="45"/>
      <c r="C16" s="46"/>
      <c r="D16" s="46"/>
      <c r="E16" s="46"/>
      <c r="F16" s="50" t="s">
        <v>51</v>
      </c>
      <c r="G16" s="48"/>
      <c r="H16" s="48"/>
      <c r="I16" s="48"/>
      <c r="J16" s="48"/>
      <c r="K16" s="48"/>
      <c r="L16" s="49"/>
    </row>
    <row r="17" spans="1:12" s="34" customFormat="1" ht="72" customHeight="1" thickBot="1" x14ac:dyDescent="0.25">
      <c r="A17" s="35" t="s">
        <v>52</v>
      </c>
      <c r="B17" s="51"/>
      <c r="C17" s="52"/>
      <c r="D17" s="52"/>
      <c r="E17" s="52"/>
      <c r="F17" s="53" t="s">
        <v>53</v>
      </c>
      <c r="G17" s="54"/>
      <c r="H17" s="54"/>
      <c r="I17" s="54"/>
      <c r="J17" s="54"/>
      <c r="K17" s="54"/>
      <c r="L17" s="55"/>
    </row>
    <row r="18" spans="1:12" s="34" customFormat="1" ht="13.5" customHeight="1" thickBot="1" x14ac:dyDescent="0.25">
      <c r="A18" s="35" t="s">
        <v>43</v>
      </c>
      <c r="B18" s="56">
        <f>1+MAX($B$13:B17)</f>
        <v>2</v>
      </c>
      <c r="C18" s="37" t="s">
        <v>54</v>
      </c>
      <c r="D18" s="38"/>
      <c r="E18" s="39" t="s">
        <v>45</v>
      </c>
      <c r="F18" s="40" t="s">
        <v>55</v>
      </c>
      <c r="G18" s="39" t="s">
        <v>47</v>
      </c>
      <c r="H18" s="41">
        <v>1</v>
      </c>
      <c r="I18" s="39"/>
      <c r="J18" s="42" t="str">
        <f>IF(I18=0,"",I18*H18)</f>
        <v/>
      </c>
      <c r="K18" s="43"/>
      <c r="L18" s="44">
        <f>ROUND((ROUND(H18,3))*(ROUND(K18,2)),2)</f>
        <v>0</v>
      </c>
    </row>
    <row r="19" spans="1:12" s="34" customFormat="1" ht="12.75" customHeight="1" x14ac:dyDescent="0.2">
      <c r="A19" s="35" t="s">
        <v>48</v>
      </c>
      <c r="B19" s="45"/>
      <c r="C19" s="46"/>
      <c r="D19" s="46"/>
      <c r="E19" s="46"/>
      <c r="F19" s="47" t="s">
        <v>56</v>
      </c>
      <c r="G19" s="48"/>
      <c r="H19" s="48"/>
      <c r="I19" s="48"/>
      <c r="J19" s="48"/>
      <c r="K19" s="48"/>
      <c r="L19" s="49"/>
    </row>
    <row r="20" spans="1:12" s="34" customFormat="1" ht="12.75" customHeight="1" x14ac:dyDescent="0.2">
      <c r="A20" s="35" t="s">
        <v>50</v>
      </c>
      <c r="B20" s="45"/>
      <c r="C20" s="46"/>
      <c r="D20" s="46"/>
      <c r="E20" s="46"/>
      <c r="F20" s="50" t="s">
        <v>51</v>
      </c>
      <c r="G20" s="48"/>
      <c r="H20" s="48"/>
      <c r="I20" s="48"/>
      <c r="J20" s="48"/>
      <c r="K20" s="48"/>
      <c r="L20" s="49"/>
    </row>
    <row r="21" spans="1:12" s="34" customFormat="1" ht="81" customHeight="1" thickBot="1" x14ac:dyDescent="0.25">
      <c r="A21" s="35" t="s">
        <v>52</v>
      </c>
      <c r="B21" s="51"/>
      <c r="C21" s="52"/>
      <c r="D21" s="52"/>
      <c r="E21" s="52"/>
      <c r="F21" s="53" t="s">
        <v>57</v>
      </c>
      <c r="G21" s="54"/>
      <c r="H21" s="54"/>
      <c r="I21" s="54"/>
      <c r="J21" s="54"/>
      <c r="K21" s="54"/>
      <c r="L21" s="55"/>
    </row>
    <row r="22" spans="1:12" s="34" customFormat="1" ht="13.5" customHeight="1" thickBot="1" x14ac:dyDescent="0.25">
      <c r="A22" s="35" t="s">
        <v>43</v>
      </c>
      <c r="B22" s="56">
        <f>1+MAX($B$13:B21)</f>
        <v>3</v>
      </c>
      <c r="C22" s="37" t="s">
        <v>58</v>
      </c>
      <c r="D22" s="38"/>
      <c r="E22" s="39" t="s">
        <v>45</v>
      </c>
      <c r="F22" s="40" t="s">
        <v>59</v>
      </c>
      <c r="G22" s="39" t="s">
        <v>47</v>
      </c>
      <c r="H22" s="41">
        <v>1</v>
      </c>
      <c r="I22" s="39"/>
      <c r="J22" s="42" t="str">
        <f>IF(I22=0,"",I22*H22)</f>
        <v/>
      </c>
      <c r="K22" s="43"/>
      <c r="L22" s="44">
        <f>ROUND((ROUND(H22,3))*(ROUND(K22,2)),2)</f>
        <v>0</v>
      </c>
    </row>
    <row r="23" spans="1:12" s="34" customFormat="1" ht="12.75" customHeight="1" x14ac:dyDescent="0.2">
      <c r="A23" s="35" t="s">
        <v>48</v>
      </c>
      <c r="B23" s="45"/>
      <c r="C23" s="46"/>
      <c r="D23" s="46"/>
      <c r="E23" s="46"/>
      <c r="F23" s="47" t="s">
        <v>60</v>
      </c>
      <c r="G23" s="48"/>
      <c r="H23" s="48"/>
      <c r="I23" s="48"/>
      <c r="J23" s="48"/>
      <c r="K23" s="48"/>
      <c r="L23" s="49"/>
    </row>
    <row r="24" spans="1:12" s="34" customFormat="1" ht="12.75" customHeight="1" x14ac:dyDescent="0.2">
      <c r="A24" s="35" t="s">
        <v>50</v>
      </c>
      <c r="B24" s="45"/>
      <c r="C24" s="46"/>
      <c r="D24" s="46"/>
      <c r="E24" s="46"/>
      <c r="F24" s="50" t="s">
        <v>51</v>
      </c>
      <c r="G24" s="48"/>
      <c r="H24" s="48"/>
      <c r="I24" s="48"/>
      <c r="J24" s="48"/>
      <c r="K24" s="48"/>
      <c r="L24" s="49"/>
    </row>
    <row r="25" spans="1:12" s="34" customFormat="1" ht="42.75" customHeight="1" thickBot="1" x14ac:dyDescent="0.25">
      <c r="A25" s="35" t="s">
        <v>52</v>
      </c>
      <c r="B25" s="51"/>
      <c r="C25" s="52"/>
      <c r="D25" s="52"/>
      <c r="E25" s="52"/>
      <c r="F25" s="53" t="s">
        <v>61</v>
      </c>
      <c r="G25" s="54"/>
      <c r="H25" s="54"/>
      <c r="I25" s="54"/>
      <c r="J25" s="54"/>
      <c r="K25" s="54"/>
      <c r="L25" s="55"/>
    </row>
    <row r="26" spans="1:12" ht="13.5" thickBot="1" x14ac:dyDescent="0.25">
      <c r="A26" s="57" t="s">
        <v>62</v>
      </c>
      <c r="B26" s="58" t="s">
        <v>63</v>
      </c>
      <c r="C26" s="59" t="s">
        <v>64</v>
      </c>
      <c r="D26" s="60"/>
      <c r="E26" s="60"/>
      <c r="F26" s="61" t="s">
        <v>42</v>
      </c>
      <c r="G26" s="59"/>
      <c r="H26" s="59"/>
      <c r="I26" s="59"/>
      <c r="J26" s="59"/>
      <c r="K26" s="59"/>
      <c r="L26" s="62">
        <f>SUM(L14:L25)</f>
        <v>0</v>
      </c>
    </row>
    <row r="27" spans="1:12" ht="13.5" thickBot="1" x14ac:dyDescent="0.25">
      <c r="A27" s="28" t="s">
        <v>40</v>
      </c>
      <c r="B27" s="29" t="s">
        <v>41</v>
      </c>
      <c r="C27" s="30">
        <v>2</v>
      </c>
      <c r="D27" s="31"/>
      <c r="E27" s="31"/>
      <c r="F27" s="32" t="s">
        <v>65</v>
      </c>
      <c r="G27" s="30"/>
      <c r="H27" s="30"/>
      <c r="I27" s="30"/>
      <c r="J27" s="30"/>
      <c r="K27" s="30"/>
      <c r="L27" s="33"/>
    </row>
    <row r="28" spans="1:12" s="34" customFormat="1" ht="13.5" customHeight="1" thickBot="1" x14ac:dyDescent="0.25">
      <c r="A28" s="35" t="s">
        <v>43</v>
      </c>
      <c r="B28" s="56">
        <f>1+MAX($B$13:B27)</f>
        <v>4</v>
      </c>
      <c r="C28" s="37"/>
      <c r="D28" s="38"/>
      <c r="E28" s="39" t="s">
        <v>45</v>
      </c>
      <c r="F28" s="40" t="s">
        <v>66</v>
      </c>
      <c r="G28" s="39" t="s">
        <v>47</v>
      </c>
      <c r="H28" s="41">
        <v>1</v>
      </c>
      <c r="I28" s="39"/>
      <c r="J28" s="42" t="str">
        <f>IF(I28=0,"",I28*H28)</f>
        <v/>
      </c>
      <c r="K28" s="43"/>
      <c r="L28" s="64">
        <f>ROUND((ROUND(H28,3))*(ROUND(K28,2)),2)</f>
        <v>0</v>
      </c>
    </row>
    <row r="29" spans="1:12" s="34" customFormat="1" ht="12.75" customHeight="1" x14ac:dyDescent="0.2">
      <c r="A29" s="35" t="s">
        <v>48</v>
      </c>
      <c r="B29" s="45"/>
      <c r="C29" s="46"/>
      <c r="D29" s="46"/>
      <c r="E29" s="46"/>
      <c r="F29" s="47" t="s">
        <v>67</v>
      </c>
      <c r="G29" s="48"/>
      <c r="H29" s="48"/>
      <c r="I29" s="48"/>
      <c r="J29" s="48"/>
      <c r="K29" s="48"/>
      <c r="L29" s="49"/>
    </row>
    <row r="30" spans="1:12" s="34" customFormat="1" ht="12.75" customHeight="1" x14ac:dyDescent="0.2">
      <c r="A30" s="35" t="s">
        <v>50</v>
      </c>
      <c r="B30" s="45"/>
      <c r="C30" s="46"/>
      <c r="D30" s="46"/>
      <c r="E30" s="46"/>
      <c r="F30" s="50" t="s">
        <v>51</v>
      </c>
      <c r="G30" s="48"/>
      <c r="H30" s="48"/>
      <c r="I30" s="48"/>
      <c r="J30" s="48"/>
      <c r="K30" s="48"/>
      <c r="L30" s="49"/>
    </row>
    <row r="31" spans="1:12" s="34" customFormat="1" ht="75" customHeight="1" thickBot="1" x14ac:dyDescent="0.25">
      <c r="A31" s="35" t="s">
        <v>52</v>
      </c>
      <c r="B31" s="51"/>
      <c r="C31" s="52"/>
      <c r="D31" s="52"/>
      <c r="E31" s="52"/>
      <c r="F31" s="53" t="s">
        <v>68</v>
      </c>
      <c r="G31" s="54"/>
      <c r="H31" s="54"/>
      <c r="I31" s="54"/>
      <c r="J31" s="54"/>
      <c r="K31" s="54"/>
      <c r="L31" s="55"/>
    </row>
    <row r="32" spans="1:12" s="34" customFormat="1" ht="13.5" customHeight="1" thickBot="1" x14ac:dyDescent="0.25">
      <c r="A32" s="35" t="s">
        <v>43</v>
      </c>
      <c r="B32" s="56">
        <f>1+MAX($B$13:B31)</f>
        <v>5</v>
      </c>
      <c r="C32" s="37"/>
      <c r="D32" s="38"/>
      <c r="E32" s="39" t="s">
        <v>45</v>
      </c>
      <c r="F32" s="40" t="s">
        <v>69</v>
      </c>
      <c r="G32" s="39" t="s">
        <v>47</v>
      </c>
      <c r="H32" s="41">
        <v>1</v>
      </c>
      <c r="I32" s="39"/>
      <c r="J32" s="42" t="str">
        <f>IF(I32=0,"",I32*H32)</f>
        <v/>
      </c>
      <c r="K32" s="43"/>
      <c r="L32" s="64">
        <f>ROUND((ROUND(H32,3))*(ROUND(K32,2)),2)</f>
        <v>0</v>
      </c>
    </row>
    <row r="33" spans="1:12" s="34" customFormat="1" ht="12.75" customHeight="1" x14ac:dyDescent="0.2">
      <c r="A33" s="35" t="s">
        <v>48</v>
      </c>
      <c r="B33" s="45"/>
      <c r="C33" s="46"/>
      <c r="D33" s="46"/>
      <c r="E33" s="46"/>
      <c r="F33" s="47" t="s">
        <v>70</v>
      </c>
      <c r="G33" s="48"/>
      <c r="H33" s="48"/>
      <c r="I33" s="48"/>
      <c r="J33" s="48"/>
      <c r="K33" s="48"/>
      <c r="L33" s="49"/>
    </row>
    <row r="34" spans="1:12" s="34" customFormat="1" ht="12.75" customHeight="1" x14ac:dyDescent="0.2">
      <c r="A34" s="35" t="s">
        <v>50</v>
      </c>
      <c r="B34" s="45"/>
      <c r="C34" s="46"/>
      <c r="D34" s="46"/>
      <c r="E34" s="46"/>
      <c r="F34" s="50" t="s">
        <v>51</v>
      </c>
      <c r="G34" s="48"/>
      <c r="H34" s="48"/>
      <c r="I34" s="48"/>
      <c r="J34" s="48"/>
      <c r="K34" s="48"/>
      <c r="L34" s="49"/>
    </row>
    <row r="35" spans="1:12" s="34" customFormat="1" ht="60" customHeight="1" thickBot="1" x14ac:dyDescent="0.25">
      <c r="A35" s="35" t="s">
        <v>52</v>
      </c>
      <c r="B35" s="51"/>
      <c r="C35" s="52"/>
      <c r="D35" s="52"/>
      <c r="E35" s="52"/>
      <c r="F35" s="53" t="s">
        <v>71</v>
      </c>
      <c r="G35" s="54"/>
      <c r="H35" s="54"/>
      <c r="I35" s="54"/>
      <c r="J35" s="54"/>
      <c r="K35" s="54"/>
      <c r="L35" s="55"/>
    </row>
    <row r="36" spans="1:12" ht="13.5" thickBot="1" x14ac:dyDescent="0.25">
      <c r="A36" s="57" t="s">
        <v>62</v>
      </c>
      <c r="B36" s="58" t="s">
        <v>63</v>
      </c>
      <c r="C36" s="59" t="s">
        <v>64</v>
      </c>
      <c r="D36" s="60"/>
      <c r="E36" s="60"/>
      <c r="F36" s="61" t="s">
        <v>65</v>
      </c>
      <c r="G36" s="59"/>
      <c r="H36" s="59"/>
      <c r="I36" s="59"/>
      <c r="J36" s="59"/>
      <c r="K36" s="59"/>
      <c r="L36" s="62">
        <f>SUM(L28:L35)</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Mantuanelli Jana, Ing.</cp:lastModifiedBy>
  <dcterms:created xsi:type="dcterms:W3CDTF">2020-12-08T08:47:11Z</dcterms:created>
  <dcterms:modified xsi:type="dcterms:W3CDTF">2021-01-22T09:47:22Z</dcterms:modified>
</cp:coreProperties>
</file>