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SO 110 - Kolejové úpravy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110 - Kolejové úpravy ...'!$C$80:$K$127</definedName>
    <definedName name="_xlnm.Print_Area" localSheetId="1">'SO 110 - Kolejové úpravy ...'!$C$68:$J$127</definedName>
    <definedName name="_xlnm.Print_Titles" localSheetId="1">'SO 110 - Kolejové úpravy 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5"/>
  <c r="E73"/>
  <c r="J55"/>
  <c r="F52"/>
  <c r="E50"/>
  <c r="J21"/>
  <c r="E21"/>
  <c r="J54"/>
  <c r="J20"/>
  <c r="J18"/>
  <c r="E18"/>
  <c r="F78"/>
  <c r="J17"/>
  <c r="J15"/>
  <c r="E15"/>
  <c r="F54"/>
  <c r="J14"/>
  <c r="J12"/>
  <c r="J75"/>
  <c r="E7"/>
  <c r="E71"/>
  <c i="1" r="L50"/>
  <c r="AM50"/>
  <c r="AM49"/>
  <c r="L49"/>
  <c r="AM47"/>
  <c r="L47"/>
  <c r="L45"/>
  <c r="L44"/>
  <c i="2" r="J122"/>
  <c r="BK121"/>
  <c r="BK119"/>
  <c r="J106"/>
  <c r="J104"/>
  <c r="BK101"/>
  <c r="J97"/>
  <c r="J96"/>
  <c r="BK94"/>
  <c r="BK93"/>
  <c r="J92"/>
  <c r="BK91"/>
  <c r="J90"/>
  <c r="BK89"/>
  <c r="J88"/>
  <c r="J85"/>
  <c r="J84"/>
  <c r="J125"/>
  <c r="BK122"/>
  <c r="J121"/>
  <c r="BK120"/>
  <c r="J118"/>
  <c r="J117"/>
  <c r="J116"/>
  <c r="BK115"/>
  <c r="J114"/>
  <c r="J112"/>
  <c r="BK111"/>
  <c r="BK110"/>
  <c r="J109"/>
  <c r="BK108"/>
  <c r="BK107"/>
  <c r="BK106"/>
  <c r="BK105"/>
  <c r="BK104"/>
  <c r="BK103"/>
  <c r="J102"/>
  <c r="J100"/>
  <c r="BK99"/>
  <c r="J98"/>
  <c r="BK96"/>
  <c r="J95"/>
  <c r="J93"/>
  <c r="J91"/>
  <c r="BK90"/>
  <c r="J89"/>
  <c r="BK87"/>
  <c r="J86"/>
  <c r="BK125"/>
  <c r="J120"/>
  <c r="J119"/>
  <c r="BK118"/>
  <c r="BK117"/>
  <c r="BK116"/>
  <c r="J115"/>
  <c r="BK114"/>
  <c r="BK113"/>
  <c r="J113"/>
  <c r="BK112"/>
  <c r="J111"/>
  <c r="J110"/>
  <c r="BK109"/>
  <c r="J108"/>
  <c r="J107"/>
  <c r="J105"/>
  <c r="J103"/>
  <c r="BK102"/>
  <c r="J101"/>
  <c r="BK100"/>
  <c r="J99"/>
  <c r="BK98"/>
  <c r="BK97"/>
  <c r="BK95"/>
  <c r="J94"/>
  <c r="BK92"/>
  <c r="BK88"/>
  <c r="J87"/>
  <c r="BK86"/>
  <c r="BK85"/>
  <c r="BK84"/>
  <c i="1" r="AS54"/>
  <c i="2" l="1" r="BK83"/>
  <c r="BK82"/>
  <c r="J82"/>
  <c r="J60"/>
  <c r="R83"/>
  <c r="R82"/>
  <c r="R81"/>
  <c r="P83"/>
  <c r="P82"/>
  <c r="P81"/>
  <c i="1" r="AU55"/>
  <c i="2" r="T83"/>
  <c r="T82"/>
  <c r="T81"/>
  <c r="E48"/>
  <c r="J52"/>
  <c r="F55"/>
  <c r="F77"/>
  <c r="BE85"/>
  <c r="BE87"/>
  <c r="BE91"/>
  <c r="BE93"/>
  <c r="BE94"/>
  <c r="BE97"/>
  <c r="BE99"/>
  <c r="BE101"/>
  <c r="BE104"/>
  <c r="BE108"/>
  <c r="BE109"/>
  <c r="BE111"/>
  <c r="BE115"/>
  <c r="BE117"/>
  <c r="BE119"/>
  <c r="BE121"/>
  <c r="J77"/>
  <c r="BE86"/>
  <c r="BE89"/>
  <c r="BE90"/>
  <c r="BE92"/>
  <c r="BE95"/>
  <c r="BE98"/>
  <c r="BE102"/>
  <c r="BE103"/>
  <c r="BE105"/>
  <c r="BE106"/>
  <c r="BE107"/>
  <c r="BE110"/>
  <c r="BE112"/>
  <c r="BE113"/>
  <c r="BE114"/>
  <c r="BE116"/>
  <c r="BE125"/>
  <c r="BE84"/>
  <c r="BE88"/>
  <c r="BE96"/>
  <c r="BE100"/>
  <c r="BE118"/>
  <c r="BE120"/>
  <c r="BE122"/>
  <c r="F35"/>
  <c i="1" r="BB55"/>
  <c r="BB54"/>
  <c r="AX54"/>
  <c i="2" r="J34"/>
  <c i="1" r="AW55"/>
  <c r="AU54"/>
  <c i="2" r="F34"/>
  <c i="1" r="BA55"/>
  <c r="BA54"/>
  <c r="W30"/>
  <c i="2" r="F36"/>
  <c i="1" r="BC55"/>
  <c r="BC54"/>
  <c r="W32"/>
  <c i="2" r="F37"/>
  <c i="1" r="BD55"/>
  <c r="BD54"/>
  <c r="W33"/>
  <c i="2" l="1" r="J83"/>
  <c r="J61"/>
  <c r="BK81"/>
  <c r="J81"/>
  <c r="J59"/>
  <c i="1" r="AY54"/>
  <c r="W31"/>
  <c r="AW54"/>
  <c r="AK30"/>
  <c i="2" r="J33"/>
  <c i="1" r="AV55"/>
  <c r="AT55"/>
  <c i="2" r="F33"/>
  <c i="1" r="AZ55"/>
  <c r="AZ54"/>
  <c r="W29"/>
  <c l="1" r="AV54"/>
  <c r="AK29"/>
  <c i="2" r="J30"/>
  <c i="1" r="AG55"/>
  <c r="AG54"/>
  <c r="AK26"/>
  <c l="1" r="AN55"/>
  <c i="2" r="J39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<sst xmlns="http://schemas.openxmlformats.org/spreadsheetml/2006/main">
  <si>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</si>
  <si>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</si>
  <si>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</si>
  <si>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</si>
  <si>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</si>
  <si>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{d778382a-ccdc-4ed3-9120-bfb5317cfecf}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</si>
  <si>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</si>
  <si>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</si>
  <si>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</si>
  <si>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</si>
  <si>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</si>
  <si>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</si>
  <si>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</si>
  <si>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</si>
  <si>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</si>
  <si>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</si>
  <si>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</si>
  <si>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výhybek v uzlu Ústí n. L. hl.n.</t>
  </si>
  <si>
    <t>KSO:</t>
  </si>
  <si>
    <t/>
  </si>
  <si>
    <t>CC-CZ:</t>
  </si>
  <si>
    <t>Místo:</t>
  </si>
  <si>
    <t xml:space="preserve"> </t>
  </si>
  <si>
    <t>Datum:</t>
  </si>
  <si>
    <t>14. 12. 2020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</si>
  <si>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</si>
  <si>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</si>
  <si>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</si>
  <si>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</si>
  <si>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</si>
  <si>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</si>
  <si>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</si>
  <si>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</si>
  <si>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</si>
  <si>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</si>
  <si>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</si>
  <si>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</si>
  <si>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</si>
  <si>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</si>
  <si>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</si>
  <si>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</si>
  <si>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</si>
  <si>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</si>
  <si>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</si>
  <si>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</si>
  <si>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</si>
  <si>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</si>
  <si>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</si>
  <si>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</si>
  <si>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</si>
  <si>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</si>
  <si>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</si>
  <si>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</si>
  <si>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</si>
  <si>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</si>
  <si>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</si>
  <si>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</si>
  <si>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</si>
  <si>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</si>
  <si>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</si>
  <si>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</si>
  <si>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</si>
  <si>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</si>
  <si>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</si>
  <si>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</si>
  <si>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</si>
  <si>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</si>
  <si>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</si>
  <si>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</si>
  <si>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</si>
  <si>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</si>
  <si>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</si>
  <si>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</si>
  <si>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/</t>
  </si>
  <si>
    <t>SO 110</t>
  </si>
  <si>
    <t>Kolejové úpravy v obvodu Ústí n. L. sever</t>
  </si>
  <si>
    <t>STA</t>
  </si>
  <si>
    <t>1</t>
  </si>
  <si>
    <t>{232b90b3-576b-4b72-83af-f2f93171cba1}</t>
  </si>
  <si>
    <t>2</t>
  </si>
  <si>
    <t>KRYCÍ LIST SOUPISU PRACÍ</t>
  </si>
  <si>
    <t>Objekt:</t>
  </si>
  <si>
    <t>SO 110 - Kolejové úpravy v obvodu Ústí n. L. sever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</si>
  <si>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</si>
  <si>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</si>
  <si>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</si>
  <si>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</si>
  <si>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</si>
  <si>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</si>
  <si>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</si>
  <si>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</si>
  <si>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</si>
  <si>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</si>
  <si>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</si>
  <si>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</si>
  <si>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</si>
  <si>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</si>
  <si>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</si>
  <si>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</si>
  <si>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</si>
  <si>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</si>
  <si>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</si>
  <si>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</si>
  <si>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</si>
  <si>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</si>
  <si>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</si>
  <si>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</si>
  <si>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</si>
  <si>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5911671030</t>
  </si>
  <si>
    <t>Příplatek za demontáž v ose koleje výhybky jednoduché pražce dřevěné soustavy R65. Poznámka: 1. V cenách jsou započteny náklady za obtížnost demontáže v ose koleje.</t>
  </si>
  <si>
    <t>m</t>
  </si>
  <si>
    <t>4</t>
  </si>
  <si>
    <t>-857626871</t>
  </si>
  <si>
    <t>5911671040</t>
  </si>
  <si>
    <t>Příplatek za demontáž v ose koleje výhybky jednoduché pražce dřevěné soustavy S49. Poznámka: 1. V cenách jsou započteny náklady za obtížnost demontáže v ose koleje.</t>
  </si>
  <si>
    <t>1944946875</t>
  </si>
  <si>
    <t>3</t>
  </si>
  <si>
    <t>5911671050</t>
  </si>
  <si>
    <t>Příplatek za demontáž v ose koleje výhybky jednoduché pražce dřevěné soustavy T. Poznámka: 1. V cenách jsou započteny náklady za obtížnost demontáže v ose koleje.</t>
  </si>
  <si>
    <t>-1012304111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</si>
  <si>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</si>
  <si>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</si>
  <si>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1761072296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</si>
  <si>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</si>
  <si>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</si>
  <si>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-556910287</t>
  </si>
  <si>
    <t>6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</si>
  <si>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</si>
  <si>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</si>
  <si>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1973132926</t>
  </si>
  <si>
    <t>7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</si>
  <si>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</si>
  <si>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</si>
  <si>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</si>
  <si>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242304871</t>
  </si>
  <si>
    <t>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</si>
  <si>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</si>
  <si>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</si>
  <si>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-915455524</t>
  </si>
  <si>
    <t>9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</si>
  <si>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</si>
  <si>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</si>
  <si>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1898839569</t>
  </si>
  <si>
    <t>10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</si>
  <si>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</si>
  <si>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</si>
  <si>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-1078650322</t>
  </si>
  <si>
    <t>11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</si>
  <si>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</si>
  <si>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</si>
  <si>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m3</t>
  </si>
  <si>
    <t>-1321553508</t>
  </si>
  <si>
    <t>12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</si>
  <si>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</si>
  <si>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</si>
  <si>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1127236704</t>
  </si>
  <si>
    <t>13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</si>
  <si>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</si>
  <si>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</si>
  <si>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-3649307</t>
  </si>
  <si>
    <t>14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</si>
  <si>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</si>
  <si>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</si>
  <si>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</si>
  <si>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37180112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</si>
  <si>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</si>
  <si>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</si>
  <si>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-1976523716</t>
  </si>
  <si>
    <t>16</t>
  </si>
  <si>
    <t>5908005030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</si>
  <si>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</si>
  <si>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kus</t>
  </si>
  <si>
    <t>-1613294051</t>
  </si>
  <si>
    <t>17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</si>
  <si>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</si>
  <si>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</si>
  <si>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-1900013759</t>
  </si>
  <si>
    <t>18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</si>
  <si>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</si>
  <si>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</si>
  <si>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1249506750</t>
  </si>
  <si>
    <t>19</t>
  </si>
  <si>
    <t>5907055030</t>
  </si>
  <si>
    <t>Vrtání kolejnic otvor o průměru přes 23 mm. Poznámka: 1. V cenách jsou započteny náklady na manipulaci, podložení, označení a provedení vrtu ve stojině kolejnice.</t>
  </si>
  <si>
    <t>1181071742</t>
  </si>
  <si>
    <t>20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</si>
  <si>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</si>
  <si>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</si>
  <si>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</si>
  <si>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1117957928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</si>
  <si>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</si>
  <si>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</si>
  <si>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1993239046</t>
  </si>
  <si>
    <t>22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</si>
  <si>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</si>
  <si>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</si>
  <si>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-1471756249</t>
  </si>
  <si>
    <t>23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</si>
  <si>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</si>
  <si>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</si>
  <si>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11701079</t>
  </si>
  <si>
    <t>24</t>
  </si>
  <si>
    <t>5999005020</t>
  </si>
  <si>
    <t>Třídění pražců a kolejnicových podpor. Poznámka: 1. V cenách jsou započteny náklady na manipulaci, vytřídění a uložení materiálu na úložiště nebo do skladu.</t>
  </si>
  <si>
    <t>t</t>
  </si>
  <si>
    <t>177277484</t>
  </si>
  <si>
    <t>25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</si>
  <si>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</si>
  <si>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</si>
  <si>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-829121161</t>
  </si>
  <si>
    <t>26</t>
  </si>
  <si>
    <t>9903100100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</si>
  <si>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</si>
  <si>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1681106099</t>
  </si>
  <si>
    <t>27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</si>
  <si>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</si>
  <si>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</si>
  <si>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587771663</t>
  </si>
  <si>
    <t>28</t>
  </si>
  <si>
    <t>5907050110</t>
  </si>
  <si>
    <t>Dělení kolejnic kyslíkem soustavy UIC60 nebo R65. Poznámka: 1. V cenách jsou započteny náklady na manipulaci, podložení, označení a provedení řezu kolejnice.</t>
  </si>
  <si>
    <t>285811737</t>
  </si>
  <si>
    <t>29</t>
  </si>
  <si>
    <t>5907050120</t>
  </si>
  <si>
    <t>Dělení kolejnic kyslíkem soustavy S49 nebo T. Poznámka: 1. V cenách jsou započteny náklady na manipulaci, podložení, označení a provedení řezu kolejnice.</t>
  </si>
  <si>
    <t>8529305</t>
  </si>
  <si>
    <t>30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</si>
  <si>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</si>
  <si>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</si>
  <si>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-289443483</t>
  </si>
  <si>
    <t>31</t>
  </si>
  <si>
    <t>9909000300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</si>
  <si>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</si>
  <si>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-566312215</t>
  </si>
  <si>
    <t>32</t>
  </si>
  <si>
    <t>M</t>
  </si>
  <si>
    <t>5955101005</t>
  </si>
  <si>
    <t>Kamenivo drcené štěrk frakce 31,5/63 třídy min. BII</t>
  </si>
  <si>
    <t>2108216620</t>
  </si>
  <si>
    <t>33</t>
  </si>
  <si>
    <t>5955101030</t>
  </si>
  <si>
    <t>Kamenivo drcené drť frakce 8/16</t>
  </si>
  <si>
    <t>-9096414</t>
  </si>
  <si>
    <t>34</t>
  </si>
  <si>
    <t>5958134025</t>
  </si>
  <si>
    <t>Součásti upevňovací svěrka ŽS 4</t>
  </si>
  <si>
    <t>1240103093</t>
  </si>
  <si>
    <t>35</t>
  </si>
  <si>
    <t>5958134040</t>
  </si>
  <si>
    <t>Součásti upevňovací kroužek pružný dvojitý Fe 6</t>
  </si>
  <si>
    <t>-237494147</t>
  </si>
  <si>
    <t>36</t>
  </si>
  <si>
    <t>5958158005</t>
  </si>
  <si>
    <t xml:space="preserve">Podložka pryžová pod patu kolejnice S49  183/126/6</t>
  </si>
  <si>
    <t>-1428239104</t>
  </si>
  <si>
    <t>37</t>
  </si>
  <si>
    <t>5958134045</t>
  </si>
  <si>
    <t>Součásti upevňovací šroub svěrkový RS 2 (M24x87)</t>
  </si>
  <si>
    <t>-739769992</t>
  </si>
  <si>
    <t>38</t>
  </si>
  <si>
    <t>5958134115</t>
  </si>
  <si>
    <t>Součásti upevňovací matice M24</t>
  </si>
  <si>
    <t>168389942</t>
  </si>
  <si>
    <t>39</t>
  </si>
  <si>
    <t>5956213065</t>
  </si>
  <si>
    <t xml:space="preserve">Pražec betonový příčný vystrojený  užitý tv. SB 8 P</t>
  </si>
  <si>
    <t>769511734</t>
  </si>
  <si>
    <t>VV</t>
  </si>
  <si>
    <t>materiál dod. obj. NEOCEŇOVAT</t>
  </si>
  <si>
    <t>287</t>
  </si>
  <si>
    <t>40</t>
  </si>
  <si>
    <t>5957201010</t>
  </si>
  <si>
    <t>Kolejnice užité tv. S49</t>
  </si>
  <si>
    <t>-385425025</t>
  </si>
  <si>
    <t>356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</si>
</sst>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výhybek v uzlu Ústí n. L. hl.n.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14. 12. 2020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>Věra Trnková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14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24.7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110 - Kolejové úpravy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 110 - Kolejové úpravy ...'!P81</f>
        <v>0</v>
      </c>
      <c r="AV55" s="119">
        <f>'SO 110 - Kolejové úpravy ...'!J33</f>
        <v>0</v>
      </c>
      <c r="AW55" s="119">
        <f>'SO 110 - Kolejové úpravy ...'!J34</f>
        <v>0</v>
      </c>
      <c r="AX55" s="119">
        <f>'SO 110 - Kolejové úpravy ...'!J35</f>
        <v>0</v>
      </c>
      <c r="AY55" s="119">
        <f>'SO 110 - Kolejové úpravy ...'!J36</f>
        <v>0</v>
      </c>
      <c r="AZ55" s="119">
        <f>'SO 110 - Kolejové úpravy ...'!F33</f>
        <v>0</v>
      </c>
      <c r="BA55" s="119">
        <f>'SO 110 - Kolejové úpravy ...'!F34</f>
        <v>0</v>
      </c>
      <c r="BB55" s="119">
        <f>'SO 110 - Kolejové úpravy ...'!F35</f>
        <v>0</v>
      </c>
      <c r="BC55" s="119">
        <f>'SO 110 - Kolejové úpravy ...'!F36</f>
        <v>0</v>
      </c>
      <c r="BD55" s="121">
        <f>'SO 110 - Kolejové úpravy ...'!F37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YxXpEqV2Speh/ck7fg5AKD1hgLnUXT0U1dTUh99bIa7fkEaxHg81VbQPFGx+lrE/rDhpsaOnquCQMk0OcIf6ew==" hashValue="lTfADN88bQS9GTyTGH+iHLOJI2c25Rnov7n89i1SKsKtZQVFhwqFyR0/RU5tgutrOD1SNyqWy2BxMnFrRvi0X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10 - Kolejové ú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79</v>
      </c>
    </row>
    <row r="4" hidden="1" s="1" customFormat="1" ht="24.96" customHeight="1">
      <c r="B4" s="19"/>
      <c r="D4" s="125" t="s">
        <v>80</v>
      </c>
      <c r="L4" s="19"/>
      <c r="M4" s="126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27" t="s">
        <v>16</v>
      </c>
      <c r="L6" s="19"/>
    </row>
    <row r="7" hidden="1" s="1" customFormat="1" ht="16.5" customHeight="1">
      <c r="B7" s="19"/>
      <c r="E7" s="128" t="str">
        <f>'Rekapitulace stavby'!K6</f>
        <v>Oprava výhybek v uzlu Ústí n. L. hl.n.</v>
      </c>
      <c r="F7" s="127"/>
      <c r="G7" s="127"/>
      <c r="H7" s="127"/>
      <c r="L7" s="19"/>
    </row>
    <row r="8" hidden="1" s="2" customFormat="1" ht="12" customHeight="1">
      <c r="A8" s="37"/>
      <c r="B8" s="43"/>
      <c r="C8" s="37"/>
      <c r="D8" s="127" t="s">
        <v>81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0" t="s">
        <v>82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14. 12. 2020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27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27" t="s">
        <v>28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27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27" t="s">
        <v>30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27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27" t="s">
        <v>32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1" t="s">
        <v>33</v>
      </c>
      <c r="F24" s="37"/>
      <c r="G24" s="37"/>
      <c r="H24" s="37"/>
      <c r="I24" s="127" t="s">
        <v>27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ROUND((SUM(BE81:BE127)),  2)</f>
        <v>0</v>
      </c>
      <c r="G33" s="37"/>
      <c r="H33" s="37"/>
      <c r="I33" s="143">
        <v>0.20999999999999999</v>
      </c>
      <c r="J33" s="142">
        <f>ROUND(((SUM(BE81:BE127))*I33),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42</v>
      </c>
      <c r="F34" s="142">
        <f>ROUND((SUM(BF81:BF127)),  2)</f>
        <v>0</v>
      </c>
      <c r="G34" s="37"/>
      <c r="H34" s="37"/>
      <c r="I34" s="143">
        <v>0.14999999999999999</v>
      </c>
      <c r="J34" s="142">
        <f>ROUND(((SUM(BF81:BF127))*I34),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ROUND((SUM(BG81:BG127)),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ROUND((SUM(BH81:BH127)),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ROUND((SUM(BI81:BI127)),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83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5" t="str">
        <f>E7</f>
        <v>Oprava výhybek v uzlu Ústí n. L. hl.n.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81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110 - Kolejové úpravy v obvodu Ústí n. L. sever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14. 12. 2020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>Věra Trnková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84</v>
      </c>
      <c r="D57" s="157"/>
      <c r="E57" s="157"/>
      <c r="F57" s="157"/>
      <c r="G57" s="157"/>
      <c r="H57" s="157"/>
      <c r="I57" s="157"/>
      <c r="J57" s="158" t="s">
        <v>85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86</v>
      </c>
    </row>
    <row r="60" hidden="1" s="9" customFormat="1" ht="24.96" customHeight="1">
      <c r="A60" s="9"/>
      <c r="B60" s="160"/>
      <c r="C60" s="161"/>
      <c r="D60" s="162" t="s">
        <v>87</v>
      </c>
      <c r="E60" s="163"/>
      <c r="F60" s="163"/>
      <c r="G60" s="163"/>
      <c r="H60" s="163"/>
      <c r="I60" s="163"/>
      <c r="J60" s="164">
        <f>J82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J83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89</v>
      </c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5" t="str">
        <f>E7</f>
        <v>Oprava výhybek v uzlu Ústí n. L. hl.n.</v>
      </c>
      <c r="F71" s="31"/>
      <c r="G71" s="31"/>
      <c r="H71" s="31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81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110 - Kolejové úpravy v obvodu Ústí n. L. sever</v>
      </c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14. 12. 2020</v>
      </c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30</v>
      </c>
      <c r="J77" s="35" t="str">
        <f>E21</f>
        <v xml:space="preserve"> 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28</v>
      </c>
      <c r="D78" s="39"/>
      <c r="E78" s="39"/>
      <c r="F78" s="26" t="str">
        <f>IF(E18="","",E18)</f>
        <v>Vyplň údaj</v>
      </c>
      <c r="G78" s="39"/>
      <c r="H78" s="39"/>
      <c r="I78" s="31" t="s">
        <v>32</v>
      </c>
      <c r="J78" s="35" t="str">
        <f>E24</f>
        <v>Věra Trnková</v>
      </c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2"/>
      <c r="B80" s="173"/>
      <c r="C80" s="174" t="s">
        <v>90</v>
      </c>
      <c r="D80" s="175" t="s">
        <v>55</v>
      </c>
      <c r="E80" s="175" t="s">
        <v>51</v>
      </c>
      <c r="F80" s="175" t="s">
        <v>52</v>
      </c>
      <c r="G80" s="175" t="s">
        <v>91</v>
      </c>
      <c r="H80" s="175" t="s">
        <v>92</v>
      </c>
      <c r="I80" s="175" t="s">
        <v>93</v>
      </c>
      <c r="J80" s="176" t="s">
        <v>85</v>
      </c>
      <c r="K80" s="177" t="s">
        <v>94</v>
      </c>
      <c r="L80" s="178"/>
      <c r="M80" s="91" t="s">
        <v>19</v>
      </c>
      <c r="N80" s="92" t="s">
        <v>40</v>
      </c>
      <c r="O80" s="92" t="s">
        <v>95</v>
      </c>
      <c r="P80" s="92" t="s">
        <v>96</v>
      </c>
      <c r="Q80" s="92" t="s">
        <v>97</v>
      </c>
      <c r="R80" s="92" t="s">
        <v>98</v>
      </c>
      <c r="S80" s="92" t="s">
        <v>99</v>
      </c>
      <c r="T80" s="93" t="s">
        <v>100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7"/>
      <c r="B81" s="38"/>
      <c r="C81" s="98" t="s">
        <v>101</v>
      </c>
      <c r="D81" s="39"/>
      <c r="E81" s="39"/>
      <c r="F81" s="39"/>
      <c r="G81" s="39"/>
      <c r="H81" s="39"/>
      <c r="I81" s="39"/>
      <c r="J81" s="179">
        <f>BK81</f>
        <v>0</v>
      </c>
      <c r="K81" s="39"/>
      <c r="L81" s="43"/>
      <c r="M81" s="94"/>
      <c r="N81" s="180"/>
      <c r="O81" s="95"/>
      <c r="P81" s="181">
        <f>P82</f>
        <v>0</v>
      </c>
      <c r="Q81" s="95"/>
      <c r="R81" s="181">
        <f>R82</f>
        <v>785.43756000000008</v>
      </c>
      <c r="S81" s="95"/>
      <c r="T81" s="182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86</v>
      </c>
      <c r="BK81" s="183">
        <f>BK82</f>
        <v>0</v>
      </c>
    </row>
    <row r="82" s="12" customFormat="1" ht="25.92" customHeight="1">
      <c r="A82" s="12"/>
      <c r="B82" s="184"/>
      <c r="C82" s="185"/>
      <c r="D82" s="186" t="s">
        <v>69</v>
      </c>
      <c r="E82" s="187" t="s">
        <v>102</v>
      </c>
      <c r="F82" s="187" t="s">
        <v>103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</f>
        <v>0</v>
      </c>
      <c r="Q82" s="192"/>
      <c r="R82" s="193">
        <f>R83</f>
        <v>785.43756000000008</v>
      </c>
      <c r="S82" s="192"/>
      <c r="T82" s="194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5" t="s">
        <v>77</v>
      </c>
      <c r="AT82" s="196" t="s">
        <v>69</v>
      </c>
      <c r="AU82" s="196" t="s">
        <v>14</v>
      </c>
      <c r="AY82" s="195" t="s">
        <v>104</v>
      </c>
      <c r="BK82" s="197">
        <f>BK83</f>
        <v>0</v>
      </c>
    </row>
    <row r="83" s="12" customFormat="1" ht="22.8" customHeight="1">
      <c r="A83" s="12"/>
      <c r="B83" s="184"/>
      <c r="C83" s="185"/>
      <c r="D83" s="186" t="s">
        <v>69</v>
      </c>
      <c r="E83" s="198" t="s">
        <v>105</v>
      </c>
      <c r="F83" s="198" t="s">
        <v>106</v>
      </c>
      <c r="G83" s="185"/>
      <c r="H83" s="185"/>
      <c r="I83" s="188"/>
      <c r="J83" s="199">
        <f>BK83</f>
        <v>0</v>
      </c>
      <c r="K83" s="185"/>
      <c r="L83" s="190"/>
      <c r="M83" s="191"/>
      <c r="N83" s="192"/>
      <c r="O83" s="192"/>
      <c r="P83" s="193">
        <f>SUM(P84:P127)</f>
        <v>0</v>
      </c>
      <c r="Q83" s="192"/>
      <c r="R83" s="193">
        <f>SUM(R84:R127)</f>
        <v>785.43756000000008</v>
      </c>
      <c r="S83" s="192"/>
      <c r="T83" s="194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77</v>
      </c>
      <c r="AT83" s="196" t="s">
        <v>69</v>
      </c>
      <c r="AU83" s="196" t="s">
        <v>77</v>
      </c>
      <c r="AY83" s="195" t="s">
        <v>104</v>
      </c>
      <c r="BK83" s="197">
        <f>SUM(BK84:BK127)</f>
        <v>0</v>
      </c>
    </row>
    <row r="84" s="2" customFormat="1" ht="24.15" customHeight="1">
      <c r="A84" s="37"/>
      <c r="B84" s="38"/>
      <c r="C84" s="200" t="s">
        <v>77</v>
      </c>
      <c r="D84" s="200" t="s">
        <v>107</v>
      </c>
      <c r="E84" s="201" t="s">
        <v>108</v>
      </c>
      <c r="F84" s="202" t="s">
        <v>109</v>
      </c>
      <c r="G84" s="203" t="s">
        <v>110</v>
      </c>
      <c r="H84" s="204">
        <v>50</v>
      </c>
      <c r="I84" s="205"/>
      <c r="J84" s="206">
        <f>ROUND(I84*H84,2)</f>
        <v>0</v>
      </c>
      <c r="K84" s="207"/>
      <c r="L84" s="43"/>
      <c r="M84" s="208" t="s">
        <v>19</v>
      </c>
      <c r="N84" s="209" t="s">
        <v>41</v>
      </c>
      <c r="O84" s="83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111</v>
      </c>
      <c r="AT84" s="212" t="s">
        <v>107</v>
      </c>
      <c r="AU84" s="212" t="s">
        <v>79</v>
      </c>
      <c r="AY84" s="16" t="s">
        <v>104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77</v>
      </c>
      <c r="BK84" s="213">
        <f>ROUND(I84*H84,2)</f>
        <v>0</v>
      </c>
      <c r="BL84" s="16" t="s">
        <v>111</v>
      </c>
      <c r="BM84" s="212" t="s">
        <v>112</v>
      </c>
    </row>
    <row r="85" s="2" customFormat="1" ht="24.15" customHeight="1">
      <c r="A85" s="37"/>
      <c r="B85" s="38"/>
      <c r="C85" s="200" t="s">
        <v>79</v>
      </c>
      <c r="D85" s="200" t="s">
        <v>107</v>
      </c>
      <c r="E85" s="201" t="s">
        <v>113</v>
      </c>
      <c r="F85" s="202" t="s">
        <v>114</v>
      </c>
      <c r="G85" s="203" t="s">
        <v>110</v>
      </c>
      <c r="H85" s="204">
        <v>88</v>
      </c>
      <c r="I85" s="205"/>
      <c r="J85" s="206">
        <f>ROUND(I85*H85,2)</f>
        <v>0</v>
      </c>
      <c r="K85" s="207"/>
      <c r="L85" s="43"/>
      <c r="M85" s="208" t="s">
        <v>19</v>
      </c>
      <c r="N85" s="209" t="s">
        <v>41</v>
      </c>
      <c r="O85" s="83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111</v>
      </c>
      <c r="AT85" s="212" t="s">
        <v>107</v>
      </c>
      <c r="AU85" s="212" t="s">
        <v>79</v>
      </c>
      <c r="AY85" s="16" t="s">
        <v>104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77</v>
      </c>
      <c r="BK85" s="213">
        <f>ROUND(I85*H85,2)</f>
        <v>0</v>
      </c>
      <c r="BL85" s="16" t="s">
        <v>111</v>
      </c>
      <c r="BM85" s="212" t="s">
        <v>115</v>
      </c>
    </row>
    <row r="86" s="2" customFormat="1" ht="24.15" customHeight="1">
      <c r="A86" s="37"/>
      <c r="B86" s="38"/>
      <c r="C86" s="200" t="s">
        <v>116</v>
      </c>
      <c r="D86" s="200" t="s">
        <v>107</v>
      </c>
      <c r="E86" s="201" t="s">
        <v>117</v>
      </c>
      <c r="F86" s="202" t="s">
        <v>118</v>
      </c>
      <c r="G86" s="203" t="s">
        <v>110</v>
      </c>
      <c r="H86" s="204">
        <v>38</v>
      </c>
      <c r="I86" s="205"/>
      <c r="J86" s="206">
        <f>ROUND(I86*H86,2)</f>
        <v>0</v>
      </c>
      <c r="K86" s="207"/>
      <c r="L86" s="43"/>
      <c r="M86" s="208" t="s">
        <v>19</v>
      </c>
      <c r="N86" s="209" t="s">
        <v>41</v>
      </c>
      <c r="O86" s="83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111</v>
      </c>
      <c r="AT86" s="212" t="s">
        <v>107</v>
      </c>
      <c r="AU86" s="212" t="s">
        <v>79</v>
      </c>
      <c r="AY86" s="16" t="s">
        <v>104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77</v>
      </c>
      <c r="BK86" s="213">
        <f>ROUND(I86*H86,2)</f>
        <v>0</v>
      </c>
      <c r="BL86" s="16" t="s">
        <v>111</v>
      </c>
      <c r="BM86" s="212" t="s">
        <v>119</v>
      </c>
    </row>
    <row r="87" s="2" customFormat="1" ht="37.8" customHeight="1">
      <c r="A87" s="37"/>
      <c r="B87" s="38"/>
      <c r="C87" s="200" t="s">
        <v>111</v>
      </c>
      <c r="D87" s="200" t="s">
        <v>107</v>
      </c>
      <c r="E87" s="201" t="s">
        <v>120</v>
      </c>
      <c r="F87" s="202" t="s">
        <v>121</v>
      </c>
      <c r="G87" s="203" t="s">
        <v>110</v>
      </c>
      <c r="H87" s="204">
        <v>50</v>
      </c>
      <c r="I87" s="205"/>
      <c r="J87" s="206">
        <f>ROUND(I87*H87,2)</f>
        <v>0</v>
      </c>
      <c r="K87" s="207"/>
      <c r="L87" s="43"/>
      <c r="M87" s="208" t="s">
        <v>19</v>
      </c>
      <c r="N87" s="209" t="s">
        <v>41</v>
      </c>
      <c r="O87" s="8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111</v>
      </c>
      <c r="AT87" s="212" t="s">
        <v>107</v>
      </c>
      <c r="AU87" s="212" t="s">
        <v>79</v>
      </c>
      <c r="AY87" s="16" t="s">
        <v>104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77</v>
      </c>
      <c r="BK87" s="213">
        <f>ROUND(I87*H87,2)</f>
        <v>0</v>
      </c>
      <c r="BL87" s="16" t="s">
        <v>111</v>
      </c>
      <c r="BM87" s="212" t="s">
        <v>122</v>
      </c>
    </row>
    <row r="88" s="2" customFormat="1" ht="37.8" customHeight="1">
      <c r="A88" s="37"/>
      <c r="B88" s="38"/>
      <c r="C88" s="200" t="s">
        <v>105</v>
      </c>
      <c r="D88" s="200" t="s">
        <v>107</v>
      </c>
      <c r="E88" s="201" t="s">
        <v>123</v>
      </c>
      <c r="F88" s="202" t="s">
        <v>124</v>
      </c>
      <c r="G88" s="203" t="s">
        <v>110</v>
      </c>
      <c r="H88" s="204">
        <v>88</v>
      </c>
      <c r="I88" s="205"/>
      <c r="J88" s="206">
        <f>ROUND(I88*H88,2)</f>
        <v>0</v>
      </c>
      <c r="K88" s="207"/>
      <c r="L88" s="43"/>
      <c r="M88" s="208" t="s">
        <v>19</v>
      </c>
      <c r="N88" s="209" t="s">
        <v>41</v>
      </c>
      <c r="O88" s="83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111</v>
      </c>
      <c r="AT88" s="212" t="s">
        <v>107</v>
      </c>
      <c r="AU88" s="212" t="s">
        <v>79</v>
      </c>
      <c r="AY88" s="16" t="s">
        <v>104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77</v>
      </c>
      <c r="BK88" s="213">
        <f>ROUND(I88*H88,2)</f>
        <v>0</v>
      </c>
      <c r="BL88" s="16" t="s">
        <v>111</v>
      </c>
      <c r="BM88" s="212" t="s">
        <v>125</v>
      </c>
    </row>
    <row r="89" s="2" customFormat="1" ht="37.8" customHeight="1">
      <c r="A89" s="37"/>
      <c r="B89" s="38"/>
      <c r="C89" s="200" t="s">
        <v>126</v>
      </c>
      <c r="D89" s="200" t="s">
        <v>107</v>
      </c>
      <c r="E89" s="201" t="s">
        <v>127</v>
      </c>
      <c r="F89" s="202" t="s">
        <v>128</v>
      </c>
      <c r="G89" s="203" t="s">
        <v>110</v>
      </c>
      <c r="H89" s="204">
        <v>38</v>
      </c>
      <c r="I89" s="205"/>
      <c r="J89" s="206">
        <f>ROUND(I89*H89,2)</f>
        <v>0</v>
      </c>
      <c r="K89" s="207"/>
      <c r="L89" s="43"/>
      <c r="M89" s="208" t="s">
        <v>19</v>
      </c>
      <c r="N89" s="209" t="s">
        <v>41</v>
      </c>
      <c r="O89" s="83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111</v>
      </c>
      <c r="AT89" s="212" t="s">
        <v>107</v>
      </c>
      <c r="AU89" s="212" t="s">
        <v>79</v>
      </c>
      <c r="AY89" s="16" t="s">
        <v>104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77</v>
      </c>
      <c r="BK89" s="213">
        <f>ROUND(I89*H89,2)</f>
        <v>0</v>
      </c>
      <c r="BL89" s="16" t="s">
        <v>111</v>
      </c>
      <c r="BM89" s="212" t="s">
        <v>129</v>
      </c>
    </row>
    <row r="90" s="2" customFormat="1" ht="49.05" customHeight="1">
      <c r="A90" s="37"/>
      <c r="B90" s="38"/>
      <c r="C90" s="200" t="s">
        <v>130</v>
      </c>
      <c r="D90" s="200" t="s">
        <v>107</v>
      </c>
      <c r="E90" s="201" t="s">
        <v>131</v>
      </c>
      <c r="F90" s="202" t="s">
        <v>132</v>
      </c>
      <c r="G90" s="203" t="s">
        <v>133</v>
      </c>
      <c r="H90" s="204">
        <v>0.085000000000000006</v>
      </c>
      <c r="I90" s="205"/>
      <c r="J90" s="206">
        <f>ROUND(I90*H90,2)</f>
        <v>0</v>
      </c>
      <c r="K90" s="207"/>
      <c r="L90" s="43"/>
      <c r="M90" s="208" t="s">
        <v>19</v>
      </c>
      <c r="N90" s="209" t="s">
        <v>41</v>
      </c>
      <c r="O90" s="8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111</v>
      </c>
      <c r="AT90" s="212" t="s">
        <v>107</v>
      </c>
      <c r="AU90" s="212" t="s">
        <v>79</v>
      </c>
      <c r="AY90" s="16" t="s">
        <v>104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77</v>
      </c>
      <c r="BK90" s="213">
        <f>ROUND(I90*H90,2)</f>
        <v>0</v>
      </c>
      <c r="BL90" s="16" t="s">
        <v>111</v>
      </c>
      <c r="BM90" s="212" t="s">
        <v>134</v>
      </c>
    </row>
    <row r="91" s="2" customFormat="1" ht="49.05" customHeight="1">
      <c r="A91" s="37"/>
      <c r="B91" s="38"/>
      <c r="C91" s="200" t="s">
        <v>135</v>
      </c>
      <c r="D91" s="200" t="s">
        <v>107</v>
      </c>
      <c r="E91" s="201" t="s">
        <v>136</v>
      </c>
      <c r="F91" s="202" t="s">
        <v>137</v>
      </c>
      <c r="G91" s="203" t="s">
        <v>133</v>
      </c>
      <c r="H91" s="204">
        <v>0.059999999999999998</v>
      </c>
      <c r="I91" s="205"/>
      <c r="J91" s="206">
        <f>ROUND(I91*H91,2)</f>
        <v>0</v>
      </c>
      <c r="K91" s="207"/>
      <c r="L91" s="43"/>
      <c r="M91" s="208" t="s">
        <v>19</v>
      </c>
      <c r="N91" s="209" t="s">
        <v>41</v>
      </c>
      <c r="O91" s="83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111</v>
      </c>
      <c r="AT91" s="212" t="s">
        <v>107</v>
      </c>
      <c r="AU91" s="212" t="s">
        <v>79</v>
      </c>
      <c r="AY91" s="16" t="s">
        <v>104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77</v>
      </c>
      <c r="BK91" s="213">
        <f>ROUND(I91*H91,2)</f>
        <v>0</v>
      </c>
      <c r="BL91" s="16" t="s">
        <v>111</v>
      </c>
      <c r="BM91" s="212" t="s">
        <v>138</v>
      </c>
    </row>
    <row r="92" s="2" customFormat="1" ht="49.05" customHeight="1">
      <c r="A92" s="37"/>
      <c r="B92" s="38"/>
      <c r="C92" s="200" t="s">
        <v>139</v>
      </c>
      <c r="D92" s="200" t="s">
        <v>107</v>
      </c>
      <c r="E92" s="201" t="s">
        <v>140</v>
      </c>
      <c r="F92" s="202" t="s">
        <v>141</v>
      </c>
      <c r="G92" s="203" t="s">
        <v>133</v>
      </c>
      <c r="H92" s="204">
        <v>0.028000000000000001</v>
      </c>
      <c r="I92" s="205"/>
      <c r="J92" s="206">
        <f>ROUND(I92*H92,2)</f>
        <v>0</v>
      </c>
      <c r="K92" s="207"/>
      <c r="L92" s="43"/>
      <c r="M92" s="208" t="s">
        <v>19</v>
      </c>
      <c r="N92" s="209" t="s">
        <v>41</v>
      </c>
      <c r="O92" s="83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111</v>
      </c>
      <c r="AT92" s="212" t="s">
        <v>107</v>
      </c>
      <c r="AU92" s="212" t="s">
        <v>79</v>
      </c>
      <c r="AY92" s="16" t="s">
        <v>104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77</v>
      </c>
      <c r="BK92" s="213">
        <f>ROUND(I92*H92,2)</f>
        <v>0</v>
      </c>
      <c r="BL92" s="16" t="s">
        <v>111</v>
      </c>
      <c r="BM92" s="212" t="s">
        <v>142</v>
      </c>
    </row>
    <row r="93" s="2" customFormat="1" ht="37.8" customHeight="1">
      <c r="A93" s="37"/>
      <c r="B93" s="38"/>
      <c r="C93" s="200" t="s">
        <v>143</v>
      </c>
      <c r="D93" s="200" t="s">
        <v>107</v>
      </c>
      <c r="E93" s="201" t="s">
        <v>144</v>
      </c>
      <c r="F93" s="202" t="s">
        <v>145</v>
      </c>
      <c r="G93" s="203" t="s">
        <v>133</v>
      </c>
      <c r="H93" s="204">
        <v>0.17799999999999999</v>
      </c>
      <c r="I93" s="205"/>
      <c r="J93" s="206">
        <f>ROUND(I93*H93,2)</f>
        <v>0</v>
      </c>
      <c r="K93" s="207"/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111</v>
      </c>
      <c r="AT93" s="212" t="s">
        <v>107</v>
      </c>
      <c r="AU93" s="212" t="s">
        <v>79</v>
      </c>
      <c r="AY93" s="16" t="s">
        <v>104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77</v>
      </c>
      <c r="BK93" s="213">
        <f>ROUND(I93*H93,2)</f>
        <v>0</v>
      </c>
      <c r="BL93" s="16" t="s">
        <v>111</v>
      </c>
      <c r="BM93" s="212" t="s">
        <v>146</v>
      </c>
    </row>
    <row r="94" s="2" customFormat="1" ht="62.7" customHeight="1">
      <c r="A94" s="37"/>
      <c r="B94" s="38"/>
      <c r="C94" s="200" t="s">
        <v>147</v>
      </c>
      <c r="D94" s="200" t="s">
        <v>107</v>
      </c>
      <c r="E94" s="201" t="s">
        <v>148</v>
      </c>
      <c r="F94" s="202" t="s">
        <v>149</v>
      </c>
      <c r="G94" s="203" t="s">
        <v>150</v>
      </c>
      <c r="H94" s="204">
        <v>122.5</v>
      </c>
      <c r="I94" s="205"/>
      <c r="J94" s="206">
        <f>ROUND(I94*H94,2)</f>
        <v>0</v>
      </c>
      <c r="K94" s="207"/>
      <c r="L94" s="43"/>
      <c r="M94" s="208" t="s">
        <v>19</v>
      </c>
      <c r="N94" s="209" t="s">
        <v>41</v>
      </c>
      <c r="O94" s="83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111</v>
      </c>
      <c r="AT94" s="212" t="s">
        <v>107</v>
      </c>
      <c r="AU94" s="212" t="s">
        <v>79</v>
      </c>
      <c r="AY94" s="16" t="s">
        <v>104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77</v>
      </c>
      <c r="BK94" s="213">
        <f>ROUND(I94*H94,2)</f>
        <v>0</v>
      </c>
      <c r="BL94" s="16" t="s">
        <v>111</v>
      </c>
      <c r="BM94" s="212" t="s">
        <v>151</v>
      </c>
    </row>
    <row r="95" s="2" customFormat="1" ht="37.8" customHeight="1">
      <c r="A95" s="37"/>
      <c r="B95" s="38"/>
      <c r="C95" s="200" t="s">
        <v>152</v>
      </c>
      <c r="D95" s="200" t="s">
        <v>107</v>
      </c>
      <c r="E95" s="201" t="s">
        <v>153</v>
      </c>
      <c r="F95" s="202" t="s">
        <v>154</v>
      </c>
      <c r="G95" s="203" t="s">
        <v>133</v>
      </c>
      <c r="H95" s="204">
        <v>1</v>
      </c>
      <c r="I95" s="205"/>
      <c r="J95" s="206">
        <f>ROUND(I95*H95,2)</f>
        <v>0</v>
      </c>
      <c r="K95" s="207"/>
      <c r="L95" s="43"/>
      <c r="M95" s="208" t="s">
        <v>19</v>
      </c>
      <c r="N95" s="209" t="s">
        <v>41</v>
      </c>
      <c r="O95" s="83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111</v>
      </c>
      <c r="AT95" s="212" t="s">
        <v>107</v>
      </c>
      <c r="AU95" s="212" t="s">
        <v>79</v>
      </c>
      <c r="AY95" s="16" t="s">
        <v>104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77</v>
      </c>
      <c r="BK95" s="213">
        <f>ROUND(I95*H95,2)</f>
        <v>0</v>
      </c>
      <c r="BL95" s="16" t="s">
        <v>111</v>
      </c>
      <c r="BM95" s="212" t="s">
        <v>155</v>
      </c>
    </row>
    <row r="96" s="2" customFormat="1" ht="37.8" customHeight="1">
      <c r="A96" s="37"/>
      <c r="B96" s="38"/>
      <c r="C96" s="200" t="s">
        <v>156</v>
      </c>
      <c r="D96" s="200" t="s">
        <v>107</v>
      </c>
      <c r="E96" s="201" t="s">
        <v>157</v>
      </c>
      <c r="F96" s="202" t="s">
        <v>158</v>
      </c>
      <c r="G96" s="203" t="s">
        <v>150</v>
      </c>
      <c r="H96" s="204">
        <v>222.5</v>
      </c>
      <c r="I96" s="205"/>
      <c r="J96" s="206">
        <f>ROUND(I96*H96,2)</f>
        <v>0</v>
      </c>
      <c r="K96" s="207"/>
      <c r="L96" s="43"/>
      <c r="M96" s="208" t="s">
        <v>19</v>
      </c>
      <c r="N96" s="209" t="s">
        <v>41</v>
      </c>
      <c r="O96" s="8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111</v>
      </c>
      <c r="AT96" s="212" t="s">
        <v>107</v>
      </c>
      <c r="AU96" s="212" t="s">
        <v>79</v>
      </c>
      <c r="AY96" s="16" t="s">
        <v>104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77</v>
      </c>
      <c r="BK96" s="213">
        <f>ROUND(I96*H96,2)</f>
        <v>0</v>
      </c>
      <c r="BL96" s="16" t="s">
        <v>111</v>
      </c>
      <c r="BM96" s="212" t="s">
        <v>159</v>
      </c>
    </row>
    <row r="97" s="2" customFormat="1" ht="37.8" customHeight="1">
      <c r="A97" s="37"/>
      <c r="B97" s="38"/>
      <c r="C97" s="200" t="s">
        <v>160</v>
      </c>
      <c r="D97" s="200" t="s">
        <v>107</v>
      </c>
      <c r="E97" s="201" t="s">
        <v>161</v>
      </c>
      <c r="F97" s="202" t="s">
        <v>162</v>
      </c>
      <c r="G97" s="203" t="s">
        <v>163</v>
      </c>
      <c r="H97" s="204">
        <v>356</v>
      </c>
      <c r="I97" s="205"/>
      <c r="J97" s="206">
        <f>ROUND(I97*H97,2)</f>
        <v>0</v>
      </c>
      <c r="K97" s="207"/>
      <c r="L97" s="43"/>
      <c r="M97" s="208" t="s">
        <v>19</v>
      </c>
      <c r="N97" s="209" t="s">
        <v>41</v>
      </c>
      <c r="O97" s="83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111</v>
      </c>
      <c r="AT97" s="212" t="s">
        <v>107</v>
      </c>
      <c r="AU97" s="212" t="s">
        <v>79</v>
      </c>
      <c r="AY97" s="16" t="s">
        <v>104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77</v>
      </c>
      <c r="BK97" s="213">
        <f>ROUND(I97*H97,2)</f>
        <v>0</v>
      </c>
      <c r="BL97" s="16" t="s">
        <v>111</v>
      </c>
      <c r="BM97" s="212" t="s">
        <v>164</v>
      </c>
    </row>
    <row r="98" s="2" customFormat="1" ht="37.8" customHeight="1">
      <c r="A98" s="37"/>
      <c r="B98" s="38"/>
      <c r="C98" s="200" t="s">
        <v>8</v>
      </c>
      <c r="D98" s="200" t="s">
        <v>107</v>
      </c>
      <c r="E98" s="201" t="s">
        <v>165</v>
      </c>
      <c r="F98" s="202" t="s">
        <v>166</v>
      </c>
      <c r="G98" s="203" t="s">
        <v>150</v>
      </c>
      <c r="H98" s="204">
        <v>25</v>
      </c>
      <c r="I98" s="205"/>
      <c r="J98" s="206">
        <f>ROUND(I98*H98,2)</f>
        <v>0</v>
      </c>
      <c r="K98" s="207"/>
      <c r="L98" s="43"/>
      <c r="M98" s="208" t="s">
        <v>19</v>
      </c>
      <c r="N98" s="209" t="s">
        <v>41</v>
      </c>
      <c r="O98" s="83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111</v>
      </c>
      <c r="AT98" s="212" t="s">
        <v>107</v>
      </c>
      <c r="AU98" s="212" t="s">
        <v>79</v>
      </c>
      <c r="AY98" s="16" t="s">
        <v>104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77</v>
      </c>
      <c r="BK98" s="213">
        <f>ROUND(I98*H98,2)</f>
        <v>0</v>
      </c>
      <c r="BL98" s="16" t="s">
        <v>111</v>
      </c>
      <c r="BM98" s="212" t="s">
        <v>167</v>
      </c>
    </row>
    <row r="99" s="2" customFormat="1" ht="37.8" customHeight="1">
      <c r="A99" s="37"/>
      <c r="B99" s="38"/>
      <c r="C99" s="200" t="s">
        <v>168</v>
      </c>
      <c r="D99" s="200" t="s">
        <v>107</v>
      </c>
      <c r="E99" s="201" t="s">
        <v>169</v>
      </c>
      <c r="F99" s="202" t="s">
        <v>170</v>
      </c>
      <c r="G99" s="203" t="s">
        <v>171</v>
      </c>
      <c r="H99" s="204">
        <v>16</v>
      </c>
      <c r="I99" s="205"/>
      <c r="J99" s="206">
        <f>ROUND(I99*H99,2)</f>
        <v>0</v>
      </c>
      <c r="K99" s="207"/>
      <c r="L99" s="43"/>
      <c r="M99" s="208" t="s">
        <v>19</v>
      </c>
      <c r="N99" s="209" t="s">
        <v>41</v>
      </c>
      <c r="O99" s="83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111</v>
      </c>
      <c r="AT99" s="212" t="s">
        <v>107</v>
      </c>
      <c r="AU99" s="212" t="s">
        <v>79</v>
      </c>
      <c r="AY99" s="16" t="s">
        <v>104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77</v>
      </c>
      <c r="BK99" s="213">
        <f>ROUND(I99*H99,2)</f>
        <v>0</v>
      </c>
      <c r="BL99" s="16" t="s">
        <v>111</v>
      </c>
      <c r="BM99" s="212" t="s">
        <v>172</v>
      </c>
    </row>
    <row r="100" s="2" customFormat="1" ht="24.15" customHeight="1">
      <c r="A100" s="37"/>
      <c r="B100" s="38"/>
      <c r="C100" s="200" t="s">
        <v>173</v>
      </c>
      <c r="D100" s="200" t="s">
        <v>107</v>
      </c>
      <c r="E100" s="201" t="s">
        <v>174</v>
      </c>
      <c r="F100" s="202" t="s">
        <v>175</v>
      </c>
      <c r="G100" s="203" t="s">
        <v>171</v>
      </c>
      <c r="H100" s="204">
        <v>8</v>
      </c>
      <c r="I100" s="205"/>
      <c r="J100" s="206">
        <f>ROUND(I100*H100,2)</f>
        <v>0</v>
      </c>
      <c r="K100" s="207"/>
      <c r="L100" s="43"/>
      <c r="M100" s="208" t="s">
        <v>19</v>
      </c>
      <c r="N100" s="209" t="s">
        <v>41</v>
      </c>
      <c r="O100" s="83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111</v>
      </c>
      <c r="AT100" s="212" t="s">
        <v>107</v>
      </c>
      <c r="AU100" s="212" t="s">
        <v>79</v>
      </c>
      <c r="AY100" s="16" t="s">
        <v>104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77</v>
      </c>
      <c r="BK100" s="213">
        <f>ROUND(I100*H100,2)</f>
        <v>0</v>
      </c>
      <c r="BL100" s="16" t="s">
        <v>111</v>
      </c>
      <c r="BM100" s="212" t="s">
        <v>176</v>
      </c>
    </row>
    <row r="101" s="2" customFormat="1" ht="49.05" customHeight="1">
      <c r="A101" s="37"/>
      <c r="B101" s="38"/>
      <c r="C101" s="200" t="s">
        <v>177</v>
      </c>
      <c r="D101" s="200" t="s">
        <v>107</v>
      </c>
      <c r="E101" s="201" t="s">
        <v>178</v>
      </c>
      <c r="F101" s="202" t="s">
        <v>179</v>
      </c>
      <c r="G101" s="203" t="s">
        <v>110</v>
      </c>
      <c r="H101" s="204">
        <v>50</v>
      </c>
      <c r="I101" s="205"/>
      <c r="J101" s="206">
        <f>ROUND(I101*H101,2)</f>
        <v>0</v>
      </c>
      <c r="K101" s="207"/>
      <c r="L101" s="43"/>
      <c r="M101" s="208" t="s">
        <v>19</v>
      </c>
      <c r="N101" s="209" t="s">
        <v>41</v>
      </c>
      <c r="O101" s="83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111</v>
      </c>
      <c r="AT101" s="212" t="s">
        <v>107</v>
      </c>
      <c r="AU101" s="212" t="s">
        <v>79</v>
      </c>
      <c r="AY101" s="16" t="s">
        <v>104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77</v>
      </c>
      <c r="BK101" s="213">
        <f>ROUND(I101*H101,2)</f>
        <v>0</v>
      </c>
      <c r="BL101" s="16" t="s">
        <v>111</v>
      </c>
      <c r="BM101" s="212" t="s">
        <v>180</v>
      </c>
    </row>
    <row r="102" s="2" customFormat="1" ht="24.15" customHeight="1">
      <c r="A102" s="37"/>
      <c r="B102" s="38"/>
      <c r="C102" s="200" t="s">
        <v>181</v>
      </c>
      <c r="D102" s="200" t="s">
        <v>107</v>
      </c>
      <c r="E102" s="201" t="s">
        <v>182</v>
      </c>
      <c r="F102" s="202" t="s">
        <v>183</v>
      </c>
      <c r="G102" s="203" t="s">
        <v>171</v>
      </c>
      <c r="H102" s="204">
        <v>20</v>
      </c>
      <c r="I102" s="205"/>
      <c r="J102" s="206">
        <f>ROUND(I102*H102,2)</f>
        <v>0</v>
      </c>
      <c r="K102" s="207"/>
      <c r="L102" s="43"/>
      <c r="M102" s="208" t="s">
        <v>19</v>
      </c>
      <c r="N102" s="209" t="s">
        <v>41</v>
      </c>
      <c r="O102" s="83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111</v>
      </c>
      <c r="AT102" s="212" t="s">
        <v>107</v>
      </c>
      <c r="AU102" s="212" t="s">
        <v>79</v>
      </c>
      <c r="AY102" s="16" t="s">
        <v>104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77</v>
      </c>
      <c r="BK102" s="213">
        <f>ROUND(I102*H102,2)</f>
        <v>0</v>
      </c>
      <c r="BL102" s="16" t="s">
        <v>111</v>
      </c>
      <c r="BM102" s="212" t="s">
        <v>184</v>
      </c>
    </row>
    <row r="103" s="2" customFormat="1" ht="49.05" customHeight="1">
      <c r="A103" s="37"/>
      <c r="B103" s="38"/>
      <c r="C103" s="200" t="s">
        <v>185</v>
      </c>
      <c r="D103" s="200" t="s">
        <v>107</v>
      </c>
      <c r="E103" s="201" t="s">
        <v>186</v>
      </c>
      <c r="F103" s="202" t="s">
        <v>187</v>
      </c>
      <c r="G103" s="203" t="s">
        <v>188</v>
      </c>
      <c r="H103" s="204">
        <v>20</v>
      </c>
      <c r="I103" s="205"/>
      <c r="J103" s="206">
        <f>ROUND(I103*H103,2)</f>
        <v>0</v>
      </c>
      <c r="K103" s="207"/>
      <c r="L103" s="43"/>
      <c r="M103" s="208" t="s">
        <v>19</v>
      </c>
      <c r="N103" s="209" t="s">
        <v>41</v>
      </c>
      <c r="O103" s="83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111</v>
      </c>
      <c r="AT103" s="212" t="s">
        <v>107</v>
      </c>
      <c r="AU103" s="212" t="s">
        <v>79</v>
      </c>
      <c r="AY103" s="16" t="s">
        <v>104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77</v>
      </c>
      <c r="BK103" s="213">
        <f>ROUND(I103*H103,2)</f>
        <v>0</v>
      </c>
      <c r="BL103" s="16" t="s">
        <v>111</v>
      </c>
      <c r="BM103" s="212" t="s">
        <v>189</v>
      </c>
    </row>
    <row r="104" s="2" customFormat="1" ht="49.05" customHeight="1">
      <c r="A104" s="37"/>
      <c r="B104" s="38"/>
      <c r="C104" s="200" t="s">
        <v>7</v>
      </c>
      <c r="D104" s="200" t="s">
        <v>107</v>
      </c>
      <c r="E104" s="201" t="s">
        <v>190</v>
      </c>
      <c r="F104" s="202" t="s">
        <v>191</v>
      </c>
      <c r="G104" s="203" t="s">
        <v>188</v>
      </c>
      <c r="H104" s="204">
        <v>6</v>
      </c>
      <c r="I104" s="205"/>
      <c r="J104" s="206">
        <f>ROUND(I104*H104,2)</f>
        <v>0</v>
      </c>
      <c r="K104" s="207"/>
      <c r="L104" s="43"/>
      <c r="M104" s="208" t="s">
        <v>19</v>
      </c>
      <c r="N104" s="209" t="s">
        <v>41</v>
      </c>
      <c r="O104" s="83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111</v>
      </c>
      <c r="AT104" s="212" t="s">
        <v>107</v>
      </c>
      <c r="AU104" s="212" t="s">
        <v>79</v>
      </c>
      <c r="AY104" s="16" t="s">
        <v>104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77</v>
      </c>
      <c r="BK104" s="213">
        <f>ROUND(I104*H104,2)</f>
        <v>0</v>
      </c>
      <c r="BL104" s="16" t="s">
        <v>111</v>
      </c>
      <c r="BM104" s="212" t="s">
        <v>192</v>
      </c>
    </row>
    <row r="105" s="2" customFormat="1" ht="49.05" customHeight="1">
      <c r="A105" s="37"/>
      <c r="B105" s="38"/>
      <c r="C105" s="200" t="s">
        <v>193</v>
      </c>
      <c r="D105" s="200" t="s">
        <v>107</v>
      </c>
      <c r="E105" s="201" t="s">
        <v>194</v>
      </c>
      <c r="F105" s="202" t="s">
        <v>195</v>
      </c>
      <c r="G105" s="203" t="s">
        <v>110</v>
      </c>
      <c r="H105" s="204">
        <v>356</v>
      </c>
      <c r="I105" s="205"/>
      <c r="J105" s="206">
        <f>ROUND(I105*H105,2)</f>
        <v>0</v>
      </c>
      <c r="K105" s="207"/>
      <c r="L105" s="43"/>
      <c r="M105" s="208" t="s">
        <v>19</v>
      </c>
      <c r="N105" s="209" t="s">
        <v>41</v>
      </c>
      <c r="O105" s="83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111</v>
      </c>
      <c r="AT105" s="212" t="s">
        <v>107</v>
      </c>
      <c r="AU105" s="212" t="s">
        <v>79</v>
      </c>
      <c r="AY105" s="16" t="s">
        <v>104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77</v>
      </c>
      <c r="BK105" s="213">
        <f>ROUND(I105*H105,2)</f>
        <v>0</v>
      </c>
      <c r="BL105" s="16" t="s">
        <v>111</v>
      </c>
      <c r="BM105" s="212" t="s">
        <v>196</v>
      </c>
    </row>
    <row r="106" s="2" customFormat="1" ht="37.8" customHeight="1">
      <c r="A106" s="37"/>
      <c r="B106" s="38"/>
      <c r="C106" s="200" t="s">
        <v>197</v>
      </c>
      <c r="D106" s="200" t="s">
        <v>107</v>
      </c>
      <c r="E106" s="201" t="s">
        <v>198</v>
      </c>
      <c r="F106" s="202" t="s">
        <v>199</v>
      </c>
      <c r="G106" s="203" t="s">
        <v>110</v>
      </c>
      <c r="H106" s="204">
        <v>1000</v>
      </c>
      <c r="I106" s="205"/>
      <c r="J106" s="206">
        <f>ROUND(I106*H106,2)</f>
        <v>0</v>
      </c>
      <c r="K106" s="207"/>
      <c r="L106" s="43"/>
      <c r="M106" s="208" t="s">
        <v>19</v>
      </c>
      <c r="N106" s="209" t="s">
        <v>41</v>
      </c>
      <c r="O106" s="8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111</v>
      </c>
      <c r="AT106" s="212" t="s">
        <v>107</v>
      </c>
      <c r="AU106" s="212" t="s">
        <v>79</v>
      </c>
      <c r="AY106" s="16" t="s">
        <v>104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77</v>
      </c>
      <c r="BK106" s="213">
        <f>ROUND(I106*H106,2)</f>
        <v>0</v>
      </c>
      <c r="BL106" s="16" t="s">
        <v>111</v>
      </c>
      <c r="BM106" s="212" t="s">
        <v>200</v>
      </c>
    </row>
    <row r="107" s="2" customFormat="1" ht="24.15" customHeight="1">
      <c r="A107" s="37"/>
      <c r="B107" s="38"/>
      <c r="C107" s="200" t="s">
        <v>201</v>
      </c>
      <c r="D107" s="200" t="s">
        <v>107</v>
      </c>
      <c r="E107" s="201" t="s">
        <v>202</v>
      </c>
      <c r="F107" s="202" t="s">
        <v>203</v>
      </c>
      <c r="G107" s="203" t="s">
        <v>204</v>
      </c>
      <c r="H107" s="204">
        <v>25</v>
      </c>
      <c r="I107" s="205"/>
      <c r="J107" s="206">
        <f>ROUND(I107*H107,2)</f>
        <v>0</v>
      </c>
      <c r="K107" s="207"/>
      <c r="L107" s="43"/>
      <c r="M107" s="208" t="s">
        <v>19</v>
      </c>
      <c r="N107" s="209" t="s">
        <v>41</v>
      </c>
      <c r="O107" s="83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111</v>
      </c>
      <c r="AT107" s="212" t="s">
        <v>107</v>
      </c>
      <c r="AU107" s="212" t="s">
        <v>79</v>
      </c>
      <c r="AY107" s="16" t="s">
        <v>104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77</v>
      </c>
      <c r="BK107" s="213">
        <f>ROUND(I107*H107,2)</f>
        <v>0</v>
      </c>
      <c r="BL107" s="16" t="s">
        <v>111</v>
      </c>
      <c r="BM107" s="212" t="s">
        <v>205</v>
      </c>
    </row>
    <row r="108" s="2" customFormat="1" ht="37.8" customHeight="1">
      <c r="A108" s="37"/>
      <c r="B108" s="38"/>
      <c r="C108" s="200" t="s">
        <v>206</v>
      </c>
      <c r="D108" s="200" t="s">
        <v>107</v>
      </c>
      <c r="E108" s="201" t="s">
        <v>207</v>
      </c>
      <c r="F108" s="202" t="s">
        <v>208</v>
      </c>
      <c r="G108" s="203" t="s">
        <v>204</v>
      </c>
      <c r="H108" s="204">
        <v>345</v>
      </c>
      <c r="I108" s="205"/>
      <c r="J108" s="206">
        <f>ROUND(I108*H108,2)</f>
        <v>0</v>
      </c>
      <c r="K108" s="207"/>
      <c r="L108" s="43"/>
      <c r="M108" s="208" t="s">
        <v>19</v>
      </c>
      <c r="N108" s="209" t="s">
        <v>41</v>
      </c>
      <c r="O108" s="83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111</v>
      </c>
      <c r="AT108" s="212" t="s">
        <v>107</v>
      </c>
      <c r="AU108" s="212" t="s">
        <v>79</v>
      </c>
      <c r="AY108" s="16" t="s">
        <v>104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77</v>
      </c>
      <c r="BK108" s="213">
        <f>ROUND(I108*H108,2)</f>
        <v>0</v>
      </c>
      <c r="BL108" s="16" t="s">
        <v>111</v>
      </c>
      <c r="BM108" s="212" t="s">
        <v>209</v>
      </c>
    </row>
    <row r="109" s="2" customFormat="1" ht="37.8" customHeight="1">
      <c r="A109" s="37"/>
      <c r="B109" s="38"/>
      <c r="C109" s="200" t="s">
        <v>210</v>
      </c>
      <c r="D109" s="200" t="s">
        <v>107</v>
      </c>
      <c r="E109" s="201" t="s">
        <v>211</v>
      </c>
      <c r="F109" s="202" t="s">
        <v>212</v>
      </c>
      <c r="G109" s="203" t="s">
        <v>171</v>
      </c>
      <c r="H109" s="204">
        <v>3</v>
      </c>
      <c r="I109" s="205"/>
      <c r="J109" s="206">
        <f>ROUND(I109*H109,2)</f>
        <v>0</v>
      </c>
      <c r="K109" s="207"/>
      <c r="L109" s="43"/>
      <c r="M109" s="208" t="s">
        <v>19</v>
      </c>
      <c r="N109" s="209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111</v>
      </c>
      <c r="AT109" s="212" t="s">
        <v>107</v>
      </c>
      <c r="AU109" s="212" t="s">
        <v>79</v>
      </c>
      <c r="AY109" s="16" t="s">
        <v>104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77</v>
      </c>
      <c r="BK109" s="213">
        <f>ROUND(I109*H109,2)</f>
        <v>0</v>
      </c>
      <c r="BL109" s="16" t="s">
        <v>111</v>
      </c>
      <c r="BM109" s="212" t="s">
        <v>213</v>
      </c>
    </row>
    <row r="110" s="2" customFormat="1" ht="90" customHeight="1">
      <c r="A110" s="37"/>
      <c r="B110" s="38"/>
      <c r="C110" s="200" t="s">
        <v>214</v>
      </c>
      <c r="D110" s="200" t="s">
        <v>107</v>
      </c>
      <c r="E110" s="201" t="s">
        <v>215</v>
      </c>
      <c r="F110" s="202" t="s">
        <v>216</v>
      </c>
      <c r="G110" s="203" t="s">
        <v>204</v>
      </c>
      <c r="H110" s="204">
        <v>673.5</v>
      </c>
      <c r="I110" s="205"/>
      <c r="J110" s="206">
        <f>ROUND(I110*H110,2)</f>
        <v>0</v>
      </c>
      <c r="K110" s="207"/>
      <c r="L110" s="43"/>
      <c r="M110" s="208" t="s">
        <v>19</v>
      </c>
      <c r="N110" s="209" t="s">
        <v>41</v>
      </c>
      <c r="O110" s="83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111</v>
      </c>
      <c r="AT110" s="212" t="s">
        <v>107</v>
      </c>
      <c r="AU110" s="212" t="s">
        <v>79</v>
      </c>
      <c r="AY110" s="16" t="s">
        <v>104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77</v>
      </c>
      <c r="BK110" s="213">
        <f>ROUND(I110*H110,2)</f>
        <v>0</v>
      </c>
      <c r="BL110" s="16" t="s">
        <v>111</v>
      </c>
      <c r="BM110" s="212" t="s">
        <v>217</v>
      </c>
    </row>
    <row r="111" s="2" customFormat="1" ht="24.15" customHeight="1">
      <c r="A111" s="37"/>
      <c r="B111" s="38"/>
      <c r="C111" s="200" t="s">
        <v>218</v>
      </c>
      <c r="D111" s="200" t="s">
        <v>107</v>
      </c>
      <c r="E111" s="201" t="s">
        <v>219</v>
      </c>
      <c r="F111" s="202" t="s">
        <v>220</v>
      </c>
      <c r="G111" s="203" t="s">
        <v>171</v>
      </c>
      <c r="H111" s="204">
        <v>20</v>
      </c>
      <c r="I111" s="205"/>
      <c r="J111" s="206">
        <f>ROUND(I111*H111,2)</f>
        <v>0</v>
      </c>
      <c r="K111" s="207"/>
      <c r="L111" s="43"/>
      <c r="M111" s="208" t="s">
        <v>19</v>
      </c>
      <c r="N111" s="209" t="s">
        <v>41</v>
      </c>
      <c r="O111" s="83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111</v>
      </c>
      <c r="AT111" s="212" t="s">
        <v>107</v>
      </c>
      <c r="AU111" s="212" t="s">
        <v>79</v>
      </c>
      <c r="AY111" s="16" t="s">
        <v>104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77</v>
      </c>
      <c r="BK111" s="213">
        <f>ROUND(I111*H111,2)</f>
        <v>0</v>
      </c>
      <c r="BL111" s="16" t="s">
        <v>111</v>
      </c>
      <c r="BM111" s="212" t="s">
        <v>221</v>
      </c>
    </row>
    <row r="112" s="2" customFormat="1" ht="24.15" customHeight="1">
      <c r="A112" s="37"/>
      <c r="B112" s="38"/>
      <c r="C112" s="200" t="s">
        <v>222</v>
      </c>
      <c r="D112" s="200" t="s">
        <v>107</v>
      </c>
      <c r="E112" s="201" t="s">
        <v>223</v>
      </c>
      <c r="F112" s="202" t="s">
        <v>224</v>
      </c>
      <c r="G112" s="203" t="s">
        <v>171</v>
      </c>
      <c r="H112" s="204">
        <v>60</v>
      </c>
      <c r="I112" s="205"/>
      <c r="J112" s="206">
        <f>ROUND(I112*H112,2)</f>
        <v>0</v>
      </c>
      <c r="K112" s="207"/>
      <c r="L112" s="43"/>
      <c r="M112" s="208" t="s">
        <v>19</v>
      </c>
      <c r="N112" s="209" t="s">
        <v>41</v>
      </c>
      <c r="O112" s="83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111</v>
      </c>
      <c r="AT112" s="212" t="s">
        <v>107</v>
      </c>
      <c r="AU112" s="212" t="s">
        <v>79</v>
      </c>
      <c r="AY112" s="16" t="s">
        <v>104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77</v>
      </c>
      <c r="BK112" s="213">
        <f>ROUND(I112*H112,2)</f>
        <v>0</v>
      </c>
      <c r="BL112" s="16" t="s">
        <v>111</v>
      </c>
      <c r="BM112" s="212" t="s">
        <v>225</v>
      </c>
    </row>
    <row r="113" s="2" customFormat="1" ht="49.05" customHeight="1">
      <c r="A113" s="37"/>
      <c r="B113" s="38"/>
      <c r="C113" s="200" t="s">
        <v>226</v>
      </c>
      <c r="D113" s="200" t="s">
        <v>107</v>
      </c>
      <c r="E113" s="201" t="s">
        <v>227</v>
      </c>
      <c r="F113" s="202" t="s">
        <v>228</v>
      </c>
      <c r="G113" s="203" t="s">
        <v>204</v>
      </c>
      <c r="H113" s="204">
        <v>245</v>
      </c>
      <c r="I113" s="205"/>
      <c r="J113" s="206">
        <f>ROUND(I113*H113,2)</f>
        <v>0</v>
      </c>
      <c r="K113" s="207"/>
      <c r="L113" s="43"/>
      <c r="M113" s="208" t="s">
        <v>19</v>
      </c>
      <c r="N113" s="209" t="s">
        <v>41</v>
      </c>
      <c r="O113" s="83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111</v>
      </c>
      <c r="AT113" s="212" t="s">
        <v>107</v>
      </c>
      <c r="AU113" s="212" t="s">
        <v>79</v>
      </c>
      <c r="AY113" s="16" t="s">
        <v>104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77</v>
      </c>
      <c r="BK113" s="213">
        <f>ROUND(I113*H113,2)</f>
        <v>0</v>
      </c>
      <c r="BL113" s="16" t="s">
        <v>111</v>
      </c>
      <c r="BM113" s="212" t="s">
        <v>229</v>
      </c>
    </row>
    <row r="114" s="2" customFormat="1" ht="49.05" customHeight="1">
      <c r="A114" s="37"/>
      <c r="B114" s="38"/>
      <c r="C114" s="200" t="s">
        <v>230</v>
      </c>
      <c r="D114" s="200" t="s">
        <v>107</v>
      </c>
      <c r="E114" s="201" t="s">
        <v>231</v>
      </c>
      <c r="F114" s="202" t="s">
        <v>232</v>
      </c>
      <c r="G114" s="203" t="s">
        <v>204</v>
      </c>
      <c r="H114" s="204">
        <v>30</v>
      </c>
      <c r="I114" s="205"/>
      <c r="J114" s="206">
        <f>ROUND(I114*H114,2)</f>
        <v>0</v>
      </c>
      <c r="K114" s="207"/>
      <c r="L114" s="43"/>
      <c r="M114" s="208" t="s">
        <v>19</v>
      </c>
      <c r="N114" s="209" t="s">
        <v>41</v>
      </c>
      <c r="O114" s="83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111</v>
      </c>
      <c r="AT114" s="212" t="s">
        <v>107</v>
      </c>
      <c r="AU114" s="212" t="s">
        <v>79</v>
      </c>
      <c r="AY114" s="16" t="s">
        <v>104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77</v>
      </c>
      <c r="BK114" s="213">
        <f>ROUND(I114*H114,2)</f>
        <v>0</v>
      </c>
      <c r="BL114" s="16" t="s">
        <v>111</v>
      </c>
      <c r="BM114" s="212" t="s">
        <v>233</v>
      </c>
    </row>
    <row r="115" s="2" customFormat="1" ht="14.4" customHeight="1">
      <c r="A115" s="37"/>
      <c r="B115" s="38"/>
      <c r="C115" s="214" t="s">
        <v>234</v>
      </c>
      <c r="D115" s="214" t="s">
        <v>235</v>
      </c>
      <c r="E115" s="215" t="s">
        <v>236</v>
      </c>
      <c r="F115" s="216" t="s">
        <v>237</v>
      </c>
      <c r="G115" s="217" t="s">
        <v>204</v>
      </c>
      <c r="H115" s="218">
        <v>333.75</v>
      </c>
      <c r="I115" s="219"/>
      <c r="J115" s="220">
        <f>ROUND(I115*H115,2)</f>
        <v>0</v>
      </c>
      <c r="K115" s="221"/>
      <c r="L115" s="222"/>
      <c r="M115" s="223" t="s">
        <v>19</v>
      </c>
      <c r="N115" s="224" t="s">
        <v>41</v>
      </c>
      <c r="O115" s="83"/>
      <c r="P115" s="210">
        <f>O115*H115</f>
        <v>0</v>
      </c>
      <c r="Q115" s="210">
        <v>1</v>
      </c>
      <c r="R115" s="210">
        <f>Q115*H115</f>
        <v>333.75</v>
      </c>
      <c r="S115" s="210">
        <v>0</v>
      </c>
      <c r="T115" s="21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135</v>
      </c>
      <c r="AT115" s="212" t="s">
        <v>235</v>
      </c>
      <c r="AU115" s="212" t="s">
        <v>79</v>
      </c>
      <c r="AY115" s="16" t="s">
        <v>104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77</v>
      </c>
      <c r="BK115" s="213">
        <f>ROUND(I115*H115,2)</f>
        <v>0</v>
      </c>
      <c r="BL115" s="16" t="s">
        <v>111</v>
      </c>
      <c r="BM115" s="212" t="s">
        <v>238</v>
      </c>
    </row>
    <row r="116" s="2" customFormat="1" ht="14.4" customHeight="1">
      <c r="A116" s="37"/>
      <c r="B116" s="38"/>
      <c r="C116" s="214" t="s">
        <v>239</v>
      </c>
      <c r="D116" s="214" t="s">
        <v>235</v>
      </c>
      <c r="E116" s="215" t="s">
        <v>240</v>
      </c>
      <c r="F116" s="216" t="s">
        <v>241</v>
      </c>
      <c r="G116" s="217" t="s">
        <v>204</v>
      </c>
      <c r="H116" s="218">
        <v>450</v>
      </c>
      <c r="I116" s="219"/>
      <c r="J116" s="220">
        <f>ROUND(I116*H116,2)</f>
        <v>0</v>
      </c>
      <c r="K116" s="221"/>
      <c r="L116" s="222"/>
      <c r="M116" s="223" t="s">
        <v>19</v>
      </c>
      <c r="N116" s="224" t="s">
        <v>41</v>
      </c>
      <c r="O116" s="83"/>
      <c r="P116" s="210">
        <f>O116*H116</f>
        <v>0</v>
      </c>
      <c r="Q116" s="210">
        <v>1</v>
      </c>
      <c r="R116" s="210">
        <f>Q116*H116</f>
        <v>450</v>
      </c>
      <c r="S116" s="210">
        <v>0</v>
      </c>
      <c r="T116" s="21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135</v>
      </c>
      <c r="AT116" s="212" t="s">
        <v>235</v>
      </c>
      <c r="AU116" s="212" t="s">
        <v>79</v>
      </c>
      <c r="AY116" s="16" t="s">
        <v>104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77</v>
      </c>
      <c r="BK116" s="213">
        <f>ROUND(I116*H116,2)</f>
        <v>0</v>
      </c>
      <c r="BL116" s="16" t="s">
        <v>111</v>
      </c>
      <c r="BM116" s="212" t="s">
        <v>242</v>
      </c>
    </row>
    <row r="117" s="2" customFormat="1" ht="14.4" customHeight="1">
      <c r="A117" s="37"/>
      <c r="B117" s="38"/>
      <c r="C117" s="214" t="s">
        <v>243</v>
      </c>
      <c r="D117" s="214" t="s">
        <v>235</v>
      </c>
      <c r="E117" s="215" t="s">
        <v>244</v>
      </c>
      <c r="F117" s="216" t="s">
        <v>245</v>
      </c>
      <c r="G117" s="217" t="s">
        <v>171</v>
      </c>
      <c r="H117" s="218">
        <v>1148</v>
      </c>
      <c r="I117" s="219"/>
      <c r="J117" s="220">
        <f>ROUND(I117*H117,2)</f>
        <v>0</v>
      </c>
      <c r="K117" s="221"/>
      <c r="L117" s="222"/>
      <c r="M117" s="223" t="s">
        <v>19</v>
      </c>
      <c r="N117" s="224" t="s">
        <v>41</v>
      </c>
      <c r="O117" s="83"/>
      <c r="P117" s="210">
        <f>O117*H117</f>
        <v>0</v>
      </c>
      <c r="Q117" s="210">
        <v>0.00063000000000000003</v>
      </c>
      <c r="R117" s="210">
        <f>Q117*H117</f>
        <v>0.72323999999999999</v>
      </c>
      <c r="S117" s="210">
        <v>0</v>
      </c>
      <c r="T117" s="21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2" t="s">
        <v>135</v>
      </c>
      <c r="AT117" s="212" t="s">
        <v>235</v>
      </c>
      <c r="AU117" s="212" t="s">
        <v>79</v>
      </c>
      <c r="AY117" s="16" t="s">
        <v>104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6" t="s">
        <v>77</v>
      </c>
      <c r="BK117" s="213">
        <f>ROUND(I117*H117,2)</f>
        <v>0</v>
      </c>
      <c r="BL117" s="16" t="s">
        <v>111</v>
      </c>
      <c r="BM117" s="212" t="s">
        <v>246</v>
      </c>
    </row>
    <row r="118" s="2" customFormat="1" ht="14.4" customHeight="1">
      <c r="A118" s="37"/>
      <c r="B118" s="38"/>
      <c r="C118" s="214" t="s">
        <v>247</v>
      </c>
      <c r="D118" s="214" t="s">
        <v>235</v>
      </c>
      <c r="E118" s="215" t="s">
        <v>248</v>
      </c>
      <c r="F118" s="216" t="s">
        <v>249</v>
      </c>
      <c r="G118" s="217" t="s">
        <v>171</v>
      </c>
      <c r="H118" s="218">
        <v>1148</v>
      </c>
      <c r="I118" s="219"/>
      <c r="J118" s="220">
        <f>ROUND(I118*H118,2)</f>
        <v>0</v>
      </c>
      <c r="K118" s="221"/>
      <c r="L118" s="222"/>
      <c r="M118" s="223" t="s">
        <v>19</v>
      </c>
      <c r="N118" s="224" t="s">
        <v>41</v>
      </c>
      <c r="O118" s="83"/>
      <c r="P118" s="210">
        <f>O118*H118</f>
        <v>0</v>
      </c>
      <c r="Q118" s="210">
        <v>9.0000000000000006E-05</v>
      </c>
      <c r="R118" s="210">
        <f>Q118*H118</f>
        <v>0.10332000000000001</v>
      </c>
      <c r="S118" s="210">
        <v>0</v>
      </c>
      <c r="T118" s="21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135</v>
      </c>
      <c r="AT118" s="212" t="s">
        <v>235</v>
      </c>
      <c r="AU118" s="212" t="s">
        <v>79</v>
      </c>
      <c r="AY118" s="16" t="s">
        <v>104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77</v>
      </c>
      <c r="BK118" s="213">
        <f>ROUND(I118*H118,2)</f>
        <v>0</v>
      </c>
      <c r="BL118" s="16" t="s">
        <v>111</v>
      </c>
      <c r="BM118" s="212" t="s">
        <v>250</v>
      </c>
    </row>
    <row r="119" s="2" customFormat="1" ht="14.4" customHeight="1">
      <c r="A119" s="37"/>
      <c r="B119" s="38"/>
      <c r="C119" s="214" t="s">
        <v>251</v>
      </c>
      <c r="D119" s="214" t="s">
        <v>235</v>
      </c>
      <c r="E119" s="215" t="s">
        <v>252</v>
      </c>
      <c r="F119" s="216" t="s">
        <v>253</v>
      </c>
      <c r="G119" s="217" t="s">
        <v>171</v>
      </c>
      <c r="H119" s="218">
        <v>574</v>
      </c>
      <c r="I119" s="219"/>
      <c r="J119" s="220">
        <f>ROUND(I119*H119,2)</f>
        <v>0</v>
      </c>
      <c r="K119" s="221"/>
      <c r="L119" s="222"/>
      <c r="M119" s="223" t="s">
        <v>19</v>
      </c>
      <c r="N119" s="224" t="s">
        <v>41</v>
      </c>
      <c r="O119" s="83"/>
      <c r="P119" s="210">
        <f>O119*H119</f>
        <v>0</v>
      </c>
      <c r="Q119" s="210">
        <v>0.00018000000000000001</v>
      </c>
      <c r="R119" s="210">
        <f>Q119*H119</f>
        <v>0.10332000000000001</v>
      </c>
      <c r="S119" s="210">
        <v>0</v>
      </c>
      <c r="T119" s="21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135</v>
      </c>
      <c r="AT119" s="212" t="s">
        <v>235</v>
      </c>
      <c r="AU119" s="212" t="s">
        <v>79</v>
      </c>
      <c r="AY119" s="16" t="s">
        <v>104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77</v>
      </c>
      <c r="BK119" s="213">
        <f>ROUND(I119*H119,2)</f>
        <v>0</v>
      </c>
      <c r="BL119" s="16" t="s">
        <v>111</v>
      </c>
      <c r="BM119" s="212" t="s">
        <v>254</v>
      </c>
    </row>
    <row r="120" s="2" customFormat="1" ht="14.4" customHeight="1">
      <c r="A120" s="37"/>
      <c r="B120" s="38"/>
      <c r="C120" s="214" t="s">
        <v>255</v>
      </c>
      <c r="D120" s="214" t="s">
        <v>235</v>
      </c>
      <c r="E120" s="215" t="s">
        <v>256</v>
      </c>
      <c r="F120" s="216" t="s">
        <v>257</v>
      </c>
      <c r="G120" s="217" t="s">
        <v>171</v>
      </c>
      <c r="H120" s="218">
        <v>1148</v>
      </c>
      <c r="I120" s="219"/>
      <c r="J120" s="220">
        <f>ROUND(I120*H120,2)</f>
        <v>0</v>
      </c>
      <c r="K120" s="221"/>
      <c r="L120" s="222"/>
      <c r="M120" s="223" t="s">
        <v>19</v>
      </c>
      <c r="N120" s="224" t="s">
        <v>41</v>
      </c>
      <c r="O120" s="83"/>
      <c r="P120" s="210">
        <f>O120*H120</f>
        <v>0</v>
      </c>
      <c r="Q120" s="210">
        <v>0.00051000000000000004</v>
      </c>
      <c r="R120" s="210">
        <f>Q120*H120</f>
        <v>0.58548</v>
      </c>
      <c r="S120" s="210">
        <v>0</v>
      </c>
      <c r="T120" s="21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135</v>
      </c>
      <c r="AT120" s="212" t="s">
        <v>235</v>
      </c>
      <c r="AU120" s="212" t="s">
        <v>79</v>
      </c>
      <c r="AY120" s="16" t="s">
        <v>104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77</v>
      </c>
      <c r="BK120" s="213">
        <f>ROUND(I120*H120,2)</f>
        <v>0</v>
      </c>
      <c r="BL120" s="16" t="s">
        <v>111</v>
      </c>
      <c r="BM120" s="212" t="s">
        <v>258</v>
      </c>
    </row>
    <row r="121" s="2" customFormat="1" ht="14.4" customHeight="1">
      <c r="A121" s="37"/>
      <c r="B121" s="38"/>
      <c r="C121" s="214" t="s">
        <v>259</v>
      </c>
      <c r="D121" s="214" t="s">
        <v>235</v>
      </c>
      <c r="E121" s="215" t="s">
        <v>260</v>
      </c>
      <c r="F121" s="216" t="s">
        <v>261</v>
      </c>
      <c r="G121" s="217" t="s">
        <v>171</v>
      </c>
      <c r="H121" s="218">
        <v>1148</v>
      </c>
      <c r="I121" s="219"/>
      <c r="J121" s="220">
        <f>ROUND(I121*H121,2)</f>
        <v>0</v>
      </c>
      <c r="K121" s="221"/>
      <c r="L121" s="222"/>
      <c r="M121" s="223" t="s">
        <v>19</v>
      </c>
      <c r="N121" s="224" t="s">
        <v>41</v>
      </c>
      <c r="O121" s="83"/>
      <c r="P121" s="210">
        <f>O121*H121</f>
        <v>0</v>
      </c>
      <c r="Q121" s="210">
        <v>0.00014999999999999999</v>
      </c>
      <c r="R121" s="210">
        <f>Q121*H121</f>
        <v>0.17219999999999999</v>
      </c>
      <c r="S121" s="210">
        <v>0</v>
      </c>
      <c r="T121" s="21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135</v>
      </c>
      <c r="AT121" s="212" t="s">
        <v>235</v>
      </c>
      <c r="AU121" s="212" t="s">
        <v>79</v>
      </c>
      <c r="AY121" s="16" t="s">
        <v>104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77</v>
      </c>
      <c r="BK121" s="213">
        <f>ROUND(I121*H121,2)</f>
        <v>0</v>
      </c>
      <c r="BL121" s="16" t="s">
        <v>111</v>
      </c>
      <c r="BM121" s="212" t="s">
        <v>262</v>
      </c>
    </row>
    <row r="122" s="2" customFormat="1" ht="14.4" customHeight="1">
      <c r="A122" s="37"/>
      <c r="B122" s="38"/>
      <c r="C122" s="214" t="s">
        <v>263</v>
      </c>
      <c r="D122" s="214" t="s">
        <v>235</v>
      </c>
      <c r="E122" s="215" t="s">
        <v>264</v>
      </c>
      <c r="F122" s="216" t="s">
        <v>265</v>
      </c>
      <c r="G122" s="217" t="s">
        <v>171</v>
      </c>
      <c r="H122" s="218">
        <v>287</v>
      </c>
      <c r="I122" s="219"/>
      <c r="J122" s="220">
        <f>ROUND(I122*H122,2)</f>
        <v>0</v>
      </c>
      <c r="K122" s="221"/>
      <c r="L122" s="222"/>
      <c r="M122" s="223" t="s">
        <v>19</v>
      </c>
      <c r="N122" s="224" t="s">
        <v>41</v>
      </c>
      <c r="O122" s="83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135</v>
      </c>
      <c r="AT122" s="212" t="s">
        <v>235</v>
      </c>
      <c r="AU122" s="212" t="s">
        <v>79</v>
      </c>
      <c r="AY122" s="16" t="s">
        <v>104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77</v>
      </c>
      <c r="BK122" s="213">
        <f>ROUND(I122*H122,2)</f>
        <v>0</v>
      </c>
      <c r="BL122" s="16" t="s">
        <v>111</v>
      </c>
      <c r="BM122" s="212" t="s">
        <v>266</v>
      </c>
    </row>
    <row r="123" s="13" customFormat="1">
      <c r="A123" s="13"/>
      <c r="B123" s="225"/>
      <c r="C123" s="226"/>
      <c r="D123" s="227" t="s">
        <v>267</v>
      </c>
      <c r="E123" s="228" t="s">
        <v>19</v>
      </c>
      <c r="F123" s="229" t="s">
        <v>268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267</v>
      </c>
      <c r="AU123" s="235" t="s">
        <v>79</v>
      </c>
      <c r="AV123" s="13" t="s">
        <v>77</v>
      </c>
      <c r="AW123" s="13" t="s">
        <v>31</v>
      </c>
      <c r="AX123" s="13" t="s">
        <v>14</v>
      </c>
      <c r="AY123" s="235" t="s">
        <v>104</v>
      </c>
    </row>
    <row r="124" s="14" customFormat="1">
      <c r="A124" s="14"/>
      <c r="B124" s="236"/>
      <c r="C124" s="237"/>
      <c r="D124" s="227" t="s">
        <v>267</v>
      </c>
      <c r="E124" s="238" t="s">
        <v>19</v>
      </c>
      <c r="F124" s="239" t="s">
        <v>269</v>
      </c>
      <c r="G124" s="237"/>
      <c r="H124" s="240">
        <v>287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267</v>
      </c>
      <c r="AU124" s="246" t="s">
        <v>79</v>
      </c>
      <c r="AV124" s="14" t="s">
        <v>79</v>
      </c>
      <c r="AW124" s="14" t="s">
        <v>31</v>
      </c>
      <c r="AX124" s="14" t="s">
        <v>77</v>
      </c>
      <c r="AY124" s="246" t="s">
        <v>104</v>
      </c>
    </row>
    <row r="125" s="2" customFormat="1" ht="14.4" customHeight="1">
      <c r="A125" s="37"/>
      <c r="B125" s="38"/>
      <c r="C125" s="214" t="s">
        <v>270</v>
      </c>
      <c r="D125" s="214" t="s">
        <v>235</v>
      </c>
      <c r="E125" s="215" t="s">
        <v>271</v>
      </c>
      <c r="F125" s="216" t="s">
        <v>272</v>
      </c>
      <c r="G125" s="217" t="s">
        <v>110</v>
      </c>
      <c r="H125" s="218">
        <v>356</v>
      </c>
      <c r="I125" s="219"/>
      <c r="J125" s="220">
        <f>ROUND(I125*H125,2)</f>
        <v>0</v>
      </c>
      <c r="K125" s="221"/>
      <c r="L125" s="222"/>
      <c r="M125" s="223" t="s">
        <v>19</v>
      </c>
      <c r="N125" s="224" t="s">
        <v>41</v>
      </c>
      <c r="O125" s="83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2" t="s">
        <v>135</v>
      </c>
      <c r="AT125" s="212" t="s">
        <v>235</v>
      </c>
      <c r="AU125" s="212" t="s">
        <v>79</v>
      </c>
      <c r="AY125" s="16" t="s">
        <v>104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6" t="s">
        <v>77</v>
      </c>
      <c r="BK125" s="213">
        <f>ROUND(I125*H125,2)</f>
        <v>0</v>
      </c>
      <c r="BL125" s="16" t="s">
        <v>111</v>
      </c>
      <c r="BM125" s="212" t="s">
        <v>273</v>
      </c>
    </row>
    <row r="126" s="13" customFormat="1">
      <c r="A126" s="13"/>
      <c r="B126" s="225"/>
      <c r="C126" s="226"/>
      <c r="D126" s="227" t="s">
        <v>267</v>
      </c>
      <c r="E126" s="228" t="s">
        <v>19</v>
      </c>
      <c r="F126" s="229" t="s">
        <v>268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267</v>
      </c>
      <c r="AU126" s="235" t="s">
        <v>79</v>
      </c>
      <c r="AV126" s="13" t="s">
        <v>77</v>
      </c>
      <c r="AW126" s="13" t="s">
        <v>31</v>
      </c>
      <c r="AX126" s="13" t="s">
        <v>14</v>
      </c>
      <c r="AY126" s="235" t="s">
        <v>104</v>
      </c>
    </row>
    <row r="127" s="14" customFormat="1">
      <c r="A127" s="14"/>
      <c r="B127" s="236"/>
      <c r="C127" s="237"/>
      <c r="D127" s="227" t="s">
        <v>267</v>
      </c>
      <c r="E127" s="238" t="s">
        <v>19</v>
      </c>
      <c r="F127" s="239" t="s">
        <v>274</v>
      </c>
      <c r="G127" s="237"/>
      <c r="H127" s="240">
        <v>356</v>
      </c>
      <c r="I127" s="241"/>
      <c r="J127" s="237"/>
      <c r="K127" s="237"/>
      <c r="L127" s="242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267</v>
      </c>
      <c r="AU127" s="246" t="s">
        <v>79</v>
      </c>
      <c r="AV127" s="14" t="s">
        <v>79</v>
      </c>
      <c r="AW127" s="14" t="s">
        <v>31</v>
      </c>
      <c r="AX127" s="14" t="s">
        <v>77</v>
      </c>
      <c r="AY127" s="246" t="s">
        <v>104</v>
      </c>
    </row>
    <row r="128" s="2" customFormat="1" ht="6.96" customHeight="1">
      <c r="A128" s="37"/>
      <c r="B128" s="58"/>
      <c r="C128" s="59"/>
      <c r="D128" s="59"/>
      <c r="E128" s="59"/>
      <c r="F128" s="59"/>
      <c r="G128" s="59"/>
      <c r="H128" s="59"/>
      <c r="I128" s="59"/>
      <c r="J128" s="59"/>
      <c r="K128" s="59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sIIXf0kusz64pH0YARB2BNDBEipyUMsVEIMHCxmw5Io9CCqpbjMMps2xGqjrlyTWbjoV/Re98jsj5W0ixNwpVA==" hashValue="bBULIcoOGsB6lW20x+PnGlIey147ERPtK94sBCoOumQRYM/rE7uzJV4/Cr9VcNa72xlBxbXGK17c79B++KyWkw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2020-12-16T13:35:17Z</dcterms:created>
  <dcterms:modified xsi:type="dcterms:W3CDTF">2020-12-16T13:35:19Z</dcterms:modified>
</cp:coreProperties>
</file>