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Železniční svršek" sheetId="2" r:id="rId2"/>
    <sheet name="02.1 - VON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'01.1 - Železniční svršek'!$C$118:$K$176</definedName>
    <definedName name="_xlnm.Print_Area" localSheetId="1">'01.1 - Železniční svršek'!$C$4:$J$39,'01.1 - Železniční svršek'!$C$50:$J$76,'01.1 - Železniční svršek'!$C$82:$J$100,'01.1 - Železniční svršek'!$C$106:$K$176</definedName>
    <definedName name="_xlnm.Print_Titles" localSheetId="1">'01.1 - Železniční svršek'!$118:$118</definedName>
    <definedName name="_xlnm._FilterDatabase" localSheetId="2" hidden="1">'02.1 - VON'!$C$116:$K$130</definedName>
    <definedName name="_xlnm.Print_Area" localSheetId="2">'02.1 - VON'!$C$4:$J$39,'02.1 - VON'!$C$50:$J$76,'02.1 - VON'!$C$82:$J$98,'02.1 - VON'!$C$104:$K$130</definedName>
    <definedName name="_xlnm.Print_Titles" localSheetId="2">'02.1 - VON'!$116:$116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113"/>
  <c r="J20"/>
  <c r="J18"/>
  <c r="E18"/>
  <c r="F114"/>
  <c r="J17"/>
  <c r="J12"/>
  <c r="J89"/>
  <c r="E7"/>
  <c r="E107"/>
  <c i="2" r="J37"/>
  <c r="J36"/>
  <c i="1" r="AY95"/>
  <c i="2" r="J35"/>
  <c i="1" r="AX95"/>
  <c i="2"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115"/>
  <c r="J20"/>
  <c r="J18"/>
  <c r="E18"/>
  <c r="F116"/>
  <c r="J17"/>
  <c r="J12"/>
  <c r="J89"/>
  <c r="E7"/>
  <c r="E109"/>
  <c i="1" r="L90"/>
  <c r="AM90"/>
  <c r="AM89"/>
  <c r="L89"/>
  <c r="AM87"/>
  <c r="L87"/>
  <c r="L85"/>
  <c r="L84"/>
  <c i="3" r="J130"/>
  <c r="BK126"/>
  <c r="BK124"/>
  <c r="J122"/>
  <c r="J120"/>
  <c i="2" r="BK176"/>
  <c r="J175"/>
  <c r="BK173"/>
  <c r="BK172"/>
  <c r="BK170"/>
  <c r="J169"/>
  <c r="J167"/>
  <c r="BK166"/>
  <c r="J164"/>
  <c r="BK163"/>
  <c r="BK162"/>
  <c r="J160"/>
  <c r="J159"/>
  <c r="J158"/>
  <c r="BK157"/>
  <c r="BK154"/>
  <c r="J152"/>
  <c r="BK151"/>
  <c r="BK150"/>
  <c r="J149"/>
  <c r="BK147"/>
  <c r="J146"/>
  <c r="J145"/>
  <c r="J144"/>
  <c r="BK143"/>
  <c r="BK138"/>
  <c r="J136"/>
  <c r="J135"/>
  <c r="J134"/>
  <c r="J133"/>
  <c r="BK132"/>
  <c r="J130"/>
  <c r="J127"/>
  <c r="BK126"/>
  <c r="J125"/>
  <c r="J123"/>
  <c i="1" r="AS94"/>
  <c i="3" r="J129"/>
  <c r="BK128"/>
  <c r="BK127"/>
  <c r="J126"/>
  <c r="J125"/>
  <c r="J123"/>
  <c r="BK121"/>
  <c r="J119"/>
  <c i="2" r="J176"/>
  <c r="BK175"/>
  <c r="J174"/>
  <c r="J171"/>
  <c r="J170"/>
  <c r="BK168"/>
  <c r="BK167"/>
  <c r="J166"/>
  <c r="J165"/>
  <c r="BK164"/>
  <c r="J163"/>
  <c r="J162"/>
  <c r="BK160"/>
  <c r="J156"/>
  <c r="J155"/>
  <c r="BK152"/>
  <c r="BK149"/>
  <c r="BK148"/>
  <c r="J142"/>
  <c r="BK141"/>
  <c r="BK139"/>
  <c r="J138"/>
  <c r="J137"/>
  <c r="BK133"/>
  <c r="J132"/>
  <c r="BK131"/>
  <c r="BK128"/>
  <c r="BK127"/>
  <c r="BK122"/>
  <c i="3" r="BK130"/>
  <c r="BK129"/>
  <c r="J128"/>
  <c r="J127"/>
  <c r="BK125"/>
  <c r="J124"/>
  <c r="BK123"/>
  <c r="BK122"/>
  <c r="J121"/>
  <c r="BK120"/>
  <c r="BK119"/>
  <c i="2" r="BK174"/>
  <c r="J173"/>
  <c r="J172"/>
  <c r="BK171"/>
  <c r="BK169"/>
  <c r="J168"/>
  <c r="BK165"/>
  <c r="BK159"/>
  <c r="BK158"/>
  <c r="J157"/>
  <c r="BK156"/>
  <c r="BK155"/>
  <c r="J154"/>
  <c r="BK153"/>
  <c r="J151"/>
  <c r="J148"/>
  <c r="BK146"/>
  <c r="BK145"/>
  <c r="BK144"/>
  <c r="J143"/>
  <c r="BK142"/>
  <c r="J140"/>
  <c r="BK137"/>
  <c r="BK136"/>
  <c r="BK135"/>
  <c r="J131"/>
  <c r="BK130"/>
  <c r="J129"/>
  <c r="J126"/>
  <c r="BK125"/>
  <c r="J124"/>
  <c r="BK123"/>
  <c r="J153"/>
  <c r="J150"/>
  <c r="J147"/>
  <c r="J141"/>
  <c r="BK140"/>
  <c r="J139"/>
  <c r="BK134"/>
  <c r="BK129"/>
  <c r="J128"/>
  <c r="BK124"/>
  <c r="J122"/>
  <c l="1" r="BK121"/>
  <c r="J121"/>
  <c r="J98"/>
  <c r="R121"/>
  <c r="R120"/>
  <c r="T161"/>
  <c r="P121"/>
  <c r="P120"/>
  <c r="BK161"/>
  <c r="J161"/>
  <c r="J99"/>
  <c r="R161"/>
  <c i="3" r="P118"/>
  <c r="P117"/>
  <c i="1" r="AU96"/>
  <c i="2" r="T121"/>
  <c r="T120"/>
  <c r="T119"/>
  <c r="P161"/>
  <c i="3" r="BK118"/>
  <c r="J118"/>
  <c r="J97"/>
  <c r="R118"/>
  <c r="R117"/>
  <c r="T118"/>
  <c r="T117"/>
  <c i="2" r="J91"/>
  <c r="J92"/>
  <c r="J113"/>
  <c r="BE125"/>
  <c r="BE130"/>
  <c r="BE131"/>
  <c r="BE132"/>
  <c r="BE137"/>
  <c r="BE141"/>
  <c r="BE142"/>
  <c r="BE143"/>
  <c r="BE151"/>
  <c r="BE152"/>
  <c r="BE155"/>
  <c r="F92"/>
  <c r="BE126"/>
  <c r="BE127"/>
  <c r="BE128"/>
  <c r="BE133"/>
  <c r="BE138"/>
  <c r="BE139"/>
  <c r="BE140"/>
  <c r="BE147"/>
  <c r="BE148"/>
  <c r="BE149"/>
  <c r="BE157"/>
  <c r="BE158"/>
  <c r="BE168"/>
  <c r="BE170"/>
  <c r="BE173"/>
  <c r="BE175"/>
  <c r="BE176"/>
  <c i="3" r="E85"/>
  <c r="F92"/>
  <c r="J114"/>
  <c r="BE119"/>
  <c r="BE121"/>
  <c r="BE123"/>
  <c r="BE126"/>
  <c r="BE127"/>
  <c i="2" r="E85"/>
  <c r="BE123"/>
  <c r="BE124"/>
  <c r="BE129"/>
  <c r="BE134"/>
  <c r="BE135"/>
  <c r="BE144"/>
  <c r="BE145"/>
  <c r="BE146"/>
  <c r="BE150"/>
  <c r="BE153"/>
  <c r="BE159"/>
  <c r="BE163"/>
  <c r="BE164"/>
  <c r="BE166"/>
  <c r="BE167"/>
  <c r="BE169"/>
  <c r="BE172"/>
  <c r="BE174"/>
  <c i="3" r="J91"/>
  <c r="J111"/>
  <c r="BE120"/>
  <c r="BE129"/>
  <c r="BE130"/>
  <c i="2" r="BE122"/>
  <c r="BE136"/>
  <c r="BE154"/>
  <c r="BE156"/>
  <c r="BE160"/>
  <c r="BE162"/>
  <c r="BE165"/>
  <c r="BE171"/>
  <c i="3" r="BE122"/>
  <c r="BE124"/>
  <c r="BE125"/>
  <c r="BE128"/>
  <c i="2" r="J34"/>
  <c i="1" r="AW95"/>
  <c i="2" r="F34"/>
  <c i="1" r="BA95"/>
  <c i="2" r="F36"/>
  <c i="1" r="BC95"/>
  <c i="3" r="F37"/>
  <c i="1" r="BD96"/>
  <c i="3" r="F36"/>
  <c i="1" r="BC96"/>
  <c i="2" r="F35"/>
  <c i="1" r="BB95"/>
  <c i="3" r="J34"/>
  <c i="1" r="AW96"/>
  <c i="3" r="F34"/>
  <c i="1" r="BA96"/>
  <c i="3" r="F35"/>
  <c i="1" r="BB96"/>
  <c i="2" r="F37"/>
  <c i="1" r="BD95"/>
  <c i="2" l="1" r="R119"/>
  <c r="P119"/>
  <c i="1" r="AU95"/>
  <c i="2" r="BK120"/>
  <c r="J120"/>
  <c r="J97"/>
  <c i="3" r="BK117"/>
  <c r="J117"/>
  <c r="J96"/>
  <c i="1" r="AU94"/>
  <c r="BA94"/>
  <c r="W30"/>
  <c i="3" r="J33"/>
  <c i="1" r="AV96"/>
  <c r="AT96"/>
  <c r="BD94"/>
  <c r="W33"/>
  <c r="BB94"/>
  <c r="W31"/>
  <c r="BC94"/>
  <c r="AY94"/>
  <c i="2" r="J33"/>
  <c i="1" r="AV95"/>
  <c r="AT95"/>
  <c i="2" r="F33"/>
  <c i="1" r="AZ95"/>
  <c i="3" r="F33"/>
  <c i="1" r="AZ96"/>
  <c i="2" l="1" r="BK119"/>
  <c r="J119"/>
  <c i="1" r="AZ94"/>
  <c r="W29"/>
  <c r="AW94"/>
  <c r="AK30"/>
  <c r="AX94"/>
  <c i="2" r="J30"/>
  <c i="1" r="AG95"/>
  <c r="AN95"/>
  <c r="W32"/>
  <c i="3" r="J30"/>
  <c i="1" r="AG96"/>
  <c r="AN96"/>
  <c i="2" l="1" r="J96"/>
  <c r="J39"/>
  <c i="3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<sst xmlns="http://schemas.openxmlformats.org/spreadsheetml/2006/main">
  <si>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</si>
  <si>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</si>
  <si>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</si>
  <si>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</si>
  <si>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</si>
  <si>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{30ac9c76-a822-4352-a58d-77e2cbbe2a2c}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</si>
  <si>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</si>
  <si>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</si>
  <si>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</si>
  <si>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</si>
  <si>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</si>
  <si>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</si>
  <si>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</si>
  <si>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</si>
  <si>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2021_06_bo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</si>
  <si>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</si>
  <si>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</si>
  <si>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kolejí v žst. Brno-Maloměřice - SK 10</t>
  </si>
  <si>
    <t>KSO:</t>
  </si>
  <si>
    <t>CC-CZ:</t>
  </si>
  <si>
    <t>Místo:</t>
  </si>
  <si>
    <t xml:space="preserve"> </t>
  </si>
  <si>
    <t>Datum:</t>
  </si>
  <si>
    <t>29. 12. 2020</t>
  </si>
  <si>
    <t>Zadavatel:</t>
  </si>
  <si>
    <t>IČ:</t>
  </si>
  <si>
    <t>70994234</t>
  </si>
  <si>
    <t>Správa železnic, OŘ Brno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</si>
  <si>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</si>
  <si>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</si>
  <si>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</si>
  <si>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</si>
  <si>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</si>
  <si>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</si>
  <si>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</si>
  <si>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</si>
  <si>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</si>
  <si>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</si>
  <si>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</si>
  <si>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</si>
  <si>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</si>
  <si>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</si>
  <si>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</si>
  <si>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</si>
  <si>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</si>
  <si>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</si>
  <si>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</si>
  <si>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</si>
  <si>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</si>
  <si>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</si>
  <si>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</si>
  <si>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</si>
  <si>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</si>
  <si>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</si>
  <si>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</si>
  <si>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</si>
  <si>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</si>
  <si>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</si>
  <si>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</si>
  <si>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</si>
  <si>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</si>
  <si>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</si>
  <si>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</si>
  <si>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</si>
  <si>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</si>
  <si>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</si>
  <si>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</si>
  <si>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</si>
  <si>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</si>
  <si>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</si>
  <si>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</si>
  <si>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</si>
  <si>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</si>
  <si>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</si>
  <si>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</si>
  <si>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</si>
  <si>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</si>
  <si>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</si>
  <si>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</si>
  <si>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</si>
  <si>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</si>
  <si>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</si>
  <si>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Železniční svršek</t>
  </si>
  <si>
    <t>STA</t>
  </si>
  <si>
    <t>1</t>
  </si>
  <si>
    <t>{371e7615-f47f-4b54-8a97-ec0be9ecad52}</t>
  </si>
  <si>
    <t>2</t>
  </si>
  <si>
    <t>02.1</t>
  </si>
  <si>
    <t>VON</t>
  </si>
  <si>
    <t>{21609334-40d4-495c-874d-806a9cf82dfa}</t>
  </si>
  <si>
    <t>KRYCÍ LIST SOUPISU PRACÍ</t>
  </si>
  <si>
    <t>Objekt:</t>
  </si>
  <si>
    <t>01.1 -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</si>
  <si>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</si>
  <si>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</si>
  <si>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</si>
  <si>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</si>
  <si>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</si>
  <si>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</si>
  <si>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</si>
  <si>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</si>
  <si>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</si>
  <si>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</si>
  <si>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</si>
  <si>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</si>
  <si>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</si>
  <si>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</si>
  <si>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</si>
  <si>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</si>
  <si>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</si>
  <si>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</si>
  <si>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</si>
  <si>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</si>
  <si>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</si>
  <si>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</si>
  <si>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</si>
  <si>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</si>
  <si>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</si>
  <si>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</si>
  <si>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</si>
  <si>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5907050020</t>
  </si>
  <si>
    <t>Dělení kolejnic řezáním nebo rozbroušením soustavy S49 nebo T. Poznámka: 1. V cenách jsou započteny náklady na manipulaci, podložení, označení a provedení řezu kolejnice.</t>
  </si>
  <si>
    <t>kus</t>
  </si>
  <si>
    <t>Sborník UOŽI 01 2021</t>
  </si>
  <si>
    <t>4</t>
  </si>
  <si>
    <t>462483494</t>
  </si>
  <si>
    <t>5907050110</t>
  </si>
  <si>
    <t>Dělení kolejnic kyslíkem soustavy UIC60 nebo R65. Poznámka: 1. V cenách jsou započteny náklady na manipulaci, podložení, označení a provedení řezu kolejnice.</t>
  </si>
  <si>
    <t>333706595</t>
  </si>
  <si>
    <t>3</t>
  </si>
  <si>
    <t>5907050120</t>
  </si>
  <si>
    <t>Dělení kolejnic kyslíkem soustavy S49 nebo T. Poznámka: 1. V cenách jsou započteny náklady na manipulaci, podložení, označení a provedení řezu kolejnice.</t>
  </si>
  <si>
    <t>1700629818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</si>
  <si>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</si>
  <si>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</si>
  <si>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t</t>
  </si>
  <si>
    <t>490427478</t>
  </si>
  <si>
    <t>5906135080</t>
  </si>
  <si>
    <t>Demontáž kolejového roštu koleje na úložišti pražce dřevěné tv. S49 rozdělení "d".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</si>
  <si>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km</t>
  </si>
  <si>
    <t>1231272859</t>
  </si>
  <si>
    <t>6</t>
  </si>
  <si>
    <t>5906135160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</si>
  <si>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</si>
  <si>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1169742719</t>
  </si>
  <si>
    <t>7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</si>
  <si>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</si>
  <si>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</si>
  <si>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m3</t>
  </si>
  <si>
    <t>13419239</t>
  </si>
  <si>
    <t>8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</si>
  <si>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</si>
  <si>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</si>
  <si>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1311872840</t>
  </si>
  <si>
    <t>9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</si>
  <si>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</si>
  <si>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</si>
  <si>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-1186912369</t>
  </si>
  <si>
    <t>11</t>
  </si>
  <si>
    <t>M</t>
  </si>
  <si>
    <t>5958158005</t>
  </si>
  <si>
    <t xml:space="preserve">Podložka pryžová pod patu kolejnice S49  183/126/6</t>
  </si>
  <si>
    <t>-162766566</t>
  </si>
  <si>
    <t>12</t>
  </si>
  <si>
    <t>5958128010</t>
  </si>
  <si>
    <t>Komplety ŽS 4 (šroub RS 1, matice M 24, podložka Fe6, svěrka ŽS4)</t>
  </si>
  <si>
    <t>-811202614</t>
  </si>
  <si>
    <t>13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</si>
  <si>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</si>
  <si>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</si>
  <si>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</si>
  <si>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-1465506955</t>
  </si>
  <si>
    <t>14</t>
  </si>
  <si>
    <t>5958125010</t>
  </si>
  <si>
    <t>Komplety s antikorozní úpravou ŽS 4 (svěrka ŽS4, šroub RS 1, matice M24, podložka Fe6)</t>
  </si>
  <si>
    <t>91147808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</si>
  <si>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</si>
  <si>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</si>
  <si>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-311115082</t>
  </si>
  <si>
    <t>16</t>
  </si>
  <si>
    <t>5955101000</t>
  </si>
  <si>
    <t>Kamenivo drcené štěrk frakce 31,5/63 třídy BI</t>
  </si>
  <si>
    <t>-917186679</t>
  </si>
  <si>
    <t>17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</si>
  <si>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</si>
  <si>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</si>
  <si>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1593377193</t>
  </si>
  <si>
    <t>18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</si>
  <si>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</si>
  <si>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</si>
  <si>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m</t>
  </si>
  <si>
    <t>97629331</t>
  </si>
  <si>
    <t>19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</si>
  <si>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</si>
  <si>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</si>
  <si>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-2045874517</t>
  </si>
  <si>
    <t>20</t>
  </si>
  <si>
    <t>5957134055</t>
  </si>
  <si>
    <t>Lepený izolovaný styk tv. S49 s tepelně zpracovanou hlavou délky 4,50 m</t>
  </si>
  <si>
    <t>-1794163525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</si>
  <si>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</si>
  <si>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</si>
  <si>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</si>
  <si>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744274264</t>
  </si>
  <si>
    <t>22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</si>
  <si>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</si>
  <si>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</si>
  <si>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1270714119</t>
  </si>
  <si>
    <t>23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</si>
  <si>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</si>
  <si>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</si>
  <si>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732277675</t>
  </si>
  <si>
    <t>24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</si>
  <si>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</si>
  <si>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</si>
  <si>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1674274954</t>
  </si>
  <si>
    <t>25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</si>
  <si>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</si>
  <si>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</si>
  <si>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</si>
  <si>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-1351274830</t>
  </si>
  <si>
    <t>26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</si>
  <si>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</si>
  <si>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</si>
  <si>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-1318660727</t>
  </si>
  <si>
    <t>27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</si>
  <si>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</si>
  <si>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</si>
  <si>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-1602167089</t>
  </si>
  <si>
    <t>28</t>
  </si>
  <si>
    <t>5955101025</t>
  </si>
  <si>
    <t>Kamenivo drcené drť frakce 4/8</t>
  </si>
  <si>
    <t>-1893080163</t>
  </si>
  <si>
    <t>29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</si>
  <si>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</si>
  <si>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</si>
  <si>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-394303565</t>
  </si>
  <si>
    <t>30</t>
  </si>
  <si>
    <t>5915005020</t>
  </si>
  <si>
    <t>Hloubení rýh nebo jam ručně na železničním spodku v hornině třídy těžitelnosti I skupiny 2. Poznámka: 1. V cenách jsou započteny náklady na hloubení a uložení výzisku na terén nebo naložení na dopravní prostředek a uložení na úložišti.</t>
  </si>
  <si>
    <t>1442972374</t>
  </si>
  <si>
    <t>31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</si>
  <si>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</si>
  <si>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</si>
  <si>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550920288</t>
  </si>
  <si>
    <t>32</t>
  </si>
  <si>
    <t>5964161015</t>
  </si>
  <si>
    <t>Beton lehce zhutnitelný C 20/25;XC2 vyhovuje i XC1 F5 2 365 2 862</t>
  </si>
  <si>
    <t>-1378001102</t>
  </si>
  <si>
    <t>33</t>
  </si>
  <si>
    <t>5964159000</t>
  </si>
  <si>
    <t>Obrubník krajový</t>
  </si>
  <si>
    <t>1366837249</t>
  </si>
  <si>
    <t>34</t>
  </si>
  <si>
    <t>5913285035</t>
  </si>
  <si>
    <t>Montáž dílů komunikace ze zámkové dlažby uložení v podsypu. Poznámka: 1. V cenách jsou započteny náklady na osazení dlažby nebo obrubníku. 2. V cenách nejsou obsaženy náklady na dodávku materiálu.</t>
  </si>
  <si>
    <t>1048876745</t>
  </si>
  <si>
    <t>35</t>
  </si>
  <si>
    <t>5955101013</t>
  </si>
  <si>
    <t>Kamenivo drcené štěrkodrť frakce 0/4</t>
  </si>
  <si>
    <t>960275245</t>
  </si>
  <si>
    <t>36</t>
  </si>
  <si>
    <t>5964151000</t>
  </si>
  <si>
    <t>Dlažba zámková hladká cihla</t>
  </si>
  <si>
    <t>529896225</t>
  </si>
  <si>
    <t>37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</si>
  <si>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</si>
  <si>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</si>
  <si>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-853675764</t>
  </si>
  <si>
    <t>38</t>
  </si>
  <si>
    <t>5963101007</t>
  </si>
  <si>
    <t>Přejezd celopryžový pro nezatížené komunikace se závěrnou zídkou tv. T</t>
  </si>
  <si>
    <t>-1763348522</t>
  </si>
  <si>
    <t>39</t>
  </si>
  <si>
    <t>5963101055</t>
  </si>
  <si>
    <t>Přejezd celopryžový Strail náběhový klín pero</t>
  </si>
  <si>
    <t>2123446192</t>
  </si>
  <si>
    <t>40</t>
  </si>
  <si>
    <t>5963101060</t>
  </si>
  <si>
    <t>Přejezd celopryžový Strail náběhový klín drážka</t>
  </si>
  <si>
    <t>604299213</t>
  </si>
  <si>
    <t>OST</t>
  </si>
  <si>
    <t>Ostatní</t>
  </si>
  <si>
    <t>41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</si>
  <si>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</si>
  <si>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</si>
  <si>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</si>
  <si>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2096667285</t>
  </si>
  <si>
    <t>42</t>
  </si>
  <si>
    <t>7497351560</t>
  </si>
  <si>
    <t>Montáž přímého ukolejnění na elektrizovaných tratích nebo v kolejových obvodech</t>
  </si>
  <si>
    <t>-1559387288</t>
  </si>
  <si>
    <t>43</t>
  </si>
  <si>
    <t>7594105010</t>
  </si>
  <si>
    <t>Odpojení a zpětné připojení lan propojovacích jednoho stykového transformátoru - včetně odpojení a připevnění lanového propojení na pražce nebo montážní trámky</t>
  </si>
  <si>
    <t>-1083571331</t>
  </si>
  <si>
    <t>44</t>
  </si>
  <si>
    <t>9902300100</t>
  </si>
  <si>
    <t>Výzisk štěrku a zeminy na uložení - 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</si>
  <si>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1251082491</t>
  </si>
  <si>
    <t>45</t>
  </si>
  <si>
    <t>9902300300</t>
  </si>
  <si>
    <t>Štěrky - 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</si>
  <si>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634257366</t>
  </si>
  <si>
    <t>46</t>
  </si>
  <si>
    <t>9902400100</t>
  </si>
  <si>
    <t>Kolejnice, pražce, kolejová pole - 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</si>
  <si>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-377523153</t>
  </si>
  <si>
    <t>47</t>
  </si>
  <si>
    <t>9902400200</t>
  </si>
  <si>
    <t>Přeprava svršku na likvidaci - 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</si>
  <si>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-828256658</t>
  </si>
  <si>
    <t>48</t>
  </si>
  <si>
    <t>9902401100</t>
  </si>
  <si>
    <t>Drobné kolejivo, přejezd - Doprava jednosměrná (např. nakupovaného materiálu) mechanizací o nosnosti přes 3,5 t objemnějšího kusového materiálu (prefabrikátů, stožárů, výhybek, rozvaděčů, vybouraných hmot atd.) do 300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</si>
  <si>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-2049026632</t>
  </si>
  <si>
    <t>49</t>
  </si>
  <si>
    <t>9902900100</t>
  </si>
  <si>
    <t xml:space="preserve">Překládání zeminy - 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</si>
  <si>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-518805585</t>
  </si>
  <si>
    <t>50</t>
  </si>
  <si>
    <t>9902900200</t>
  </si>
  <si>
    <t xml:space="preserve">Pražce - 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</si>
  <si>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1120592648</t>
  </si>
  <si>
    <t>51</t>
  </si>
  <si>
    <t>9903100100</t>
  </si>
  <si>
    <t xml:space="preserve">Dvoucestný bagr - 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</si>
  <si>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-390168783</t>
  </si>
  <si>
    <t>52</t>
  </si>
  <si>
    <t>9903200200</t>
  </si>
  <si>
    <t xml:space="preserve">ASP, SSP - 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</si>
  <si>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-633046794</t>
  </si>
  <si>
    <t>53</t>
  </si>
  <si>
    <t>9909000300</t>
  </si>
  <si>
    <t xml:space="preserve"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</si>
  <si>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-2029013622</t>
  </si>
  <si>
    <t>54</t>
  </si>
  <si>
    <t>9909000400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</si>
  <si>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</si>
  <si>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-107376126</t>
  </si>
  <si>
    <t>55</t>
  </si>
  <si>
    <t>9909000500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</si>
  <si>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</si>
  <si>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-23585488</t>
  </si>
  <si>
    <t>02.1 -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</si>
  <si>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</si>
  <si>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</si>
  <si>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</si>
  <si>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</si>
  <si>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</si>
  <si>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kpl</t>
  </si>
  <si>
    <t>1492413392</t>
  </si>
  <si>
    <t>022101011</t>
  </si>
  <si>
    <t>Geodetické práce Geodetické práce v průběhu opravy</t>
  </si>
  <si>
    <t>244157532</t>
  </si>
  <si>
    <t>022101021</t>
  </si>
  <si>
    <t>Geodetické práce Geodetické práce po ukončení opravy</t>
  </si>
  <si>
    <t>-439772714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</si>
  <si>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</si>
  <si>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</si>
  <si>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858839429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</si>
  <si>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</si>
  <si>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</si>
  <si>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-722684131</t>
  </si>
  <si>
    <t>023121011</t>
  </si>
  <si>
    <t>Projekt provizorního ukolejnění - 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</si>
  <si>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1963084087</t>
  </si>
  <si>
    <t>024101401</t>
  </si>
  <si>
    <t>Inženýrská činnost koordinační a kompletační činnost</t>
  </si>
  <si>
    <t>-1414664854</t>
  </si>
  <si>
    <t>031101021</t>
  </si>
  <si>
    <t>Pronájem ploch, sociální zařízení - 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</si>
  <si>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1526072751</t>
  </si>
  <si>
    <t>031111051</t>
  </si>
  <si>
    <t>Pronájem železničních vozů - Zařízení a vybavení staveniště pronájem ploch</t>
  </si>
  <si>
    <t>-1036817436</t>
  </si>
  <si>
    <t>10</t>
  </si>
  <si>
    <t>032103001</t>
  </si>
  <si>
    <t>Územní vlivy ztížené dopravní podmínky</t>
  </si>
  <si>
    <t>1386486614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</si>
  <si>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</si>
  <si>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</si>
  <si>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-858600694</t>
  </si>
  <si>
    <t>034111001</t>
  </si>
  <si>
    <t>Další náklady na pracovníky Zákonné příplatky ke mzdě za práci o sobotách, nedělích a státem uznaných svátcích</t>
  </si>
  <si>
    <t>Kč/hod</t>
  </si>
  <si>
    <t>-1718366364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</si>
</sst>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2021_06_bo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kolejí v žst. Brno-Maloměřice - SK 10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OŘ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Železniční svršek'!J30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'01.1 - Železniční svršek'!P119</f>
        <v>0</v>
      </c>
      <c r="AV95" s="125">
        <f>'01.1 - Železniční svršek'!J33</f>
        <v>0</v>
      </c>
      <c r="AW95" s="125">
        <f>'01.1 - Železniční svršek'!J34</f>
        <v>0</v>
      </c>
      <c r="AX95" s="125">
        <f>'01.1 - Železniční svršek'!J35</f>
        <v>0</v>
      </c>
      <c r="AY95" s="125">
        <f>'01.1 - Železniční svršek'!J36</f>
        <v>0</v>
      </c>
      <c r="AZ95" s="125">
        <f>'01.1 - Železniční svršek'!F33</f>
        <v>0</v>
      </c>
      <c r="BA95" s="125">
        <f>'01.1 - Železniční svršek'!F34</f>
        <v>0</v>
      </c>
      <c r="BB95" s="125">
        <f>'01.1 - Železniční svršek'!F35</f>
        <v>0</v>
      </c>
      <c r="BC95" s="125">
        <f>'01.1 - Železniční svršek'!F36</f>
        <v>0</v>
      </c>
      <c r="BD95" s="127">
        <f>'01.1 - Železniční svršek'!F37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'02.1 - VON'!J30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'02.1 - VON'!P117</f>
        <v>0</v>
      </c>
      <c r="AV96" s="130">
        <f>'02.1 - VON'!J33</f>
        <v>0</v>
      </c>
      <c r="AW96" s="130">
        <f>'02.1 - VON'!J34</f>
        <v>0</v>
      </c>
      <c r="AX96" s="130">
        <f>'02.1 - VON'!J35</f>
        <v>0</v>
      </c>
      <c r="AY96" s="130">
        <f>'02.1 - VON'!J36</f>
        <v>0</v>
      </c>
      <c r="AZ96" s="130">
        <f>'02.1 - VON'!F33</f>
        <v>0</v>
      </c>
      <c r="BA96" s="130">
        <f>'02.1 - VON'!F34</f>
        <v>0</v>
      </c>
      <c r="BB96" s="130">
        <f>'02.1 - VON'!F35</f>
        <v>0</v>
      </c>
      <c r="BC96" s="130">
        <f>'02.1 - VON'!F36</f>
        <v>0</v>
      </c>
      <c r="BD96" s="132">
        <f>'02.1 - VON'!F37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s3bBcAfPy4xYnUbbc20xBoCSs5XzqC/RTBPjYYwE+De63RK6TNKXPqRhEUdiLsPyRSgYhKL5birXO4FblYO/PQ==" hashValue="Uj+KlYCHW2vGjqJEuW1iUo1op36oVsPcfEd06MRII9g8gi+KjpUZhCjQUM5tyFLyrOEAsqL6UliP3dqTnZegbA==" algorithmName="SHA-512" password="C71F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.1 - Železniční svršek'!C2" display="/"/>
    <hyperlink ref="A96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kolejí v žst. Brno-Maloměřice - SK 10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29. 12. 2020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ROUND((SUM(BE119:BE176)),  2)</f>
        <v>0</v>
      </c>
      <c r="G33" s="35"/>
      <c r="H33" s="35"/>
      <c r="I33" s="152">
        <v>0.20999999999999999</v>
      </c>
      <c r="J33" s="151">
        <f>ROUND(((SUM(BE119:BE176))*I33),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ROUND((SUM(BF119:BF176)),  2)</f>
        <v>0</v>
      </c>
      <c r="G34" s="35"/>
      <c r="H34" s="35"/>
      <c r="I34" s="152">
        <v>0.14999999999999999</v>
      </c>
      <c r="J34" s="151">
        <f>ROUND(((SUM(BF119:BF176))*I34),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ROUND((SUM(BG119:BG176)),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ROUND((SUM(BH119:BH176)),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ROUND((SUM(BI119:BI176)),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kolejí v žst. Brno-Maloměřice - SK 10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Železniční svršek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100</v>
      </c>
      <c r="E99" s="179"/>
      <c r="F99" s="179"/>
      <c r="G99" s="179"/>
      <c r="H99" s="179"/>
      <c r="I99" s="179"/>
      <c r="J99" s="180">
        <f>J161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Oprava kolejí v žst. Brno-Maloměřice - SK 10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01.1 - Železniční svršek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29. 12. 2020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>Správa železnic, OŘ Brno</v>
      </c>
      <c r="G115" s="37"/>
      <c r="H115" s="37"/>
      <c r="I115" s="29" t="s">
        <v>32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30</v>
      </c>
      <c r="D116" s="37"/>
      <c r="E116" s="37"/>
      <c r="F116" s="24" t="str">
        <f>IF(E18="","",E18)</f>
        <v>Vyplň údaj</v>
      </c>
      <c r="G116" s="37"/>
      <c r="H116" s="37"/>
      <c r="I116" s="29" t="s">
        <v>34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102</v>
      </c>
      <c r="D118" s="191" t="s">
        <v>61</v>
      </c>
      <c r="E118" s="191" t="s">
        <v>57</v>
      </c>
      <c r="F118" s="191" t="s">
        <v>58</v>
      </c>
      <c r="G118" s="191" t="s">
        <v>103</v>
      </c>
      <c r="H118" s="191" t="s">
        <v>104</v>
      </c>
      <c r="I118" s="191" t="s">
        <v>105</v>
      </c>
      <c r="J118" s="191" t="s">
        <v>95</v>
      </c>
      <c r="K118" s="192" t="s">
        <v>106</v>
      </c>
      <c r="L118" s="193"/>
      <c r="M118" s="97" t="s">
        <v>1</v>
      </c>
      <c r="N118" s="98" t="s">
        <v>40</v>
      </c>
      <c r="O118" s="98" t="s">
        <v>107</v>
      </c>
      <c r="P118" s="98" t="s">
        <v>108</v>
      </c>
      <c r="Q118" s="98" t="s">
        <v>109</v>
      </c>
      <c r="R118" s="98" t="s">
        <v>110</v>
      </c>
      <c r="S118" s="98" t="s">
        <v>111</v>
      </c>
      <c r="T118" s="99" t="s">
        <v>112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113</v>
      </c>
      <c r="D119" s="37"/>
      <c r="E119" s="37"/>
      <c r="F119" s="37"/>
      <c r="G119" s="37"/>
      <c r="H119" s="37"/>
      <c r="I119" s="37"/>
      <c r="J119" s="194">
        <f>BK119</f>
        <v>0</v>
      </c>
      <c r="K119" s="37"/>
      <c r="L119" s="41"/>
      <c r="M119" s="100"/>
      <c r="N119" s="195"/>
      <c r="O119" s="101"/>
      <c r="P119" s="196">
        <f>P120+P161</f>
        <v>0</v>
      </c>
      <c r="Q119" s="101"/>
      <c r="R119" s="196">
        <f>R120+R161</f>
        <v>1591.11122</v>
      </c>
      <c r="S119" s="101"/>
      <c r="T119" s="197">
        <f>T120+T161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97</v>
      </c>
      <c r="BK119" s="198">
        <f>BK120+BK161</f>
        <v>0</v>
      </c>
    </row>
    <row r="120" s="12" customFormat="1" ht="25.92" customHeight="1">
      <c r="A120" s="12"/>
      <c r="B120" s="199"/>
      <c r="C120" s="200"/>
      <c r="D120" s="201" t="s">
        <v>75</v>
      </c>
      <c r="E120" s="202" t="s">
        <v>114</v>
      </c>
      <c r="F120" s="202" t="s">
        <v>115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P121</f>
        <v>0</v>
      </c>
      <c r="Q120" s="207"/>
      <c r="R120" s="208">
        <f>R121</f>
        <v>1591.11122</v>
      </c>
      <c r="S120" s="207"/>
      <c r="T120" s="209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84</v>
      </c>
      <c r="AT120" s="211" t="s">
        <v>75</v>
      </c>
      <c r="AU120" s="211" t="s">
        <v>76</v>
      </c>
      <c r="AY120" s="210" t="s">
        <v>116</v>
      </c>
      <c r="BK120" s="212">
        <f>BK121</f>
        <v>0</v>
      </c>
    </row>
    <row r="121" s="12" customFormat="1" ht="22.8" customHeight="1">
      <c r="A121" s="12"/>
      <c r="B121" s="199"/>
      <c r="C121" s="200"/>
      <c r="D121" s="201" t="s">
        <v>75</v>
      </c>
      <c r="E121" s="213" t="s">
        <v>117</v>
      </c>
      <c r="F121" s="213" t="s">
        <v>118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SUM(P122:P160)</f>
        <v>0</v>
      </c>
      <c r="Q121" s="207"/>
      <c r="R121" s="208">
        <f>SUM(R122:R160)</f>
        <v>1591.11122</v>
      </c>
      <c r="S121" s="207"/>
      <c r="T121" s="209">
        <f>SUM(T122:T160)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84</v>
      </c>
      <c r="AT121" s="211" t="s">
        <v>75</v>
      </c>
      <c r="AU121" s="211" t="s">
        <v>84</v>
      </c>
      <c r="AY121" s="210" t="s">
        <v>116</v>
      </c>
      <c r="BK121" s="212">
        <f>SUM(BK122:BK160)</f>
        <v>0</v>
      </c>
    </row>
    <row r="122" s="2" customFormat="1">
      <c r="A122" s="35"/>
      <c r="B122" s="36"/>
      <c r="C122" s="215" t="s">
        <v>84</v>
      </c>
      <c r="D122" s="215" t="s">
        <v>119</v>
      </c>
      <c r="E122" s="216" t="s">
        <v>120</v>
      </c>
      <c r="F122" s="217" t="s">
        <v>121</v>
      </c>
      <c r="G122" s="218" t="s">
        <v>122</v>
      </c>
      <c r="H122" s="219">
        <v>12</v>
      </c>
      <c r="I122" s="220"/>
      <c r="J122" s="221">
        <f>ROUND(I122*H122,2)</f>
        <v>0</v>
      </c>
      <c r="K122" s="217" t="s">
        <v>123</v>
      </c>
      <c r="L122" s="41"/>
      <c r="M122" s="222" t="s">
        <v>1</v>
      </c>
      <c r="N122" s="223" t="s">
        <v>41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124</v>
      </c>
      <c r="AT122" s="226" t="s">
        <v>119</v>
      </c>
      <c r="AU122" s="226" t="s">
        <v>86</v>
      </c>
      <c r="AY122" s="14" t="s">
        <v>116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84</v>
      </c>
      <c r="BK122" s="227">
        <f>ROUND(I122*H122,2)</f>
        <v>0</v>
      </c>
      <c r="BL122" s="14" t="s">
        <v>124</v>
      </c>
      <c r="BM122" s="226" t="s">
        <v>125</v>
      </c>
    </row>
    <row r="123" s="2" customFormat="1">
      <c r="A123" s="35"/>
      <c r="B123" s="36"/>
      <c r="C123" s="215" t="s">
        <v>86</v>
      </c>
      <c r="D123" s="215" t="s">
        <v>119</v>
      </c>
      <c r="E123" s="216" t="s">
        <v>126</v>
      </c>
      <c r="F123" s="217" t="s">
        <v>127</v>
      </c>
      <c r="G123" s="218" t="s">
        <v>122</v>
      </c>
      <c r="H123" s="219">
        <v>78</v>
      </c>
      <c r="I123" s="220"/>
      <c r="J123" s="221">
        <f>ROUND(I123*H123,2)</f>
        <v>0</v>
      </c>
      <c r="K123" s="217" t="s">
        <v>123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124</v>
      </c>
      <c r="AT123" s="226" t="s">
        <v>119</v>
      </c>
      <c r="AU123" s="226" t="s">
        <v>86</v>
      </c>
      <c r="AY123" s="14" t="s">
        <v>116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124</v>
      </c>
      <c r="BM123" s="226" t="s">
        <v>128</v>
      </c>
    </row>
    <row r="124" s="2" customFormat="1">
      <c r="A124" s="35"/>
      <c r="B124" s="36"/>
      <c r="C124" s="215" t="s">
        <v>129</v>
      </c>
      <c r="D124" s="215" t="s">
        <v>119</v>
      </c>
      <c r="E124" s="216" t="s">
        <v>130</v>
      </c>
      <c r="F124" s="217" t="s">
        <v>131</v>
      </c>
      <c r="G124" s="218" t="s">
        <v>122</v>
      </c>
      <c r="H124" s="219">
        <v>4</v>
      </c>
      <c r="I124" s="220"/>
      <c r="J124" s="221">
        <f>ROUND(I124*H124,2)</f>
        <v>0</v>
      </c>
      <c r="K124" s="217" t="s">
        <v>123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124</v>
      </c>
      <c r="AT124" s="226" t="s">
        <v>119</v>
      </c>
      <c r="AU124" s="226" t="s">
        <v>86</v>
      </c>
      <c r="AY124" s="14" t="s">
        <v>116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124</v>
      </c>
      <c r="BM124" s="226" t="s">
        <v>132</v>
      </c>
    </row>
    <row r="125" s="2" customFormat="1" ht="44.25" customHeight="1">
      <c r="A125" s="35"/>
      <c r="B125" s="36"/>
      <c r="C125" s="215" t="s">
        <v>124</v>
      </c>
      <c r="D125" s="215" t="s">
        <v>119</v>
      </c>
      <c r="E125" s="216" t="s">
        <v>133</v>
      </c>
      <c r="F125" s="217" t="s">
        <v>134</v>
      </c>
      <c r="G125" s="218" t="s">
        <v>135</v>
      </c>
      <c r="H125" s="219">
        <v>328</v>
      </c>
      <c r="I125" s="220"/>
      <c r="J125" s="221">
        <f>ROUND(I125*H125,2)</f>
        <v>0</v>
      </c>
      <c r="K125" s="217" t="s">
        <v>123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119</v>
      </c>
      <c r="AU125" s="226" t="s">
        <v>86</v>
      </c>
      <c r="AY125" s="14" t="s">
        <v>116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124</v>
      </c>
      <c r="BM125" s="226" t="s">
        <v>136</v>
      </c>
    </row>
    <row r="126" s="2" customFormat="1" ht="44.25" customHeight="1">
      <c r="A126" s="35"/>
      <c r="B126" s="36"/>
      <c r="C126" s="215" t="s">
        <v>117</v>
      </c>
      <c r="D126" s="215" t="s">
        <v>119</v>
      </c>
      <c r="E126" s="216" t="s">
        <v>137</v>
      </c>
      <c r="F126" s="217" t="s">
        <v>138</v>
      </c>
      <c r="G126" s="218" t="s">
        <v>139</v>
      </c>
      <c r="H126" s="219">
        <v>0.033000000000000002</v>
      </c>
      <c r="I126" s="220"/>
      <c r="J126" s="221">
        <f>ROUND(I126*H126,2)</f>
        <v>0</v>
      </c>
      <c r="K126" s="217" t="s">
        <v>123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124</v>
      </c>
      <c r="AT126" s="226" t="s">
        <v>119</v>
      </c>
      <c r="AU126" s="226" t="s">
        <v>86</v>
      </c>
      <c r="AY126" s="14" t="s">
        <v>116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124</v>
      </c>
      <c r="BM126" s="226" t="s">
        <v>140</v>
      </c>
    </row>
    <row r="127" s="2" customFormat="1" ht="44.25" customHeight="1">
      <c r="A127" s="35"/>
      <c r="B127" s="36"/>
      <c r="C127" s="215" t="s">
        <v>141</v>
      </c>
      <c r="D127" s="215" t="s">
        <v>119</v>
      </c>
      <c r="E127" s="216" t="s">
        <v>142</v>
      </c>
      <c r="F127" s="217" t="s">
        <v>143</v>
      </c>
      <c r="G127" s="218" t="s">
        <v>139</v>
      </c>
      <c r="H127" s="219">
        <v>0.57599999999999996</v>
      </c>
      <c r="I127" s="220"/>
      <c r="J127" s="221">
        <f>ROUND(I127*H127,2)</f>
        <v>0</v>
      </c>
      <c r="K127" s="217" t="s">
        <v>123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124</v>
      </c>
      <c r="AT127" s="226" t="s">
        <v>119</v>
      </c>
      <c r="AU127" s="226" t="s">
        <v>86</v>
      </c>
      <c r="AY127" s="14" t="s">
        <v>116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124</v>
      </c>
      <c r="BM127" s="226" t="s">
        <v>144</v>
      </c>
    </row>
    <row r="128" s="2" customFormat="1">
      <c r="A128" s="35"/>
      <c r="B128" s="36"/>
      <c r="C128" s="215" t="s">
        <v>145</v>
      </c>
      <c r="D128" s="215" t="s">
        <v>119</v>
      </c>
      <c r="E128" s="216" t="s">
        <v>146</v>
      </c>
      <c r="F128" s="217" t="s">
        <v>147</v>
      </c>
      <c r="G128" s="218" t="s">
        <v>148</v>
      </c>
      <c r="H128" s="219">
        <v>850</v>
      </c>
      <c r="I128" s="220"/>
      <c r="J128" s="221">
        <f>ROUND(I128*H128,2)</f>
        <v>0</v>
      </c>
      <c r="K128" s="217" t="s">
        <v>123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124</v>
      </c>
      <c r="AT128" s="226" t="s">
        <v>119</v>
      </c>
      <c r="AU128" s="226" t="s">
        <v>86</v>
      </c>
      <c r="AY128" s="14" t="s">
        <v>116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124</v>
      </c>
      <c r="BM128" s="226" t="s">
        <v>149</v>
      </c>
    </row>
    <row r="129" s="2" customFormat="1" ht="66.75" customHeight="1">
      <c r="A129" s="35"/>
      <c r="B129" s="36"/>
      <c r="C129" s="215" t="s">
        <v>150</v>
      </c>
      <c r="D129" s="215" t="s">
        <v>119</v>
      </c>
      <c r="E129" s="216" t="s">
        <v>151</v>
      </c>
      <c r="F129" s="217" t="s">
        <v>152</v>
      </c>
      <c r="G129" s="218" t="s">
        <v>148</v>
      </c>
      <c r="H129" s="219">
        <v>850</v>
      </c>
      <c r="I129" s="220"/>
      <c r="J129" s="221">
        <f>ROUND(I129*H129,2)</f>
        <v>0</v>
      </c>
      <c r="K129" s="217" t="s">
        <v>123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124</v>
      </c>
      <c r="AT129" s="226" t="s">
        <v>119</v>
      </c>
      <c r="AU129" s="226" t="s">
        <v>86</v>
      </c>
      <c r="AY129" s="14" t="s">
        <v>116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124</v>
      </c>
      <c r="BM129" s="226" t="s">
        <v>153</v>
      </c>
    </row>
    <row r="130" s="2" customFormat="1" ht="44.25" customHeight="1">
      <c r="A130" s="35"/>
      <c r="B130" s="36"/>
      <c r="C130" s="215" t="s">
        <v>154</v>
      </c>
      <c r="D130" s="215" t="s">
        <v>119</v>
      </c>
      <c r="E130" s="216" t="s">
        <v>155</v>
      </c>
      <c r="F130" s="217" t="s">
        <v>156</v>
      </c>
      <c r="G130" s="218" t="s">
        <v>139</v>
      </c>
      <c r="H130" s="219">
        <v>0.60899999999999999</v>
      </c>
      <c r="I130" s="220"/>
      <c r="J130" s="221">
        <f>ROUND(I130*H130,2)</f>
        <v>0</v>
      </c>
      <c r="K130" s="217" t="s">
        <v>123</v>
      </c>
      <c r="L130" s="41"/>
      <c r="M130" s="222" t="s">
        <v>1</v>
      </c>
      <c r="N130" s="223" t="s">
        <v>41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124</v>
      </c>
      <c r="AT130" s="226" t="s">
        <v>119</v>
      </c>
      <c r="AU130" s="226" t="s">
        <v>86</v>
      </c>
      <c r="AY130" s="14" t="s">
        <v>116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124</v>
      </c>
      <c r="BM130" s="226" t="s">
        <v>157</v>
      </c>
    </row>
    <row r="131" s="2" customFormat="1" ht="16.5" customHeight="1">
      <c r="A131" s="35"/>
      <c r="B131" s="36"/>
      <c r="C131" s="228" t="s">
        <v>158</v>
      </c>
      <c r="D131" s="228" t="s">
        <v>159</v>
      </c>
      <c r="E131" s="229" t="s">
        <v>160</v>
      </c>
      <c r="F131" s="230" t="s">
        <v>161</v>
      </c>
      <c r="G131" s="231" t="s">
        <v>122</v>
      </c>
      <c r="H131" s="232">
        <v>2024</v>
      </c>
      <c r="I131" s="233"/>
      <c r="J131" s="234">
        <f>ROUND(I131*H131,2)</f>
        <v>0</v>
      </c>
      <c r="K131" s="230" t="s">
        <v>123</v>
      </c>
      <c r="L131" s="235"/>
      <c r="M131" s="236" t="s">
        <v>1</v>
      </c>
      <c r="N131" s="237" t="s">
        <v>41</v>
      </c>
      <c r="O131" s="88"/>
      <c r="P131" s="224">
        <f>O131*H131</f>
        <v>0</v>
      </c>
      <c r="Q131" s="224">
        <v>0.00018000000000000001</v>
      </c>
      <c r="R131" s="224">
        <f>Q131*H131</f>
        <v>0.36432000000000003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150</v>
      </c>
      <c r="AT131" s="226" t="s">
        <v>159</v>
      </c>
      <c r="AU131" s="226" t="s">
        <v>86</v>
      </c>
      <c r="AY131" s="14" t="s">
        <v>116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84</v>
      </c>
      <c r="BK131" s="227">
        <f>ROUND(I131*H131,2)</f>
        <v>0</v>
      </c>
      <c r="BL131" s="14" t="s">
        <v>124</v>
      </c>
      <c r="BM131" s="226" t="s">
        <v>162</v>
      </c>
    </row>
    <row r="132" s="2" customFormat="1" ht="16.5" customHeight="1">
      <c r="A132" s="35"/>
      <c r="B132" s="36"/>
      <c r="C132" s="228" t="s">
        <v>163</v>
      </c>
      <c r="D132" s="228" t="s">
        <v>159</v>
      </c>
      <c r="E132" s="229" t="s">
        <v>164</v>
      </c>
      <c r="F132" s="230" t="s">
        <v>165</v>
      </c>
      <c r="G132" s="231" t="s">
        <v>122</v>
      </c>
      <c r="H132" s="232">
        <v>4000</v>
      </c>
      <c r="I132" s="233"/>
      <c r="J132" s="234">
        <f>ROUND(I132*H132,2)</f>
        <v>0</v>
      </c>
      <c r="K132" s="230" t="s">
        <v>123</v>
      </c>
      <c r="L132" s="235"/>
      <c r="M132" s="236" t="s">
        <v>1</v>
      </c>
      <c r="N132" s="237" t="s">
        <v>41</v>
      </c>
      <c r="O132" s="88"/>
      <c r="P132" s="224">
        <f>O132*H132</f>
        <v>0</v>
      </c>
      <c r="Q132" s="224">
        <v>0.00123</v>
      </c>
      <c r="R132" s="224">
        <f>Q132*H132</f>
        <v>4.9199999999999999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150</v>
      </c>
      <c r="AT132" s="226" t="s">
        <v>159</v>
      </c>
      <c r="AU132" s="226" t="s">
        <v>86</v>
      </c>
      <c r="AY132" s="14" t="s">
        <v>116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84</v>
      </c>
      <c r="BK132" s="227">
        <f>ROUND(I132*H132,2)</f>
        <v>0</v>
      </c>
      <c r="BL132" s="14" t="s">
        <v>124</v>
      </c>
      <c r="BM132" s="226" t="s">
        <v>166</v>
      </c>
    </row>
    <row r="133" s="2" customFormat="1" ht="44.25" customHeight="1">
      <c r="A133" s="35"/>
      <c r="B133" s="36"/>
      <c r="C133" s="215" t="s">
        <v>167</v>
      </c>
      <c r="D133" s="215" t="s">
        <v>119</v>
      </c>
      <c r="E133" s="216" t="s">
        <v>168</v>
      </c>
      <c r="F133" s="217" t="s">
        <v>169</v>
      </c>
      <c r="G133" s="218" t="s">
        <v>170</v>
      </c>
      <c r="H133" s="219">
        <v>16</v>
      </c>
      <c r="I133" s="220"/>
      <c r="J133" s="221">
        <f>ROUND(I133*H133,2)</f>
        <v>0</v>
      </c>
      <c r="K133" s="217" t="s">
        <v>123</v>
      </c>
      <c r="L133" s="41"/>
      <c r="M133" s="222" t="s">
        <v>1</v>
      </c>
      <c r="N133" s="223" t="s">
        <v>41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124</v>
      </c>
      <c r="AT133" s="226" t="s">
        <v>119</v>
      </c>
      <c r="AU133" s="226" t="s">
        <v>86</v>
      </c>
      <c r="AY133" s="14" t="s">
        <v>116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84</v>
      </c>
      <c r="BK133" s="227">
        <f>ROUND(I133*H133,2)</f>
        <v>0</v>
      </c>
      <c r="BL133" s="14" t="s">
        <v>124</v>
      </c>
      <c r="BM133" s="226" t="s">
        <v>171</v>
      </c>
    </row>
    <row r="134" s="2" customFormat="1" ht="16.5" customHeight="1">
      <c r="A134" s="35"/>
      <c r="B134" s="36"/>
      <c r="C134" s="228" t="s">
        <v>172</v>
      </c>
      <c r="D134" s="228" t="s">
        <v>159</v>
      </c>
      <c r="E134" s="229" t="s">
        <v>173</v>
      </c>
      <c r="F134" s="230" t="s">
        <v>174</v>
      </c>
      <c r="G134" s="231" t="s">
        <v>122</v>
      </c>
      <c r="H134" s="232">
        <v>48</v>
      </c>
      <c r="I134" s="233"/>
      <c r="J134" s="234">
        <f>ROUND(I134*H134,2)</f>
        <v>0</v>
      </c>
      <c r="K134" s="230" t="s">
        <v>123</v>
      </c>
      <c r="L134" s="235"/>
      <c r="M134" s="236" t="s">
        <v>1</v>
      </c>
      <c r="N134" s="237" t="s">
        <v>41</v>
      </c>
      <c r="O134" s="88"/>
      <c r="P134" s="224">
        <f>O134*H134</f>
        <v>0</v>
      </c>
      <c r="Q134" s="224">
        <v>0.00123</v>
      </c>
      <c r="R134" s="224">
        <f>Q134*H134</f>
        <v>0.059039999999999995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150</v>
      </c>
      <c r="AT134" s="226" t="s">
        <v>159</v>
      </c>
      <c r="AU134" s="226" t="s">
        <v>86</v>
      </c>
      <c r="AY134" s="14" t="s">
        <v>116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84</v>
      </c>
      <c r="BK134" s="227">
        <f>ROUND(I134*H134,2)</f>
        <v>0</v>
      </c>
      <c r="BL134" s="14" t="s">
        <v>124</v>
      </c>
      <c r="BM134" s="226" t="s">
        <v>175</v>
      </c>
    </row>
    <row r="135" s="2" customFormat="1">
      <c r="A135" s="35"/>
      <c r="B135" s="36"/>
      <c r="C135" s="215" t="s">
        <v>8</v>
      </c>
      <c r="D135" s="215" t="s">
        <v>119</v>
      </c>
      <c r="E135" s="216" t="s">
        <v>176</v>
      </c>
      <c r="F135" s="217" t="s">
        <v>177</v>
      </c>
      <c r="G135" s="218" t="s">
        <v>148</v>
      </c>
      <c r="H135" s="219">
        <v>850</v>
      </c>
      <c r="I135" s="220"/>
      <c r="J135" s="221">
        <f>ROUND(I135*H135,2)</f>
        <v>0</v>
      </c>
      <c r="K135" s="217" t="s">
        <v>123</v>
      </c>
      <c r="L135" s="41"/>
      <c r="M135" s="222" t="s">
        <v>1</v>
      </c>
      <c r="N135" s="223" t="s">
        <v>41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124</v>
      </c>
      <c r="AT135" s="226" t="s">
        <v>119</v>
      </c>
      <c r="AU135" s="226" t="s">
        <v>86</v>
      </c>
      <c r="AY135" s="14" t="s">
        <v>116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84</v>
      </c>
      <c r="BK135" s="227">
        <f>ROUND(I135*H135,2)</f>
        <v>0</v>
      </c>
      <c r="BL135" s="14" t="s">
        <v>124</v>
      </c>
      <c r="BM135" s="226" t="s">
        <v>178</v>
      </c>
    </row>
    <row r="136" s="2" customFormat="1" ht="16.5" customHeight="1">
      <c r="A136" s="35"/>
      <c r="B136" s="36"/>
      <c r="C136" s="228" t="s">
        <v>179</v>
      </c>
      <c r="D136" s="228" t="s">
        <v>159</v>
      </c>
      <c r="E136" s="229" t="s">
        <v>180</v>
      </c>
      <c r="F136" s="230" t="s">
        <v>181</v>
      </c>
      <c r="G136" s="231" t="s">
        <v>135</v>
      </c>
      <c r="H136" s="232">
        <v>1450</v>
      </c>
      <c r="I136" s="233"/>
      <c r="J136" s="234">
        <f>ROUND(I136*H136,2)</f>
        <v>0</v>
      </c>
      <c r="K136" s="230" t="s">
        <v>123</v>
      </c>
      <c r="L136" s="235"/>
      <c r="M136" s="236" t="s">
        <v>1</v>
      </c>
      <c r="N136" s="237" t="s">
        <v>41</v>
      </c>
      <c r="O136" s="88"/>
      <c r="P136" s="224">
        <f>O136*H136</f>
        <v>0</v>
      </c>
      <c r="Q136" s="224">
        <v>1</v>
      </c>
      <c r="R136" s="224">
        <f>Q136*H136</f>
        <v>1450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150</v>
      </c>
      <c r="AT136" s="226" t="s">
        <v>159</v>
      </c>
      <c r="AU136" s="226" t="s">
        <v>86</v>
      </c>
      <c r="AY136" s="14" t="s">
        <v>116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84</v>
      </c>
      <c r="BK136" s="227">
        <f>ROUND(I136*H136,2)</f>
        <v>0</v>
      </c>
      <c r="BL136" s="14" t="s">
        <v>124</v>
      </c>
      <c r="BM136" s="226" t="s">
        <v>182</v>
      </c>
    </row>
    <row r="137" s="2" customFormat="1" ht="66.75" customHeight="1">
      <c r="A137" s="35"/>
      <c r="B137" s="36"/>
      <c r="C137" s="215" t="s">
        <v>183</v>
      </c>
      <c r="D137" s="215" t="s">
        <v>119</v>
      </c>
      <c r="E137" s="216" t="s">
        <v>184</v>
      </c>
      <c r="F137" s="217" t="s">
        <v>185</v>
      </c>
      <c r="G137" s="218" t="s">
        <v>139</v>
      </c>
      <c r="H137" s="219">
        <v>1.218</v>
      </c>
      <c r="I137" s="220"/>
      <c r="J137" s="221">
        <f>ROUND(I137*H137,2)</f>
        <v>0</v>
      </c>
      <c r="K137" s="217" t="s">
        <v>123</v>
      </c>
      <c r="L137" s="41"/>
      <c r="M137" s="222" t="s">
        <v>1</v>
      </c>
      <c r="N137" s="223" t="s">
        <v>41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124</v>
      </c>
      <c r="AT137" s="226" t="s">
        <v>119</v>
      </c>
      <c r="AU137" s="226" t="s">
        <v>86</v>
      </c>
      <c r="AY137" s="14" t="s">
        <v>116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84</v>
      </c>
      <c r="BK137" s="227">
        <f>ROUND(I137*H137,2)</f>
        <v>0</v>
      </c>
      <c r="BL137" s="14" t="s">
        <v>124</v>
      </c>
      <c r="BM137" s="226" t="s">
        <v>186</v>
      </c>
    </row>
    <row r="138" s="2" customFormat="1" ht="66.75" customHeight="1">
      <c r="A138" s="35"/>
      <c r="B138" s="36"/>
      <c r="C138" s="215" t="s">
        <v>187</v>
      </c>
      <c r="D138" s="215" t="s">
        <v>119</v>
      </c>
      <c r="E138" s="216" t="s">
        <v>188</v>
      </c>
      <c r="F138" s="217" t="s">
        <v>189</v>
      </c>
      <c r="G138" s="218" t="s">
        <v>190</v>
      </c>
      <c r="H138" s="219">
        <v>200</v>
      </c>
      <c r="I138" s="220"/>
      <c r="J138" s="221">
        <f>ROUND(I138*H138,2)</f>
        <v>0</v>
      </c>
      <c r="K138" s="217" t="s">
        <v>123</v>
      </c>
      <c r="L138" s="41"/>
      <c r="M138" s="222" t="s">
        <v>1</v>
      </c>
      <c r="N138" s="223" t="s">
        <v>41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124</v>
      </c>
      <c r="AT138" s="226" t="s">
        <v>119</v>
      </c>
      <c r="AU138" s="226" t="s">
        <v>86</v>
      </c>
      <c r="AY138" s="14" t="s">
        <v>116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84</v>
      </c>
      <c r="BK138" s="227">
        <f>ROUND(I138*H138,2)</f>
        <v>0</v>
      </c>
      <c r="BL138" s="14" t="s">
        <v>124</v>
      </c>
      <c r="BM138" s="226" t="s">
        <v>191</v>
      </c>
    </row>
    <row r="139" s="2" customFormat="1">
      <c r="A139" s="35"/>
      <c r="B139" s="36"/>
      <c r="C139" s="215" t="s">
        <v>192</v>
      </c>
      <c r="D139" s="215" t="s">
        <v>119</v>
      </c>
      <c r="E139" s="216" t="s">
        <v>193</v>
      </c>
      <c r="F139" s="217" t="s">
        <v>194</v>
      </c>
      <c r="G139" s="218" t="s">
        <v>190</v>
      </c>
      <c r="H139" s="219">
        <v>18</v>
      </c>
      <c r="I139" s="220"/>
      <c r="J139" s="221">
        <f>ROUND(I139*H139,2)</f>
        <v>0</v>
      </c>
      <c r="K139" s="217" t="s">
        <v>123</v>
      </c>
      <c r="L139" s="41"/>
      <c r="M139" s="222" t="s">
        <v>1</v>
      </c>
      <c r="N139" s="223" t="s">
        <v>41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124</v>
      </c>
      <c r="AT139" s="226" t="s">
        <v>119</v>
      </c>
      <c r="AU139" s="226" t="s">
        <v>86</v>
      </c>
      <c r="AY139" s="14" t="s">
        <v>116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84</v>
      </c>
      <c r="BK139" s="227">
        <f>ROUND(I139*H139,2)</f>
        <v>0</v>
      </c>
      <c r="BL139" s="14" t="s">
        <v>124</v>
      </c>
      <c r="BM139" s="226" t="s">
        <v>195</v>
      </c>
    </row>
    <row r="140" s="2" customFormat="1" ht="16.5" customHeight="1">
      <c r="A140" s="35"/>
      <c r="B140" s="36"/>
      <c r="C140" s="228" t="s">
        <v>196</v>
      </c>
      <c r="D140" s="228" t="s">
        <v>159</v>
      </c>
      <c r="E140" s="229" t="s">
        <v>197</v>
      </c>
      <c r="F140" s="230" t="s">
        <v>198</v>
      </c>
      <c r="G140" s="231" t="s">
        <v>122</v>
      </c>
      <c r="H140" s="232">
        <v>4</v>
      </c>
      <c r="I140" s="233"/>
      <c r="J140" s="234">
        <f>ROUND(I140*H140,2)</f>
        <v>0</v>
      </c>
      <c r="K140" s="230" t="s">
        <v>123</v>
      </c>
      <c r="L140" s="235"/>
      <c r="M140" s="236" t="s">
        <v>1</v>
      </c>
      <c r="N140" s="237" t="s">
        <v>41</v>
      </c>
      <c r="O140" s="88"/>
      <c r="P140" s="224">
        <f>O140*H140</f>
        <v>0</v>
      </c>
      <c r="Q140" s="224">
        <v>0.26889000000000002</v>
      </c>
      <c r="R140" s="224">
        <f>Q140*H140</f>
        <v>1.0755600000000001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150</v>
      </c>
      <c r="AT140" s="226" t="s">
        <v>159</v>
      </c>
      <c r="AU140" s="226" t="s">
        <v>86</v>
      </c>
      <c r="AY140" s="14" t="s">
        <v>116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84</v>
      </c>
      <c r="BK140" s="227">
        <f>ROUND(I140*H140,2)</f>
        <v>0</v>
      </c>
      <c r="BL140" s="14" t="s">
        <v>124</v>
      </c>
      <c r="BM140" s="226" t="s">
        <v>199</v>
      </c>
    </row>
    <row r="141" s="2" customFormat="1" ht="55.5" customHeight="1">
      <c r="A141" s="35"/>
      <c r="B141" s="36"/>
      <c r="C141" s="215" t="s">
        <v>7</v>
      </c>
      <c r="D141" s="215" t="s">
        <v>119</v>
      </c>
      <c r="E141" s="216" t="s">
        <v>200</v>
      </c>
      <c r="F141" s="217" t="s">
        <v>201</v>
      </c>
      <c r="G141" s="218" t="s">
        <v>202</v>
      </c>
      <c r="H141" s="219">
        <v>24</v>
      </c>
      <c r="I141" s="220"/>
      <c r="J141" s="221">
        <f>ROUND(I141*H141,2)</f>
        <v>0</v>
      </c>
      <c r="K141" s="217" t="s">
        <v>123</v>
      </c>
      <c r="L141" s="41"/>
      <c r="M141" s="222" t="s">
        <v>1</v>
      </c>
      <c r="N141" s="223" t="s">
        <v>41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124</v>
      </c>
      <c r="AT141" s="226" t="s">
        <v>119</v>
      </c>
      <c r="AU141" s="226" t="s">
        <v>86</v>
      </c>
      <c r="AY141" s="14" t="s">
        <v>116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84</v>
      </c>
      <c r="BK141" s="227">
        <f>ROUND(I141*H141,2)</f>
        <v>0</v>
      </c>
      <c r="BL141" s="14" t="s">
        <v>124</v>
      </c>
      <c r="BM141" s="226" t="s">
        <v>203</v>
      </c>
    </row>
    <row r="142" s="2" customFormat="1">
      <c r="A142" s="35"/>
      <c r="B142" s="36"/>
      <c r="C142" s="215" t="s">
        <v>204</v>
      </c>
      <c r="D142" s="215" t="s">
        <v>119</v>
      </c>
      <c r="E142" s="216" t="s">
        <v>205</v>
      </c>
      <c r="F142" s="217" t="s">
        <v>206</v>
      </c>
      <c r="G142" s="218" t="s">
        <v>202</v>
      </c>
      <c r="H142" s="219">
        <v>4</v>
      </c>
      <c r="I142" s="220"/>
      <c r="J142" s="221">
        <f>ROUND(I142*H142,2)</f>
        <v>0</v>
      </c>
      <c r="K142" s="217" t="s">
        <v>123</v>
      </c>
      <c r="L142" s="41"/>
      <c r="M142" s="222" t="s">
        <v>1</v>
      </c>
      <c r="N142" s="223" t="s">
        <v>41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124</v>
      </c>
      <c r="AT142" s="226" t="s">
        <v>119</v>
      </c>
      <c r="AU142" s="226" t="s">
        <v>86</v>
      </c>
      <c r="AY142" s="14" t="s">
        <v>116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84</v>
      </c>
      <c r="BK142" s="227">
        <f>ROUND(I142*H142,2)</f>
        <v>0</v>
      </c>
      <c r="BL142" s="14" t="s">
        <v>124</v>
      </c>
      <c r="BM142" s="226" t="s">
        <v>207</v>
      </c>
    </row>
    <row r="143" s="2" customFormat="1">
      <c r="A143" s="35"/>
      <c r="B143" s="36"/>
      <c r="C143" s="215" t="s">
        <v>208</v>
      </c>
      <c r="D143" s="215" t="s">
        <v>119</v>
      </c>
      <c r="E143" s="216" t="s">
        <v>209</v>
      </c>
      <c r="F143" s="217" t="s">
        <v>210</v>
      </c>
      <c r="G143" s="218" t="s">
        <v>190</v>
      </c>
      <c r="H143" s="219">
        <v>1218</v>
      </c>
      <c r="I143" s="220"/>
      <c r="J143" s="221">
        <f>ROUND(I143*H143,2)</f>
        <v>0</v>
      </c>
      <c r="K143" s="217" t="s">
        <v>123</v>
      </c>
      <c r="L143" s="41"/>
      <c r="M143" s="222" t="s">
        <v>1</v>
      </c>
      <c r="N143" s="223" t="s">
        <v>41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124</v>
      </c>
      <c r="AT143" s="226" t="s">
        <v>119</v>
      </c>
      <c r="AU143" s="226" t="s">
        <v>86</v>
      </c>
      <c r="AY143" s="14" t="s">
        <v>116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84</v>
      </c>
      <c r="BK143" s="227">
        <f>ROUND(I143*H143,2)</f>
        <v>0</v>
      </c>
      <c r="BL143" s="14" t="s">
        <v>124</v>
      </c>
      <c r="BM143" s="226" t="s">
        <v>211</v>
      </c>
    </row>
    <row r="144" s="2" customFormat="1">
      <c r="A144" s="35"/>
      <c r="B144" s="36"/>
      <c r="C144" s="215" t="s">
        <v>212</v>
      </c>
      <c r="D144" s="215" t="s">
        <v>119</v>
      </c>
      <c r="E144" s="216" t="s">
        <v>213</v>
      </c>
      <c r="F144" s="217" t="s">
        <v>214</v>
      </c>
      <c r="G144" s="218" t="s">
        <v>190</v>
      </c>
      <c r="H144" s="219">
        <v>1218</v>
      </c>
      <c r="I144" s="220"/>
      <c r="J144" s="221">
        <f>ROUND(I144*H144,2)</f>
        <v>0</v>
      </c>
      <c r="K144" s="217" t="s">
        <v>123</v>
      </c>
      <c r="L144" s="41"/>
      <c r="M144" s="222" t="s">
        <v>1</v>
      </c>
      <c r="N144" s="223" t="s">
        <v>41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124</v>
      </c>
      <c r="AT144" s="226" t="s">
        <v>119</v>
      </c>
      <c r="AU144" s="226" t="s">
        <v>86</v>
      </c>
      <c r="AY144" s="14" t="s">
        <v>116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84</v>
      </c>
      <c r="BK144" s="227">
        <f>ROUND(I144*H144,2)</f>
        <v>0</v>
      </c>
      <c r="BL144" s="14" t="s">
        <v>124</v>
      </c>
      <c r="BM144" s="226" t="s">
        <v>215</v>
      </c>
    </row>
    <row r="145" s="2" customFormat="1">
      <c r="A145" s="35"/>
      <c r="B145" s="36"/>
      <c r="C145" s="215" t="s">
        <v>216</v>
      </c>
      <c r="D145" s="215" t="s">
        <v>119</v>
      </c>
      <c r="E145" s="216" t="s">
        <v>217</v>
      </c>
      <c r="F145" s="217" t="s">
        <v>218</v>
      </c>
      <c r="G145" s="218" t="s">
        <v>219</v>
      </c>
      <c r="H145" s="219">
        <v>1220</v>
      </c>
      <c r="I145" s="220"/>
      <c r="J145" s="221">
        <f>ROUND(I145*H145,2)</f>
        <v>0</v>
      </c>
      <c r="K145" s="217" t="s">
        <v>123</v>
      </c>
      <c r="L145" s="41"/>
      <c r="M145" s="222" t="s">
        <v>1</v>
      </c>
      <c r="N145" s="223" t="s">
        <v>41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124</v>
      </c>
      <c r="AT145" s="226" t="s">
        <v>119</v>
      </c>
      <c r="AU145" s="226" t="s">
        <v>86</v>
      </c>
      <c r="AY145" s="14" t="s">
        <v>116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84</v>
      </c>
      <c r="BK145" s="227">
        <f>ROUND(I145*H145,2)</f>
        <v>0</v>
      </c>
      <c r="BL145" s="14" t="s">
        <v>124</v>
      </c>
      <c r="BM145" s="226" t="s">
        <v>220</v>
      </c>
    </row>
    <row r="146" s="2" customFormat="1">
      <c r="A146" s="35"/>
      <c r="B146" s="36"/>
      <c r="C146" s="215" t="s">
        <v>221</v>
      </c>
      <c r="D146" s="215" t="s">
        <v>119</v>
      </c>
      <c r="E146" s="216" t="s">
        <v>222</v>
      </c>
      <c r="F146" s="217" t="s">
        <v>223</v>
      </c>
      <c r="G146" s="218" t="s">
        <v>219</v>
      </c>
      <c r="H146" s="219">
        <v>1220</v>
      </c>
      <c r="I146" s="220"/>
      <c r="J146" s="221">
        <f>ROUND(I146*H146,2)</f>
        <v>0</v>
      </c>
      <c r="K146" s="217" t="s">
        <v>123</v>
      </c>
      <c r="L146" s="41"/>
      <c r="M146" s="222" t="s">
        <v>1</v>
      </c>
      <c r="N146" s="223" t="s">
        <v>41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124</v>
      </c>
      <c r="AT146" s="226" t="s">
        <v>119</v>
      </c>
      <c r="AU146" s="226" t="s">
        <v>86</v>
      </c>
      <c r="AY146" s="14" t="s">
        <v>116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84</v>
      </c>
      <c r="BK146" s="227">
        <f>ROUND(I146*H146,2)</f>
        <v>0</v>
      </c>
      <c r="BL146" s="14" t="s">
        <v>124</v>
      </c>
      <c r="BM146" s="226" t="s">
        <v>224</v>
      </c>
    </row>
    <row r="147" s="2" customFormat="1">
      <c r="A147" s="35"/>
      <c r="B147" s="36"/>
      <c r="C147" s="215" t="s">
        <v>225</v>
      </c>
      <c r="D147" s="215" t="s">
        <v>119</v>
      </c>
      <c r="E147" s="216" t="s">
        <v>226</v>
      </c>
      <c r="F147" s="217" t="s">
        <v>227</v>
      </c>
      <c r="G147" s="218" t="s">
        <v>148</v>
      </c>
      <c r="H147" s="219">
        <v>65</v>
      </c>
      <c r="I147" s="220"/>
      <c r="J147" s="221">
        <f>ROUND(I147*H147,2)</f>
        <v>0</v>
      </c>
      <c r="K147" s="217" t="s">
        <v>123</v>
      </c>
      <c r="L147" s="41"/>
      <c r="M147" s="222" t="s">
        <v>1</v>
      </c>
      <c r="N147" s="223" t="s">
        <v>41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124</v>
      </c>
      <c r="AT147" s="226" t="s">
        <v>119</v>
      </c>
      <c r="AU147" s="226" t="s">
        <v>86</v>
      </c>
      <c r="AY147" s="14" t="s">
        <v>116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84</v>
      </c>
      <c r="BK147" s="227">
        <f>ROUND(I147*H147,2)</f>
        <v>0</v>
      </c>
      <c r="BL147" s="14" t="s">
        <v>124</v>
      </c>
      <c r="BM147" s="226" t="s">
        <v>228</v>
      </c>
    </row>
    <row r="148" s="2" customFormat="1" ht="16.5" customHeight="1">
      <c r="A148" s="35"/>
      <c r="B148" s="36"/>
      <c r="C148" s="228" t="s">
        <v>229</v>
      </c>
      <c r="D148" s="228" t="s">
        <v>159</v>
      </c>
      <c r="E148" s="229" t="s">
        <v>230</v>
      </c>
      <c r="F148" s="230" t="s">
        <v>231</v>
      </c>
      <c r="G148" s="231" t="s">
        <v>135</v>
      </c>
      <c r="H148" s="232">
        <v>130</v>
      </c>
      <c r="I148" s="233"/>
      <c r="J148" s="234">
        <f>ROUND(I148*H148,2)</f>
        <v>0</v>
      </c>
      <c r="K148" s="230" t="s">
        <v>123</v>
      </c>
      <c r="L148" s="235"/>
      <c r="M148" s="236" t="s">
        <v>1</v>
      </c>
      <c r="N148" s="237" t="s">
        <v>41</v>
      </c>
      <c r="O148" s="88"/>
      <c r="P148" s="224">
        <f>O148*H148</f>
        <v>0</v>
      </c>
      <c r="Q148" s="224">
        <v>1</v>
      </c>
      <c r="R148" s="224">
        <f>Q148*H148</f>
        <v>130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150</v>
      </c>
      <c r="AT148" s="226" t="s">
        <v>159</v>
      </c>
      <c r="AU148" s="226" t="s">
        <v>86</v>
      </c>
      <c r="AY148" s="14" t="s">
        <v>116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84</v>
      </c>
      <c r="BK148" s="227">
        <f>ROUND(I148*H148,2)</f>
        <v>0</v>
      </c>
      <c r="BL148" s="14" t="s">
        <v>124</v>
      </c>
      <c r="BM148" s="226" t="s">
        <v>232</v>
      </c>
    </row>
    <row r="149" s="2" customFormat="1">
      <c r="A149" s="35"/>
      <c r="B149" s="36"/>
      <c r="C149" s="215" t="s">
        <v>233</v>
      </c>
      <c r="D149" s="215" t="s">
        <v>119</v>
      </c>
      <c r="E149" s="216" t="s">
        <v>234</v>
      </c>
      <c r="F149" s="217" t="s">
        <v>235</v>
      </c>
      <c r="G149" s="218" t="s">
        <v>190</v>
      </c>
      <c r="H149" s="219">
        <v>3</v>
      </c>
      <c r="I149" s="220"/>
      <c r="J149" s="221">
        <f>ROUND(I149*H149,2)</f>
        <v>0</v>
      </c>
      <c r="K149" s="217" t="s">
        <v>123</v>
      </c>
      <c r="L149" s="41"/>
      <c r="M149" s="222" t="s">
        <v>1</v>
      </c>
      <c r="N149" s="223" t="s">
        <v>41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124</v>
      </c>
      <c r="AT149" s="226" t="s">
        <v>119</v>
      </c>
      <c r="AU149" s="226" t="s">
        <v>86</v>
      </c>
      <c r="AY149" s="14" t="s">
        <v>116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84</v>
      </c>
      <c r="BK149" s="227">
        <f>ROUND(I149*H149,2)</f>
        <v>0</v>
      </c>
      <c r="BL149" s="14" t="s">
        <v>124</v>
      </c>
      <c r="BM149" s="226" t="s">
        <v>236</v>
      </c>
    </row>
    <row r="150" s="2" customFormat="1">
      <c r="A150" s="35"/>
      <c r="B150" s="36"/>
      <c r="C150" s="215" t="s">
        <v>237</v>
      </c>
      <c r="D150" s="215" t="s">
        <v>119</v>
      </c>
      <c r="E150" s="216" t="s">
        <v>238</v>
      </c>
      <c r="F150" s="217" t="s">
        <v>239</v>
      </c>
      <c r="G150" s="218" t="s">
        <v>148</v>
      </c>
      <c r="H150" s="219">
        <v>3</v>
      </c>
      <c r="I150" s="220"/>
      <c r="J150" s="221">
        <f>ROUND(I150*H150,2)</f>
        <v>0</v>
      </c>
      <c r="K150" s="217" t="s">
        <v>123</v>
      </c>
      <c r="L150" s="41"/>
      <c r="M150" s="222" t="s">
        <v>1</v>
      </c>
      <c r="N150" s="223" t="s">
        <v>41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124</v>
      </c>
      <c r="AT150" s="226" t="s">
        <v>119</v>
      </c>
      <c r="AU150" s="226" t="s">
        <v>86</v>
      </c>
      <c r="AY150" s="14" t="s">
        <v>116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84</v>
      </c>
      <c r="BK150" s="227">
        <f>ROUND(I150*H150,2)</f>
        <v>0</v>
      </c>
      <c r="BL150" s="14" t="s">
        <v>124</v>
      </c>
      <c r="BM150" s="226" t="s">
        <v>240</v>
      </c>
    </row>
    <row r="151" s="2" customFormat="1" ht="33" customHeight="1">
      <c r="A151" s="35"/>
      <c r="B151" s="36"/>
      <c r="C151" s="215" t="s">
        <v>241</v>
      </c>
      <c r="D151" s="215" t="s">
        <v>119</v>
      </c>
      <c r="E151" s="216" t="s">
        <v>242</v>
      </c>
      <c r="F151" s="217" t="s">
        <v>243</v>
      </c>
      <c r="G151" s="218" t="s">
        <v>190</v>
      </c>
      <c r="H151" s="219">
        <v>8</v>
      </c>
      <c r="I151" s="220"/>
      <c r="J151" s="221">
        <f>ROUND(I151*H151,2)</f>
        <v>0</v>
      </c>
      <c r="K151" s="217" t="s">
        <v>123</v>
      </c>
      <c r="L151" s="41"/>
      <c r="M151" s="222" t="s">
        <v>1</v>
      </c>
      <c r="N151" s="223" t="s">
        <v>41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124</v>
      </c>
      <c r="AT151" s="226" t="s">
        <v>119</v>
      </c>
      <c r="AU151" s="226" t="s">
        <v>86</v>
      </c>
      <c r="AY151" s="14" t="s">
        <v>116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84</v>
      </c>
      <c r="BK151" s="227">
        <f>ROUND(I151*H151,2)</f>
        <v>0</v>
      </c>
      <c r="BL151" s="14" t="s">
        <v>124</v>
      </c>
      <c r="BM151" s="226" t="s">
        <v>244</v>
      </c>
    </row>
    <row r="152" s="2" customFormat="1" ht="16.5" customHeight="1">
      <c r="A152" s="35"/>
      <c r="B152" s="36"/>
      <c r="C152" s="228" t="s">
        <v>245</v>
      </c>
      <c r="D152" s="228" t="s">
        <v>159</v>
      </c>
      <c r="E152" s="229" t="s">
        <v>246</v>
      </c>
      <c r="F152" s="230" t="s">
        <v>247</v>
      </c>
      <c r="G152" s="231" t="s">
        <v>148</v>
      </c>
      <c r="H152" s="232">
        <v>1.5</v>
      </c>
      <c r="I152" s="233"/>
      <c r="J152" s="234">
        <f>ROUND(I152*H152,2)</f>
        <v>0</v>
      </c>
      <c r="K152" s="230" t="s">
        <v>123</v>
      </c>
      <c r="L152" s="235"/>
      <c r="M152" s="236" t="s">
        <v>1</v>
      </c>
      <c r="N152" s="237" t="s">
        <v>41</v>
      </c>
      <c r="O152" s="88"/>
      <c r="P152" s="224">
        <f>O152*H152</f>
        <v>0</v>
      </c>
      <c r="Q152" s="224">
        <v>2.4289999999999998</v>
      </c>
      <c r="R152" s="224">
        <f>Q152*H152</f>
        <v>3.6434999999999995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150</v>
      </c>
      <c r="AT152" s="226" t="s">
        <v>159</v>
      </c>
      <c r="AU152" s="226" t="s">
        <v>86</v>
      </c>
      <c r="AY152" s="14" t="s">
        <v>116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84</v>
      </c>
      <c r="BK152" s="227">
        <f>ROUND(I152*H152,2)</f>
        <v>0</v>
      </c>
      <c r="BL152" s="14" t="s">
        <v>124</v>
      </c>
      <c r="BM152" s="226" t="s">
        <v>248</v>
      </c>
    </row>
    <row r="153" s="2" customFormat="1" ht="16.5" customHeight="1">
      <c r="A153" s="35"/>
      <c r="B153" s="36"/>
      <c r="C153" s="228" t="s">
        <v>249</v>
      </c>
      <c r="D153" s="228" t="s">
        <v>159</v>
      </c>
      <c r="E153" s="229" t="s">
        <v>250</v>
      </c>
      <c r="F153" s="230" t="s">
        <v>251</v>
      </c>
      <c r="G153" s="231" t="s">
        <v>122</v>
      </c>
      <c r="H153" s="232">
        <v>8</v>
      </c>
      <c r="I153" s="233"/>
      <c r="J153" s="234">
        <f>ROUND(I153*H153,2)</f>
        <v>0</v>
      </c>
      <c r="K153" s="230" t="s">
        <v>123</v>
      </c>
      <c r="L153" s="235"/>
      <c r="M153" s="236" t="s">
        <v>1</v>
      </c>
      <c r="N153" s="237" t="s">
        <v>41</v>
      </c>
      <c r="O153" s="88"/>
      <c r="P153" s="224">
        <f>O153*H153</f>
        <v>0</v>
      </c>
      <c r="Q153" s="224">
        <v>0.068599999999999994</v>
      </c>
      <c r="R153" s="224">
        <f>Q153*H153</f>
        <v>0.54879999999999995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150</v>
      </c>
      <c r="AT153" s="226" t="s">
        <v>159</v>
      </c>
      <c r="AU153" s="226" t="s">
        <v>86</v>
      </c>
      <c r="AY153" s="14" t="s">
        <v>116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84</v>
      </c>
      <c r="BK153" s="227">
        <f>ROUND(I153*H153,2)</f>
        <v>0</v>
      </c>
      <c r="BL153" s="14" t="s">
        <v>124</v>
      </c>
      <c r="BM153" s="226" t="s">
        <v>252</v>
      </c>
    </row>
    <row r="154" s="2" customFormat="1" ht="33" customHeight="1">
      <c r="A154" s="35"/>
      <c r="B154" s="36"/>
      <c r="C154" s="215" t="s">
        <v>253</v>
      </c>
      <c r="D154" s="215" t="s">
        <v>119</v>
      </c>
      <c r="E154" s="216" t="s">
        <v>254</v>
      </c>
      <c r="F154" s="217" t="s">
        <v>255</v>
      </c>
      <c r="G154" s="218" t="s">
        <v>219</v>
      </c>
      <c r="H154" s="219">
        <v>9</v>
      </c>
      <c r="I154" s="220"/>
      <c r="J154" s="221">
        <f>ROUND(I154*H154,2)</f>
        <v>0</v>
      </c>
      <c r="K154" s="217" t="s">
        <v>123</v>
      </c>
      <c r="L154" s="41"/>
      <c r="M154" s="222" t="s">
        <v>1</v>
      </c>
      <c r="N154" s="223" t="s">
        <v>41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124</v>
      </c>
      <c r="AT154" s="226" t="s">
        <v>119</v>
      </c>
      <c r="AU154" s="226" t="s">
        <v>86</v>
      </c>
      <c r="AY154" s="14" t="s">
        <v>116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84</v>
      </c>
      <c r="BK154" s="227">
        <f>ROUND(I154*H154,2)</f>
        <v>0</v>
      </c>
      <c r="BL154" s="14" t="s">
        <v>124</v>
      </c>
      <c r="BM154" s="226" t="s">
        <v>256</v>
      </c>
    </row>
    <row r="155" s="2" customFormat="1" ht="16.5" customHeight="1">
      <c r="A155" s="35"/>
      <c r="B155" s="36"/>
      <c r="C155" s="228" t="s">
        <v>257</v>
      </c>
      <c r="D155" s="228" t="s">
        <v>159</v>
      </c>
      <c r="E155" s="229" t="s">
        <v>258</v>
      </c>
      <c r="F155" s="230" t="s">
        <v>259</v>
      </c>
      <c r="G155" s="231" t="s">
        <v>135</v>
      </c>
      <c r="H155" s="232">
        <v>0.5</v>
      </c>
      <c r="I155" s="233"/>
      <c r="J155" s="234">
        <f>ROUND(I155*H155,2)</f>
        <v>0</v>
      </c>
      <c r="K155" s="230" t="s">
        <v>123</v>
      </c>
      <c r="L155" s="235"/>
      <c r="M155" s="236" t="s">
        <v>1</v>
      </c>
      <c r="N155" s="237" t="s">
        <v>41</v>
      </c>
      <c r="O155" s="88"/>
      <c r="P155" s="224">
        <f>O155*H155</f>
        <v>0</v>
      </c>
      <c r="Q155" s="224">
        <v>1</v>
      </c>
      <c r="R155" s="224">
        <f>Q155*H155</f>
        <v>0.5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150</v>
      </c>
      <c r="AT155" s="226" t="s">
        <v>159</v>
      </c>
      <c r="AU155" s="226" t="s">
        <v>86</v>
      </c>
      <c r="AY155" s="14" t="s">
        <v>116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84</v>
      </c>
      <c r="BK155" s="227">
        <f>ROUND(I155*H155,2)</f>
        <v>0</v>
      </c>
      <c r="BL155" s="14" t="s">
        <v>124</v>
      </c>
      <c r="BM155" s="226" t="s">
        <v>260</v>
      </c>
    </row>
    <row r="156" s="2" customFormat="1" ht="16.5" customHeight="1">
      <c r="A156" s="35"/>
      <c r="B156" s="36"/>
      <c r="C156" s="228" t="s">
        <v>261</v>
      </c>
      <c r="D156" s="228" t="s">
        <v>159</v>
      </c>
      <c r="E156" s="229" t="s">
        <v>262</v>
      </c>
      <c r="F156" s="230" t="s">
        <v>263</v>
      </c>
      <c r="G156" s="231" t="s">
        <v>219</v>
      </c>
      <c r="H156" s="232">
        <v>9</v>
      </c>
      <c r="I156" s="233"/>
      <c r="J156" s="234">
        <f>ROUND(I156*H156,2)</f>
        <v>0</v>
      </c>
      <c r="K156" s="230" t="s">
        <v>123</v>
      </c>
      <c r="L156" s="235"/>
      <c r="M156" s="236" t="s">
        <v>1</v>
      </c>
      <c r="N156" s="237" t="s">
        <v>41</v>
      </c>
      <c r="O156" s="88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150</v>
      </c>
      <c r="AT156" s="226" t="s">
        <v>159</v>
      </c>
      <c r="AU156" s="226" t="s">
        <v>86</v>
      </c>
      <c r="AY156" s="14" t="s">
        <v>116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84</v>
      </c>
      <c r="BK156" s="227">
        <f>ROUND(I156*H156,2)</f>
        <v>0</v>
      </c>
      <c r="BL156" s="14" t="s">
        <v>124</v>
      </c>
      <c r="BM156" s="226" t="s">
        <v>264</v>
      </c>
    </row>
    <row r="157" s="2" customFormat="1">
      <c r="A157" s="35"/>
      <c r="B157" s="36"/>
      <c r="C157" s="215" t="s">
        <v>265</v>
      </c>
      <c r="D157" s="215" t="s">
        <v>119</v>
      </c>
      <c r="E157" s="216" t="s">
        <v>266</v>
      </c>
      <c r="F157" s="217" t="s">
        <v>267</v>
      </c>
      <c r="G157" s="218" t="s">
        <v>190</v>
      </c>
      <c r="H157" s="219">
        <v>5.4000000000000004</v>
      </c>
      <c r="I157" s="220"/>
      <c r="J157" s="221">
        <f>ROUND(I157*H157,2)</f>
        <v>0</v>
      </c>
      <c r="K157" s="217" t="s">
        <v>123</v>
      </c>
      <c r="L157" s="41"/>
      <c r="M157" s="222" t="s">
        <v>1</v>
      </c>
      <c r="N157" s="223" t="s">
        <v>41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124</v>
      </c>
      <c r="AT157" s="226" t="s">
        <v>119</v>
      </c>
      <c r="AU157" s="226" t="s">
        <v>86</v>
      </c>
      <c r="AY157" s="14" t="s">
        <v>116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84</v>
      </c>
      <c r="BK157" s="227">
        <f>ROUND(I157*H157,2)</f>
        <v>0</v>
      </c>
      <c r="BL157" s="14" t="s">
        <v>124</v>
      </c>
      <c r="BM157" s="226" t="s">
        <v>268</v>
      </c>
    </row>
    <row r="158" s="2" customFormat="1" ht="16.5" customHeight="1">
      <c r="A158" s="35"/>
      <c r="B158" s="36"/>
      <c r="C158" s="228" t="s">
        <v>269</v>
      </c>
      <c r="D158" s="228" t="s">
        <v>159</v>
      </c>
      <c r="E158" s="229" t="s">
        <v>270</v>
      </c>
      <c r="F158" s="230" t="s">
        <v>271</v>
      </c>
      <c r="G158" s="231" t="s">
        <v>190</v>
      </c>
      <c r="H158" s="232">
        <v>5.4000000000000004</v>
      </c>
      <c r="I158" s="233"/>
      <c r="J158" s="234">
        <f>ROUND(I158*H158,2)</f>
        <v>0</v>
      </c>
      <c r="K158" s="230" t="s">
        <v>123</v>
      </c>
      <c r="L158" s="235"/>
      <c r="M158" s="236" t="s">
        <v>1</v>
      </c>
      <c r="N158" s="237" t="s">
        <v>41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150</v>
      </c>
      <c r="AT158" s="226" t="s">
        <v>159</v>
      </c>
      <c r="AU158" s="226" t="s">
        <v>86</v>
      </c>
      <c r="AY158" s="14" t="s">
        <v>116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84</v>
      </c>
      <c r="BK158" s="227">
        <f>ROUND(I158*H158,2)</f>
        <v>0</v>
      </c>
      <c r="BL158" s="14" t="s">
        <v>124</v>
      </c>
      <c r="BM158" s="226" t="s">
        <v>272</v>
      </c>
    </row>
    <row r="159" s="2" customFormat="1" ht="16.5" customHeight="1">
      <c r="A159" s="35"/>
      <c r="B159" s="36"/>
      <c r="C159" s="228" t="s">
        <v>273</v>
      </c>
      <c r="D159" s="228" t="s">
        <v>159</v>
      </c>
      <c r="E159" s="229" t="s">
        <v>274</v>
      </c>
      <c r="F159" s="230" t="s">
        <v>275</v>
      </c>
      <c r="G159" s="231" t="s">
        <v>122</v>
      </c>
      <c r="H159" s="232">
        <v>3</v>
      </c>
      <c r="I159" s="233"/>
      <c r="J159" s="234">
        <f>ROUND(I159*H159,2)</f>
        <v>0</v>
      </c>
      <c r="K159" s="230" t="s">
        <v>123</v>
      </c>
      <c r="L159" s="235"/>
      <c r="M159" s="236" t="s">
        <v>1</v>
      </c>
      <c r="N159" s="237" t="s">
        <v>41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150</v>
      </c>
      <c r="AT159" s="226" t="s">
        <v>159</v>
      </c>
      <c r="AU159" s="226" t="s">
        <v>86</v>
      </c>
      <c r="AY159" s="14" t="s">
        <v>116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84</v>
      </c>
      <c r="BK159" s="227">
        <f>ROUND(I159*H159,2)</f>
        <v>0</v>
      </c>
      <c r="BL159" s="14" t="s">
        <v>124</v>
      </c>
      <c r="BM159" s="226" t="s">
        <v>276</v>
      </c>
    </row>
    <row r="160" s="2" customFormat="1" ht="16.5" customHeight="1">
      <c r="A160" s="35"/>
      <c r="B160" s="36"/>
      <c r="C160" s="228" t="s">
        <v>277</v>
      </c>
      <c r="D160" s="228" t="s">
        <v>159</v>
      </c>
      <c r="E160" s="229" t="s">
        <v>278</v>
      </c>
      <c r="F160" s="230" t="s">
        <v>279</v>
      </c>
      <c r="G160" s="231" t="s">
        <v>122</v>
      </c>
      <c r="H160" s="232">
        <v>3</v>
      </c>
      <c r="I160" s="233"/>
      <c r="J160" s="234">
        <f>ROUND(I160*H160,2)</f>
        <v>0</v>
      </c>
      <c r="K160" s="230" t="s">
        <v>123</v>
      </c>
      <c r="L160" s="235"/>
      <c r="M160" s="236" t="s">
        <v>1</v>
      </c>
      <c r="N160" s="237" t="s">
        <v>41</v>
      </c>
      <c r="O160" s="88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150</v>
      </c>
      <c r="AT160" s="226" t="s">
        <v>159</v>
      </c>
      <c r="AU160" s="226" t="s">
        <v>86</v>
      </c>
      <c r="AY160" s="14" t="s">
        <v>116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84</v>
      </c>
      <c r="BK160" s="227">
        <f>ROUND(I160*H160,2)</f>
        <v>0</v>
      </c>
      <c r="BL160" s="14" t="s">
        <v>124</v>
      </c>
      <c r="BM160" s="226" t="s">
        <v>280</v>
      </c>
    </row>
    <row r="161" s="12" customFormat="1" ht="25.92" customHeight="1">
      <c r="A161" s="12"/>
      <c r="B161" s="199"/>
      <c r="C161" s="200"/>
      <c r="D161" s="201" t="s">
        <v>75</v>
      </c>
      <c r="E161" s="202" t="s">
        <v>281</v>
      </c>
      <c r="F161" s="202" t="s">
        <v>282</v>
      </c>
      <c r="G161" s="200"/>
      <c r="H161" s="200"/>
      <c r="I161" s="203"/>
      <c r="J161" s="204">
        <f>BK161</f>
        <v>0</v>
      </c>
      <c r="K161" s="200"/>
      <c r="L161" s="205"/>
      <c r="M161" s="206"/>
      <c r="N161" s="207"/>
      <c r="O161" s="207"/>
      <c r="P161" s="208">
        <f>SUM(P162:P176)</f>
        <v>0</v>
      </c>
      <c r="Q161" s="207"/>
      <c r="R161" s="208">
        <f>SUM(R162:R176)</f>
        <v>0</v>
      </c>
      <c r="S161" s="207"/>
      <c r="T161" s="209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124</v>
      </c>
      <c r="AT161" s="211" t="s">
        <v>75</v>
      </c>
      <c r="AU161" s="211" t="s">
        <v>76</v>
      </c>
      <c r="AY161" s="210" t="s">
        <v>116</v>
      </c>
      <c r="BK161" s="212">
        <f>SUM(BK162:BK176)</f>
        <v>0</v>
      </c>
    </row>
    <row r="162" s="2" customFormat="1" ht="33" customHeight="1">
      <c r="A162" s="35"/>
      <c r="B162" s="36"/>
      <c r="C162" s="215" t="s">
        <v>283</v>
      </c>
      <c r="D162" s="215" t="s">
        <v>119</v>
      </c>
      <c r="E162" s="216" t="s">
        <v>284</v>
      </c>
      <c r="F162" s="217" t="s">
        <v>285</v>
      </c>
      <c r="G162" s="218" t="s">
        <v>122</v>
      </c>
      <c r="H162" s="219">
        <v>4</v>
      </c>
      <c r="I162" s="220"/>
      <c r="J162" s="221">
        <f>ROUND(I162*H162,2)</f>
        <v>0</v>
      </c>
      <c r="K162" s="217" t="s">
        <v>123</v>
      </c>
      <c r="L162" s="41"/>
      <c r="M162" s="222" t="s">
        <v>1</v>
      </c>
      <c r="N162" s="223" t="s">
        <v>41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286</v>
      </c>
      <c r="AT162" s="226" t="s">
        <v>119</v>
      </c>
      <c r="AU162" s="226" t="s">
        <v>84</v>
      </c>
      <c r="AY162" s="14" t="s">
        <v>116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84</v>
      </c>
      <c r="BK162" s="227">
        <f>ROUND(I162*H162,2)</f>
        <v>0</v>
      </c>
      <c r="BL162" s="14" t="s">
        <v>286</v>
      </c>
      <c r="BM162" s="226" t="s">
        <v>287</v>
      </c>
    </row>
    <row r="163" s="2" customFormat="1" ht="16.5" customHeight="1">
      <c r="A163" s="35"/>
      <c r="B163" s="36"/>
      <c r="C163" s="215" t="s">
        <v>288</v>
      </c>
      <c r="D163" s="215" t="s">
        <v>119</v>
      </c>
      <c r="E163" s="216" t="s">
        <v>289</v>
      </c>
      <c r="F163" s="217" t="s">
        <v>290</v>
      </c>
      <c r="G163" s="218" t="s">
        <v>122</v>
      </c>
      <c r="H163" s="219">
        <v>4</v>
      </c>
      <c r="I163" s="220"/>
      <c r="J163" s="221">
        <f>ROUND(I163*H163,2)</f>
        <v>0</v>
      </c>
      <c r="K163" s="217" t="s">
        <v>123</v>
      </c>
      <c r="L163" s="41"/>
      <c r="M163" s="222" t="s">
        <v>1</v>
      </c>
      <c r="N163" s="223" t="s">
        <v>41</v>
      </c>
      <c r="O163" s="88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286</v>
      </c>
      <c r="AT163" s="226" t="s">
        <v>119</v>
      </c>
      <c r="AU163" s="226" t="s">
        <v>84</v>
      </c>
      <c r="AY163" s="14" t="s">
        <v>116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84</v>
      </c>
      <c r="BK163" s="227">
        <f>ROUND(I163*H163,2)</f>
        <v>0</v>
      </c>
      <c r="BL163" s="14" t="s">
        <v>286</v>
      </c>
      <c r="BM163" s="226" t="s">
        <v>291</v>
      </c>
    </row>
    <row r="164" s="2" customFormat="1">
      <c r="A164" s="35"/>
      <c r="B164" s="36"/>
      <c r="C164" s="215" t="s">
        <v>292</v>
      </c>
      <c r="D164" s="215" t="s">
        <v>119</v>
      </c>
      <c r="E164" s="216" t="s">
        <v>293</v>
      </c>
      <c r="F164" s="217" t="s">
        <v>294</v>
      </c>
      <c r="G164" s="218" t="s">
        <v>122</v>
      </c>
      <c r="H164" s="219">
        <v>4</v>
      </c>
      <c r="I164" s="220"/>
      <c r="J164" s="221">
        <f>ROUND(I164*H164,2)</f>
        <v>0</v>
      </c>
      <c r="K164" s="217" t="s">
        <v>123</v>
      </c>
      <c r="L164" s="41"/>
      <c r="M164" s="222" t="s">
        <v>1</v>
      </c>
      <c r="N164" s="223" t="s">
        <v>41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286</v>
      </c>
      <c r="AT164" s="226" t="s">
        <v>119</v>
      </c>
      <c r="AU164" s="226" t="s">
        <v>84</v>
      </c>
      <c r="AY164" s="14" t="s">
        <v>116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84</v>
      </c>
      <c r="BK164" s="227">
        <f>ROUND(I164*H164,2)</f>
        <v>0</v>
      </c>
      <c r="BL164" s="14" t="s">
        <v>286</v>
      </c>
      <c r="BM164" s="226" t="s">
        <v>295</v>
      </c>
    </row>
    <row r="165" s="2" customFormat="1" ht="90" customHeight="1">
      <c r="A165" s="35"/>
      <c r="B165" s="36"/>
      <c r="C165" s="215" t="s">
        <v>296</v>
      </c>
      <c r="D165" s="215" t="s">
        <v>119</v>
      </c>
      <c r="E165" s="216" t="s">
        <v>297</v>
      </c>
      <c r="F165" s="217" t="s">
        <v>298</v>
      </c>
      <c r="G165" s="218" t="s">
        <v>135</v>
      </c>
      <c r="H165" s="219">
        <v>1650</v>
      </c>
      <c r="I165" s="220"/>
      <c r="J165" s="221">
        <f>ROUND(I165*H165,2)</f>
        <v>0</v>
      </c>
      <c r="K165" s="217" t="s">
        <v>123</v>
      </c>
      <c r="L165" s="41"/>
      <c r="M165" s="222" t="s">
        <v>1</v>
      </c>
      <c r="N165" s="223" t="s">
        <v>41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286</v>
      </c>
      <c r="AT165" s="226" t="s">
        <v>119</v>
      </c>
      <c r="AU165" s="226" t="s">
        <v>84</v>
      </c>
      <c r="AY165" s="14" t="s">
        <v>116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84</v>
      </c>
      <c r="BK165" s="227">
        <f>ROUND(I165*H165,2)</f>
        <v>0</v>
      </c>
      <c r="BL165" s="14" t="s">
        <v>286</v>
      </c>
      <c r="BM165" s="226" t="s">
        <v>299</v>
      </c>
    </row>
    <row r="166" s="2" customFormat="1" ht="78" customHeight="1">
      <c r="A166" s="35"/>
      <c r="B166" s="36"/>
      <c r="C166" s="215" t="s">
        <v>300</v>
      </c>
      <c r="D166" s="215" t="s">
        <v>119</v>
      </c>
      <c r="E166" s="216" t="s">
        <v>301</v>
      </c>
      <c r="F166" s="217" t="s">
        <v>302</v>
      </c>
      <c r="G166" s="218" t="s">
        <v>135</v>
      </c>
      <c r="H166" s="219">
        <v>1550</v>
      </c>
      <c r="I166" s="220"/>
      <c r="J166" s="221">
        <f>ROUND(I166*H166,2)</f>
        <v>0</v>
      </c>
      <c r="K166" s="217" t="s">
        <v>123</v>
      </c>
      <c r="L166" s="41"/>
      <c r="M166" s="222" t="s">
        <v>1</v>
      </c>
      <c r="N166" s="223" t="s">
        <v>41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286</v>
      </c>
      <c r="AT166" s="226" t="s">
        <v>119</v>
      </c>
      <c r="AU166" s="226" t="s">
        <v>84</v>
      </c>
      <c r="AY166" s="14" t="s">
        <v>116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84</v>
      </c>
      <c r="BK166" s="227">
        <f>ROUND(I166*H166,2)</f>
        <v>0</v>
      </c>
      <c r="BL166" s="14" t="s">
        <v>286</v>
      </c>
      <c r="BM166" s="226" t="s">
        <v>303</v>
      </c>
    </row>
    <row r="167" s="2" customFormat="1" ht="90" customHeight="1">
      <c r="A167" s="35"/>
      <c r="B167" s="36"/>
      <c r="C167" s="215" t="s">
        <v>304</v>
      </c>
      <c r="D167" s="215" t="s">
        <v>119</v>
      </c>
      <c r="E167" s="216" t="s">
        <v>305</v>
      </c>
      <c r="F167" s="217" t="s">
        <v>306</v>
      </c>
      <c r="G167" s="218" t="s">
        <v>135</v>
      </c>
      <c r="H167" s="219">
        <v>665</v>
      </c>
      <c r="I167" s="220"/>
      <c r="J167" s="221">
        <f>ROUND(I167*H167,2)</f>
        <v>0</v>
      </c>
      <c r="K167" s="217" t="s">
        <v>123</v>
      </c>
      <c r="L167" s="41"/>
      <c r="M167" s="222" t="s">
        <v>1</v>
      </c>
      <c r="N167" s="223" t="s">
        <v>41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286</v>
      </c>
      <c r="AT167" s="226" t="s">
        <v>119</v>
      </c>
      <c r="AU167" s="226" t="s">
        <v>84</v>
      </c>
      <c r="AY167" s="14" t="s">
        <v>116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84</v>
      </c>
      <c r="BK167" s="227">
        <f>ROUND(I167*H167,2)</f>
        <v>0</v>
      </c>
      <c r="BL167" s="14" t="s">
        <v>286</v>
      </c>
      <c r="BM167" s="226" t="s">
        <v>307</v>
      </c>
    </row>
    <row r="168" s="2" customFormat="1" ht="90" customHeight="1">
      <c r="A168" s="35"/>
      <c r="B168" s="36"/>
      <c r="C168" s="215" t="s">
        <v>308</v>
      </c>
      <c r="D168" s="215" t="s">
        <v>119</v>
      </c>
      <c r="E168" s="216" t="s">
        <v>309</v>
      </c>
      <c r="F168" s="217" t="s">
        <v>310</v>
      </c>
      <c r="G168" s="218" t="s">
        <v>135</v>
      </c>
      <c r="H168" s="219">
        <v>248</v>
      </c>
      <c r="I168" s="220"/>
      <c r="J168" s="221">
        <f>ROUND(I168*H168,2)</f>
        <v>0</v>
      </c>
      <c r="K168" s="217" t="s">
        <v>123</v>
      </c>
      <c r="L168" s="41"/>
      <c r="M168" s="222" t="s">
        <v>1</v>
      </c>
      <c r="N168" s="223" t="s">
        <v>41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286</v>
      </c>
      <c r="AT168" s="226" t="s">
        <v>119</v>
      </c>
      <c r="AU168" s="226" t="s">
        <v>84</v>
      </c>
      <c r="AY168" s="14" t="s">
        <v>116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84</v>
      </c>
      <c r="BK168" s="227">
        <f>ROUND(I168*H168,2)</f>
        <v>0</v>
      </c>
      <c r="BL168" s="14" t="s">
        <v>286</v>
      </c>
      <c r="BM168" s="226" t="s">
        <v>311</v>
      </c>
    </row>
    <row r="169" s="2" customFormat="1" ht="90" customHeight="1">
      <c r="A169" s="35"/>
      <c r="B169" s="36"/>
      <c r="C169" s="215" t="s">
        <v>312</v>
      </c>
      <c r="D169" s="215" t="s">
        <v>119</v>
      </c>
      <c r="E169" s="216" t="s">
        <v>313</v>
      </c>
      <c r="F169" s="217" t="s">
        <v>314</v>
      </c>
      <c r="G169" s="218" t="s">
        <v>135</v>
      </c>
      <c r="H169" s="219">
        <v>8</v>
      </c>
      <c r="I169" s="220"/>
      <c r="J169" s="221">
        <f>ROUND(I169*H169,2)</f>
        <v>0</v>
      </c>
      <c r="K169" s="217" t="s">
        <v>123</v>
      </c>
      <c r="L169" s="41"/>
      <c r="M169" s="222" t="s">
        <v>1</v>
      </c>
      <c r="N169" s="223" t="s">
        <v>41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286</v>
      </c>
      <c r="AT169" s="226" t="s">
        <v>119</v>
      </c>
      <c r="AU169" s="226" t="s">
        <v>84</v>
      </c>
      <c r="AY169" s="14" t="s">
        <v>116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84</v>
      </c>
      <c r="BK169" s="227">
        <f>ROUND(I169*H169,2)</f>
        <v>0</v>
      </c>
      <c r="BL169" s="14" t="s">
        <v>286</v>
      </c>
      <c r="BM169" s="226" t="s">
        <v>315</v>
      </c>
    </row>
    <row r="170" s="2" customFormat="1">
      <c r="A170" s="35"/>
      <c r="B170" s="36"/>
      <c r="C170" s="215" t="s">
        <v>316</v>
      </c>
      <c r="D170" s="215" t="s">
        <v>119</v>
      </c>
      <c r="E170" s="216" t="s">
        <v>317</v>
      </c>
      <c r="F170" s="217" t="s">
        <v>318</v>
      </c>
      <c r="G170" s="218" t="s">
        <v>135</v>
      </c>
      <c r="H170" s="219">
        <v>1550</v>
      </c>
      <c r="I170" s="220"/>
      <c r="J170" s="221">
        <f>ROUND(I170*H170,2)</f>
        <v>0</v>
      </c>
      <c r="K170" s="217" t="s">
        <v>123</v>
      </c>
      <c r="L170" s="41"/>
      <c r="M170" s="222" t="s">
        <v>1</v>
      </c>
      <c r="N170" s="223" t="s">
        <v>41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286</v>
      </c>
      <c r="AT170" s="226" t="s">
        <v>119</v>
      </c>
      <c r="AU170" s="226" t="s">
        <v>84</v>
      </c>
      <c r="AY170" s="14" t="s">
        <v>116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84</v>
      </c>
      <c r="BK170" s="227">
        <f>ROUND(I170*H170,2)</f>
        <v>0</v>
      </c>
      <c r="BL170" s="14" t="s">
        <v>286</v>
      </c>
      <c r="BM170" s="226" t="s">
        <v>319</v>
      </c>
    </row>
    <row r="171" s="2" customFormat="1" ht="44.25" customHeight="1">
      <c r="A171" s="35"/>
      <c r="B171" s="36"/>
      <c r="C171" s="215" t="s">
        <v>320</v>
      </c>
      <c r="D171" s="215" t="s">
        <v>119</v>
      </c>
      <c r="E171" s="216" t="s">
        <v>321</v>
      </c>
      <c r="F171" s="217" t="s">
        <v>322</v>
      </c>
      <c r="G171" s="218" t="s">
        <v>135</v>
      </c>
      <c r="H171" s="219">
        <v>280</v>
      </c>
      <c r="I171" s="220"/>
      <c r="J171" s="221">
        <f>ROUND(I171*H171,2)</f>
        <v>0</v>
      </c>
      <c r="K171" s="217" t="s">
        <v>123</v>
      </c>
      <c r="L171" s="41"/>
      <c r="M171" s="222" t="s">
        <v>1</v>
      </c>
      <c r="N171" s="223" t="s">
        <v>41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286</v>
      </c>
      <c r="AT171" s="226" t="s">
        <v>119</v>
      </c>
      <c r="AU171" s="226" t="s">
        <v>84</v>
      </c>
      <c r="AY171" s="14" t="s">
        <v>116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84</v>
      </c>
      <c r="BK171" s="227">
        <f>ROUND(I171*H171,2)</f>
        <v>0</v>
      </c>
      <c r="BL171" s="14" t="s">
        <v>286</v>
      </c>
      <c r="BM171" s="226" t="s">
        <v>323</v>
      </c>
    </row>
    <row r="172" s="2" customFormat="1">
      <c r="A172" s="35"/>
      <c r="B172" s="36"/>
      <c r="C172" s="215" t="s">
        <v>324</v>
      </c>
      <c r="D172" s="215" t="s">
        <v>119</v>
      </c>
      <c r="E172" s="216" t="s">
        <v>325</v>
      </c>
      <c r="F172" s="217" t="s">
        <v>326</v>
      </c>
      <c r="G172" s="218" t="s">
        <v>122</v>
      </c>
      <c r="H172" s="219">
        <v>2</v>
      </c>
      <c r="I172" s="220"/>
      <c r="J172" s="221">
        <f>ROUND(I172*H172,2)</f>
        <v>0</v>
      </c>
      <c r="K172" s="217" t="s">
        <v>123</v>
      </c>
      <c r="L172" s="41"/>
      <c r="M172" s="222" t="s">
        <v>1</v>
      </c>
      <c r="N172" s="223" t="s">
        <v>41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286</v>
      </c>
      <c r="AT172" s="226" t="s">
        <v>119</v>
      </c>
      <c r="AU172" s="226" t="s">
        <v>84</v>
      </c>
      <c r="AY172" s="14" t="s">
        <v>116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84</v>
      </c>
      <c r="BK172" s="227">
        <f>ROUND(I172*H172,2)</f>
        <v>0</v>
      </c>
      <c r="BL172" s="14" t="s">
        <v>286</v>
      </c>
      <c r="BM172" s="226" t="s">
        <v>327</v>
      </c>
    </row>
    <row r="173" s="2" customFormat="1" ht="44.25" customHeight="1">
      <c r="A173" s="35"/>
      <c r="B173" s="36"/>
      <c r="C173" s="215" t="s">
        <v>328</v>
      </c>
      <c r="D173" s="215" t="s">
        <v>119</v>
      </c>
      <c r="E173" s="216" t="s">
        <v>329</v>
      </c>
      <c r="F173" s="217" t="s">
        <v>330</v>
      </c>
      <c r="G173" s="218" t="s">
        <v>122</v>
      </c>
      <c r="H173" s="219">
        <v>2</v>
      </c>
      <c r="I173" s="220"/>
      <c r="J173" s="221">
        <f>ROUND(I173*H173,2)</f>
        <v>0</v>
      </c>
      <c r="K173" s="217" t="s">
        <v>123</v>
      </c>
      <c r="L173" s="41"/>
      <c r="M173" s="222" t="s">
        <v>1</v>
      </c>
      <c r="N173" s="223" t="s">
        <v>41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286</v>
      </c>
      <c r="AT173" s="226" t="s">
        <v>119</v>
      </c>
      <c r="AU173" s="226" t="s">
        <v>84</v>
      </c>
      <c r="AY173" s="14" t="s">
        <v>116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84</v>
      </c>
      <c r="BK173" s="227">
        <f>ROUND(I173*H173,2)</f>
        <v>0</v>
      </c>
      <c r="BL173" s="14" t="s">
        <v>286</v>
      </c>
      <c r="BM173" s="226" t="s">
        <v>331</v>
      </c>
    </row>
    <row r="174" s="2" customFormat="1">
      <c r="A174" s="35"/>
      <c r="B174" s="36"/>
      <c r="C174" s="215" t="s">
        <v>332</v>
      </c>
      <c r="D174" s="215" t="s">
        <v>119</v>
      </c>
      <c r="E174" s="216" t="s">
        <v>333</v>
      </c>
      <c r="F174" s="217" t="s">
        <v>334</v>
      </c>
      <c r="G174" s="218" t="s">
        <v>135</v>
      </c>
      <c r="H174" s="219">
        <v>5</v>
      </c>
      <c r="I174" s="220"/>
      <c r="J174" s="221">
        <f>ROUND(I174*H174,2)</f>
        <v>0</v>
      </c>
      <c r="K174" s="217" t="s">
        <v>123</v>
      </c>
      <c r="L174" s="41"/>
      <c r="M174" s="222" t="s">
        <v>1</v>
      </c>
      <c r="N174" s="223" t="s">
        <v>41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286</v>
      </c>
      <c r="AT174" s="226" t="s">
        <v>119</v>
      </c>
      <c r="AU174" s="226" t="s">
        <v>84</v>
      </c>
      <c r="AY174" s="14" t="s">
        <v>116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84</v>
      </c>
      <c r="BK174" s="227">
        <f>ROUND(I174*H174,2)</f>
        <v>0</v>
      </c>
      <c r="BL174" s="14" t="s">
        <v>286</v>
      </c>
      <c r="BM174" s="226" t="s">
        <v>335</v>
      </c>
    </row>
    <row r="175" s="2" customFormat="1">
      <c r="A175" s="35"/>
      <c r="B175" s="36"/>
      <c r="C175" s="215" t="s">
        <v>336</v>
      </c>
      <c r="D175" s="215" t="s">
        <v>119</v>
      </c>
      <c r="E175" s="216" t="s">
        <v>337</v>
      </c>
      <c r="F175" s="217" t="s">
        <v>338</v>
      </c>
      <c r="G175" s="218" t="s">
        <v>135</v>
      </c>
      <c r="H175" s="219">
        <v>1</v>
      </c>
      <c r="I175" s="220"/>
      <c r="J175" s="221">
        <f>ROUND(I175*H175,2)</f>
        <v>0</v>
      </c>
      <c r="K175" s="217" t="s">
        <v>123</v>
      </c>
      <c r="L175" s="41"/>
      <c r="M175" s="222" t="s">
        <v>1</v>
      </c>
      <c r="N175" s="223" t="s">
        <v>41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286</v>
      </c>
      <c r="AT175" s="226" t="s">
        <v>119</v>
      </c>
      <c r="AU175" s="226" t="s">
        <v>84</v>
      </c>
      <c r="AY175" s="14" t="s">
        <v>116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84</v>
      </c>
      <c r="BK175" s="227">
        <f>ROUND(I175*H175,2)</f>
        <v>0</v>
      </c>
      <c r="BL175" s="14" t="s">
        <v>286</v>
      </c>
      <c r="BM175" s="226" t="s">
        <v>339</v>
      </c>
    </row>
    <row r="176" s="2" customFormat="1">
      <c r="A176" s="35"/>
      <c r="B176" s="36"/>
      <c r="C176" s="215" t="s">
        <v>340</v>
      </c>
      <c r="D176" s="215" t="s">
        <v>119</v>
      </c>
      <c r="E176" s="216" t="s">
        <v>341</v>
      </c>
      <c r="F176" s="217" t="s">
        <v>342</v>
      </c>
      <c r="G176" s="218" t="s">
        <v>135</v>
      </c>
      <c r="H176" s="219">
        <v>242</v>
      </c>
      <c r="I176" s="220"/>
      <c r="J176" s="221">
        <f>ROUND(I176*H176,2)</f>
        <v>0</v>
      </c>
      <c r="K176" s="217" t="s">
        <v>123</v>
      </c>
      <c r="L176" s="41"/>
      <c r="M176" s="238" t="s">
        <v>1</v>
      </c>
      <c r="N176" s="239" t="s">
        <v>41</v>
      </c>
      <c r="O176" s="240"/>
      <c r="P176" s="241">
        <f>O176*H176</f>
        <v>0</v>
      </c>
      <c r="Q176" s="241">
        <v>0</v>
      </c>
      <c r="R176" s="241">
        <f>Q176*H176</f>
        <v>0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286</v>
      </c>
      <c r="AT176" s="226" t="s">
        <v>119</v>
      </c>
      <c r="AU176" s="226" t="s">
        <v>84</v>
      </c>
      <c r="AY176" s="14" t="s">
        <v>116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84</v>
      </c>
      <c r="BK176" s="227">
        <f>ROUND(I176*H176,2)</f>
        <v>0</v>
      </c>
      <c r="BL176" s="14" t="s">
        <v>286</v>
      </c>
      <c r="BM176" s="226" t="s">
        <v>343</v>
      </c>
    </row>
    <row r="177" s="2" customFormat="1" ht="6.96" customHeight="1">
      <c r="A177" s="35"/>
      <c r="B177" s="63"/>
      <c r="C177" s="64"/>
      <c r="D177" s="64"/>
      <c r="E177" s="64"/>
      <c r="F177" s="64"/>
      <c r="G177" s="64"/>
      <c r="H177" s="64"/>
      <c r="I177" s="64"/>
      <c r="J177" s="64"/>
      <c r="K177" s="64"/>
      <c r="L177" s="41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sheet="1" autoFilter="0" formatColumns="0" formatRows="0" objects="1" scenarios="1" spinCount="100000" saltValue="2hudR0TuLdEucjlVXDf0dZSusJG8hUPjjJRYN0dz5DIYuk+8zFO0RpmcDwaxuCvcuywtrj5p+oxFkGq4TxzF4g==" hashValue="0iiWdZeUuiZ5sYQ5SmXjQn49n57MAP6dkTAE3YuvJfXFSzQ6wUShimJfirJDGBFBkJRRVWH46/9BAy3M38tACA==" algorithmName="SHA-512" password="C71F"/>
  <autoFilter ref="C118:K17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kolejí v žst. Brno-Maloměřice - SK 10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zakázky'!AN8</f>
        <v>29. 12. 2020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34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ROUND((SUM(BE117:BE130)),  2)</f>
        <v>0</v>
      </c>
      <c r="G33" s="35"/>
      <c r="H33" s="35"/>
      <c r="I33" s="152">
        <v>0.20999999999999999</v>
      </c>
      <c r="J33" s="151">
        <f>ROUND(((SUM(BE117:BE130))*I33),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ROUND((SUM(BF117:BF130)),  2)</f>
        <v>0</v>
      </c>
      <c r="G34" s="35"/>
      <c r="H34" s="35"/>
      <c r="I34" s="152">
        <v>0.14999999999999999</v>
      </c>
      <c r="J34" s="151">
        <f>ROUND(((SUM(BF117:BF130))*I34),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ROUND((SUM(BG117:BG130)),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ROUND((SUM(BH117:BH130)),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ROUND((SUM(BI117:BI130)),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kolejí v žst. Brno-Maloměřice - SK 10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02.1 -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29. 12. 2020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345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101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kolejí v žst. Brno-Maloměřice - SK 10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02.1 -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29. 12. 2020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OŘ Brno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34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102</v>
      </c>
      <c r="D116" s="191" t="s">
        <v>61</v>
      </c>
      <c r="E116" s="191" t="s">
        <v>57</v>
      </c>
      <c r="F116" s="191" t="s">
        <v>58</v>
      </c>
      <c r="G116" s="191" t="s">
        <v>103</v>
      </c>
      <c r="H116" s="191" t="s">
        <v>104</v>
      </c>
      <c r="I116" s="191" t="s">
        <v>105</v>
      </c>
      <c r="J116" s="191" t="s">
        <v>95</v>
      </c>
      <c r="K116" s="192" t="s">
        <v>106</v>
      </c>
      <c r="L116" s="193"/>
      <c r="M116" s="97" t="s">
        <v>1</v>
      </c>
      <c r="N116" s="98" t="s">
        <v>40</v>
      </c>
      <c r="O116" s="98" t="s">
        <v>107</v>
      </c>
      <c r="P116" s="98" t="s">
        <v>108</v>
      </c>
      <c r="Q116" s="98" t="s">
        <v>109</v>
      </c>
      <c r="R116" s="98" t="s">
        <v>110</v>
      </c>
      <c r="S116" s="98" t="s">
        <v>111</v>
      </c>
      <c r="T116" s="99" t="s">
        <v>112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113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75</v>
      </c>
      <c r="AU117" s="14" t="s">
        <v>97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75</v>
      </c>
      <c r="E118" s="202" t="s">
        <v>346</v>
      </c>
      <c r="F118" s="202" t="s">
        <v>347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SUM(P119:P130)</f>
        <v>0</v>
      </c>
      <c r="Q118" s="207"/>
      <c r="R118" s="208">
        <f>SUM(R119:R130)</f>
        <v>0</v>
      </c>
      <c r="S118" s="207"/>
      <c r="T118" s="209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117</v>
      </c>
      <c r="AT118" s="211" t="s">
        <v>75</v>
      </c>
      <c r="AU118" s="211" t="s">
        <v>76</v>
      </c>
      <c r="AY118" s="210" t="s">
        <v>116</v>
      </c>
      <c r="BK118" s="212">
        <f>SUM(BK119:BK130)</f>
        <v>0</v>
      </c>
    </row>
    <row r="119" s="2" customFormat="1" ht="16.5" customHeight="1">
      <c r="A119" s="35"/>
      <c r="B119" s="36"/>
      <c r="C119" s="215" t="s">
        <v>84</v>
      </c>
      <c r="D119" s="215" t="s">
        <v>119</v>
      </c>
      <c r="E119" s="216" t="s">
        <v>348</v>
      </c>
      <c r="F119" s="217" t="s">
        <v>349</v>
      </c>
      <c r="G119" s="218" t="s">
        <v>350</v>
      </c>
      <c r="H119" s="219">
        <v>1</v>
      </c>
      <c r="I119" s="220"/>
      <c r="J119" s="221">
        <f>ROUND(I119*H119,2)</f>
        <v>0</v>
      </c>
      <c r="K119" s="217" t="s">
        <v>123</v>
      </c>
      <c r="L119" s="41"/>
      <c r="M119" s="222" t="s">
        <v>1</v>
      </c>
      <c r="N119" s="223" t="s">
        <v>41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124</v>
      </c>
      <c r="AT119" s="226" t="s">
        <v>119</v>
      </c>
      <c r="AU119" s="226" t="s">
        <v>84</v>
      </c>
      <c r="AY119" s="14" t="s">
        <v>116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84</v>
      </c>
      <c r="BK119" s="227">
        <f>ROUND(I119*H119,2)</f>
        <v>0</v>
      </c>
      <c r="BL119" s="14" t="s">
        <v>124</v>
      </c>
      <c r="BM119" s="226" t="s">
        <v>351</v>
      </c>
    </row>
    <row r="120" s="2" customFormat="1" ht="16.5" customHeight="1">
      <c r="A120" s="35"/>
      <c r="B120" s="36"/>
      <c r="C120" s="215" t="s">
        <v>86</v>
      </c>
      <c r="D120" s="215" t="s">
        <v>119</v>
      </c>
      <c r="E120" s="216" t="s">
        <v>352</v>
      </c>
      <c r="F120" s="217" t="s">
        <v>353</v>
      </c>
      <c r="G120" s="218" t="s">
        <v>350</v>
      </c>
      <c r="H120" s="219">
        <v>1</v>
      </c>
      <c r="I120" s="220"/>
      <c r="J120" s="221">
        <f>ROUND(I120*H120,2)</f>
        <v>0</v>
      </c>
      <c r="K120" s="217" t="s">
        <v>123</v>
      </c>
      <c r="L120" s="41"/>
      <c r="M120" s="222" t="s">
        <v>1</v>
      </c>
      <c r="N120" s="223" t="s">
        <v>41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124</v>
      </c>
      <c r="AT120" s="226" t="s">
        <v>119</v>
      </c>
      <c r="AU120" s="226" t="s">
        <v>84</v>
      </c>
      <c r="AY120" s="14" t="s">
        <v>116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84</v>
      </c>
      <c r="BK120" s="227">
        <f>ROUND(I120*H120,2)</f>
        <v>0</v>
      </c>
      <c r="BL120" s="14" t="s">
        <v>124</v>
      </c>
      <c r="BM120" s="226" t="s">
        <v>354</v>
      </c>
    </row>
    <row r="121" s="2" customFormat="1" ht="16.5" customHeight="1">
      <c r="A121" s="35"/>
      <c r="B121" s="36"/>
      <c r="C121" s="215" t="s">
        <v>129</v>
      </c>
      <c r="D121" s="215" t="s">
        <v>119</v>
      </c>
      <c r="E121" s="216" t="s">
        <v>355</v>
      </c>
      <c r="F121" s="217" t="s">
        <v>356</v>
      </c>
      <c r="G121" s="218" t="s">
        <v>350</v>
      </c>
      <c r="H121" s="219">
        <v>1</v>
      </c>
      <c r="I121" s="220"/>
      <c r="J121" s="221">
        <f>ROUND(I121*H121,2)</f>
        <v>0</v>
      </c>
      <c r="K121" s="217" t="s">
        <v>123</v>
      </c>
      <c r="L121" s="41"/>
      <c r="M121" s="222" t="s">
        <v>1</v>
      </c>
      <c r="N121" s="223" t="s">
        <v>41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124</v>
      </c>
      <c r="AT121" s="226" t="s">
        <v>119</v>
      </c>
      <c r="AU121" s="226" t="s">
        <v>84</v>
      </c>
      <c r="AY121" s="14" t="s">
        <v>116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84</v>
      </c>
      <c r="BK121" s="227">
        <f>ROUND(I121*H121,2)</f>
        <v>0</v>
      </c>
      <c r="BL121" s="14" t="s">
        <v>124</v>
      </c>
      <c r="BM121" s="226" t="s">
        <v>357</v>
      </c>
    </row>
    <row r="122" s="2" customFormat="1">
      <c r="A122" s="35"/>
      <c r="B122" s="36"/>
      <c r="C122" s="215" t="s">
        <v>124</v>
      </c>
      <c r="D122" s="215" t="s">
        <v>119</v>
      </c>
      <c r="E122" s="216" t="s">
        <v>358</v>
      </c>
      <c r="F122" s="217" t="s">
        <v>359</v>
      </c>
      <c r="G122" s="218" t="s">
        <v>139</v>
      </c>
      <c r="H122" s="219">
        <v>0.60999999999999999</v>
      </c>
      <c r="I122" s="220"/>
      <c r="J122" s="221">
        <f>ROUND(I122*H122,2)</f>
        <v>0</v>
      </c>
      <c r="K122" s="217" t="s">
        <v>123</v>
      </c>
      <c r="L122" s="41"/>
      <c r="M122" s="222" t="s">
        <v>1</v>
      </c>
      <c r="N122" s="223" t="s">
        <v>41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124</v>
      </c>
      <c r="AT122" s="226" t="s">
        <v>119</v>
      </c>
      <c r="AU122" s="226" t="s">
        <v>84</v>
      </c>
      <c r="AY122" s="14" t="s">
        <v>116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84</v>
      </c>
      <c r="BK122" s="227">
        <f>ROUND(I122*H122,2)</f>
        <v>0</v>
      </c>
      <c r="BL122" s="14" t="s">
        <v>124</v>
      </c>
      <c r="BM122" s="226" t="s">
        <v>360</v>
      </c>
    </row>
    <row r="123" s="2" customFormat="1">
      <c r="A123" s="35"/>
      <c r="B123" s="36"/>
      <c r="C123" s="215" t="s">
        <v>117</v>
      </c>
      <c r="D123" s="215" t="s">
        <v>119</v>
      </c>
      <c r="E123" s="216" t="s">
        <v>361</v>
      </c>
      <c r="F123" s="217" t="s">
        <v>362</v>
      </c>
      <c r="G123" s="218" t="s">
        <v>350</v>
      </c>
      <c r="H123" s="219">
        <v>1</v>
      </c>
      <c r="I123" s="220"/>
      <c r="J123" s="221">
        <f>ROUND(I123*H123,2)</f>
        <v>0</v>
      </c>
      <c r="K123" s="217" t="s">
        <v>123</v>
      </c>
      <c r="L123" s="41"/>
      <c r="M123" s="222" t="s">
        <v>1</v>
      </c>
      <c r="N123" s="223" t="s">
        <v>41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124</v>
      </c>
      <c r="AT123" s="226" t="s">
        <v>119</v>
      </c>
      <c r="AU123" s="226" t="s">
        <v>84</v>
      </c>
      <c r="AY123" s="14" t="s">
        <v>116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84</v>
      </c>
      <c r="BK123" s="227">
        <f>ROUND(I123*H123,2)</f>
        <v>0</v>
      </c>
      <c r="BL123" s="14" t="s">
        <v>124</v>
      </c>
      <c r="BM123" s="226" t="s">
        <v>363</v>
      </c>
    </row>
    <row r="124" s="2" customFormat="1">
      <c r="A124" s="35"/>
      <c r="B124" s="36"/>
      <c r="C124" s="215" t="s">
        <v>141</v>
      </c>
      <c r="D124" s="215" t="s">
        <v>119</v>
      </c>
      <c r="E124" s="216" t="s">
        <v>364</v>
      </c>
      <c r="F124" s="217" t="s">
        <v>365</v>
      </c>
      <c r="G124" s="218" t="s">
        <v>350</v>
      </c>
      <c r="H124" s="219">
        <v>1</v>
      </c>
      <c r="I124" s="220"/>
      <c r="J124" s="221">
        <f>ROUND(I124*H124,2)</f>
        <v>0</v>
      </c>
      <c r="K124" s="217" t="s">
        <v>123</v>
      </c>
      <c r="L124" s="41"/>
      <c r="M124" s="222" t="s">
        <v>1</v>
      </c>
      <c r="N124" s="223" t="s">
        <v>41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124</v>
      </c>
      <c r="AT124" s="226" t="s">
        <v>119</v>
      </c>
      <c r="AU124" s="226" t="s">
        <v>84</v>
      </c>
      <c r="AY124" s="14" t="s">
        <v>116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84</v>
      </c>
      <c r="BK124" s="227">
        <f>ROUND(I124*H124,2)</f>
        <v>0</v>
      </c>
      <c r="BL124" s="14" t="s">
        <v>124</v>
      </c>
      <c r="BM124" s="226" t="s">
        <v>366</v>
      </c>
    </row>
    <row r="125" s="2" customFormat="1" ht="16.5" customHeight="1">
      <c r="A125" s="35"/>
      <c r="B125" s="36"/>
      <c r="C125" s="215" t="s">
        <v>145</v>
      </c>
      <c r="D125" s="215" t="s">
        <v>119</v>
      </c>
      <c r="E125" s="216" t="s">
        <v>367</v>
      </c>
      <c r="F125" s="217" t="s">
        <v>368</v>
      </c>
      <c r="G125" s="218" t="s">
        <v>350</v>
      </c>
      <c r="H125" s="219">
        <v>1</v>
      </c>
      <c r="I125" s="220"/>
      <c r="J125" s="221">
        <f>ROUND(I125*H125,2)</f>
        <v>0</v>
      </c>
      <c r="K125" s="217" t="s">
        <v>123</v>
      </c>
      <c r="L125" s="41"/>
      <c r="M125" s="222" t="s">
        <v>1</v>
      </c>
      <c r="N125" s="223" t="s">
        <v>41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124</v>
      </c>
      <c r="AT125" s="226" t="s">
        <v>119</v>
      </c>
      <c r="AU125" s="226" t="s">
        <v>84</v>
      </c>
      <c r="AY125" s="14" t="s">
        <v>116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84</v>
      </c>
      <c r="BK125" s="227">
        <f>ROUND(I125*H125,2)</f>
        <v>0</v>
      </c>
      <c r="BL125" s="14" t="s">
        <v>124</v>
      </c>
      <c r="BM125" s="226" t="s">
        <v>369</v>
      </c>
    </row>
    <row r="126" s="2" customFormat="1" ht="44.25" customHeight="1">
      <c r="A126" s="35"/>
      <c r="B126" s="36"/>
      <c r="C126" s="215" t="s">
        <v>150</v>
      </c>
      <c r="D126" s="215" t="s">
        <v>119</v>
      </c>
      <c r="E126" s="216" t="s">
        <v>370</v>
      </c>
      <c r="F126" s="217" t="s">
        <v>371</v>
      </c>
      <c r="G126" s="218" t="s">
        <v>350</v>
      </c>
      <c r="H126" s="219">
        <v>1</v>
      </c>
      <c r="I126" s="220"/>
      <c r="J126" s="221">
        <f>ROUND(I126*H126,2)</f>
        <v>0</v>
      </c>
      <c r="K126" s="217" t="s">
        <v>123</v>
      </c>
      <c r="L126" s="41"/>
      <c r="M126" s="222" t="s">
        <v>1</v>
      </c>
      <c r="N126" s="223" t="s">
        <v>41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124</v>
      </c>
      <c r="AT126" s="226" t="s">
        <v>119</v>
      </c>
      <c r="AU126" s="226" t="s">
        <v>84</v>
      </c>
      <c r="AY126" s="14" t="s">
        <v>116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84</v>
      </c>
      <c r="BK126" s="227">
        <f>ROUND(I126*H126,2)</f>
        <v>0</v>
      </c>
      <c r="BL126" s="14" t="s">
        <v>124</v>
      </c>
      <c r="BM126" s="226" t="s">
        <v>372</v>
      </c>
    </row>
    <row r="127" s="2" customFormat="1" ht="16.5" customHeight="1">
      <c r="A127" s="35"/>
      <c r="B127" s="36"/>
      <c r="C127" s="215" t="s">
        <v>154</v>
      </c>
      <c r="D127" s="215" t="s">
        <v>119</v>
      </c>
      <c r="E127" s="216" t="s">
        <v>373</v>
      </c>
      <c r="F127" s="217" t="s">
        <v>374</v>
      </c>
      <c r="G127" s="218" t="s">
        <v>350</v>
      </c>
      <c r="H127" s="219">
        <v>1</v>
      </c>
      <c r="I127" s="220"/>
      <c r="J127" s="221">
        <f>ROUND(I127*H127,2)</f>
        <v>0</v>
      </c>
      <c r="K127" s="217" t="s">
        <v>123</v>
      </c>
      <c r="L127" s="41"/>
      <c r="M127" s="222" t="s">
        <v>1</v>
      </c>
      <c r="N127" s="223" t="s">
        <v>41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124</v>
      </c>
      <c r="AT127" s="226" t="s">
        <v>119</v>
      </c>
      <c r="AU127" s="226" t="s">
        <v>84</v>
      </c>
      <c r="AY127" s="14" t="s">
        <v>116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84</v>
      </c>
      <c r="BK127" s="227">
        <f>ROUND(I127*H127,2)</f>
        <v>0</v>
      </c>
      <c r="BL127" s="14" t="s">
        <v>124</v>
      </c>
      <c r="BM127" s="226" t="s">
        <v>375</v>
      </c>
    </row>
    <row r="128" s="2" customFormat="1" ht="16.5" customHeight="1">
      <c r="A128" s="35"/>
      <c r="B128" s="36"/>
      <c r="C128" s="215" t="s">
        <v>376</v>
      </c>
      <c r="D128" s="215" t="s">
        <v>119</v>
      </c>
      <c r="E128" s="216" t="s">
        <v>377</v>
      </c>
      <c r="F128" s="217" t="s">
        <v>378</v>
      </c>
      <c r="G128" s="218" t="s">
        <v>350</v>
      </c>
      <c r="H128" s="219">
        <v>1</v>
      </c>
      <c r="I128" s="220"/>
      <c r="J128" s="221">
        <f>ROUND(I128*H128,2)</f>
        <v>0</v>
      </c>
      <c r="K128" s="217" t="s">
        <v>123</v>
      </c>
      <c r="L128" s="41"/>
      <c r="M128" s="222" t="s">
        <v>1</v>
      </c>
      <c r="N128" s="223" t="s">
        <v>41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124</v>
      </c>
      <c r="AT128" s="226" t="s">
        <v>119</v>
      </c>
      <c r="AU128" s="226" t="s">
        <v>84</v>
      </c>
      <c r="AY128" s="14" t="s">
        <v>116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84</v>
      </c>
      <c r="BK128" s="227">
        <f>ROUND(I128*H128,2)</f>
        <v>0</v>
      </c>
      <c r="BL128" s="14" t="s">
        <v>124</v>
      </c>
      <c r="BM128" s="226" t="s">
        <v>379</v>
      </c>
    </row>
    <row r="129" s="2" customFormat="1">
      <c r="A129" s="35"/>
      <c r="B129" s="36"/>
      <c r="C129" s="215" t="s">
        <v>158</v>
      </c>
      <c r="D129" s="215" t="s">
        <v>119</v>
      </c>
      <c r="E129" s="216" t="s">
        <v>380</v>
      </c>
      <c r="F129" s="217" t="s">
        <v>381</v>
      </c>
      <c r="G129" s="218" t="s">
        <v>190</v>
      </c>
      <c r="H129" s="219">
        <v>1218</v>
      </c>
      <c r="I129" s="220"/>
      <c r="J129" s="221">
        <f>ROUND(I129*H129,2)</f>
        <v>0</v>
      </c>
      <c r="K129" s="217" t="s">
        <v>123</v>
      </c>
      <c r="L129" s="41"/>
      <c r="M129" s="222" t="s">
        <v>1</v>
      </c>
      <c r="N129" s="223" t="s">
        <v>41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124</v>
      </c>
      <c r="AT129" s="226" t="s">
        <v>119</v>
      </c>
      <c r="AU129" s="226" t="s">
        <v>84</v>
      </c>
      <c r="AY129" s="14" t="s">
        <v>116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84</v>
      </c>
      <c r="BK129" s="227">
        <f>ROUND(I129*H129,2)</f>
        <v>0</v>
      </c>
      <c r="BL129" s="14" t="s">
        <v>124</v>
      </c>
      <c r="BM129" s="226" t="s">
        <v>382</v>
      </c>
    </row>
    <row r="130" s="2" customFormat="1">
      <c r="A130" s="35"/>
      <c r="B130" s="36"/>
      <c r="C130" s="215" t="s">
        <v>163</v>
      </c>
      <c r="D130" s="215" t="s">
        <v>119</v>
      </c>
      <c r="E130" s="216" t="s">
        <v>383</v>
      </c>
      <c r="F130" s="217" t="s">
        <v>384</v>
      </c>
      <c r="G130" s="218" t="s">
        <v>385</v>
      </c>
      <c r="H130" s="219">
        <v>480</v>
      </c>
      <c r="I130" s="220"/>
      <c r="J130" s="221">
        <f>ROUND(I130*H130,2)</f>
        <v>0</v>
      </c>
      <c r="K130" s="217" t="s">
        <v>123</v>
      </c>
      <c r="L130" s="41"/>
      <c r="M130" s="238" t="s">
        <v>1</v>
      </c>
      <c r="N130" s="239" t="s">
        <v>41</v>
      </c>
      <c r="O130" s="240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124</v>
      </c>
      <c r="AT130" s="226" t="s">
        <v>119</v>
      </c>
      <c r="AU130" s="226" t="s">
        <v>84</v>
      </c>
      <c r="AY130" s="14" t="s">
        <v>116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84</v>
      </c>
      <c r="BK130" s="227">
        <f>ROUND(I130*H130,2)</f>
        <v>0</v>
      </c>
      <c r="BL130" s="14" t="s">
        <v>124</v>
      </c>
      <c r="BM130" s="226" t="s">
        <v>386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gxHyBYFSi+xscvRTr6ppqtPlHQPtGtlX+feEzwKH6gGTBsU/dWqXnvomnGQyHCxg6RIxcMPa+TrKofC9X7WP/Q==" hashValue="qOceiCgm4XUt6p6PwOZhbstXtKCkMw5kMNXAbVzf29WdV7fo5ySf7nEZLUkr5GZNlfUZYHeXEaMzl1+FtYIZ4Q==" algorithmName="SHA-512" password="C71F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2021-01-14T10:08:03Z</dcterms:created>
  <dcterms:modified xsi:type="dcterms:W3CDTF">2021-01-14T10:08:07Z</dcterms:modified>
</cp:coreProperties>
</file>