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Č11 - 1.SK, spojka 5ab - ..." sheetId="2" r:id="rId2"/>
    <sheet name="Č12 - v.č.26" sheetId="3" r:id="rId3"/>
    <sheet name="Č13 - v.č.25" sheetId="4" r:id="rId4"/>
    <sheet name="Č14 - 1.SK, spojka 25-26" sheetId="5" r:id="rId5"/>
    <sheet name="Č15 - 1.SK, spojka 19ab-25" sheetId="6" r:id="rId6"/>
    <sheet name="Č21 - Výhybky  2,3ab,5ab,..." sheetId="7" r:id="rId7"/>
    <sheet name="Č22 - Výhybka 19 ab" sheetId="8" r:id="rId8"/>
    <sheet name="Č23 - Oprava kolejnicovéh..." sheetId="9" r:id="rId9"/>
    <sheet name="Č31 - Úpořiny v.č.7ab" sheetId="10" r:id="rId10"/>
    <sheet name="Č32 - Úpořiny v.č.8ab" sheetId="11" r:id="rId11"/>
    <sheet name="Č41 - P2085 1.TK a 2.TK (..." sheetId="12" r:id="rId12"/>
    <sheet name="Č51 - Podbití a následné ..." sheetId="13" r:id="rId13"/>
    <sheet name="Č61 - Výhybky  2,3ab,5ab,..." sheetId="14" r:id="rId14"/>
    <sheet name="Č62 - Výhybka 19 ab" sheetId="15" r:id="rId15"/>
    <sheet name="Č63 - Výhybka 7ab, 8ab,25,26" sheetId="16" r:id="rId16"/>
    <sheet name="Č71 - Dodávky SSZT - NEOC..." sheetId="17" r:id="rId17"/>
    <sheet name="Č72 - materiál a práce" sheetId="18" r:id="rId18"/>
    <sheet name="Č81 - VRN" sheetId="19" r:id="rId19"/>
    <sheet name="Seznam figur" sheetId="20" r:id="rId20"/>
  </sheets>
  <definedNames>
    <definedName name="_xlnm.Print_Area" localSheetId="0">'Rekapitulace zakázky'!$D$4:$AO$36,'Rekapitulace zakázky'!$C$42:$AQ$81</definedName>
    <definedName name="_xlnm.Print_Titles" localSheetId="0">'Rekapitulace zakázky'!$52:$52</definedName>
    <definedName name="_xlnm._FilterDatabase" localSheetId="1" hidden="1">'Č11 - 1.SK, spojka 5ab - ...'!$C$88:$K$219</definedName>
    <definedName name="_xlnm.Print_Area" localSheetId="1">'Č11 - 1.SK, spojka 5ab - ...'!$C$74:$K$219</definedName>
    <definedName name="_xlnm.Print_Titles" localSheetId="1">'Č11 - 1.SK, spojka 5ab - ...'!$88:$88</definedName>
    <definedName name="_xlnm._FilterDatabase" localSheetId="2" hidden="1">'Č12 - v.č.26'!$C$88:$K$308</definedName>
    <definedName name="_xlnm.Print_Area" localSheetId="2">'Č12 - v.č.26'!$C$74:$K$308</definedName>
    <definedName name="_xlnm.Print_Titles" localSheetId="2">'Č12 - v.č.26'!$88:$88</definedName>
    <definedName name="_xlnm._FilterDatabase" localSheetId="3" hidden="1">'Č13 - v.č.25'!$C$84:$K$226</definedName>
    <definedName name="_xlnm.Print_Area" localSheetId="3">'Č13 - v.č.25'!$C$70:$K$226</definedName>
    <definedName name="_xlnm.Print_Titles" localSheetId="3">'Č13 - v.č.25'!$84:$84</definedName>
    <definedName name="_xlnm._FilterDatabase" localSheetId="4" hidden="1">'Č14 - 1.SK, spojka 25-26'!$C$86:$K$171</definedName>
    <definedName name="_xlnm.Print_Area" localSheetId="4">'Č14 - 1.SK, spojka 25-26'!$C$72:$K$171</definedName>
    <definedName name="_xlnm.Print_Titles" localSheetId="4">'Č14 - 1.SK, spojka 25-26'!$86:$86</definedName>
    <definedName name="_xlnm._FilterDatabase" localSheetId="5" hidden="1">'Č15 - 1.SK, spojka 19ab-25'!$C$86:$K$169</definedName>
    <definedName name="_xlnm.Print_Area" localSheetId="5">'Č15 - 1.SK, spojka 19ab-25'!$C$72:$K$169</definedName>
    <definedName name="_xlnm.Print_Titles" localSheetId="5">'Č15 - 1.SK, spojka 19ab-25'!$86:$86</definedName>
    <definedName name="_xlnm._FilterDatabase" localSheetId="6" hidden="1">'Č21 - Výhybky  2,3ab,5ab,...'!$C$87:$K$412</definedName>
    <definedName name="_xlnm.Print_Area" localSheetId="6">'Č21 - Výhybky  2,3ab,5ab,...'!$C$73:$K$412</definedName>
    <definedName name="_xlnm.Print_Titles" localSheetId="6">'Č21 - Výhybky  2,3ab,5ab,...'!$87:$87</definedName>
    <definedName name="_xlnm._FilterDatabase" localSheetId="7" hidden="1">'Č22 - Výhybka 19 ab'!$C$86:$K$237</definedName>
    <definedName name="_xlnm.Print_Area" localSheetId="7">'Č22 - Výhybka 19 ab'!$C$72:$K$237</definedName>
    <definedName name="_xlnm.Print_Titles" localSheetId="7">'Č22 - Výhybka 19 ab'!$86:$86</definedName>
    <definedName name="_xlnm._FilterDatabase" localSheetId="8" hidden="1">'Č23 - Oprava kolejnicovéh...'!$C$87:$K$102</definedName>
    <definedName name="_xlnm.Print_Area" localSheetId="8">'Č23 - Oprava kolejnicovéh...'!$C$73:$K$102</definedName>
    <definedName name="_xlnm.Print_Titles" localSheetId="8">'Č23 - Oprava kolejnicovéh...'!$87:$87</definedName>
    <definedName name="_xlnm._FilterDatabase" localSheetId="9" hidden="1">'Č31 - Úpořiny v.č.7ab'!$C$84:$K$225</definedName>
    <definedName name="_xlnm.Print_Area" localSheetId="9">'Č31 - Úpořiny v.č.7ab'!$C$70:$K$225</definedName>
    <definedName name="_xlnm.Print_Titles" localSheetId="9">'Č31 - Úpořiny v.č.7ab'!$84:$84</definedName>
    <definedName name="_xlnm._FilterDatabase" localSheetId="10" hidden="1">'Č32 - Úpořiny v.č.8ab'!$C$86:$K$345</definedName>
    <definedName name="_xlnm.Print_Area" localSheetId="10">'Č32 - Úpořiny v.č.8ab'!$C$72:$K$345</definedName>
    <definedName name="_xlnm.Print_Titles" localSheetId="10">'Č32 - Úpořiny v.č.8ab'!$86:$86</definedName>
    <definedName name="_xlnm._FilterDatabase" localSheetId="11" hidden="1">'Č41 - P2085 1.TK a 2.TK (...'!$C$86:$K$176</definedName>
    <definedName name="_xlnm.Print_Area" localSheetId="11">'Č41 - P2085 1.TK a 2.TK (...'!$C$72:$K$176</definedName>
    <definedName name="_xlnm.Print_Titles" localSheetId="11">'Č41 - P2085 1.TK a 2.TK (...'!$86:$86</definedName>
    <definedName name="_xlnm._FilterDatabase" localSheetId="12" hidden="1">'Č51 - Podbití a následné ...'!$C$87:$K$148</definedName>
    <definedName name="_xlnm.Print_Area" localSheetId="12">'Č51 - Podbití a následné ...'!$C$73:$K$148</definedName>
    <definedName name="_xlnm.Print_Titles" localSheetId="12">'Č51 - Podbití a následné ...'!$87:$87</definedName>
    <definedName name="_xlnm._FilterDatabase" localSheetId="13" hidden="1">'Č61 - Výhybky  2,3ab,5ab,...'!$C$87:$K$99</definedName>
    <definedName name="_xlnm.Print_Area" localSheetId="13">'Č61 - Výhybky  2,3ab,5ab,...'!$C$73:$K$99</definedName>
    <definedName name="_xlnm.Print_Titles" localSheetId="13">'Č61 - Výhybky  2,3ab,5ab,...'!$87:$87</definedName>
    <definedName name="_xlnm._FilterDatabase" localSheetId="14" hidden="1">'Č62 - Výhybka 19 ab'!$C$86:$K$97</definedName>
    <definedName name="_xlnm.Print_Area" localSheetId="14">'Č62 - Výhybka 19 ab'!$C$72:$K$97</definedName>
    <definedName name="_xlnm.Print_Titles" localSheetId="14">'Č62 - Výhybka 19 ab'!$86:$86</definedName>
    <definedName name="_xlnm._FilterDatabase" localSheetId="15" hidden="1">'Č63 - Výhybka 7ab, 8ab,25,26'!$C$85:$K$107</definedName>
    <definedName name="_xlnm.Print_Area" localSheetId="15">'Č63 - Výhybka 7ab, 8ab,25,26'!$C$71:$K$107</definedName>
    <definedName name="_xlnm.Print_Titles" localSheetId="15">'Č63 - Výhybka 7ab, 8ab,25,26'!$85:$85</definedName>
    <definedName name="_xlnm._FilterDatabase" localSheetId="16" hidden="1">'Č71 - Dodávky SSZT - NEOC...'!$C$84:$K$110</definedName>
    <definedName name="_xlnm.Print_Area" localSheetId="16">'Č71 - Dodávky SSZT - NEOC...'!$C$70:$K$110</definedName>
    <definedName name="_xlnm.Print_Titles" localSheetId="16">'Č71 - Dodávky SSZT - NEOC...'!$84:$84</definedName>
    <definedName name="_xlnm._FilterDatabase" localSheetId="17" hidden="1">'Č72 - materiál a práce'!$C$87:$K$146</definedName>
    <definedName name="_xlnm.Print_Area" localSheetId="17">'Č72 - materiál a práce'!$C$73:$K$146</definedName>
    <definedName name="_xlnm.Print_Titles" localSheetId="17">'Č72 - materiál a práce'!$87:$87</definedName>
    <definedName name="_xlnm._FilterDatabase" localSheetId="18" hidden="1">'Č81 - VRN'!$C$85:$K$142</definedName>
    <definedName name="_xlnm.Print_Area" localSheetId="18">'Č81 - VRN'!$C$71:$K$142</definedName>
    <definedName name="_xlnm.Print_Titles" localSheetId="18">'Č81 - VRN'!$85:$85</definedName>
    <definedName name="_xlnm.Print_Area" localSheetId="19">'Seznam figur'!$C$4:$G$407</definedName>
    <definedName name="_xlnm.Print_Titles" localSheetId="19">'Seznam figur'!$9:$9</definedName>
  </definedNames>
  <calcPr/>
</workbook>
</file>

<file path=xl/calcChain.xml><?xml version="1.0" encoding="utf-8"?>
<calcChain xmlns="http://schemas.openxmlformats.org/spreadsheetml/2006/main">
  <c i="20" l="1" r="D7"/>
  <c i="19" r="J39"/>
  <c r="J38"/>
  <c i="1" r="AY80"/>
  <c i="19" r="J37"/>
  <c i="1" r="AX80"/>
  <c i="19" r="BI141"/>
  <c r="BH141"/>
  <c r="BF141"/>
  <c r="BE141"/>
  <c r="T141"/>
  <c r="R141"/>
  <c r="P141"/>
  <c r="BI139"/>
  <c r="BH139"/>
  <c r="BF139"/>
  <c r="BE139"/>
  <c r="T139"/>
  <c r="R139"/>
  <c r="P139"/>
  <c r="BI135"/>
  <c r="BH135"/>
  <c r="BF135"/>
  <c r="BE135"/>
  <c r="T135"/>
  <c r="R135"/>
  <c r="P135"/>
  <c r="BI125"/>
  <c r="BH125"/>
  <c r="BF125"/>
  <c r="BE125"/>
  <c r="T125"/>
  <c r="R125"/>
  <c r="P125"/>
  <c r="BI123"/>
  <c r="BH123"/>
  <c r="BF123"/>
  <c r="BE123"/>
  <c r="T123"/>
  <c r="R123"/>
  <c r="P123"/>
  <c r="BI121"/>
  <c r="BH121"/>
  <c r="BF121"/>
  <c r="BE121"/>
  <c r="T121"/>
  <c r="R121"/>
  <c r="P121"/>
  <c r="BI119"/>
  <c r="BH119"/>
  <c r="BF119"/>
  <c r="BE119"/>
  <c r="T119"/>
  <c r="R119"/>
  <c r="P119"/>
  <c r="BI117"/>
  <c r="BH117"/>
  <c r="BF117"/>
  <c r="BE117"/>
  <c r="T117"/>
  <c r="R117"/>
  <c r="P117"/>
  <c r="BI112"/>
  <c r="BH112"/>
  <c r="BF112"/>
  <c r="BE112"/>
  <c r="T112"/>
  <c r="R112"/>
  <c r="P112"/>
  <c r="BI107"/>
  <c r="BH107"/>
  <c r="BF107"/>
  <c r="BE107"/>
  <c r="T107"/>
  <c r="R107"/>
  <c r="P107"/>
  <c r="BI105"/>
  <c r="BH105"/>
  <c r="BF105"/>
  <c r="BE105"/>
  <c r="T105"/>
  <c r="R105"/>
  <c r="P105"/>
  <c r="BI103"/>
  <c r="BH103"/>
  <c r="BF103"/>
  <c r="BE103"/>
  <c r="T103"/>
  <c r="R103"/>
  <c r="P103"/>
  <c r="BI100"/>
  <c r="BH100"/>
  <c r="BF100"/>
  <c r="BE100"/>
  <c r="T100"/>
  <c r="R100"/>
  <c r="P100"/>
  <c r="BI98"/>
  <c r="BH98"/>
  <c r="BF98"/>
  <c r="BE98"/>
  <c r="T98"/>
  <c r="R98"/>
  <c r="P98"/>
  <c r="BI93"/>
  <c r="BH93"/>
  <c r="BF93"/>
  <c r="BE93"/>
  <c r="T93"/>
  <c r="R93"/>
  <c r="P93"/>
  <c r="BI91"/>
  <c r="BH91"/>
  <c r="BF91"/>
  <c r="BE91"/>
  <c r="T91"/>
  <c r="R91"/>
  <c r="P91"/>
  <c r="BI89"/>
  <c r="BH89"/>
  <c r="BF89"/>
  <c r="BE89"/>
  <c r="T89"/>
  <c r="R89"/>
  <c r="P89"/>
  <c r="BI87"/>
  <c r="BH87"/>
  <c r="BF87"/>
  <c r="BE87"/>
  <c r="T87"/>
  <c r="R87"/>
  <c r="P87"/>
  <c r="J83"/>
  <c r="J82"/>
  <c r="F82"/>
  <c r="F80"/>
  <c r="E78"/>
  <c r="J59"/>
  <c r="J58"/>
  <c r="F58"/>
  <c r="F56"/>
  <c r="E54"/>
  <c r="J20"/>
  <c r="E20"/>
  <c r="F59"/>
  <c r="J19"/>
  <c r="J14"/>
  <c r="J80"/>
  <c r="E7"/>
  <c r="E74"/>
  <c i="18" r="J39"/>
  <c r="J38"/>
  <c i="1" r="AY78"/>
  <c i="18" r="J37"/>
  <c i="1" r="AX78"/>
  <c i="18" r="BI145"/>
  <c r="BH145"/>
  <c r="BF145"/>
  <c r="BE145"/>
  <c r="T145"/>
  <c r="R145"/>
  <c r="P145"/>
  <c r="BI143"/>
  <c r="BH143"/>
  <c r="BF143"/>
  <c r="BE143"/>
  <c r="T143"/>
  <c r="R143"/>
  <c r="P143"/>
  <c r="BI141"/>
  <c r="BH141"/>
  <c r="BF141"/>
  <c r="BE141"/>
  <c r="T141"/>
  <c r="R141"/>
  <c r="P141"/>
  <c r="BI139"/>
  <c r="BH139"/>
  <c r="BF139"/>
  <c r="BE139"/>
  <c r="T139"/>
  <c r="R139"/>
  <c r="P139"/>
  <c r="BI137"/>
  <c r="BH137"/>
  <c r="BF137"/>
  <c r="BE137"/>
  <c r="T137"/>
  <c r="R137"/>
  <c r="P137"/>
  <c r="BI135"/>
  <c r="BH135"/>
  <c r="BF135"/>
  <c r="BE135"/>
  <c r="T135"/>
  <c r="R135"/>
  <c r="P135"/>
  <c r="BI133"/>
  <c r="BH133"/>
  <c r="BF133"/>
  <c r="BE133"/>
  <c r="T133"/>
  <c r="R133"/>
  <c r="P133"/>
  <c r="BI131"/>
  <c r="BH131"/>
  <c r="BF131"/>
  <c r="BE131"/>
  <c r="T131"/>
  <c r="R131"/>
  <c r="P131"/>
  <c r="BI128"/>
  <c r="BH128"/>
  <c r="BF128"/>
  <c r="BE128"/>
  <c r="T128"/>
  <c r="R128"/>
  <c r="P128"/>
  <c r="BI126"/>
  <c r="BH126"/>
  <c r="BF126"/>
  <c r="BE126"/>
  <c r="T126"/>
  <c r="R126"/>
  <c r="P126"/>
  <c r="BI124"/>
  <c r="BH124"/>
  <c r="BF124"/>
  <c r="BE124"/>
  <c r="T124"/>
  <c r="R124"/>
  <c r="P124"/>
  <c r="BI121"/>
  <c r="BH121"/>
  <c r="BF121"/>
  <c r="BE121"/>
  <c r="T121"/>
  <c r="R121"/>
  <c r="P121"/>
  <c r="BI116"/>
  <c r="BH116"/>
  <c r="BF116"/>
  <c r="BE116"/>
  <c r="T116"/>
  <c r="R116"/>
  <c r="P116"/>
  <c r="BI113"/>
  <c r="BH113"/>
  <c r="BF113"/>
  <c r="BE113"/>
  <c r="T113"/>
  <c r="R113"/>
  <c r="P113"/>
  <c r="BI110"/>
  <c r="BH110"/>
  <c r="BF110"/>
  <c r="BE110"/>
  <c r="T110"/>
  <c r="R110"/>
  <c r="P110"/>
  <c r="BI107"/>
  <c r="BH107"/>
  <c r="BF107"/>
  <c r="BE107"/>
  <c r="T107"/>
  <c r="R107"/>
  <c r="P107"/>
  <c r="BI104"/>
  <c r="BH104"/>
  <c r="BF104"/>
  <c r="BE104"/>
  <c r="T104"/>
  <c r="R104"/>
  <c r="P104"/>
  <c r="BI101"/>
  <c r="BH101"/>
  <c r="BF101"/>
  <c r="BE101"/>
  <c r="T101"/>
  <c r="R101"/>
  <c r="P101"/>
  <c r="BI98"/>
  <c r="BH98"/>
  <c r="BF98"/>
  <c r="BE98"/>
  <c r="T98"/>
  <c r="R98"/>
  <c r="P98"/>
  <c r="BI95"/>
  <c r="BH95"/>
  <c r="BF95"/>
  <c r="BE95"/>
  <c r="T95"/>
  <c r="R95"/>
  <c r="P95"/>
  <c r="BI92"/>
  <c r="BH92"/>
  <c r="BF92"/>
  <c r="BE92"/>
  <c r="T92"/>
  <c r="R92"/>
  <c r="P92"/>
  <c r="BI89"/>
  <c r="BH89"/>
  <c r="BF89"/>
  <c r="BE89"/>
  <c r="T89"/>
  <c r="R89"/>
  <c r="P89"/>
  <c r="J85"/>
  <c r="J84"/>
  <c r="F84"/>
  <c r="F82"/>
  <c r="E80"/>
  <c r="J59"/>
  <c r="J58"/>
  <c r="F58"/>
  <c r="F56"/>
  <c r="E54"/>
  <c r="J20"/>
  <c r="E20"/>
  <c r="F59"/>
  <c r="J19"/>
  <c r="J14"/>
  <c r="J56"/>
  <c r="E7"/>
  <c r="E76"/>
  <c i="17" r="J39"/>
  <c r="J38"/>
  <c i="1" r="AY77"/>
  <c i="17" r="J37"/>
  <c i="1" r="AX77"/>
  <c i="17" r="BI108"/>
  <c r="BH108"/>
  <c r="BF108"/>
  <c r="BE108"/>
  <c r="T108"/>
  <c r="R108"/>
  <c r="P108"/>
  <c r="BI105"/>
  <c r="BH105"/>
  <c r="BF105"/>
  <c r="BE105"/>
  <c r="T105"/>
  <c r="R105"/>
  <c r="P105"/>
  <c r="BI102"/>
  <c r="BH102"/>
  <c r="BF102"/>
  <c r="BE102"/>
  <c r="T102"/>
  <c r="R102"/>
  <c r="P102"/>
  <c r="BI99"/>
  <c r="BH99"/>
  <c r="BF99"/>
  <c r="BE99"/>
  <c r="T99"/>
  <c r="R99"/>
  <c r="P99"/>
  <c r="BI96"/>
  <c r="BH96"/>
  <c r="BF96"/>
  <c r="BE96"/>
  <c r="T96"/>
  <c r="R96"/>
  <c r="P96"/>
  <c r="BI93"/>
  <c r="BH93"/>
  <c r="BF93"/>
  <c r="BE93"/>
  <c r="T93"/>
  <c r="R93"/>
  <c r="P93"/>
  <c r="BI89"/>
  <c r="BH89"/>
  <c r="BF89"/>
  <c r="BE89"/>
  <c r="T89"/>
  <c r="R89"/>
  <c r="P89"/>
  <c r="BI86"/>
  <c r="BH86"/>
  <c r="BF86"/>
  <c r="BE86"/>
  <c r="T86"/>
  <c r="R86"/>
  <c r="P86"/>
  <c r="J82"/>
  <c r="J81"/>
  <c r="F81"/>
  <c r="F79"/>
  <c r="E77"/>
  <c r="J59"/>
  <c r="J58"/>
  <c r="F58"/>
  <c r="F56"/>
  <c r="E54"/>
  <c r="J20"/>
  <c r="E20"/>
  <c r="F82"/>
  <c r="J19"/>
  <c r="J14"/>
  <c r="J56"/>
  <c r="E7"/>
  <c r="E73"/>
  <c i="16" r="J39"/>
  <c r="J38"/>
  <c i="1" r="AY75"/>
  <c i="16" r="J37"/>
  <c i="1" r="AX75"/>
  <c i="16" r="BI103"/>
  <c r="BH103"/>
  <c r="BF103"/>
  <c r="BE103"/>
  <c r="T103"/>
  <c r="R103"/>
  <c r="P103"/>
  <c r="BI98"/>
  <c r="BH98"/>
  <c r="BF98"/>
  <c r="BE98"/>
  <c r="T98"/>
  <c r="R98"/>
  <c r="P98"/>
  <c r="BI93"/>
  <c r="BH93"/>
  <c r="BF93"/>
  <c r="BE93"/>
  <c r="T93"/>
  <c r="R93"/>
  <c r="P93"/>
  <c r="BI88"/>
  <c r="BH88"/>
  <c r="BF88"/>
  <c r="BE88"/>
  <c r="T88"/>
  <c r="R88"/>
  <c r="P88"/>
  <c r="J83"/>
  <c r="J82"/>
  <c r="F82"/>
  <c r="F80"/>
  <c r="E78"/>
  <c r="J59"/>
  <c r="J58"/>
  <c r="F58"/>
  <c r="F56"/>
  <c r="E54"/>
  <c r="J20"/>
  <c r="E20"/>
  <c r="F59"/>
  <c r="J19"/>
  <c r="J14"/>
  <c r="J80"/>
  <c r="E7"/>
  <c r="E74"/>
  <c i="15" r="J39"/>
  <c r="J38"/>
  <c i="1" r="AY74"/>
  <c i="15" r="J37"/>
  <c i="1" r="AX74"/>
  <c i="15" r="BI94"/>
  <c r="BH94"/>
  <c r="BF94"/>
  <c r="BE94"/>
  <c r="T94"/>
  <c r="T93"/>
  <c r="R94"/>
  <c r="R93"/>
  <c r="P94"/>
  <c r="P93"/>
  <c r="BI89"/>
  <c r="BH89"/>
  <c r="BF89"/>
  <c r="BE89"/>
  <c r="T89"/>
  <c r="T88"/>
  <c r="T87"/>
  <c r="R89"/>
  <c r="R88"/>
  <c r="R87"/>
  <c r="P89"/>
  <c r="P88"/>
  <c r="P87"/>
  <c i="1" r="AU74"/>
  <c i="15" r="J84"/>
  <c r="J83"/>
  <c r="F83"/>
  <c r="F81"/>
  <c r="E79"/>
  <c r="J59"/>
  <c r="J58"/>
  <c r="F58"/>
  <c r="F56"/>
  <c r="E54"/>
  <c r="J20"/>
  <c r="E20"/>
  <c r="F84"/>
  <c r="J19"/>
  <c r="J14"/>
  <c r="J56"/>
  <c r="E7"/>
  <c r="E50"/>
  <c i="14" r="J39"/>
  <c r="J38"/>
  <c i="1" r="AY73"/>
  <c i="14" r="J37"/>
  <c i="1" r="AX73"/>
  <c i="14" r="BI98"/>
  <c r="BH98"/>
  <c r="BF98"/>
  <c r="BE98"/>
  <c r="T98"/>
  <c r="R98"/>
  <c r="P98"/>
  <c r="BI96"/>
  <c r="BH96"/>
  <c r="BF96"/>
  <c r="BE96"/>
  <c r="T96"/>
  <c r="R96"/>
  <c r="P96"/>
  <c r="BI93"/>
  <c r="BH93"/>
  <c r="BF93"/>
  <c r="BE93"/>
  <c r="T93"/>
  <c r="R93"/>
  <c r="P93"/>
  <c r="BI91"/>
  <c r="BH91"/>
  <c r="BF91"/>
  <c r="BE91"/>
  <c r="T91"/>
  <c r="R91"/>
  <c r="P91"/>
  <c r="J85"/>
  <c r="J84"/>
  <c r="F84"/>
  <c r="F82"/>
  <c r="E80"/>
  <c r="J59"/>
  <c r="J58"/>
  <c r="F58"/>
  <c r="F56"/>
  <c r="E54"/>
  <c r="J20"/>
  <c r="E20"/>
  <c r="F59"/>
  <c r="J19"/>
  <c r="J14"/>
  <c r="J56"/>
  <c r="E7"/>
  <c r="E76"/>
  <c i="13" r="J39"/>
  <c r="J38"/>
  <c i="1" r="AY71"/>
  <c i="13" r="J37"/>
  <c i="1" r="AX71"/>
  <c i="13" r="BI144"/>
  <c r="BH144"/>
  <c r="BF144"/>
  <c r="BE144"/>
  <c r="T144"/>
  <c r="T143"/>
  <c r="R144"/>
  <c r="R143"/>
  <c r="P144"/>
  <c r="P143"/>
  <c r="BI139"/>
  <c r="BH139"/>
  <c r="BF139"/>
  <c r="BE139"/>
  <c r="T139"/>
  <c r="R139"/>
  <c r="P139"/>
  <c r="BI135"/>
  <c r="BH135"/>
  <c r="BF135"/>
  <c r="BE135"/>
  <c r="T135"/>
  <c r="R135"/>
  <c r="P135"/>
  <c r="BI131"/>
  <c r="BH131"/>
  <c r="BF131"/>
  <c r="BE131"/>
  <c r="T131"/>
  <c r="R131"/>
  <c r="P131"/>
  <c r="BI127"/>
  <c r="BH127"/>
  <c r="BF127"/>
  <c r="BE127"/>
  <c r="T127"/>
  <c r="R127"/>
  <c r="P127"/>
  <c r="BI123"/>
  <c r="BH123"/>
  <c r="BF123"/>
  <c r="BE123"/>
  <c r="T123"/>
  <c r="R123"/>
  <c r="P123"/>
  <c r="BI116"/>
  <c r="BH116"/>
  <c r="BF116"/>
  <c r="BE116"/>
  <c r="T116"/>
  <c r="R116"/>
  <c r="P116"/>
  <c r="BI99"/>
  <c r="BH99"/>
  <c r="BF99"/>
  <c r="BE99"/>
  <c r="T99"/>
  <c r="R99"/>
  <c r="P99"/>
  <c r="BI95"/>
  <c r="BH95"/>
  <c r="BF95"/>
  <c r="BE95"/>
  <c r="T95"/>
  <c r="R95"/>
  <c r="P95"/>
  <c r="BI91"/>
  <c r="BH91"/>
  <c r="BF91"/>
  <c r="BE91"/>
  <c r="T91"/>
  <c r="R91"/>
  <c r="P91"/>
  <c r="J85"/>
  <c r="J84"/>
  <c r="F84"/>
  <c r="F82"/>
  <c r="E80"/>
  <c r="J59"/>
  <c r="J58"/>
  <c r="F58"/>
  <c r="F56"/>
  <c r="E54"/>
  <c r="J20"/>
  <c r="E20"/>
  <c r="F59"/>
  <c r="J19"/>
  <c r="J14"/>
  <c r="J82"/>
  <c r="E7"/>
  <c r="E76"/>
  <c i="12" r="J39"/>
  <c r="J38"/>
  <c i="1" r="AY69"/>
  <c i="12" r="J37"/>
  <c i="1" r="AX69"/>
  <c i="12" r="BI172"/>
  <c r="BH172"/>
  <c r="BF172"/>
  <c r="BE172"/>
  <c r="T172"/>
  <c r="R172"/>
  <c r="P172"/>
  <c r="BI168"/>
  <c r="BH168"/>
  <c r="BF168"/>
  <c r="BE168"/>
  <c r="T168"/>
  <c r="R168"/>
  <c r="P168"/>
  <c r="BI164"/>
  <c r="BH164"/>
  <c r="BF164"/>
  <c r="BE164"/>
  <c r="T164"/>
  <c r="R164"/>
  <c r="P164"/>
  <c r="BI160"/>
  <c r="BH160"/>
  <c r="BF160"/>
  <c r="BE160"/>
  <c r="T160"/>
  <c r="R160"/>
  <c r="P160"/>
  <c r="BI156"/>
  <c r="BH156"/>
  <c r="BF156"/>
  <c r="BE156"/>
  <c r="T156"/>
  <c r="R156"/>
  <c r="P156"/>
  <c r="BI152"/>
  <c r="BH152"/>
  <c r="BF152"/>
  <c r="BE152"/>
  <c r="T152"/>
  <c r="R152"/>
  <c r="P152"/>
  <c r="BI150"/>
  <c r="BH150"/>
  <c r="BF150"/>
  <c r="BE150"/>
  <c r="T150"/>
  <c r="R150"/>
  <c r="P150"/>
  <c r="BI146"/>
  <c r="BH146"/>
  <c r="BF146"/>
  <c r="BE146"/>
  <c r="T146"/>
  <c r="R146"/>
  <c r="P146"/>
  <c r="BI142"/>
  <c r="BH142"/>
  <c r="BF142"/>
  <c r="BE142"/>
  <c r="T142"/>
  <c r="R142"/>
  <c r="P142"/>
  <c r="BI137"/>
  <c r="BH137"/>
  <c r="BF137"/>
  <c r="BE137"/>
  <c r="T137"/>
  <c r="R137"/>
  <c r="P137"/>
  <c r="BI133"/>
  <c r="BH133"/>
  <c r="BF133"/>
  <c r="BE133"/>
  <c r="T133"/>
  <c r="R133"/>
  <c r="P133"/>
  <c r="BI129"/>
  <c r="BH129"/>
  <c r="BF129"/>
  <c r="BE129"/>
  <c r="T129"/>
  <c r="R129"/>
  <c r="P129"/>
  <c r="BI124"/>
  <c r="BH124"/>
  <c r="BF124"/>
  <c r="BE124"/>
  <c r="T124"/>
  <c r="R124"/>
  <c r="P124"/>
  <c r="BI119"/>
  <c r="BH119"/>
  <c r="BF119"/>
  <c r="BE119"/>
  <c r="T119"/>
  <c r="R119"/>
  <c r="P119"/>
  <c r="BI113"/>
  <c r="BH113"/>
  <c r="BF113"/>
  <c r="BE113"/>
  <c r="T113"/>
  <c r="R113"/>
  <c r="P113"/>
  <c r="BI108"/>
  <c r="BH108"/>
  <c r="BF108"/>
  <c r="BE108"/>
  <c r="T108"/>
  <c r="R108"/>
  <c r="P108"/>
  <c r="BI103"/>
  <c r="BH103"/>
  <c r="BF103"/>
  <c r="BE103"/>
  <c r="T103"/>
  <c r="R103"/>
  <c r="P103"/>
  <c r="BI98"/>
  <c r="BH98"/>
  <c r="BF98"/>
  <c r="BE98"/>
  <c r="T98"/>
  <c r="R98"/>
  <c r="P98"/>
  <c r="BI94"/>
  <c r="BH94"/>
  <c r="BF94"/>
  <c r="BE94"/>
  <c r="T94"/>
  <c r="R94"/>
  <c r="P94"/>
  <c r="BI90"/>
  <c r="BH90"/>
  <c r="BF90"/>
  <c r="BE90"/>
  <c r="T90"/>
  <c r="R90"/>
  <c r="P90"/>
  <c r="J84"/>
  <c r="J83"/>
  <c r="F83"/>
  <c r="F81"/>
  <c r="E79"/>
  <c r="J59"/>
  <c r="J58"/>
  <c r="F58"/>
  <c r="F56"/>
  <c r="E54"/>
  <c r="J20"/>
  <c r="E20"/>
  <c r="F59"/>
  <c r="J19"/>
  <c r="J14"/>
  <c r="J56"/>
  <c r="E7"/>
  <c r="E75"/>
  <c i="11" r="J39"/>
  <c r="J38"/>
  <c i="1" r="AY67"/>
  <c i="11" r="J37"/>
  <c i="1" r="AX67"/>
  <c i="11" r="BI342"/>
  <c r="BH342"/>
  <c r="BF342"/>
  <c r="BE342"/>
  <c r="T342"/>
  <c r="T341"/>
  <c r="T340"/>
  <c r="R342"/>
  <c r="R341"/>
  <c r="R340"/>
  <c r="P342"/>
  <c r="P341"/>
  <c r="P340"/>
  <c r="BI337"/>
  <c r="BH337"/>
  <c r="BF337"/>
  <c r="BE337"/>
  <c r="T337"/>
  <c r="R337"/>
  <c r="P337"/>
  <c r="BI335"/>
  <c r="BH335"/>
  <c r="BF335"/>
  <c r="BE335"/>
  <c r="T335"/>
  <c r="R335"/>
  <c r="P335"/>
  <c r="BI329"/>
  <c r="BH329"/>
  <c r="BF329"/>
  <c r="BE329"/>
  <c r="T329"/>
  <c r="R329"/>
  <c r="P329"/>
  <c r="BI326"/>
  <c r="BH326"/>
  <c r="BF326"/>
  <c r="BE326"/>
  <c r="T326"/>
  <c r="R326"/>
  <c r="P326"/>
  <c r="BI323"/>
  <c r="BH323"/>
  <c r="BF323"/>
  <c r="BE323"/>
  <c r="T323"/>
  <c r="R323"/>
  <c r="P323"/>
  <c r="BI320"/>
  <c r="BH320"/>
  <c r="BF320"/>
  <c r="BE320"/>
  <c r="T320"/>
  <c r="R320"/>
  <c r="P320"/>
  <c r="BI318"/>
  <c r="BH318"/>
  <c r="BF318"/>
  <c r="BE318"/>
  <c r="T318"/>
  <c r="R318"/>
  <c r="P318"/>
  <c r="BI316"/>
  <c r="BH316"/>
  <c r="BF316"/>
  <c r="BE316"/>
  <c r="T316"/>
  <c r="R316"/>
  <c r="P316"/>
  <c r="BI313"/>
  <c r="BH313"/>
  <c r="BF313"/>
  <c r="BE313"/>
  <c r="T313"/>
  <c r="R313"/>
  <c r="P313"/>
  <c r="BI310"/>
  <c r="BH310"/>
  <c r="BF310"/>
  <c r="BE310"/>
  <c r="T310"/>
  <c r="R310"/>
  <c r="P310"/>
  <c r="BI308"/>
  <c r="BH308"/>
  <c r="BF308"/>
  <c r="BE308"/>
  <c r="T308"/>
  <c r="R308"/>
  <c r="P308"/>
  <c r="BI305"/>
  <c r="BH305"/>
  <c r="BF305"/>
  <c r="BE305"/>
  <c r="T305"/>
  <c r="R305"/>
  <c r="P305"/>
  <c r="BI302"/>
  <c r="BH302"/>
  <c r="BF302"/>
  <c r="BE302"/>
  <c r="T302"/>
  <c r="R302"/>
  <c r="P302"/>
  <c r="BI299"/>
  <c r="BH299"/>
  <c r="BF299"/>
  <c r="BE299"/>
  <c r="T299"/>
  <c r="R299"/>
  <c r="P299"/>
  <c r="BI296"/>
  <c r="BH296"/>
  <c r="BF296"/>
  <c r="BE296"/>
  <c r="T296"/>
  <c r="R296"/>
  <c r="P296"/>
  <c r="BI293"/>
  <c r="BH293"/>
  <c r="BF293"/>
  <c r="BE293"/>
  <c r="T293"/>
  <c r="R293"/>
  <c r="P293"/>
  <c r="BI290"/>
  <c r="BH290"/>
  <c r="BF290"/>
  <c r="BE290"/>
  <c r="T290"/>
  <c r="R290"/>
  <c r="P290"/>
  <c r="BI288"/>
  <c r="BH288"/>
  <c r="BF288"/>
  <c r="BE288"/>
  <c r="T288"/>
  <c r="R288"/>
  <c r="P288"/>
  <c r="BI286"/>
  <c r="BH286"/>
  <c r="BF286"/>
  <c r="BE286"/>
  <c r="T286"/>
  <c r="R286"/>
  <c r="P286"/>
  <c r="BI283"/>
  <c r="BH283"/>
  <c r="BF283"/>
  <c r="BE283"/>
  <c r="T283"/>
  <c r="R283"/>
  <c r="P283"/>
  <c r="BI280"/>
  <c r="BH280"/>
  <c r="BF280"/>
  <c r="BE280"/>
  <c r="T280"/>
  <c r="R280"/>
  <c r="P280"/>
  <c r="BI278"/>
  <c r="BH278"/>
  <c r="BF278"/>
  <c r="BE278"/>
  <c r="T278"/>
  <c r="R278"/>
  <c r="P278"/>
  <c r="BI276"/>
  <c r="BH276"/>
  <c r="BF276"/>
  <c r="BE276"/>
  <c r="T276"/>
  <c r="R276"/>
  <c r="P276"/>
  <c r="BI273"/>
  <c r="BH273"/>
  <c r="BF273"/>
  <c r="BE273"/>
  <c r="T273"/>
  <c r="R273"/>
  <c r="P273"/>
  <c r="BI270"/>
  <c r="BH270"/>
  <c r="BF270"/>
  <c r="BE270"/>
  <c r="T270"/>
  <c r="R270"/>
  <c r="P270"/>
  <c r="BI268"/>
  <c r="BH268"/>
  <c r="BF268"/>
  <c r="BE268"/>
  <c r="T268"/>
  <c r="R268"/>
  <c r="P268"/>
  <c r="BI265"/>
  <c r="BH265"/>
  <c r="BF265"/>
  <c r="BE265"/>
  <c r="T265"/>
  <c r="R265"/>
  <c r="P265"/>
  <c r="BI262"/>
  <c r="BH262"/>
  <c r="BF262"/>
  <c r="BE262"/>
  <c r="T262"/>
  <c r="R262"/>
  <c r="P262"/>
  <c r="BI259"/>
  <c r="BH259"/>
  <c r="BF259"/>
  <c r="BE259"/>
  <c r="T259"/>
  <c r="R259"/>
  <c r="P259"/>
  <c r="BI256"/>
  <c r="BH256"/>
  <c r="BF256"/>
  <c r="BE256"/>
  <c r="T256"/>
  <c r="R256"/>
  <c r="P256"/>
  <c r="BI253"/>
  <c r="BH253"/>
  <c r="BF253"/>
  <c r="BE253"/>
  <c r="T253"/>
  <c r="R253"/>
  <c r="P253"/>
  <c r="BI250"/>
  <c r="BH250"/>
  <c r="BF250"/>
  <c r="BE250"/>
  <c r="T250"/>
  <c r="R250"/>
  <c r="P250"/>
  <c r="BI247"/>
  <c r="BH247"/>
  <c r="BF247"/>
  <c r="BE247"/>
  <c r="T247"/>
  <c r="R247"/>
  <c r="P247"/>
  <c r="BI244"/>
  <c r="BH244"/>
  <c r="BF244"/>
  <c r="BE244"/>
  <c r="T244"/>
  <c r="R244"/>
  <c r="P244"/>
  <c r="BI241"/>
  <c r="BH241"/>
  <c r="BF241"/>
  <c r="BE241"/>
  <c r="T241"/>
  <c r="R241"/>
  <c r="P241"/>
  <c r="BI238"/>
  <c r="BH238"/>
  <c r="BF238"/>
  <c r="BE238"/>
  <c r="T238"/>
  <c r="R238"/>
  <c r="P238"/>
  <c r="BI235"/>
  <c r="BH235"/>
  <c r="BF235"/>
  <c r="BE235"/>
  <c r="T235"/>
  <c r="R235"/>
  <c r="P235"/>
  <c r="BI232"/>
  <c r="BH232"/>
  <c r="BF232"/>
  <c r="BE232"/>
  <c r="T232"/>
  <c r="R232"/>
  <c r="P232"/>
  <c r="BI229"/>
  <c r="BH229"/>
  <c r="BF229"/>
  <c r="BE229"/>
  <c r="T229"/>
  <c r="R229"/>
  <c r="P229"/>
  <c r="BI226"/>
  <c r="BH226"/>
  <c r="BF226"/>
  <c r="BE226"/>
  <c r="T226"/>
  <c r="R226"/>
  <c r="P226"/>
  <c r="BI223"/>
  <c r="BH223"/>
  <c r="BF223"/>
  <c r="BE223"/>
  <c r="T223"/>
  <c r="R223"/>
  <c r="P223"/>
  <c r="BI220"/>
  <c r="BH220"/>
  <c r="BF220"/>
  <c r="BE220"/>
  <c r="T220"/>
  <c r="R220"/>
  <c r="P220"/>
  <c r="BI217"/>
  <c r="BH217"/>
  <c r="BF217"/>
  <c r="BE217"/>
  <c r="T217"/>
  <c r="R217"/>
  <c r="P217"/>
  <c r="BI214"/>
  <c r="BH214"/>
  <c r="BF214"/>
  <c r="BE214"/>
  <c r="T214"/>
  <c r="R214"/>
  <c r="P214"/>
  <c r="BI211"/>
  <c r="BH211"/>
  <c r="BF211"/>
  <c r="BE211"/>
  <c r="T211"/>
  <c r="R211"/>
  <c r="P211"/>
  <c r="BI208"/>
  <c r="BH208"/>
  <c r="BF208"/>
  <c r="BE208"/>
  <c r="T208"/>
  <c r="R208"/>
  <c r="P208"/>
  <c r="BI205"/>
  <c r="BH205"/>
  <c r="BF205"/>
  <c r="BE205"/>
  <c r="T205"/>
  <c r="R205"/>
  <c r="P205"/>
  <c r="BI202"/>
  <c r="BH202"/>
  <c r="BF202"/>
  <c r="BE202"/>
  <c r="T202"/>
  <c r="R202"/>
  <c r="P202"/>
  <c r="BI199"/>
  <c r="BH199"/>
  <c r="BF199"/>
  <c r="BE199"/>
  <c r="T199"/>
  <c r="R199"/>
  <c r="P199"/>
  <c r="BI196"/>
  <c r="BH196"/>
  <c r="BF196"/>
  <c r="BE196"/>
  <c r="T196"/>
  <c r="R196"/>
  <c r="P196"/>
  <c r="BI193"/>
  <c r="BH193"/>
  <c r="BF193"/>
  <c r="BE193"/>
  <c r="T193"/>
  <c r="R193"/>
  <c r="P193"/>
  <c r="BI190"/>
  <c r="BH190"/>
  <c r="BF190"/>
  <c r="BE190"/>
  <c r="T190"/>
  <c r="R190"/>
  <c r="P190"/>
  <c r="BI188"/>
  <c r="BH188"/>
  <c r="BF188"/>
  <c r="BE188"/>
  <c r="T188"/>
  <c r="R188"/>
  <c r="P188"/>
  <c r="BI186"/>
  <c r="BH186"/>
  <c r="BF186"/>
  <c r="BE186"/>
  <c r="T186"/>
  <c r="R186"/>
  <c r="P186"/>
  <c r="BI183"/>
  <c r="BH183"/>
  <c r="BF183"/>
  <c r="BE183"/>
  <c r="T183"/>
  <c r="R183"/>
  <c r="P183"/>
  <c r="BI180"/>
  <c r="BH180"/>
  <c r="BF180"/>
  <c r="BE180"/>
  <c r="T180"/>
  <c r="R180"/>
  <c r="P180"/>
  <c r="BI177"/>
  <c r="BH177"/>
  <c r="BF177"/>
  <c r="BE177"/>
  <c r="T177"/>
  <c r="R177"/>
  <c r="P177"/>
  <c r="BI174"/>
  <c r="BH174"/>
  <c r="BF174"/>
  <c r="BE174"/>
  <c r="T174"/>
  <c r="R174"/>
  <c r="P174"/>
  <c r="BI171"/>
  <c r="BH171"/>
  <c r="BF171"/>
  <c r="BE171"/>
  <c r="T171"/>
  <c r="R171"/>
  <c r="P171"/>
  <c r="BI168"/>
  <c r="BH168"/>
  <c r="BF168"/>
  <c r="BE168"/>
  <c r="T168"/>
  <c r="R168"/>
  <c r="P168"/>
  <c r="BI165"/>
  <c r="BH165"/>
  <c r="BF165"/>
  <c r="BE165"/>
  <c r="T165"/>
  <c r="R165"/>
  <c r="P165"/>
  <c r="BI162"/>
  <c r="BH162"/>
  <c r="BF162"/>
  <c r="BE162"/>
  <c r="T162"/>
  <c r="R162"/>
  <c r="P162"/>
  <c r="BI160"/>
  <c r="BH160"/>
  <c r="BF160"/>
  <c r="BE160"/>
  <c r="T160"/>
  <c r="R160"/>
  <c r="P160"/>
  <c r="BI158"/>
  <c r="BH158"/>
  <c r="BF158"/>
  <c r="BE158"/>
  <c r="T158"/>
  <c r="R158"/>
  <c r="P158"/>
  <c r="BI156"/>
  <c r="BH156"/>
  <c r="BF156"/>
  <c r="BE156"/>
  <c r="T156"/>
  <c r="R156"/>
  <c r="P156"/>
  <c r="BI154"/>
  <c r="BH154"/>
  <c r="BF154"/>
  <c r="BE154"/>
  <c r="T154"/>
  <c r="R154"/>
  <c r="P154"/>
  <c r="BI152"/>
  <c r="BH152"/>
  <c r="BF152"/>
  <c r="BE152"/>
  <c r="T152"/>
  <c r="R152"/>
  <c r="P152"/>
  <c r="BI149"/>
  <c r="BH149"/>
  <c r="BF149"/>
  <c r="BE149"/>
  <c r="T149"/>
  <c r="R149"/>
  <c r="P149"/>
  <c r="BI146"/>
  <c r="BH146"/>
  <c r="BF146"/>
  <c r="BE146"/>
  <c r="T146"/>
  <c r="R146"/>
  <c r="P146"/>
  <c r="BI143"/>
  <c r="BH143"/>
  <c r="BF143"/>
  <c r="BE143"/>
  <c r="T143"/>
  <c r="R143"/>
  <c r="P143"/>
  <c r="BI140"/>
  <c r="BH140"/>
  <c r="BF140"/>
  <c r="BE140"/>
  <c r="T140"/>
  <c r="R140"/>
  <c r="P140"/>
  <c r="BI137"/>
  <c r="BH137"/>
  <c r="BF137"/>
  <c r="BE137"/>
  <c r="T137"/>
  <c r="R137"/>
  <c r="P137"/>
  <c r="BI134"/>
  <c r="BH134"/>
  <c r="BF134"/>
  <c r="BE134"/>
  <c r="T134"/>
  <c r="R134"/>
  <c r="P134"/>
  <c r="BI131"/>
  <c r="BH131"/>
  <c r="BF131"/>
  <c r="BE131"/>
  <c r="T131"/>
  <c r="R131"/>
  <c r="P131"/>
  <c r="BI128"/>
  <c r="BH128"/>
  <c r="BF128"/>
  <c r="BE128"/>
  <c r="T128"/>
  <c r="R128"/>
  <c r="P128"/>
  <c r="BI125"/>
  <c r="BH125"/>
  <c r="BF125"/>
  <c r="BE125"/>
  <c r="T125"/>
  <c r="R125"/>
  <c r="P125"/>
  <c r="BI122"/>
  <c r="BH122"/>
  <c r="BF122"/>
  <c r="BE122"/>
  <c r="T122"/>
  <c r="R122"/>
  <c r="P122"/>
  <c r="BI119"/>
  <c r="BH119"/>
  <c r="BF119"/>
  <c r="BE119"/>
  <c r="T119"/>
  <c r="R119"/>
  <c r="P119"/>
  <c r="BI116"/>
  <c r="BH116"/>
  <c r="BF116"/>
  <c r="BE116"/>
  <c r="T116"/>
  <c r="R116"/>
  <c r="P116"/>
  <c r="BI113"/>
  <c r="BH113"/>
  <c r="BF113"/>
  <c r="BE113"/>
  <c r="T113"/>
  <c r="R113"/>
  <c r="P113"/>
  <c r="BI110"/>
  <c r="BH110"/>
  <c r="BF110"/>
  <c r="BE110"/>
  <c r="T110"/>
  <c r="R110"/>
  <c r="P110"/>
  <c r="BI107"/>
  <c r="BH107"/>
  <c r="BF107"/>
  <c r="BE107"/>
  <c r="T107"/>
  <c r="R107"/>
  <c r="P107"/>
  <c r="BI105"/>
  <c r="BH105"/>
  <c r="BF105"/>
  <c r="BE105"/>
  <c r="T105"/>
  <c r="R105"/>
  <c r="P105"/>
  <c r="BI102"/>
  <c r="BH102"/>
  <c r="BF102"/>
  <c r="BE102"/>
  <c r="T102"/>
  <c r="R102"/>
  <c r="P102"/>
  <c r="BI97"/>
  <c r="BH97"/>
  <c r="BF97"/>
  <c r="BE97"/>
  <c r="T97"/>
  <c r="R97"/>
  <c r="P97"/>
  <c r="BI95"/>
  <c r="BH95"/>
  <c r="BF95"/>
  <c r="BE95"/>
  <c r="T95"/>
  <c r="R95"/>
  <c r="P95"/>
  <c r="BI93"/>
  <c r="BH93"/>
  <c r="BF93"/>
  <c r="BE93"/>
  <c r="T93"/>
  <c r="R93"/>
  <c r="P93"/>
  <c r="BI91"/>
  <c r="BH91"/>
  <c r="BF91"/>
  <c r="BE91"/>
  <c r="T91"/>
  <c r="R91"/>
  <c r="P91"/>
  <c r="BI88"/>
  <c r="BH88"/>
  <c r="BF88"/>
  <c r="BE88"/>
  <c r="T88"/>
  <c r="T87"/>
  <c r="R88"/>
  <c r="R87"/>
  <c r="P88"/>
  <c r="P87"/>
  <c i="1" r="AU67"/>
  <c i="11" r="J84"/>
  <c r="J83"/>
  <c r="F83"/>
  <c r="F81"/>
  <c r="E79"/>
  <c r="J59"/>
  <c r="J58"/>
  <c r="F58"/>
  <c r="F56"/>
  <c r="E54"/>
  <c r="J20"/>
  <c r="E20"/>
  <c r="F59"/>
  <c r="J19"/>
  <c r="J14"/>
  <c r="J81"/>
  <c r="E7"/>
  <c r="E75"/>
  <c i="10" r="J39"/>
  <c r="J38"/>
  <c i="1" r="AY66"/>
  <c i="10" r="J37"/>
  <c i="1" r="AX66"/>
  <c i="10" r="BI223"/>
  <c r="BH223"/>
  <c r="BF223"/>
  <c r="BE223"/>
  <c r="T223"/>
  <c r="R223"/>
  <c r="P223"/>
  <c r="BI221"/>
  <c r="BH221"/>
  <c r="BF221"/>
  <c r="BE221"/>
  <c r="T221"/>
  <c r="R221"/>
  <c r="P221"/>
  <c r="BI218"/>
  <c r="BH218"/>
  <c r="BF218"/>
  <c r="BE218"/>
  <c r="T218"/>
  <c r="R218"/>
  <c r="P218"/>
  <c r="BI215"/>
  <c r="BH215"/>
  <c r="BF215"/>
  <c r="BE215"/>
  <c r="T215"/>
  <c r="R215"/>
  <c r="P215"/>
  <c r="BI212"/>
  <c r="BH212"/>
  <c r="BF212"/>
  <c r="BE212"/>
  <c r="T212"/>
  <c r="R212"/>
  <c r="P212"/>
  <c r="BI209"/>
  <c r="BH209"/>
  <c r="BF209"/>
  <c r="BE209"/>
  <c r="T209"/>
  <c r="R209"/>
  <c r="P209"/>
  <c r="BI207"/>
  <c r="BH207"/>
  <c r="BF207"/>
  <c r="BE207"/>
  <c r="T207"/>
  <c r="R207"/>
  <c r="P207"/>
  <c r="BI205"/>
  <c r="BH205"/>
  <c r="BF205"/>
  <c r="BE205"/>
  <c r="T205"/>
  <c r="R205"/>
  <c r="P205"/>
  <c r="BI202"/>
  <c r="BH202"/>
  <c r="BF202"/>
  <c r="BE202"/>
  <c r="T202"/>
  <c r="R202"/>
  <c r="P202"/>
  <c r="BI199"/>
  <c r="BH199"/>
  <c r="BF199"/>
  <c r="BE199"/>
  <c r="T199"/>
  <c r="R199"/>
  <c r="P199"/>
  <c r="BI197"/>
  <c r="BH197"/>
  <c r="BF197"/>
  <c r="BE197"/>
  <c r="T197"/>
  <c r="R197"/>
  <c r="P197"/>
  <c r="BI194"/>
  <c r="BH194"/>
  <c r="BF194"/>
  <c r="BE194"/>
  <c r="T194"/>
  <c r="R194"/>
  <c r="P194"/>
  <c r="BI191"/>
  <c r="BH191"/>
  <c r="BF191"/>
  <c r="BE191"/>
  <c r="T191"/>
  <c r="R191"/>
  <c r="P191"/>
  <c r="BI188"/>
  <c r="BH188"/>
  <c r="BF188"/>
  <c r="BE188"/>
  <c r="T188"/>
  <c r="R188"/>
  <c r="P188"/>
  <c r="BI185"/>
  <c r="BH185"/>
  <c r="BF185"/>
  <c r="BE185"/>
  <c r="T185"/>
  <c r="R185"/>
  <c r="P185"/>
  <c r="BI182"/>
  <c r="BH182"/>
  <c r="BF182"/>
  <c r="BE182"/>
  <c r="T182"/>
  <c r="R182"/>
  <c r="P182"/>
  <c r="BI179"/>
  <c r="BH179"/>
  <c r="BF179"/>
  <c r="BE179"/>
  <c r="T179"/>
  <c r="R179"/>
  <c r="P179"/>
  <c r="BI176"/>
  <c r="BH176"/>
  <c r="BF176"/>
  <c r="BE176"/>
  <c r="T176"/>
  <c r="R176"/>
  <c r="P176"/>
  <c r="BI173"/>
  <c r="BH173"/>
  <c r="BF173"/>
  <c r="BE173"/>
  <c r="T173"/>
  <c r="R173"/>
  <c r="P173"/>
  <c r="BI170"/>
  <c r="BH170"/>
  <c r="BF170"/>
  <c r="BE170"/>
  <c r="T170"/>
  <c r="R170"/>
  <c r="P170"/>
  <c r="BI167"/>
  <c r="BH167"/>
  <c r="BF167"/>
  <c r="BE167"/>
  <c r="T167"/>
  <c r="R167"/>
  <c r="P167"/>
  <c r="BI164"/>
  <c r="BH164"/>
  <c r="BF164"/>
  <c r="BE164"/>
  <c r="T164"/>
  <c r="R164"/>
  <c r="P164"/>
  <c r="BI161"/>
  <c r="BH161"/>
  <c r="BF161"/>
  <c r="BE161"/>
  <c r="T161"/>
  <c r="R161"/>
  <c r="P161"/>
  <c r="BI158"/>
  <c r="BH158"/>
  <c r="BF158"/>
  <c r="BE158"/>
  <c r="T158"/>
  <c r="R158"/>
  <c r="P158"/>
  <c r="BI155"/>
  <c r="BH155"/>
  <c r="BF155"/>
  <c r="BE155"/>
  <c r="T155"/>
  <c r="R155"/>
  <c r="P155"/>
  <c r="BI152"/>
  <c r="BH152"/>
  <c r="BF152"/>
  <c r="BE152"/>
  <c r="T152"/>
  <c r="R152"/>
  <c r="P152"/>
  <c r="BI149"/>
  <c r="BH149"/>
  <c r="BF149"/>
  <c r="BE149"/>
  <c r="T149"/>
  <c r="R149"/>
  <c r="P149"/>
  <c r="BI146"/>
  <c r="BH146"/>
  <c r="BF146"/>
  <c r="BE146"/>
  <c r="T146"/>
  <c r="R146"/>
  <c r="P146"/>
  <c r="BI143"/>
  <c r="BH143"/>
  <c r="BF143"/>
  <c r="BE143"/>
  <c r="T143"/>
  <c r="R143"/>
  <c r="P143"/>
  <c r="BI140"/>
  <c r="BH140"/>
  <c r="BF140"/>
  <c r="BE140"/>
  <c r="T140"/>
  <c r="R140"/>
  <c r="P140"/>
  <c r="BI137"/>
  <c r="BH137"/>
  <c r="BF137"/>
  <c r="BE137"/>
  <c r="T137"/>
  <c r="R137"/>
  <c r="P137"/>
  <c r="BI134"/>
  <c r="BH134"/>
  <c r="BF134"/>
  <c r="BE134"/>
  <c r="T134"/>
  <c r="R134"/>
  <c r="P134"/>
  <c r="BI131"/>
  <c r="BH131"/>
  <c r="BF131"/>
  <c r="BE131"/>
  <c r="T131"/>
  <c r="R131"/>
  <c r="P131"/>
  <c r="BI128"/>
  <c r="BH128"/>
  <c r="BF128"/>
  <c r="BE128"/>
  <c r="T128"/>
  <c r="R128"/>
  <c r="P128"/>
  <c r="BI126"/>
  <c r="BH126"/>
  <c r="BF126"/>
  <c r="BE126"/>
  <c r="T126"/>
  <c r="R126"/>
  <c r="P126"/>
  <c r="BI124"/>
  <c r="BH124"/>
  <c r="BF124"/>
  <c r="BE124"/>
  <c r="T124"/>
  <c r="R124"/>
  <c r="P124"/>
  <c r="BI121"/>
  <c r="BH121"/>
  <c r="BF121"/>
  <c r="BE121"/>
  <c r="T121"/>
  <c r="R121"/>
  <c r="P121"/>
  <c r="BI118"/>
  <c r="BH118"/>
  <c r="BF118"/>
  <c r="BE118"/>
  <c r="T118"/>
  <c r="R118"/>
  <c r="P118"/>
  <c r="BI115"/>
  <c r="BH115"/>
  <c r="BF115"/>
  <c r="BE115"/>
  <c r="T115"/>
  <c r="R115"/>
  <c r="P115"/>
  <c r="BI112"/>
  <c r="BH112"/>
  <c r="BF112"/>
  <c r="BE112"/>
  <c r="T112"/>
  <c r="R112"/>
  <c r="P112"/>
  <c r="BI109"/>
  <c r="BH109"/>
  <c r="BF109"/>
  <c r="BE109"/>
  <c r="T109"/>
  <c r="R109"/>
  <c r="P109"/>
  <c r="BI106"/>
  <c r="BH106"/>
  <c r="BF106"/>
  <c r="BE106"/>
  <c r="T106"/>
  <c r="R106"/>
  <c r="P106"/>
  <c r="BI103"/>
  <c r="BH103"/>
  <c r="BF103"/>
  <c r="BE103"/>
  <c r="T103"/>
  <c r="R103"/>
  <c r="P103"/>
  <c r="BI98"/>
  <c r="BH98"/>
  <c r="BF98"/>
  <c r="BE98"/>
  <c r="T98"/>
  <c r="R98"/>
  <c r="P98"/>
  <c r="BI95"/>
  <c r="BH95"/>
  <c r="BF95"/>
  <c r="BE95"/>
  <c r="T95"/>
  <c r="R95"/>
  <c r="P95"/>
  <c r="BI93"/>
  <c r="BH93"/>
  <c r="BF93"/>
  <c r="BE93"/>
  <c r="T93"/>
  <c r="R93"/>
  <c r="P93"/>
  <c r="BI91"/>
  <c r="BH91"/>
  <c r="BF91"/>
  <c r="BE91"/>
  <c r="T91"/>
  <c r="R91"/>
  <c r="P91"/>
  <c r="BI89"/>
  <c r="BH89"/>
  <c r="BF89"/>
  <c r="BE89"/>
  <c r="T89"/>
  <c r="R89"/>
  <c r="P89"/>
  <c r="BI86"/>
  <c r="BH86"/>
  <c r="BF86"/>
  <c r="BE86"/>
  <c r="T86"/>
  <c r="R86"/>
  <c r="P86"/>
  <c r="J82"/>
  <c r="J81"/>
  <c r="F81"/>
  <c r="F79"/>
  <c r="E77"/>
  <c r="J59"/>
  <c r="J58"/>
  <c r="F58"/>
  <c r="F56"/>
  <c r="E54"/>
  <c r="J20"/>
  <c r="E20"/>
  <c r="F82"/>
  <c r="J19"/>
  <c r="J14"/>
  <c r="J79"/>
  <c r="E7"/>
  <c r="E50"/>
  <c i="9" r="J39"/>
  <c r="J38"/>
  <c i="1" r="AY64"/>
  <c i="9" r="J37"/>
  <c i="1" r="AX64"/>
  <c i="9" r="BI101"/>
  <c r="BH101"/>
  <c r="BF101"/>
  <c r="BE101"/>
  <c r="T101"/>
  <c r="T100"/>
  <c r="R101"/>
  <c r="R100"/>
  <c r="P101"/>
  <c r="P100"/>
  <c r="BI97"/>
  <c r="BH97"/>
  <c r="BF97"/>
  <c r="BE97"/>
  <c r="T97"/>
  <c r="R97"/>
  <c r="P97"/>
  <c r="BI94"/>
  <c r="BH94"/>
  <c r="BF94"/>
  <c r="BE94"/>
  <c r="T94"/>
  <c r="R94"/>
  <c r="P94"/>
  <c r="BI91"/>
  <c r="BH91"/>
  <c r="BF91"/>
  <c r="BE91"/>
  <c r="T91"/>
  <c r="R91"/>
  <c r="P91"/>
  <c r="J85"/>
  <c r="J84"/>
  <c r="F84"/>
  <c r="F82"/>
  <c r="E80"/>
  <c r="J59"/>
  <c r="J58"/>
  <c r="F58"/>
  <c r="F56"/>
  <c r="E54"/>
  <c r="J20"/>
  <c r="E20"/>
  <c r="F85"/>
  <c r="J19"/>
  <c r="J14"/>
  <c r="J56"/>
  <c r="E7"/>
  <c r="E76"/>
  <c i="8" r="J39"/>
  <c r="J38"/>
  <c i="1" r="AY63"/>
  <c i="8" r="J37"/>
  <c i="1" r="AX63"/>
  <c i="8" r="BI234"/>
  <c r="BH234"/>
  <c r="BF234"/>
  <c r="BE234"/>
  <c r="T234"/>
  <c r="R234"/>
  <c r="P234"/>
  <c r="BI230"/>
  <c r="BH230"/>
  <c r="BF230"/>
  <c r="BE230"/>
  <c r="T230"/>
  <c r="R230"/>
  <c r="P230"/>
  <c r="BI224"/>
  <c r="BH224"/>
  <c r="BF224"/>
  <c r="BE224"/>
  <c r="T224"/>
  <c r="R224"/>
  <c r="P224"/>
  <c r="BI219"/>
  <c r="BH219"/>
  <c r="BF219"/>
  <c r="BE219"/>
  <c r="T219"/>
  <c r="R219"/>
  <c r="P219"/>
  <c r="BI212"/>
  <c r="BH212"/>
  <c r="BF212"/>
  <c r="BE212"/>
  <c r="T212"/>
  <c r="R212"/>
  <c r="P212"/>
  <c r="BI205"/>
  <c r="BH205"/>
  <c r="BF205"/>
  <c r="BE205"/>
  <c r="T205"/>
  <c r="R205"/>
  <c r="P205"/>
  <c r="BI201"/>
  <c r="BH201"/>
  <c r="BF201"/>
  <c r="BE201"/>
  <c r="T201"/>
  <c r="R201"/>
  <c r="P201"/>
  <c r="BI197"/>
  <c r="BH197"/>
  <c r="BF197"/>
  <c r="BE197"/>
  <c r="T197"/>
  <c r="R197"/>
  <c r="P197"/>
  <c r="BI193"/>
  <c r="BH193"/>
  <c r="BF193"/>
  <c r="BE193"/>
  <c r="T193"/>
  <c r="R193"/>
  <c r="P193"/>
  <c r="BI189"/>
  <c r="BH189"/>
  <c r="BF189"/>
  <c r="BE189"/>
  <c r="T189"/>
  <c r="R189"/>
  <c r="P189"/>
  <c r="BI185"/>
  <c r="BH185"/>
  <c r="BF185"/>
  <c r="BE185"/>
  <c r="T185"/>
  <c r="R185"/>
  <c r="P185"/>
  <c r="BI181"/>
  <c r="BH181"/>
  <c r="BF181"/>
  <c r="BE181"/>
  <c r="T181"/>
  <c r="R181"/>
  <c r="P181"/>
  <c r="BI177"/>
  <c r="BH177"/>
  <c r="BF177"/>
  <c r="BE177"/>
  <c r="T177"/>
  <c r="R177"/>
  <c r="P177"/>
  <c r="BI173"/>
  <c r="BH173"/>
  <c r="BF173"/>
  <c r="BE173"/>
  <c r="T173"/>
  <c r="R173"/>
  <c r="P173"/>
  <c r="BI171"/>
  <c r="BH171"/>
  <c r="BF171"/>
  <c r="BE171"/>
  <c r="T171"/>
  <c r="R171"/>
  <c r="P171"/>
  <c r="BI167"/>
  <c r="BH167"/>
  <c r="BF167"/>
  <c r="BE167"/>
  <c r="T167"/>
  <c r="R167"/>
  <c r="P167"/>
  <c r="BI163"/>
  <c r="BH163"/>
  <c r="BF163"/>
  <c r="BE163"/>
  <c r="T163"/>
  <c r="R163"/>
  <c r="P163"/>
  <c r="BI158"/>
  <c r="BH158"/>
  <c r="BF158"/>
  <c r="BE158"/>
  <c r="T158"/>
  <c r="R158"/>
  <c r="P158"/>
  <c r="BI154"/>
  <c r="BH154"/>
  <c r="BF154"/>
  <c r="BE154"/>
  <c r="T154"/>
  <c r="R154"/>
  <c r="P154"/>
  <c r="BI149"/>
  <c r="BH149"/>
  <c r="BF149"/>
  <c r="BE149"/>
  <c r="T149"/>
  <c r="R149"/>
  <c r="P149"/>
  <c r="BI145"/>
  <c r="BH145"/>
  <c r="BF145"/>
  <c r="BE145"/>
  <c r="T145"/>
  <c r="R145"/>
  <c r="P145"/>
  <c r="BI141"/>
  <c r="BH141"/>
  <c r="BF141"/>
  <c r="BE141"/>
  <c r="T141"/>
  <c r="R141"/>
  <c r="P141"/>
  <c r="BI139"/>
  <c r="BH139"/>
  <c r="BF139"/>
  <c r="BE139"/>
  <c r="T139"/>
  <c r="R139"/>
  <c r="P139"/>
  <c r="BI135"/>
  <c r="BH135"/>
  <c r="BF135"/>
  <c r="BE135"/>
  <c r="T135"/>
  <c r="R135"/>
  <c r="P135"/>
  <c r="BI131"/>
  <c r="BH131"/>
  <c r="BF131"/>
  <c r="BE131"/>
  <c r="T131"/>
  <c r="R131"/>
  <c r="P131"/>
  <c r="BI127"/>
  <c r="BH127"/>
  <c r="BF127"/>
  <c r="BE127"/>
  <c r="T127"/>
  <c r="R127"/>
  <c r="P127"/>
  <c r="BI123"/>
  <c r="BH123"/>
  <c r="BF123"/>
  <c r="BE123"/>
  <c r="T123"/>
  <c r="R123"/>
  <c r="P123"/>
  <c r="BI119"/>
  <c r="BH119"/>
  <c r="BF119"/>
  <c r="BE119"/>
  <c r="T119"/>
  <c r="R119"/>
  <c r="P119"/>
  <c r="BI115"/>
  <c r="BH115"/>
  <c r="BF115"/>
  <c r="BE115"/>
  <c r="T115"/>
  <c r="R115"/>
  <c r="P115"/>
  <c r="BI110"/>
  <c r="BH110"/>
  <c r="BF110"/>
  <c r="BE110"/>
  <c r="T110"/>
  <c r="R110"/>
  <c r="P110"/>
  <c r="BI105"/>
  <c r="BH105"/>
  <c r="BF105"/>
  <c r="BE105"/>
  <c r="T105"/>
  <c r="R105"/>
  <c r="P105"/>
  <c r="BI98"/>
  <c r="BH98"/>
  <c r="BF98"/>
  <c r="BE98"/>
  <c r="T98"/>
  <c r="R98"/>
  <c r="P98"/>
  <c r="BI94"/>
  <c r="BH94"/>
  <c r="BF94"/>
  <c r="BE94"/>
  <c r="T94"/>
  <c r="R94"/>
  <c r="P94"/>
  <c r="BI89"/>
  <c r="BH89"/>
  <c r="BF89"/>
  <c r="BE89"/>
  <c r="T89"/>
  <c r="R89"/>
  <c r="P89"/>
  <c r="J84"/>
  <c r="J83"/>
  <c r="F83"/>
  <c r="F81"/>
  <c r="E79"/>
  <c r="J59"/>
  <c r="J58"/>
  <c r="F58"/>
  <c r="F56"/>
  <c r="E54"/>
  <c r="J20"/>
  <c r="E20"/>
  <c r="F84"/>
  <c r="J19"/>
  <c r="J14"/>
  <c r="J56"/>
  <c r="E7"/>
  <c r="E50"/>
  <c i="7" r="J39"/>
  <c r="J38"/>
  <c i="1" r="AY62"/>
  <c i="7" r="J37"/>
  <c i="1" r="AX62"/>
  <c i="7" r="BI409"/>
  <c r="BH409"/>
  <c r="BF409"/>
  <c r="BE409"/>
  <c r="T409"/>
  <c r="R409"/>
  <c r="P409"/>
  <c r="BI401"/>
  <c r="BH401"/>
  <c r="BF401"/>
  <c r="BE401"/>
  <c r="T401"/>
  <c r="R401"/>
  <c r="P401"/>
  <c r="BI397"/>
  <c r="BH397"/>
  <c r="BF397"/>
  <c r="BE397"/>
  <c r="T397"/>
  <c r="R397"/>
  <c r="P397"/>
  <c r="BI391"/>
  <c r="BH391"/>
  <c r="BF391"/>
  <c r="BE391"/>
  <c r="T391"/>
  <c r="R391"/>
  <c r="P391"/>
  <c r="BI386"/>
  <c r="BH386"/>
  <c r="BF386"/>
  <c r="BE386"/>
  <c r="T386"/>
  <c r="R386"/>
  <c r="P386"/>
  <c r="BI378"/>
  <c r="BH378"/>
  <c r="BF378"/>
  <c r="BE378"/>
  <c r="T378"/>
  <c r="R378"/>
  <c r="P378"/>
  <c r="BI370"/>
  <c r="BH370"/>
  <c r="BF370"/>
  <c r="BE370"/>
  <c r="T370"/>
  <c r="R370"/>
  <c r="P370"/>
  <c r="BI367"/>
  <c r="BH367"/>
  <c r="BF367"/>
  <c r="BE367"/>
  <c r="T367"/>
  <c r="R367"/>
  <c r="P367"/>
  <c r="BI362"/>
  <c r="BH362"/>
  <c r="BF362"/>
  <c r="BE362"/>
  <c r="T362"/>
  <c r="R362"/>
  <c r="P362"/>
  <c r="BI357"/>
  <c r="BH357"/>
  <c r="BF357"/>
  <c r="BE357"/>
  <c r="T357"/>
  <c r="R357"/>
  <c r="P357"/>
  <c r="BI351"/>
  <c r="BH351"/>
  <c r="BF351"/>
  <c r="BE351"/>
  <c r="T351"/>
  <c r="R351"/>
  <c r="P351"/>
  <c r="BI347"/>
  <c r="BH347"/>
  <c r="BF347"/>
  <c r="BE347"/>
  <c r="T347"/>
  <c r="R347"/>
  <c r="P347"/>
  <c r="BI343"/>
  <c r="BH343"/>
  <c r="BF343"/>
  <c r="BE343"/>
  <c r="T343"/>
  <c r="R343"/>
  <c r="P343"/>
  <c r="BI339"/>
  <c r="BH339"/>
  <c r="BF339"/>
  <c r="BE339"/>
  <c r="T339"/>
  <c r="R339"/>
  <c r="P339"/>
  <c r="BI335"/>
  <c r="BH335"/>
  <c r="BF335"/>
  <c r="BE335"/>
  <c r="T335"/>
  <c r="R335"/>
  <c r="P335"/>
  <c r="BI332"/>
  <c r="BH332"/>
  <c r="BF332"/>
  <c r="BE332"/>
  <c r="T332"/>
  <c r="R332"/>
  <c r="P332"/>
  <c r="BI329"/>
  <c r="BH329"/>
  <c r="BF329"/>
  <c r="BE329"/>
  <c r="T329"/>
  <c r="R329"/>
  <c r="P329"/>
  <c r="BI326"/>
  <c r="BH326"/>
  <c r="BF326"/>
  <c r="BE326"/>
  <c r="T326"/>
  <c r="R326"/>
  <c r="P326"/>
  <c r="BI321"/>
  <c r="BH321"/>
  <c r="BF321"/>
  <c r="BE321"/>
  <c r="T321"/>
  <c r="R321"/>
  <c r="P321"/>
  <c r="BI317"/>
  <c r="BH317"/>
  <c r="BF317"/>
  <c r="BE317"/>
  <c r="T317"/>
  <c r="R317"/>
  <c r="P317"/>
  <c r="BI311"/>
  <c r="BH311"/>
  <c r="BF311"/>
  <c r="BE311"/>
  <c r="T311"/>
  <c r="R311"/>
  <c r="P311"/>
  <c r="BI307"/>
  <c r="BH307"/>
  <c r="BF307"/>
  <c r="BE307"/>
  <c r="T307"/>
  <c r="R307"/>
  <c r="P307"/>
  <c r="BI303"/>
  <c r="BH303"/>
  <c r="BF303"/>
  <c r="BE303"/>
  <c r="T303"/>
  <c r="R303"/>
  <c r="P303"/>
  <c r="BI299"/>
  <c r="BH299"/>
  <c r="BF299"/>
  <c r="BE299"/>
  <c r="T299"/>
  <c r="R299"/>
  <c r="P299"/>
  <c r="BI295"/>
  <c r="BH295"/>
  <c r="BF295"/>
  <c r="BE295"/>
  <c r="T295"/>
  <c r="R295"/>
  <c r="P295"/>
  <c r="BI290"/>
  <c r="BH290"/>
  <c r="BF290"/>
  <c r="BE290"/>
  <c r="T290"/>
  <c r="R290"/>
  <c r="P290"/>
  <c r="BI283"/>
  <c r="BH283"/>
  <c r="BF283"/>
  <c r="BE283"/>
  <c r="T283"/>
  <c r="R283"/>
  <c r="P283"/>
  <c r="BI279"/>
  <c r="BH279"/>
  <c r="BF279"/>
  <c r="BE279"/>
  <c r="T279"/>
  <c r="R279"/>
  <c r="P279"/>
  <c r="BI273"/>
  <c r="BH273"/>
  <c r="BF273"/>
  <c r="BE273"/>
  <c r="T273"/>
  <c r="R273"/>
  <c r="P273"/>
  <c r="BI269"/>
  <c r="BH269"/>
  <c r="BF269"/>
  <c r="BE269"/>
  <c r="T269"/>
  <c r="R269"/>
  <c r="P269"/>
  <c r="BI267"/>
  <c r="BH267"/>
  <c r="BF267"/>
  <c r="BE267"/>
  <c r="T267"/>
  <c r="R267"/>
  <c r="P267"/>
  <c r="BI263"/>
  <c r="BH263"/>
  <c r="BF263"/>
  <c r="BE263"/>
  <c r="T263"/>
  <c r="R263"/>
  <c r="P263"/>
  <c r="BI259"/>
  <c r="BH259"/>
  <c r="BF259"/>
  <c r="BE259"/>
  <c r="T259"/>
  <c r="R259"/>
  <c r="P259"/>
  <c r="BI255"/>
  <c r="BH255"/>
  <c r="BF255"/>
  <c r="BE255"/>
  <c r="T255"/>
  <c r="R255"/>
  <c r="P255"/>
  <c r="BI250"/>
  <c r="BH250"/>
  <c r="BF250"/>
  <c r="BE250"/>
  <c r="T250"/>
  <c r="R250"/>
  <c r="P250"/>
  <c r="BI245"/>
  <c r="BH245"/>
  <c r="BF245"/>
  <c r="BE245"/>
  <c r="T245"/>
  <c r="R245"/>
  <c r="P245"/>
  <c r="BI243"/>
  <c r="BH243"/>
  <c r="BF243"/>
  <c r="BE243"/>
  <c r="T243"/>
  <c r="R243"/>
  <c r="P243"/>
  <c r="BI241"/>
  <c r="BH241"/>
  <c r="BF241"/>
  <c r="BE241"/>
  <c r="T241"/>
  <c r="R241"/>
  <c r="P241"/>
  <c r="BI237"/>
  <c r="BH237"/>
  <c r="BF237"/>
  <c r="BE237"/>
  <c r="T237"/>
  <c r="R237"/>
  <c r="P237"/>
  <c r="BI233"/>
  <c r="BH233"/>
  <c r="BF233"/>
  <c r="BE233"/>
  <c r="T233"/>
  <c r="R233"/>
  <c r="P233"/>
  <c r="BI226"/>
  <c r="BH226"/>
  <c r="BF226"/>
  <c r="BE226"/>
  <c r="T226"/>
  <c r="R226"/>
  <c r="P226"/>
  <c r="BI221"/>
  <c r="BH221"/>
  <c r="BF221"/>
  <c r="BE221"/>
  <c r="T221"/>
  <c r="R221"/>
  <c r="P221"/>
  <c r="BI217"/>
  <c r="BH217"/>
  <c r="BF217"/>
  <c r="BE217"/>
  <c r="T217"/>
  <c r="R217"/>
  <c r="P217"/>
  <c r="BI213"/>
  <c r="BH213"/>
  <c r="BF213"/>
  <c r="BE213"/>
  <c r="T213"/>
  <c r="R213"/>
  <c r="P213"/>
  <c r="BI208"/>
  <c r="BH208"/>
  <c r="BF208"/>
  <c r="BE208"/>
  <c r="T208"/>
  <c r="R208"/>
  <c r="P208"/>
  <c r="BI203"/>
  <c r="BH203"/>
  <c r="BF203"/>
  <c r="BE203"/>
  <c r="T203"/>
  <c r="R203"/>
  <c r="P203"/>
  <c r="BI197"/>
  <c r="BH197"/>
  <c r="BF197"/>
  <c r="BE197"/>
  <c r="T197"/>
  <c r="R197"/>
  <c r="P197"/>
  <c r="BI195"/>
  <c r="BH195"/>
  <c r="BF195"/>
  <c r="BE195"/>
  <c r="T195"/>
  <c r="R195"/>
  <c r="P195"/>
  <c r="BI192"/>
  <c r="BH192"/>
  <c r="BF192"/>
  <c r="BE192"/>
  <c r="T192"/>
  <c r="R192"/>
  <c r="P192"/>
  <c r="BI190"/>
  <c r="BH190"/>
  <c r="BF190"/>
  <c r="BE190"/>
  <c r="T190"/>
  <c r="R190"/>
  <c r="P190"/>
  <c r="BI186"/>
  <c r="BH186"/>
  <c r="BF186"/>
  <c r="BE186"/>
  <c r="T186"/>
  <c r="R186"/>
  <c r="P186"/>
  <c r="BI182"/>
  <c r="BH182"/>
  <c r="BF182"/>
  <c r="BE182"/>
  <c r="T182"/>
  <c r="R182"/>
  <c r="P182"/>
  <c r="BI179"/>
  <c r="BH179"/>
  <c r="BF179"/>
  <c r="BE179"/>
  <c r="T179"/>
  <c r="R179"/>
  <c r="P179"/>
  <c r="BI175"/>
  <c r="BH175"/>
  <c r="BF175"/>
  <c r="BE175"/>
  <c r="T175"/>
  <c r="R175"/>
  <c r="P175"/>
  <c r="BI171"/>
  <c r="BH171"/>
  <c r="BF171"/>
  <c r="BE171"/>
  <c r="T171"/>
  <c r="R171"/>
  <c r="P171"/>
  <c r="BI167"/>
  <c r="BH167"/>
  <c r="BF167"/>
  <c r="BE167"/>
  <c r="T167"/>
  <c r="R167"/>
  <c r="P167"/>
  <c r="BI163"/>
  <c r="BH163"/>
  <c r="BF163"/>
  <c r="BE163"/>
  <c r="T163"/>
  <c r="R163"/>
  <c r="P163"/>
  <c r="BI159"/>
  <c r="BH159"/>
  <c r="BF159"/>
  <c r="BE159"/>
  <c r="T159"/>
  <c r="R159"/>
  <c r="P159"/>
  <c r="BI155"/>
  <c r="BH155"/>
  <c r="BF155"/>
  <c r="BE155"/>
  <c r="T155"/>
  <c r="R155"/>
  <c r="P155"/>
  <c r="BI151"/>
  <c r="BH151"/>
  <c r="BF151"/>
  <c r="BE151"/>
  <c r="T151"/>
  <c r="R151"/>
  <c r="P151"/>
  <c r="BI146"/>
  <c r="BH146"/>
  <c r="BF146"/>
  <c r="BE146"/>
  <c r="T146"/>
  <c r="R146"/>
  <c r="P146"/>
  <c r="BI141"/>
  <c r="BH141"/>
  <c r="BF141"/>
  <c r="BE141"/>
  <c r="T141"/>
  <c r="R141"/>
  <c r="P141"/>
  <c r="BI136"/>
  <c r="BH136"/>
  <c r="BF136"/>
  <c r="BE136"/>
  <c r="T136"/>
  <c r="R136"/>
  <c r="P136"/>
  <c r="BI132"/>
  <c r="BH132"/>
  <c r="BF132"/>
  <c r="BE132"/>
  <c r="T132"/>
  <c r="R132"/>
  <c r="P132"/>
  <c r="BI125"/>
  <c r="BH125"/>
  <c r="BF125"/>
  <c r="BE125"/>
  <c r="T125"/>
  <c r="R125"/>
  <c r="P125"/>
  <c r="BI121"/>
  <c r="BH121"/>
  <c r="BF121"/>
  <c r="BE121"/>
  <c r="T121"/>
  <c r="R121"/>
  <c r="P121"/>
  <c r="BI105"/>
  <c r="BH105"/>
  <c r="BF105"/>
  <c r="BE105"/>
  <c r="T105"/>
  <c r="R105"/>
  <c r="P105"/>
  <c r="BI101"/>
  <c r="BH101"/>
  <c r="BF101"/>
  <c r="BE101"/>
  <c r="T101"/>
  <c r="R101"/>
  <c r="P101"/>
  <c r="BI97"/>
  <c r="BH97"/>
  <c r="BF97"/>
  <c r="BE97"/>
  <c r="T97"/>
  <c r="R97"/>
  <c r="P97"/>
  <c r="BI91"/>
  <c r="BH91"/>
  <c r="BF91"/>
  <c r="BE91"/>
  <c r="T91"/>
  <c r="R91"/>
  <c r="P91"/>
  <c r="J85"/>
  <c r="J84"/>
  <c r="F84"/>
  <c r="F82"/>
  <c r="E80"/>
  <c r="J59"/>
  <c r="J58"/>
  <c r="F58"/>
  <c r="F56"/>
  <c r="E54"/>
  <c r="J20"/>
  <c r="E20"/>
  <c r="F85"/>
  <c r="J19"/>
  <c r="J14"/>
  <c r="J82"/>
  <c r="E7"/>
  <c r="E76"/>
  <c i="6" r="J39"/>
  <c r="J38"/>
  <c i="1" r="AY60"/>
  <c i="6" r="J37"/>
  <c i="1" r="AX60"/>
  <c i="6" r="BI166"/>
  <c r="BH166"/>
  <c r="BF166"/>
  <c r="BE166"/>
  <c r="T166"/>
  <c r="R166"/>
  <c r="P166"/>
  <c r="BI162"/>
  <c r="BH162"/>
  <c r="BF162"/>
  <c r="BE162"/>
  <c r="T162"/>
  <c r="R162"/>
  <c r="P162"/>
  <c r="BI158"/>
  <c r="BH158"/>
  <c r="BF158"/>
  <c r="BE158"/>
  <c r="T158"/>
  <c r="R158"/>
  <c r="P158"/>
  <c r="BI155"/>
  <c r="BH155"/>
  <c r="BF155"/>
  <c r="BE155"/>
  <c r="T155"/>
  <c r="R155"/>
  <c r="P155"/>
  <c r="BI152"/>
  <c r="BH152"/>
  <c r="BF152"/>
  <c r="BE152"/>
  <c r="T152"/>
  <c r="R152"/>
  <c r="P152"/>
  <c r="BI149"/>
  <c r="BH149"/>
  <c r="BF149"/>
  <c r="BE149"/>
  <c r="T149"/>
  <c r="R149"/>
  <c r="P149"/>
  <c r="BI146"/>
  <c r="BH146"/>
  <c r="BF146"/>
  <c r="BE146"/>
  <c r="T146"/>
  <c r="R146"/>
  <c r="P146"/>
  <c r="BI143"/>
  <c r="BH143"/>
  <c r="BF143"/>
  <c r="BE143"/>
  <c r="T143"/>
  <c r="R143"/>
  <c r="P143"/>
  <c r="BI141"/>
  <c r="BH141"/>
  <c r="BF141"/>
  <c r="BE141"/>
  <c r="T141"/>
  <c r="R141"/>
  <c r="P141"/>
  <c r="BI139"/>
  <c r="BH139"/>
  <c r="BF139"/>
  <c r="BE139"/>
  <c r="T139"/>
  <c r="R139"/>
  <c r="P139"/>
  <c r="BI136"/>
  <c r="BH136"/>
  <c r="BF136"/>
  <c r="BE136"/>
  <c r="T136"/>
  <c r="R136"/>
  <c r="P136"/>
  <c r="BI133"/>
  <c r="BH133"/>
  <c r="BF133"/>
  <c r="BE133"/>
  <c r="T133"/>
  <c r="R133"/>
  <c r="P133"/>
  <c r="BI131"/>
  <c r="BH131"/>
  <c r="BF131"/>
  <c r="BE131"/>
  <c r="T131"/>
  <c r="R131"/>
  <c r="P131"/>
  <c r="BI129"/>
  <c r="BH129"/>
  <c r="BF129"/>
  <c r="BE129"/>
  <c r="T129"/>
  <c r="R129"/>
  <c r="P129"/>
  <c r="BI127"/>
  <c r="BH127"/>
  <c r="BF127"/>
  <c r="BE127"/>
  <c r="T127"/>
  <c r="R127"/>
  <c r="P127"/>
  <c r="BI124"/>
  <c r="BH124"/>
  <c r="BF124"/>
  <c r="BE124"/>
  <c r="T124"/>
  <c r="R124"/>
  <c r="P124"/>
  <c r="BI122"/>
  <c r="BH122"/>
  <c r="BF122"/>
  <c r="BE122"/>
  <c r="T122"/>
  <c r="R122"/>
  <c r="P122"/>
  <c r="BI120"/>
  <c r="BH120"/>
  <c r="BF120"/>
  <c r="BE120"/>
  <c r="T120"/>
  <c r="R120"/>
  <c r="P120"/>
  <c r="BI117"/>
  <c r="BH117"/>
  <c r="BF117"/>
  <c r="BE117"/>
  <c r="T117"/>
  <c r="R117"/>
  <c r="P117"/>
  <c r="BI114"/>
  <c r="BH114"/>
  <c r="BF114"/>
  <c r="BE114"/>
  <c r="T114"/>
  <c r="R114"/>
  <c r="P114"/>
  <c r="BI112"/>
  <c r="BH112"/>
  <c r="BF112"/>
  <c r="BE112"/>
  <c r="T112"/>
  <c r="R112"/>
  <c r="P112"/>
  <c r="BI110"/>
  <c r="BH110"/>
  <c r="BF110"/>
  <c r="BE110"/>
  <c r="T110"/>
  <c r="R110"/>
  <c r="P110"/>
  <c r="BI106"/>
  <c r="BH106"/>
  <c r="BF106"/>
  <c r="BE106"/>
  <c r="T106"/>
  <c r="R106"/>
  <c r="P106"/>
  <c r="BI104"/>
  <c r="BH104"/>
  <c r="BF104"/>
  <c r="BE104"/>
  <c r="T104"/>
  <c r="R104"/>
  <c r="P104"/>
  <c r="BI101"/>
  <c r="BH101"/>
  <c r="BF101"/>
  <c r="BE101"/>
  <c r="T101"/>
  <c r="R101"/>
  <c r="P101"/>
  <c r="BI99"/>
  <c r="BH99"/>
  <c r="BF99"/>
  <c r="BE99"/>
  <c r="T99"/>
  <c r="R99"/>
  <c r="P99"/>
  <c r="BI97"/>
  <c r="BH97"/>
  <c r="BF97"/>
  <c r="BE97"/>
  <c r="T97"/>
  <c r="R97"/>
  <c r="P97"/>
  <c r="BI95"/>
  <c r="BH95"/>
  <c r="BF95"/>
  <c r="BE95"/>
  <c r="T95"/>
  <c r="R95"/>
  <c r="P95"/>
  <c r="BI93"/>
  <c r="BH93"/>
  <c r="BF93"/>
  <c r="BE93"/>
  <c r="T93"/>
  <c r="R93"/>
  <c r="P93"/>
  <c r="BI91"/>
  <c r="BH91"/>
  <c r="BF91"/>
  <c r="BE91"/>
  <c r="T91"/>
  <c r="R91"/>
  <c r="P91"/>
  <c r="BI88"/>
  <c r="BH88"/>
  <c r="BF88"/>
  <c r="BE88"/>
  <c r="T88"/>
  <c r="R88"/>
  <c r="P88"/>
  <c r="J83"/>
  <c r="F83"/>
  <c r="F81"/>
  <c r="E79"/>
  <c r="J58"/>
  <c r="F58"/>
  <c r="F56"/>
  <c r="E54"/>
  <c r="J26"/>
  <c r="E26"/>
  <c r="J59"/>
  <c r="J25"/>
  <c r="J20"/>
  <c r="E20"/>
  <c r="F84"/>
  <c r="J19"/>
  <c r="J14"/>
  <c r="J81"/>
  <c r="E7"/>
  <c r="E50"/>
  <c i="5" r="J39"/>
  <c r="J38"/>
  <c i="1" r="AY59"/>
  <c i="5" r="J37"/>
  <c i="1" r="AX59"/>
  <c i="5" r="BI168"/>
  <c r="BH168"/>
  <c r="BF168"/>
  <c r="BE168"/>
  <c r="T168"/>
  <c r="R168"/>
  <c r="P168"/>
  <c r="BI164"/>
  <c r="BH164"/>
  <c r="BF164"/>
  <c r="BE164"/>
  <c r="T164"/>
  <c r="R164"/>
  <c r="P164"/>
  <c r="BI160"/>
  <c r="BH160"/>
  <c r="BF160"/>
  <c r="BE160"/>
  <c r="T160"/>
  <c r="R160"/>
  <c r="P160"/>
  <c r="BI157"/>
  <c r="BH157"/>
  <c r="BF157"/>
  <c r="BE157"/>
  <c r="T157"/>
  <c r="R157"/>
  <c r="P157"/>
  <c r="BI154"/>
  <c r="BH154"/>
  <c r="BF154"/>
  <c r="BE154"/>
  <c r="T154"/>
  <c r="R154"/>
  <c r="P154"/>
  <c r="BI151"/>
  <c r="BH151"/>
  <c r="BF151"/>
  <c r="BE151"/>
  <c r="T151"/>
  <c r="R151"/>
  <c r="P151"/>
  <c r="BI148"/>
  <c r="BH148"/>
  <c r="BF148"/>
  <c r="BE148"/>
  <c r="T148"/>
  <c r="R148"/>
  <c r="P148"/>
  <c r="BI145"/>
  <c r="BH145"/>
  <c r="BF145"/>
  <c r="BE145"/>
  <c r="T145"/>
  <c r="R145"/>
  <c r="P145"/>
  <c r="BI143"/>
  <c r="BH143"/>
  <c r="BF143"/>
  <c r="BE143"/>
  <c r="T143"/>
  <c r="R143"/>
  <c r="P143"/>
  <c r="BI141"/>
  <c r="BH141"/>
  <c r="BF141"/>
  <c r="BE141"/>
  <c r="T141"/>
  <c r="R141"/>
  <c r="P141"/>
  <c r="BI138"/>
  <c r="BH138"/>
  <c r="BF138"/>
  <c r="BE138"/>
  <c r="T138"/>
  <c r="R138"/>
  <c r="P138"/>
  <c r="BI135"/>
  <c r="BH135"/>
  <c r="BF135"/>
  <c r="BE135"/>
  <c r="T135"/>
  <c r="R135"/>
  <c r="P135"/>
  <c r="BI133"/>
  <c r="BH133"/>
  <c r="BF133"/>
  <c r="BE133"/>
  <c r="T133"/>
  <c r="R133"/>
  <c r="P133"/>
  <c r="BI131"/>
  <c r="BH131"/>
  <c r="BF131"/>
  <c r="BE131"/>
  <c r="T131"/>
  <c r="R131"/>
  <c r="P131"/>
  <c r="BI128"/>
  <c r="BH128"/>
  <c r="BF128"/>
  <c r="BE128"/>
  <c r="T128"/>
  <c r="R128"/>
  <c r="P128"/>
  <c r="BI126"/>
  <c r="BH126"/>
  <c r="BF126"/>
  <c r="BE126"/>
  <c r="T126"/>
  <c r="R126"/>
  <c r="P126"/>
  <c r="BI124"/>
  <c r="BH124"/>
  <c r="BF124"/>
  <c r="BE124"/>
  <c r="T124"/>
  <c r="R124"/>
  <c r="P124"/>
  <c r="BI121"/>
  <c r="BH121"/>
  <c r="BF121"/>
  <c r="BE121"/>
  <c r="T121"/>
  <c r="R121"/>
  <c r="P121"/>
  <c r="BI118"/>
  <c r="BH118"/>
  <c r="BF118"/>
  <c r="BE118"/>
  <c r="T118"/>
  <c r="R118"/>
  <c r="P118"/>
  <c r="BI116"/>
  <c r="BH116"/>
  <c r="BF116"/>
  <c r="BE116"/>
  <c r="T116"/>
  <c r="R116"/>
  <c r="P116"/>
  <c r="BI114"/>
  <c r="BH114"/>
  <c r="BF114"/>
  <c r="BE114"/>
  <c r="T114"/>
  <c r="R114"/>
  <c r="P114"/>
  <c r="BI112"/>
  <c r="BH112"/>
  <c r="BF112"/>
  <c r="BE112"/>
  <c r="T112"/>
  <c r="R112"/>
  <c r="P112"/>
  <c r="BI108"/>
  <c r="BH108"/>
  <c r="BF108"/>
  <c r="BE108"/>
  <c r="T108"/>
  <c r="R108"/>
  <c r="P108"/>
  <c r="BI106"/>
  <c r="BH106"/>
  <c r="BF106"/>
  <c r="BE106"/>
  <c r="T106"/>
  <c r="R106"/>
  <c r="P106"/>
  <c r="BI103"/>
  <c r="BH103"/>
  <c r="BF103"/>
  <c r="BE103"/>
  <c r="T103"/>
  <c r="R103"/>
  <c r="P103"/>
  <c r="BI101"/>
  <c r="BH101"/>
  <c r="BF101"/>
  <c r="BE101"/>
  <c r="T101"/>
  <c r="R101"/>
  <c r="P101"/>
  <c r="BI98"/>
  <c r="BH98"/>
  <c r="BF98"/>
  <c r="BE98"/>
  <c r="T98"/>
  <c r="R98"/>
  <c r="P98"/>
  <c r="BI95"/>
  <c r="BH95"/>
  <c r="BF95"/>
  <c r="BE95"/>
  <c r="T95"/>
  <c r="R95"/>
  <c r="P95"/>
  <c r="BI93"/>
  <c r="BH93"/>
  <c r="BF93"/>
  <c r="BE93"/>
  <c r="T93"/>
  <c r="R93"/>
  <c r="P93"/>
  <c r="BI91"/>
  <c r="BH91"/>
  <c r="BF91"/>
  <c r="BE91"/>
  <c r="T91"/>
  <c r="R91"/>
  <c r="P91"/>
  <c r="BI88"/>
  <c r="BH88"/>
  <c r="BF88"/>
  <c r="BE88"/>
  <c r="T88"/>
  <c r="R88"/>
  <c r="P88"/>
  <c r="J83"/>
  <c r="F83"/>
  <c r="F81"/>
  <c r="E79"/>
  <c r="J58"/>
  <c r="F58"/>
  <c r="F56"/>
  <c r="E54"/>
  <c r="J26"/>
  <c r="E26"/>
  <c r="J84"/>
  <c r="J25"/>
  <c r="J20"/>
  <c r="E20"/>
  <c r="F84"/>
  <c r="J19"/>
  <c r="J14"/>
  <c r="J56"/>
  <c r="E7"/>
  <c r="E75"/>
  <c i="4" r="J39"/>
  <c r="J38"/>
  <c i="1" r="AY58"/>
  <c i="4" r="J37"/>
  <c i="1" r="AX58"/>
  <c i="4" r="BI222"/>
  <c r="BH222"/>
  <c r="BF222"/>
  <c r="BE222"/>
  <c r="T222"/>
  <c r="R222"/>
  <c r="P222"/>
  <c r="BI218"/>
  <c r="BH218"/>
  <c r="BF218"/>
  <c r="BE218"/>
  <c r="T218"/>
  <c r="R218"/>
  <c r="P218"/>
  <c r="BI214"/>
  <c r="BH214"/>
  <c r="BF214"/>
  <c r="BE214"/>
  <c r="T214"/>
  <c r="R214"/>
  <c r="P214"/>
  <c r="BI210"/>
  <c r="BH210"/>
  <c r="BF210"/>
  <c r="BE210"/>
  <c r="T210"/>
  <c r="R210"/>
  <c r="P210"/>
  <c r="BI205"/>
  <c r="BH205"/>
  <c r="BF205"/>
  <c r="BE205"/>
  <c r="T205"/>
  <c r="R205"/>
  <c r="P205"/>
  <c r="BI200"/>
  <c r="BH200"/>
  <c r="BF200"/>
  <c r="BE200"/>
  <c r="T200"/>
  <c r="R200"/>
  <c r="P200"/>
  <c r="BI197"/>
  <c r="BH197"/>
  <c r="BF197"/>
  <c r="BE197"/>
  <c r="T197"/>
  <c r="R197"/>
  <c r="P197"/>
  <c r="BI194"/>
  <c r="BH194"/>
  <c r="BF194"/>
  <c r="BE194"/>
  <c r="T194"/>
  <c r="R194"/>
  <c r="P194"/>
  <c r="BI191"/>
  <c r="BH191"/>
  <c r="BF191"/>
  <c r="BE191"/>
  <c r="T191"/>
  <c r="R191"/>
  <c r="P191"/>
  <c r="BI188"/>
  <c r="BH188"/>
  <c r="BF188"/>
  <c r="BE188"/>
  <c r="T188"/>
  <c r="R188"/>
  <c r="P188"/>
  <c r="BI185"/>
  <c r="BH185"/>
  <c r="BF185"/>
  <c r="BE185"/>
  <c r="T185"/>
  <c r="R185"/>
  <c r="P185"/>
  <c r="BI182"/>
  <c r="BH182"/>
  <c r="BF182"/>
  <c r="BE182"/>
  <c r="T182"/>
  <c r="R182"/>
  <c r="P182"/>
  <c r="BI179"/>
  <c r="BH179"/>
  <c r="BF179"/>
  <c r="BE179"/>
  <c r="T179"/>
  <c r="R179"/>
  <c r="P179"/>
  <c r="BI177"/>
  <c r="BH177"/>
  <c r="BF177"/>
  <c r="BE177"/>
  <c r="T177"/>
  <c r="R177"/>
  <c r="P177"/>
  <c r="BI175"/>
  <c r="BH175"/>
  <c r="BF175"/>
  <c r="BE175"/>
  <c r="T175"/>
  <c r="R175"/>
  <c r="P175"/>
  <c r="BI172"/>
  <c r="BH172"/>
  <c r="BF172"/>
  <c r="BE172"/>
  <c r="T172"/>
  <c r="R172"/>
  <c r="P172"/>
  <c r="BI169"/>
  <c r="BH169"/>
  <c r="BF169"/>
  <c r="BE169"/>
  <c r="T169"/>
  <c r="R169"/>
  <c r="P169"/>
  <c r="BI167"/>
  <c r="BH167"/>
  <c r="BF167"/>
  <c r="BE167"/>
  <c r="T167"/>
  <c r="R167"/>
  <c r="P167"/>
  <c r="BI165"/>
  <c r="BH165"/>
  <c r="BF165"/>
  <c r="BE165"/>
  <c r="T165"/>
  <c r="R165"/>
  <c r="P165"/>
  <c r="BI163"/>
  <c r="BH163"/>
  <c r="BF163"/>
  <c r="BE163"/>
  <c r="T163"/>
  <c r="R163"/>
  <c r="P163"/>
  <c r="BI161"/>
  <c r="BH161"/>
  <c r="BF161"/>
  <c r="BE161"/>
  <c r="T161"/>
  <c r="R161"/>
  <c r="P161"/>
  <c r="BI158"/>
  <c r="BH158"/>
  <c r="BF158"/>
  <c r="BE158"/>
  <c r="T158"/>
  <c r="R158"/>
  <c r="P158"/>
  <c r="BI155"/>
  <c r="BH155"/>
  <c r="BF155"/>
  <c r="BE155"/>
  <c r="T155"/>
  <c r="R155"/>
  <c r="P155"/>
  <c r="BI152"/>
  <c r="BH152"/>
  <c r="BF152"/>
  <c r="BE152"/>
  <c r="T152"/>
  <c r="R152"/>
  <c r="P152"/>
  <c r="BI149"/>
  <c r="BH149"/>
  <c r="BF149"/>
  <c r="BE149"/>
  <c r="T149"/>
  <c r="R149"/>
  <c r="P149"/>
  <c r="BI146"/>
  <c r="BH146"/>
  <c r="BF146"/>
  <c r="BE146"/>
  <c r="T146"/>
  <c r="R146"/>
  <c r="P146"/>
  <c r="BI143"/>
  <c r="BH143"/>
  <c r="BF143"/>
  <c r="BE143"/>
  <c r="T143"/>
  <c r="R143"/>
  <c r="P143"/>
  <c r="BI140"/>
  <c r="BH140"/>
  <c r="BF140"/>
  <c r="BE140"/>
  <c r="T140"/>
  <c r="R140"/>
  <c r="P140"/>
  <c r="BI138"/>
  <c r="BH138"/>
  <c r="BF138"/>
  <c r="BE138"/>
  <c r="T138"/>
  <c r="R138"/>
  <c r="P138"/>
  <c r="BI136"/>
  <c r="BH136"/>
  <c r="BF136"/>
  <c r="BE136"/>
  <c r="T136"/>
  <c r="R136"/>
  <c r="P136"/>
  <c r="BI133"/>
  <c r="BH133"/>
  <c r="BF133"/>
  <c r="BE133"/>
  <c r="T133"/>
  <c r="R133"/>
  <c r="P133"/>
  <c r="BI129"/>
  <c r="BH129"/>
  <c r="BF129"/>
  <c r="BE129"/>
  <c r="T129"/>
  <c r="R129"/>
  <c r="P129"/>
  <c r="BI125"/>
  <c r="BH125"/>
  <c r="BF125"/>
  <c r="BE125"/>
  <c r="T125"/>
  <c r="R125"/>
  <c r="P125"/>
  <c r="BI123"/>
  <c r="BH123"/>
  <c r="BF123"/>
  <c r="BE123"/>
  <c r="T123"/>
  <c r="R123"/>
  <c r="P123"/>
  <c r="BI121"/>
  <c r="BH121"/>
  <c r="BF121"/>
  <c r="BE121"/>
  <c r="T121"/>
  <c r="R121"/>
  <c r="P121"/>
  <c r="BI119"/>
  <c r="BH119"/>
  <c r="BF119"/>
  <c r="BE119"/>
  <c r="T119"/>
  <c r="R119"/>
  <c r="P119"/>
  <c r="BI116"/>
  <c r="BH116"/>
  <c r="BF116"/>
  <c r="BE116"/>
  <c r="T116"/>
  <c r="R116"/>
  <c r="P116"/>
  <c r="BI114"/>
  <c r="BH114"/>
  <c r="BF114"/>
  <c r="BE114"/>
  <c r="T114"/>
  <c r="R114"/>
  <c r="P114"/>
  <c r="BI111"/>
  <c r="BH111"/>
  <c r="BF111"/>
  <c r="BE111"/>
  <c r="T111"/>
  <c r="R111"/>
  <c r="P111"/>
  <c r="BI108"/>
  <c r="BH108"/>
  <c r="BF108"/>
  <c r="BE108"/>
  <c r="T108"/>
  <c r="R108"/>
  <c r="P108"/>
  <c r="BI105"/>
  <c r="BH105"/>
  <c r="BF105"/>
  <c r="BE105"/>
  <c r="T105"/>
  <c r="R105"/>
  <c r="P105"/>
  <c r="BI103"/>
  <c r="BH103"/>
  <c r="BF103"/>
  <c r="BE103"/>
  <c r="T103"/>
  <c r="R103"/>
  <c r="P103"/>
  <c r="BI99"/>
  <c r="BH99"/>
  <c r="BF99"/>
  <c r="BE99"/>
  <c r="T99"/>
  <c r="R99"/>
  <c r="P99"/>
  <c r="BI95"/>
  <c r="BH95"/>
  <c r="BF95"/>
  <c r="BE95"/>
  <c r="T95"/>
  <c r="R95"/>
  <c r="P95"/>
  <c r="BI91"/>
  <c r="BH91"/>
  <c r="BF91"/>
  <c r="BE91"/>
  <c r="T91"/>
  <c r="R91"/>
  <c r="P91"/>
  <c r="BI89"/>
  <c r="BH89"/>
  <c r="BF89"/>
  <c r="BE89"/>
  <c r="T89"/>
  <c r="R89"/>
  <c r="P89"/>
  <c r="BI86"/>
  <c r="BH86"/>
  <c r="BF86"/>
  <c r="BE86"/>
  <c r="T86"/>
  <c r="R86"/>
  <c r="P86"/>
  <c r="J81"/>
  <c r="F81"/>
  <c r="F79"/>
  <c r="E77"/>
  <c r="J58"/>
  <c r="F58"/>
  <c r="F56"/>
  <c r="E54"/>
  <c r="J26"/>
  <c r="E26"/>
  <c r="J82"/>
  <c r="J25"/>
  <c r="J20"/>
  <c r="E20"/>
  <c r="F59"/>
  <c r="J19"/>
  <c r="J14"/>
  <c r="J56"/>
  <c r="E7"/>
  <c r="E73"/>
  <c i="3" r="J39"/>
  <c r="J38"/>
  <c i="1" r="AY57"/>
  <c i="3" r="J37"/>
  <c i="1" r="AX57"/>
  <c i="3" r="BI304"/>
  <c r="BH304"/>
  <c r="BF304"/>
  <c r="BE304"/>
  <c r="T304"/>
  <c r="T303"/>
  <c r="R304"/>
  <c r="R303"/>
  <c r="P304"/>
  <c r="P303"/>
  <c r="BI299"/>
  <c r="BH299"/>
  <c r="BF299"/>
  <c r="BE299"/>
  <c r="T299"/>
  <c r="R299"/>
  <c r="P299"/>
  <c r="BI295"/>
  <c r="BH295"/>
  <c r="BF295"/>
  <c r="BE295"/>
  <c r="T295"/>
  <c r="R295"/>
  <c r="P295"/>
  <c r="BI291"/>
  <c r="BH291"/>
  <c r="BF291"/>
  <c r="BE291"/>
  <c r="T291"/>
  <c r="R291"/>
  <c r="P291"/>
  <c r="BI286"/>
  <c r="BH286"/>
  <c r="BF286"/>
  <c r="BE286"/>
  <c r="T286"/>
  <c r="R286"/>
  <c r="P286"/>
  <c r="BI281"/>
  <c r="BH281"/>
  <c r="BF281"/>
  <c r="BE281"/>
  <c r="T281"/>
  <c r="R281"/>
  <c r="P281"/>
  <c r="BI278"/>
  <c r="BH278"/>
  <c r="BF278"/>
  <c r="BE278"/>
  <c r="T278"/>
  <c r="R278"/>
  <c r="P278"/>
  <c r="BI273"/>
  <c r="BH273"/>
  <c r="BF273"/>
  <c r="BE273"/>
  <c r="T273"/>
  <c r="R273"/>
  <c r="P273"/>
  <c r="BI268"/>
  <c r="BH268"/>
  <c r="BF268"/>
  <c r="BE268"/>
  <c r="T268"/>
  <c r="R268"/>
  <c r="P268"/>
  <c r="BI260"/>
  <c r="BH260"/>
  <c r="BF260"/>
  <c r="BE260"/>
  <c r="T260"/>
  <c r="R260"/>
  <c r="P260"/>
  <c r="BI257"/>
  <c r="BH257"/>
  <c r="BF257"/>
  <c r="BE257"/>
  <c r="T257"/>
  <c r="R257"/>
  <c r="P257"/>
  <c r="BI254"/>
  <c r="BH254"/>
  <c r="BF254"/>
  <c r="BE254"/>
  <c r="T254"/>
  <c r="R254"/>
  <c r="P254"/>
  <c r="BI251"/>
  <c r="BH251"/>
  <c r="BF251"/>
  <c r="BE251"/>
  <c r="T251"/>
  <c r="R251"/>
  <c r="P251"/>
  <c r="BI248"/>
  <c r="BH248"/>
  <c r="BF248"/>
  <c r="BE248"/>
  <c r="T248"/>
  <c r="R248"/>
  <c r="P248"/>
  <c r="BI245"/>
  <c r="BH245"/>
  <c r="BF245"/>
  <c r="BE245"/>
  <c r="T245"/>
  <c r="R245"/>
  <c r="P245"/>
  <c r="BI242"/>
  <c r="BH242"/>
  <c r="BF242"/>
  <c r="BE242"/>
  <c r="T242"/>
  <c r="R242"/>
  <c r="P242"/>
  <c r="BI240"/>
  <c r="BH240"/>
  <c r="BF240"/>
  <c r="BE240"/>
  <c r="T240"/>
  <c r="R240"/>
  <c r="P240"/>
  <c r="BI238"/>
  <c r="BH238"/>
  <c r="BF238"/>
  <c r="BE238"/>
  <c r="T238"/>
  <c r="R238"/>
  <c r="P238"/>
  <c r="BI235"/>
  <c r="BH235"/>
  <c r="BF235"/>
  <c r="BE235"/>
  <c r="T235"/>
  <c r="R235"/>
  <c r="P235"/>
  <c r="BI232"/>
  <c r="BH232"/>
  <c r="BF232"/>
  <c r="BE232"/>
  <c r="T232"/>
  <c r="R232"/>
  <c r="P232"/>
  <c r="BI229"/>
  <c r="BH229"/>
  <c r="BF229"/>
  <c r="BE229"/>
  <c r="T229"/>
  <c r="R229"/>
  <c r="P229"/>
  <c r="BI225"/>
  <c r="BH225"/>
  <c r="BF225"/>
  <c r="BE225"/>
  <c r="T225"/>
  <c r="R225"/>
  <c r="P225"/>
  <c r="BI222"/>
  <c r="BH222"/>
  <c r="BF222"/>
  <c r="BE222"/>
  <c r="T222"/>
  <c r="R222"/>
  <c r="P222"/>
  <c r="BI220"/>
  <c r="BH220"/>
  <c r="BF220"/>
  <c r="BE220"/>
  <c r="T220"/>
  <c r="R220"/>
  <c r="P220"/>
  <c r="BI217"/>
  <c r="BH217"/>
  <c r="BF217"/>
  <c r="BE217"/>
  <c r="T217"/>
  <c r="R217"/>
  <c r="P217"/>
  <c r="BI214"/>
  <c r="BH214"/>
  <c r="BF214"/>
  <c r="BE214"/>
  <c r="T214"/>
  <c r="R214"/>
  <c r="P214"/>
  <c r="BI210"/>
  <c r="BH210"/>
  <c r="BF210"/>
  <c r="BE210"/>
  <c r="T210"/>
  <c r="R210"/>
  <c r="P210"/>
  <c r="BI207"/>
  <c r="BH207"/>
  <c r="BF207"/>
  <c r="BE207"/>
  <c r="T207"/>
  <c r="R207"/>
  <c r="P207"/>
  <c r="BI204"/>
  <c r="BH204"/>
  <c r="BF204"/>
  <c r="BE204"/>
  <c r="T204"/>
  <c r="R204"/>
  <c r="P204"/>
  <c r="BI201"/>
  <c r="BH201"/>
  <c r="BF201"/>
  <c r="BE201"/>
  <c r="T201"/>
  <c r="R201"/>
  <c r="P201"/>
  <c r="BI199"/>
  <c r="BH199"/>
  <c r="BF199"/>
  <c r="BE199"/>
  <c r="T199"/>
  <c r="R199"/>
  <c r="P199"/>
  <c r="BI196"/>
  <c r="BH196"/>
  <c r="BF196"/>
  <c r="BE196"/>
  <c r="T196"/>
  <c r="R196"/>
  <c r="P196"/>
  <c r="BI193"/>
  <c r="BH193"/>
  <c r="BF193"/>
  <c r="BE193"/>
  <c r="T193"/>
  <c r="R193"/>
  <c r="P193"/>
  <c r="BI190"/>
  <c r="BH190"/>
  <c r="BF190"/>
  <c r="BE190"/>
  <c r="T190"/>
  <c r="R190"/>
  <c r="P190"/>
  <c r="BI187"/>
  <c r="BH187"/>
  <c r="BF187"/>
  <c r="BE187"/>
  <c r="T187"/>
  <c r="R187"/>
  <c r="P187"/>
  <c r="BI184"/>
  <c r="BH184"/>
  <c r="BF184"/>
  <c r="BE184"/>
  <c r="T184"/>
  <c r="R184"/>
  <c r="P184"/>
  <c r="BI181"/>
  <c r="BH181"/>
  <c r="BF181"/>
  <c r="BE181"/>
  <c r="T181"/>
  <c r="R181"/>
  <c r="P181"/>
  <c r="BI179"/>
  <c r="BH179"/>
  <c r="BF179"/>
  <c r="BE179"/>
  <c r="T179"/>
  <c r="R179"/>
  <c r="P179"/>
  <c r="BI177"/>
  <c r="BH177"/>
  <c r="BF177"/>
  <c r="BE177"/>
  <c r="T177"/>
  <c r="R177"/>
  <c r="P177"/>
  <c r="BI174"/>
  <c r="BH174"/>
  <c r="BF174"/>
  <c r="BE174"/>
  <c r="T174"/>
  <c r="R174"/>
  <c r="P174"/>
  <c r="BI171"/>
  <c r="BH171"/>
  <c r="BF171"/>
  <c r="BE171"/>
  <c r="T171"/>
  <c r="R171"/>
  <c r="P171"/>
  <c r="BI169"/>
  <c r="BH169"/>
  <c r="BF169"/>
  <c r="BE169"/>
  <c r="T169"/>
  <c r="R169"/>
  <c r="P169"/>
  <c r="BI167"/>
  <c r="BH167"/>
  <c r="BF167"/>
  <c r="BE167"/>
  <c r="T167"/>
  <c r="R167"/>
  <c r="P167"/>
  <c r="BI164"/>
  <c r="BH164"/>
  <c r="BF164"/>
  <c r="BE164"/>
  <c r="T164"/>
  <c r="R164"/>
  <c r="P164"/>
  <c r="BI162"/>
  <c r="BH162"/>
  <c r="BF162"/>
  <c r="BE162"/>
  <c r="T162"/>
  <c r="R162"/>
  <c r="P162"/>
  <c r="BI160"/>
  <c r="BH160"/>
  <c r="BF160"/>
  <c r="BE160"/>
  <c r="T160"/>
  <c r="R160"/>
  <c r="P160"/>
  <c r="BI157"/>
  <c r="BH157"/>
  <c r="BF157"/>
  <c r="BE157"/>
  <c r="T157"/>
  <c r="R157"/>
  <c r="P157"/>
  <c r="BI155"/>
  <c r="BH155"/>
  <c r="BF155"/>
  <c r="BE155"/>
  <c r="T155"/>
  <c r="R155"/>
  <c r="P155"/>
  <c r="BI152"/>
  <c r="BH152"/>
  <c r="BF152"/>
  <c r="BE152"/>
  <c r="T152"/>
  <c r="R152"/>
  <c r="P152"/>
  <c r="BI147"/>
  <c r="BH147"/>
  <c r="BF147"/>
  <c r="BE147"/>
  <c r="T147"/>
  <c r="R147"/>
  <c r="P147"/>
  <c r="BI144"/>
  <c r="BH144"/>
  <c r="BF144"/>
  <c r="BE144"/>
  <c r="T144"/>
  <c r="R144"/>
  <c r="P144"/>
  <c r="BI142"/>
  <c r="BH142"/>
  <c r="BF142"/>
  <c r="BE142"/>
  <c r="T142"/>
  <c r="R142"/>
  <c r="P142"/>
  <c r="BI140"/>
  <c r="BH140"/>
  <c r="BF140"/>
  <c r="BE140"/>
  <c r="T140"/>
  <c r="R140"/>
  <c r="P140"/>
  <c r="BI136"/>
  <c r="BH136"/>
  <c r="BF136"/>
  <c r="BE136"/>
  <c r="T136"/>
  <c r="R136"/>
  <c r="P136"/>
  <c r="BI132"/>
  <c r="BH132"/>
  <c r="BF132"/>
  <c r="BE132"/>
  <c r="T132"/>
  <c r="R132"/>
  <c r="P132"/>
  <c r="BI130"/>
  <c r="BH130"/>
  <c r="BF130"/>
  <c r="BE130"/>
  <c r="T130"/>
  <c r="R130"/>
  <c r="P130"/>
  <c r="BI128"/>
  <c r="BH128"/>
  <c r="BF128"/>
  <c r="BE128"/>
  <c r="T128"/>
  <c r="R128"/>
  <c r="P128"/>
  <c r="BI126"/>
  <c r="BH126"/>
  <c r="BF126"/>
  <c r="BE126"/>
  <c r="T126"/>
  <c r="R126"/>
  <c r="P126"/>
  <c r="BI123"/>
  <c r="BH123"/>
  <c r="BF123"/>
  <c r="BE123"/>
  <c r="T123"/>
  <c r="R123"/>
  <c r="P123"/>
  <c r="BI121"/>
  <c r="BH121"/>
  <c r="BF121"/>
  <c r="BE121"/>
  <c r="T121"/>
  <c r="R121"/>
  <c r="P121"/>
  <c r="BI118"/>
  <c r="BH118"/>
  <c r="BF118"/>
  <c r="BE118"/>
  <c r="T118"/>
  <c r="R118"/>
  <c r="P118"/>
  <c r="BI115"/>
  <c r="BH115"/>
  <c r="BF115"/>
  <c r="BE115"/>
  <c r="T115"/>
  <c r="R115"/>
  <c r="P115"/>
  <c r="BI112"/>
  <c r="BH112"/>
  <c r="BF112"/>
  <c r="BE112"/>
  <c r="T112"/>
  <c r="R112"/>
  <c r="P112"/>
  <c r="BI110"/>
  <c r="BH110"/>
  <c r="BF110"/>
  <c r="BE110"/>
  <c r="T110"/>
  <c r="R110"/>
  <c r="P110"/>
  <c r="BI106"/>
  <c r="BH106"/>
  <c r="BF106"/>
  <c r="BE106"/>
  <c r="T106"/>
  <c r="R106"/>
  <c r="P106"/>
  <c r="BI102"/>
  <c r="BH102"/>
  <c r="BF102"/>
  <c r="BE102"/>
  <c r="T102"/>
  <c r="R102"/>
  <c r="P102"/>
  <c r="BI98"/>
  <c r="BH98"/>
  <c r="BF98"/>
  <c r="BE98"/>
  <c r="T98"/>
  <c r="R98"/>
  <c r="P98"/>
  <c r="BI96"/>
  <c r="BH96"/>
  <c r="BF96"/>
  <c r="BE96"/>
  <c r="T96"/>
  <c r="R96"/>
  <c r="P96"/>
  <c r="BI93"/>
  <c r="BH93"/>
  <c r="BF93"/>
  <c r="BE93"/>
  <c r="T93"/>
  <c r="R93"/>
  <c r="P93"/>
  <c r="BI90"/>
  <c r="BH90"/>
  <c r="BF90"/>
  <c r="BE90"/>
  <c r="T90"/>
  <c r="R90"/>
  <c r="P90"/>
  <c r="J86"/>
  <c r="J85"/>
  <c r="F85"/>
  <c r="F83"/>
  <c r="E81"/>
  <c r="J59"/>
  <c r="J58"/>
  <c r="F58"/>
  <c r="F56"/>
  <c r="E54"/>
  <c r="J20"/>
  <c r="E20"/>
  <c r="F86"/>
  <c r="J19"/>
  <c r="J14"/>
  <c r="J83"/>
  <c r="E7"/>
  <c r="E77"/>
  <c i="2" r="J39"/>
  <c r="J38"/>
  <c i="1" r="AY56"/>
  <c i="2" r="J37"/>
  <c i="1" r="AX56"/>
  <c i="2" r="BI216"/>
  <c r="BH216"/>
  <c r="BF216"/>
  <c r="BE216"/>
  <c r="T216"/>
  <c r="T201"/>
  <c r="R216"/>
  <c r="R201"/>
  <c r="P216"/>
  <c r="P201"/>
  <c r="BI208"/>
  <c r="BH208"/>
  <c r="BF208"/>
  <c r="BE208"/>
  <c r="T208"/>
  <c r="R208"/>
  <c r="P208"/>
  <c r="BI202"/>
  <c r="BH202"/>
  <c r="BF202"/>
  <c r="BE202"/>
  <c r="T202"/>
  <c r="R202"/>
  <c r="P202"/>
  <c r="BI197"/>
  <c r="BH197"/>
  <c r="BF197"/>
  <c r="BE197"/>
  <c r="T197"/>
  <c r="T196"/>
  <c r="R197"/>
  <c r="R196"/>
  <c r="P197"/>
  <c r="P196"/>
  <c r="BI194"/>
  <c r="BH194"/>
  <c r="BF194"/>
  <c r="BE194"/>
  <c r="T194"/>
  <c r="R194"/>
  <c r="P194"/>
  <c r="BI190"/>
  <c r="BH190"/>
  <c r="BF190"/>
  <c r="BE190"/>
  <c r="T190"/>
  <c r="R190"/>
  <c r="P190"/>
  <c r="BI188"/>
  <c r="BH188"/>
  <c r="BF188"/>
  <c r="BE188"/>
  <c r="T188"/>
  <c r="R188"/>
  <c r="P188"/>
  <c r="BI186"/>
  <c r="BH186"/>
  <c r="BF186"/>
  <c r="BE186"/>
  <c r="T186"/>
  <c r="R186"/>
  <c r="P186"/>
  <c r="BI180"/>
  <c r="BH180"/>
  <c r="BF180"/>
  <c r="BE180"/>
  <c r="T180"/>
  <c r="R180"/>
  <c r="P180"/>
  <c r="BI176"/>
  <c r="BH176"/>
  <c r="BF176"/>
  <c r="BE176"/>
  <c r="T176"/>
  <c r="R176"/>
  <c r="P176"/>
  <c r="BI172"/>
  <c r="BH172"/>
  <c r="BF172"/>
  <c r="BE172"/>
  <c r="T172"/>
  <c r="R172"/>
  <c r="P172"/>
  <c r="BI170"/>
  <c r="BH170"/>
  <c r="BF170"/>
  <c r="BE170"/>
  <c r="T170"/>
  <c r="R170"/>
  <c r="P170"/>
  <c r="BI166"/>
  <c r="BH166"/>
  <c r="BF166"/>
  <c r="BE166"/>
  <c r="T166"/>
  <c r="R166"/>
  <c r="P166"/>
  <c r="BI162"/>
  <c r="BH162"/>
  <c r="BF162"/>
  <c r="BE162"/>
  <c r="T162"/>
  <c r="R162"/>
  <c r="P162"/>
  <c r="BI158"/>
  <c r="BH158"/>
  <c r="BF158"/>
  <c r="BE158"/>
  <c r="T158"/>
  <c r="R158"/>
  <c r="P158"/>
  <c r="BI154"/>
  <c r="BH154"/>
  <c r="BF154"/>
  <c r="BE154"/>
  <c r="T154"/>
  <c r="R154"/>
  <c r="P154"/>
  <c r="BI152"/>
  <c r="BH152"/>
  <c r="BF152"/>
  <c r="BE152"/>
  <c r="T152"/>
  <c r="R152"/>
  <c r="P152"/>
  <c r="BI148"/>
  <c r="BH148"/>
  <c r="BF148"/>
  <c r="BE148"/>
  <c r="T148"/>
  <c r="R148"/>
  <c r="P148"/>
  <c r="BI143"/>
  <c r="BH143"/>
  <c r="BF143"/>
  <c r="BE143"/>
  <c r="T143"/>
  <c r="R143"/>
  <c r="P143"/>
  <c r="BI139"/>
  <c r="BH139"/>
  <c r="BF139"/>
  <c r="BE139"/>
  <c r="T139"/>
  <c r="R139"/>
  <c r="P139"/>
  <c r="BI134"/>
  <c r="BH134"/>
  <c r="BF134"/>
  <c r="BE134"/>
  <c r="T134"/>
  <c r="R134"/>
  <c r="P134"/>
  <c r="BI129"/>
  <c r="BH129"/>
  <c r="BF129"/>
  <c r="BE129"/>
  <c r="T129"/>
  <c r="R129"/>
  <c r="P129"/>
  <c r="BI127"/>
  <c r="BH127"/>
  <c r="BF127"/>
  <c r="BE127"/>
  <c r="T127"/>
  <c r="R127"/>
  <c r="P127"/>
  <c r="BI124"/>
  <c r="BH124"/>
  <c r="BF124"/>
  <c r="BE124"/>
  <c r="T124"/>
  <c r="R124"/>
  <c r="P124"/>
  <c r="BI120"/>
  <c r="BH120"/>
  <c r="BF120"/>
  <c r="BE120"/>
  <c r="T120"/>
  <c r="R120"/>
  <c r="P120"/>
  <c r="BI118"/>
  <c r="BH118"/>
  <c r="BF118"/>
  <c r="BE118"/>
  <c r="T118"/>
  <c r="R118"/>
  <c r="P118"/>
  <c r="BI116"/>
  <c r="BH116"/>
  <c r="BF116"/>
  <c r="BE116"/>
  <c r="T116"/>
  <c r="R116"/>
  <c r="P116"/>
  <c r="BI111"/>
  <c r="BH111"/>
  <c r="BF111"/>
  <c r="BE111"/>
  <c r="T111"/>
  <c r="R111"/>
  <c r="P111"/>
  <c r="BI108"/>
  <c r="BH108"/>
  <c r="BF108"/>
  <c r="BE108"/>
  <c r="T108"/>
  <c r="R108"/>
  <c r="P108"/>
  <c r="BI106"/>
  <c r="BH106"/>
  <c r="BF106"/>
  <c r="BE106"/>
  <c r="T106"/>
  <c r="R106"/>
  <c r="P106"/>
  <c r="BI103"/>
  <c r="BH103"/>
  <c r="BF103"/>
  <c r="BE103"/>
  <c r="T103"/>
  <c r="R103"/>
  <c r="P103"/>
  <c r="BI98"/>
  <c r="BH98"/>
  <c r="BF98"/>
  <c r="BE98"/>
  <c r="T98"/>
  <c r="R98"/>
  <c r="P98"/>
  <c r="BI94"/>
  <c r="BH94"/>
  <c r="BF94"/>
  <c r="BE94"/>
  <c r="T94"/>
  <c r="R94"/>
  <c r="P94"/>
  <c r="BI90"/>
  <c r="BH90"/>
  <c r="BF90"/>
  <c r="BE90"/>
  <c r="T90"/>
  <c r="R90"/>
  <c r="P90"/>
  <c r="J86"/>
  <c r="J85"/>
  <c r="F85"/>
  <c r="F83"/>
  <c r="E81"/>
  <c r="J59"/>
  <c r="J58"/>
  <c r="F58"/>
  <c r="F56"/>
  <c r="E54"/>
  <c r="J20"/>
  <c r="E20"/>
  <c r="F59"/>
  <c r="J19"/>
  <c r="J14"/>
  <c r="J83"/>
  <c r="E7"/>
  <c r="E50"/>
  <c i="1" r="L50"/>
  <c r="AM50"/>
  <c r="AM49"/>
  <c r="L49"/>
  <c r="AM47"/>
  <c r="L47"/>
  <c r="L45"/>
  <c r="L44"/>
  <c i="19" r="BK141"/>
  <c r="J139"/>
  <c r="BK135"/>
  <c r="J125"/>
  <c r="BK123"/>
  <c r="BK121"/>
  <c r="BK119"/>
  <c r="BK117"/>
  <c r="J117"/>
  <c r="BK112"/>
  <c r="BK107"/>
  <c r="J105"/>
  <c r="J103"/>
  <c r="J100"/>
  <c r="J98"/>
  <c r="J93"/>
  <c r="J89"/>
  <c r="J87"/>
  <c i="18" r="J145"/>
  <c r="BK143"/>
  <c r="J141"/>
  <c r="J137"/>
  <c r="BK128"/>
  <c r="BK126"/>
  <c r="BK116"/>
  <c r="J104"/>
  <c r="J101"/>
  <c r="J98"/>
  <c r="J89"/>
  <c i="17" r="J108"/>
  <c r="J102"/>
  <c r="J99"/>
  <c r="J86"/>
  <c i="16" r="BK103"/>
  <c r="BK98"/>
  <c r="BK93"/>
  <c i="15" r="J94"/>
  <c r="BK89"/>
  <c i="14" r="BK98"/>
  <c r="J93"/>
  <c r="BK91"/>
  <c i="13" r="BK144"/>
  <c r="J135"/>
  <c r="BK123"/>
  <c r="BK116"/>
  <c r="BK99"/>
  <c r="BK95"/>
  <c r="J91"/>
  <c i="12" r="BK168"/>
  <c r="BK160"/>
  <c r="J156"/>
  <c r="BK142"/>
  <c r="J133"/>
  <c r="BK119"/>
  <c r="J113"/>
  <c r="BK108"/>
  <c r="BK98"/>
  <c i="11" r="J235"/>
  <c r="BK217"/>
  <c r="BK214"/>
  <c r="J211"/>
  <c r="J208"/>
  <c r="J196"/>
  <c r="BK193"/>
  <c r="BK190"/>
  <c r="J188"/>
  <c r="J177"/>
  <c r="J171"/>
  <c r="J168"/>
  <c r="BK158"/>
  <c r="J156"/>
  <c r="BK137"/>
  <c r="BK134"/>
  <c r="J131"/>
  <c r="BK128"/>
  <c r="J125"/>
  <c r="BK119"/>
  <c r="BK116"/>
  <c r="J113"/>
  <c r="BK107"/>
  <c r="J105"/>
  <c r="BK102"/>
  <c r="J95"/>
  <c r="BK91"/>
  <c r="J88"/>
  <c i="10" r="J218"/>
  <c r="BK215"/>
  <c r="BK212"/>
  <c r="J209"/>
  <c r="J207"/>
  <c r="J199"/>
  <c r="J194"/>
  <c r="BK188"/>
  <c r="BK185"/>
  <c r="J182"/>
  <c r="BK176"/>
  <c r="J170"/>
  <c r="J161"/>
  <c r="J158"/>
  <c r="J155"/>
  <c r="BK149"/>
  <c r="BK137"/>
  <c r="J128"/>
  <c r="BK106"/>
  <c r="BK98"/>
  <c r="BK95"/>
  <c r="BK86"/>
  <c i="8" r="BK234"/>
  <c r="J234"/>
  <c r="J193"/>
  <c r="J189"/>
  <c r="J181"/>
  <c r="BK177"/>
  <c r="J173"/>
  <c r="J171"/>
  <c r="J163"/>
  <c r="J158"/>
  <c r="BK154"/>
  <c r="J149"/>
  <c r="J131"/>
  <c r="J127"/>
  <c r="J115"/>
  <c i="7" r="J397"/>
  <c r="BK386"/>
  <c r="J362"/>
  <c r="J347"/>
  <c r="BK335"/>
  <c r="BK311"/>
  <c r="J283"/>
  <c r="BK279"/>
  <c r="J269"/>
  <c r="J267"/>
  <c r="BK255"/>
  <c r="J250"/>
  <c r="BK241"/>
  <c r="BK237"/>
  <c r="J226"/>
  <c r="J221"/>
  <c r="BK197"/>
  <c r="BK195"/>
  <c r="J192"/>
  <c r="BK190"/>
  <c r="BK186"/>
  <c r="J182"/>
  <c r="J163"/>
  <c r="J159"/>
  <c r="J151"/>
  <c r="J146"/>
  <c r="J125"/>
  <c i="6" r="BK162"/>
  <c r="J146"/>
  <c r="BK141"/>
  <c r="J136"/>
  <c r="BK133"/>
  <c r="BK129"/>
  <c r="BK114"/>
  <c r="J112"/>
  <c r="J99"/>
  <c r="J97"/>
  <c r="J88"/>
  <c i="5" r="BK168"/>
  <c r="BK164"/>
  <c r="J157"/>
  <c r="BK154"/>
  <c r="J151"/>
  <c r="BK145"/>
  <c r="BK135"/>
  <c r="BK133"/>
  <c r="BK131"/>
  <c r="J128"/>
  <c r="J118"/>
  <c r="BK116"/>
  <c r="BK106"/>
  <c r="J101"/>
  <c r="BK98"/>
  <c r="BK88"/>
  <c i="4" r="BK222"/>
  <c r="J222"/>
  <c r="J214"/>
  <c r="BK205"/>
  <c r="BK197"/>
  <c r="BK191"/>
  <c r="BK188"/>
  <c r="BK185"/>
  <c r="BK182"/>
  <c r="J179"/>
  <c r="BK177"/>
  <c r="J165"/>
  <c r="J163"/>
  <c r="BK155"/>
  <c r="J149"/>
  <c r="BK143"/>
  <c r="BK140"/>
  <c r="J138"/>
  <c r="BK129"/>
  <c r="J125"/>
  <c r="J123"/>
  <c r="BK121"/>
  <c r="J114"/>
  <c r="J108"/>
  <c r="BK105"/>
  <c r="BK103"/>
  <c r="BK99"/>
  <c r="BK91"/>
  <c i="3" r="BK304"/>
  <c r="J304"/>
  <c r="BK299"/>
  <c r="J299"/>
  <c r="J286"/>
  <c r="BK281"/>
  <c r="BK278"/>
  <c r="BK273"/>
  <c r="J268"/>
  <c r="J257"/>
  <c r="BK248"/>
  <c r="BK235"/>
  <c r="J232"/>
  <c r="J225"/>
  <c r="BK222"/>
  <c r="J220"/>
  <c r="BK210"/>
  <c r="BK207"/>
  <c r="J201"/>
  <c r="J196"/>
  <c r="BK187"/>
  <c r="J181"/>
  <c r="BK179"/>
  <c r="BK177"/>
  <c r="J174"/>
  <c r="BK171"/>
  <c r="BK169"/>
  <c r="BK167"/>
  <c r="BK164"/>
  <c r="BK162"/>
  <c r="J160"/>
  <c r="BK155"/>
  <c r="BK152"/>
  <c r="BK142"/>
  <c r="J118"/>
  <c r="BK115"/>
  <c r="J98"/>
  <c r="J96"/>
  <c i="2" r="BK216"/>
  <c r="J216"/>
  <c r="J208"/>
  <c r="J190"/>
  <c r="J188"/>
  <c r="J186"/>
  <c r="BK176"/>
  <c r="J172"/>
  <c r="BK166"/>
  <c r="BK162"/>
  <c r="BK154"/>
  <c r="J152"/>
  <c r="BK139"/>
  <c r="J129"/>
  <c r="J127"/>
  <c r="BK111"/>
  <c r="BK98"/>
  <c r="BK90"/>
  <c i="1" r="AS76"/>
  <c r="AS55"/>
  <c i="19" r="J91"/>
  <c r="BK89"/>
  <c r="BK87"/>
  <c i="18" r="BK139"/>
  <c r="BK137"/>
  <c r="J135"/>
  <c r="J133"/>
  <c r="BK121"/>
  <c r="BK113"/>
  <c r="BK107"/>
  <c r="BK98"/>
  <c r="J92"/>
  <c i="17" r="BK102"/>
  <c r="BK96"/>
  <c r="J93"/>
  <c r="BK89"/>
  <c i="16" r="J88"/>
  <c i="13" r="J139"/>
  <c r="BK135"/>
  <c r="J131"/>
  <c i="12" r="J172"/>
  <c r="BK164"/>
  <c r="BK156"/>
  <c r="J152"/>
  <c r="J146"/>
  <c r="J142"/>
  <c r="BK137"/>
  <c r="J129"/>
  <c r="J119"/>
  <c r="BK113"/>
  <c r="BK103"/>
  <c r="J98"/>
  <c r="BK90"/>
  <c i="11" r="BK342"/>
  <c r="J337"/>
  <c r="BK335"/>
  <c r="J329"/>
  <c r="J320"/>
  <c r="BK318"/>
  <c r="BK316"/>
  <c r="J313"/>
  <c r="J308"/>
  <c r="BK302"/>
  <c r="J299"/>
  <c r="BK293"/>
  <c r="BK288"/>
  <c r="BK280"/>
  <c r="BK278"/>
  <c r="BK276"/>
  <c r="BK273"/>
  <c r="J265"/>
  <c r="BK262"/>
  <c r="BK259"/>
  <c r="J256"/>
  <c r="J253"/>
  <c r="J250"/>
  <c r="J247"/>
  <c r="BK241"/>
  <c r="BK238"/>
  <c r="BK226"/>
  <c r="BK223"/>
  <c r="J217"/>
  <c r="BK211"/>
  <c r="BK208"/>
  <c r="J202"/>
  <c r="J193"/>
  <c r="BK188"/>
  <c r="BK186"/>
  <c r="BK180"/>
  <c r="J174"/>
  <c r="BK171"/>
  <c r="J158"/>
  <c r="BK143"/>
  <c r="J140"/>
  <c r="J134"/>
  <c r="J122"/>
  <c r="BK113"/>
  <c r="J110"/>
  <c r="J107"/>
  <c r="J93"/>
  <c i="10" r="BK209"/>
  <c r="J205"/>
  <c r="J202"/>
  <c r="BK199"/>
  <c r="BK191"/>
  <c r="J179"/>
  <c r="BK167"/>
  <c r="BK164"/>
  <c r="BK152"/>
  <c r="J149"/>
  <c r="J143"/>
  <c r="J137"/>
  <c r="BK134"/>
  <c r="BK131"/>
  <c r="BK128"/>
  <c r="BK124"/>
  <c r="J115"/>
  <c r="BK112"/>
  <c r="BK109"/>
  <c r="J106"/>
  <c r="J103"/>
  <c r="BK93"/>
  <c r="BK91"/>
  <c r="BK89"/>
  <c i="9" r="J101"/>
  <c r="BK97"/>
  <c r="BK94"/>
  <c r="J91"/>
  <c i="8" r="BK230"/>
  <c r="J224"/>
  <c r="J197"/>
  <c r="J185"/>
  <c r="BK173"/>
  <c r="J167"/>
  <c r="BK158"/>
  <c r="J154"/>
  <c r="BK139"/>
  <c r="BK135"/>
  <c r="BK131"/>
  <c r="J123"/>
  <c r="J119"/>
  <c r="J110"/>
  <c r="J98"/>
  <c r="BK89"/>
  <c i="7" r="BK409"/>
  <c r="J409"/>
  <c r="BK401"/>
  <c r="J401"/>
  <c r="BK397"/>
  <c r="J391"/>
  <c r="J378"/>
  <c r="BK370"/>
  <c r="J357"/>
  <c r="J339"/>
  <c r="J335"/>
  <c r="BK332"/>
  <c r="BK326"/>
  <c r="BK321"/>
  <c r="J311"/>
  <c r="J307"/>
  <c r="BK303"/>
  <c r="BK299"/>
  <c r="BK295"/>
  <c r="J279"/>
  <c r="BK269"/>
  <c r="BK267"/>
  <c r="J263"/>
  <c r="J259"/>
  <c r="J255"/>
  <c r="BK245"/>
  <c r="J237"/>
  <c r="BK233"/>
  <c r="BK221"/>
  <c r="BK213"/>
  <c r="BK208"/>
  <c r="BK192"/>
  <c r="J175"/>
  <c r="J171"/>
  <c r="J155"/>
  <c r="BK151"/>
  <c r="BK141"/>
  <c r="J136"/>
  <c r="J132"/>
  <c r="BK121"/>
  <c r="BK101"/>
  <c r="J97"/>
  <c r="J91"/>
  <c i="6" r="BK166"/>
  <c r="J166"/>
  <c r="J158"/>
  <c r="BK155"/>
  <c r="BK152"/>
  <c r="J149"/>
  <c r="J143"/>
  <c r="BK131"/>
  <c r="J129"/>
  <c r="BK127"/>
  <c r="J124"/>
  <c r="BK120"/>
  <c r="BK117"/>
  <c r="J110"/>
  <c r="BK101"/>
  <c r="BK93"/>
  <c i="5" r="J164"/>
  <c r="J154"/>
  <c r="BK148"/>
  <c r="J145"/>
  <c r="BK143"/>
  <c r="BK138"/>
  <c r="J133"/>
  <c r="J131"/>
  <c r="BK124"/>
  <c r="J121"/>
  <c r="BK118"/>
  <c r="J116"/>
  <c r="BK112"/>
  <c r="J108"/>
  <c r="BK103"/>
  <c r="J93"/>
  <c r="J91"/>
  <c i="4" r="J218"/>
  <c r="J210"/>
  <c r="J205"/>
  <c r="BK200"/>
  <c r="J197"/>
  <c r="J194"/>
  <c r="BK179"/>
  <c r="J175"/>
  <c r="J172"/>
  <c r="J169"/>
  <c r="BK165"/>
  <c r="J161"/>
  <c r="BK158"/>
  <c r="J155"/>
  <c r="J152"/>
  <c r="J146"/>
  <c r="J136"/>
  <c r="J119"/>
  <c r="J116"/>
  <c r="J111"/>
  <c r="BK108"/>
  <c r="J105"/>
  <c r="J103"/>
  <c r="J95"/>
  <c r="J91"/>
  <c r="BK86"/>
  <c i="3" r="J295"/>
  <c r="J291"/>
  <c r="BK286"/>
  <c r="J273"/>
  <c r="BK268"/>
  <c r="J260"/>
  <c r="BK251"/>
  <c r="BK245"/>
  <c r="BK232"/>
  <c r="J229"/>
  <c r="BK225"/>
  <c r="J214"/>
  <c r="J207"/>
  <c r="J204"/>
  <c r="J199"/>
  <c r="BK193"/>
  <c r="BK190"/>
  <c r="J179"/>
  <c r="BK174"/>
  <c r="BK160"/>
  <c r="J157"/>
  <c r="J152"/>
  <c r="BK140"/>
  <c r="BK136"/>
  <c r="J128"/>
  <c r="J126"/>
  <c r="BK118"/>
  <c r="J115"/>
  <c r="BK106"/>
  <c r="J93"/>
  <c r="J90"/>
  <c i="2" r="BK208"/>
  <c r="J202"/>
  <c r="J197"/>
  <c r="BK194"/>
  <c r="BK190"/>
  <c r="BK186"/>
  <c r="BK172"/>
  <c r="J170"/>
  <c r="J154"/>
  <c r="BK148"/>
  <c r="J143"/>
  <c r="J139"/>
  <c r="BK134"/>
  <c r="BK127"/>
  <c r="J124"/>
  <c r="BK120"/>
  <c r="J118"/>
  <c r="BK116"/>
  <c r="J111"/>
  <c r="J108"/>
  <c r="J103"/>
  <c r="J98"/>
  <c r="BK94"/>
  <c i="1" r="AS79"/>
  <c r="AS65"/>
  <c i="19" r="J141"/>
  <c r="BK139"/>
  <c r="J135"/>
  <c r="BK125"/>
  <c r="J119"/>
  <c r="J112"/>
  <c r="J107"/>
  <c r="BK105"/>
  <c r="BK103"/>
  <c r="BK100"/>
  <c r="BK98"/>
  <c r="BK93"/>
  <c r="BK91"/>
  <c i="18" r="BK145"/>
  <c r="J139"/>
  <c r="BK135"/>
  <c r="BK131"/>
  <c r="BK124"/>
  <c r="J121"/>
  <c r="J116"/>
  <c r="J110"/>
  <c r="J107"/>
  <c r="BK104"/>
  <c r="BK101"/>
  <c r="J95"/>
  <c r="BK89"/>
  <c i="17" r="BK108"/>
  <c r="J105"/>
  <c r="BK93"/>
  <c i="16" r="J93"/>
  <c r="BK88"/>
  <c i="15" r="J89"/>
  <c i="14" r="J96"/>
  <c r="BK93"/>
  <c r="J91"/>
  <c i="13" r="J144"/>
  <c r="BK131"/>
  <c r="J127"/>
  <c r="J123"/>
  <c r="J116"/>
  <c r="J95"/>
  <c i="12" r="BK172"/>
  <c r="BK150"/>
  <c r="BK146"/>
  <c r="J137"/>
  <c r="BK133"/>
  <c r="BK129"/>
  <c r="BK124"/>
  <c r="J103"/>
  <c r="J94"/>
  <c r="J90"/>
  <c i="11" r="J342"/>
  <c r="BK337"/>
  <c r="J335"/>
  <c r="BK329"/>
  <c r="J326"/>
  <c r="J323"/>
  <c r="BK320"/>
  <c r="J316"/>
  <c r="BK313"/>
  <c r="J310"/>
  <c r="J305"/>
  <c r="BK299"/>
  <c r="J296"/>
  <c r="BK290"/>
  <c r="J288"/>
  <c r="BK286"/>
  <c r="BK283"/>
  <c r="J280"/>
  <c r="J273"/>
  <c r="J270"/>
  <c r="J268"/>
  <c r="J262"/>
  <c r="J259"/>
  <c r="BK253"/>
  <c r="BK250"/>
  <c r="BK244"/>
  <c r="J238"/>
  <c r="J232"/>
  <c r="J229"/>
  <c r="J223"/>
  <c r="J220"/>
  <c r="J205"/>
  <c r="BK202"/>
  <c r="J199"/>
  <c r="BK196"/>
  <c r="J186"/>
  <c r="J183"/>
  <c r="J180"/>
  <c r="J165"/>
  <c r="BK162"/>
  <c r="BK160"/>
  <c r="J154"/>
  <c r="BK152"/>
  <c r="BK149"/>
  <c r="BK146"/>
  <c r="J137"/>
  <c r="J128"/>
  <c r="BK125"/>
  <c r="J116"/>
  <c r="BK110"/>
  <c r="J97"/>
  <c r="BK93"/>
  <c r="BK88"/>
  <c i="10" r="BK221"/>
  <c r="J215"/>
  <c r="J212"/>
  <c r="BK205"/>
  <c r="J197"/>
  <c r="J191"/>
  <c r="J188"/>
  <c r="BK182"/>
  <c r="BK173"/>
  <c r="BK170"/>
  <c r="BK161"/>
  <c r="BK146"/>
  <c r="BK143"/>
  <c r="BK140"/>
  <c r="J134"/>
  <c r="J131"/>
  <c r="J126"/>
  <c r="J124"/>
  <c r="J121"/>
  <c r="J118"/>
  <c r="J109"/>
  <c r="BK103"/>
  <c r="J93"/>
  <c i="9" r="J97"/>
  <c r="BK91"/>
  <c i="8" r="J230"/>
  <c r="BK224"/>
  <c r="BK219"/>
  <c r="BK212"/>
  <c r="J205"/>
  <c r="J201"/>
  <c r="BK181"/>
  <c r="J177"/>
  <c r="BK171"/>
  <c r="BK167"/>
  <c r="BK163"/>
  <c r="J145"/>
  <c r="J141"/>
  <c r="J139"/>
  <c r="BK127"/>
  <c r="BK123"/>
  <c r="BK115"/>
  <c r="BK110"/>
  <c r="BK105"/>
  <c r="BK98"/>
  <c r="BK94"/>
  <c i="7" r="BK391"/>
  <c r="BK378"/>
  <c r="J370"/>
  <c r="BK367"/>
  <c r="BK362"/>
  <c r="BK351"/>
  <c r="BK347"/>
  <c r="BK343"/>
  <c r="BK339"/>
  <c r="J332"/>
  <c r="BK329"/>
  <c r="J317"/>
  <c r="BK307"/>
  <c r="J303"/>
  <c r="J299"/>
  <c r="J295"/>
  <c r="BK290"/>
  <c r="BK283"/>
  <c r="J273"/>
  <c r="BK259"/>
  <c r="BK250"/>
  <c r="J243"/>
  <c r="J241"/>
  <c r="J233"/>
  <c r="BK226"/>
  <c r="BK217"/>
  <c r="J213"/>
  <c r="J208"/>
  <c r="J203"/>
  <c r="J197"/>
  <c r="BK182"/>
  <c r="BK179"/>
  <c r="BK175"/>
  <c r="BK167"/>
  <c r="BK163"/>
  <c r="BK159"/>
  <c r="J141"/>
  <c r="BK132"/>
  <c r="BK125"/>
  <c r="J105"/>
  <c r="BK91"/>
  <c i="6" r="J152"/>
  <c r="BK149"/>
  <c r="BK146"/>
  <c r="BK143"/>
  <c r="J141"/>
  <c r="BK139"/>
  <c r="BK136"/>
  <c r="J133"/>
  <c r="J131"/>
  <c r="J127"/>
  <c r="BK124"/>
  <c r="BK122"/>
  <c r="J117"/>
  <c r="J114"/>
  <c r="BK112"/>
  <c r="BK110"/>
  <c r="BK106"/>
  <c r="J104"/>
  <c r="BK97"/>
  <c r="BK95"/>
  <c r="BK91"/>
  <c r="BK88"/>
  <c i="5" r="J168"/>
  <c r="BK160"/>
  <c r="BK157"/>
  <c r="BK151"/>
  <c r="J148"/>
  <c r="J143"/>
  <c r="J141"/>
  <c r="BK128"/>
  <c r="J126"/>
  <c r="BK121"/>
  <c r="BK114"/>
  <c r="J112"/>
  <c r="J106"/>
  <c r="J103"/>
  <c r="J95"/>
  <c r="BK93"/>
  <c i="4" r="BK214"/>
  <c r="J188"/>
  <c r="J182"/>
  <c r="BK175"/>
  <c r="BK172"/>
  <c r="J167"/>
  <c r="BK163"/>
  <c r="J158"/>
  <c r="BK152"/>
  <c r="BK146"/>
  <c r="J143"/>
  <c r="J140"/>
  <c r="BK133"/>
  <c r="BK116"/>
  <c r="BK114"/>
  <c r="J99"/>
  <c r="J89"/>
  <c r="J86"/>
  <c i="3" r="BK260"/>
  <c r="J254"/>
  <c r="J248"/>
  <c r="J245"/>
  <c r="J242"/>
  <c r="J240"/>
  <c r="BK238"/>
  <c r="J235"/>
  <c r="BK229"/>
  <c r="BK220"/>
  <c r="BK217"/>
  <c r="BK201"/>
  <c r="BK196"/>
  <c r="J193"/>
  <c r="J187"/>
  <c r="J184"/>
  <c r="BK181"/>
  <c r="J171"/>
  <c r="J167"/>
  <c r="J162"/>
  <c r="J155"/>
  <c r="BK147"/>
  <c r="J144"/>
  <c r="J140"/>
  <c r="J132"/>
  <c r="J130"/>
  <c r="BK123"/>
  <c r="BK121"/>
  <c r="BK112"/>
  <c r="J110"/>
  <c r="J106"/>
  <c r="J102"/>
  <c r="BK96"/>
  <c r="BK93"/>
  <c i="2" r="BK202"/>
  <c r="BK197"/>
  <c r="J194"/>
  <c r="J180"/>
  <c r="J166"/>
  <c r="BK158"/>
  <c r="BK152"/>
  <c r="J148"/>
  <c r="J134"/>
  <c r="BK124"/>
  <c r="J120"/>
  <c r="BK118"/>
  <c r="J106"/>
  <c r="BK103"/>
  <c r="J90"/>
  <c i="1" r="AS72"/>
  <c r="AS61"/>
  <c i="19" r="J123"/>
  <c r="J121"/>
  <c i="18" r="J143"/>
  <c r="BK141"/>
  <c r="BK133"/>
  <c r="J131"/>
  <c r="J128"/>
  <c r="J126"/>
  <c r="J124"/>
  <c r="J113"/>
  <c r="BK110"/>
  <c r="BK95"/>
  <c r="BK92"/>
  <c i="17" r="BK105"/>
  <c r="BK99"/>
  <c r="J96"/>
  <c r="J89"/>
  <c r="BK86"/>
  <c i="16" r="J103"/>
  <c r="J98"/>
  <c i="15" r="BK94"/>
  <c i="14" r="J98"/>
  <c r="BK96"/>
  <c i="13" r="BK139"/>
  <c r="BK127"/>
  <c r="J99"/>
  <c r="BK91"/>
  <c i="12" r="J168"/>
  <c r="J164"/>
  <c r="J160"/>
  <c r="BK152"/>
  <c r="J150"/>
  <c r="J124"/>
  <c r="J108"/>
  <c r="BK94"/>
  <c i="11" r="BK326"/>
  <c r="BK323"/>
  <c r="J318"/>
  <c r="BK310"/>
  <c r="BK308"/>
  <c r="BK305"/>
  <c r="J302"/>
  <c r="BK296"/>
  <c r="J293"/>
  <c r="J290"/>
  <c r="J286"/>
  <c r="J283"/>
  <c r="J278"/>
  <c r="J276"/>
  <c r="BK270"/>
  <c r="BK268"/>
  <c r="BK265"/>
  <c r="BK256"/>
  <c r="BK247"/>
  <c r="J244"/>
  <c r="J241"/>
  <c r="BK235"/>
  <c r="BK232"/>
  <c r="BK229"/>
  <c r="J226"/>
  <c r="BK220"/>
  <c r="J214"/>
  <c r="BK205"/>
  <c r="BK199"/>
  <c r="J190"/>
  <c r="BK183"/>
  <c r="BK177"/>
  <c r="BK174"/>
  <c r="BK168"/>
  <c r="BK165"/>
  <c r="J162"/>
  <c r="J160"/>
  <c r="BK156"/>
  <c r="BK154"/>
  <c r="J152"/>
  <c r="J149"/>
  <c r="J146"/>
  <c r="J143"/>
  <c r="BK140"/>
  <c r="BK131"/>
  <c r="BK122"/>
  <c r="J119"/>
  <c r="BK105"/>
  <c r="J102"/>
  <c r="BK97"/>
  <c r="BK95"/>
  <c r="J91"/>
  <c i="10" r="BK223"/>
  <c r="J223"/>
  <c r="J221"/>
  <c r="BK218"/>
  <c r="BK207"/>
  <c r="BK202"/>
  <c r="BK197"/>
  <c r="BK194"/>
  <c r="J185"/>
  <c r="BK179"/>
  <c r="J176"/>
  <c r="J173"/>
  <c r="J167"/>
  <c r="J164"/>
  <c r="BK158"/>
  <c r="BK155"/>
  <c r="J152"/>
  <c r="J146"/>
  <c r="J140"/>
  <c r="BK126"/>
  <c r="BK121"/>
  <c r="BK118"/>
  <c r="BK115"/>
  <c r="J112"/>
  <c r="J98"/>
  <c r="J95"/>
  <c r="J91"/>
  <c r="J89"/>
  <c r="J86"/>
  <c i="9" r="BK101"/>
  <c r="J94"/>
  <c i="8" r="J219"/>
  <c r="J212"/>
  <c r="BK205"/>
  <c r="BK201"/>
  <c r="BK197"/>
  <c r="BK193"/>
  <c r="BK189"/>
  <c r="BK185"/>
  <c r="BK149"/>
  <c r="BK145"/>
  <c r="BK141"/>
  <c r="J135"/>
  <c r="BK119"/>
  <c r="J105"/>
  <c r="J94"/>
  <c r="J89"/>
  <c i="7" r="J386"/>
  <c r="J367"/>
  <c r="BK357"/>
  <c r="J351"/>
  <c r="J343"/>
  <c r="J329"/>
  <c r="J326"/>
  <c r="J321"/>
  <c r="BK317"/>
  <c r="J290"/>
  <c r="BK273"/>
  <c r="BK263"/>
  <c r="J245"/>
  <c r="BK243"/>
  <c r="J217"/>
  <c r="BK203"/>
  <c r="J195"/>
  <c r="J190"/>
  <c r="J186"/>
  <c r="J179"/>
  <c r="BK171"/>
  <c r="J167"/>
  <c r="BK155"/>
  <c r="BK146"/>
  <c r="BK136"/>
  <c r="J121"/>
  <c r="BK105"/>
  <c r="J101"/>
  <c r="BK97"/>
  <c i="6" r="J162"/>
  <c r="BK158"/>
  <c r="J155"/>
  <c r="J139"/>
  <c r="J122"/>
  <c r="J120"/>
  <c r="J106"/>
  <c r="BK104"/>
  <c r="J101"/>
  <c r="BK99"/>
  <c r="J95"/>
  <c r="J93"/>
  <c r="J91"/>
  <c i="5" r="J160"/>
  <c r="BK141"/>
  <c r="J138"/>
  <c r="J135"/>
  <c r="BK126"/>
  <c r="J124"/>
  <c r="J114"/>
  <c r="BK108"/>
  <c r="BK101"/>
  <c r="J98"/>
  <c r="BK95"/>
  <c r="BK91"/>
  <c r="J88"/>
  <c i="4" r="BK218"/>
  <c r="BK210"/>
  <c r="J200"/>
  <c r="BK194"/>
  <c r="J191"/>
  <c r="J185"/>
  <c r="J177"/>
  <c r="BK169"/>
  <c r="BK167"/>
  <c r="BK161"/>
  <c r="BK149"/>
  <c r="BK138"/>
  <c r="BK136"/>
  <c r="J133"/>
  <c r="J129"/>
  <c r="BK125"/>
  <c r="BK123"/>
  <c r="J121"/>
  <c r="BK119"/>
  <c r="BK111"/>
  <c r="BK95"/>
  <c r="BK89"/>
  <c i="3" r="BK295"/>
  <c r="BK291"/>
  <c r="J281"/>
  <c r="J278"/>
  <c r="BK257"/>
  <c r="BK254"/>
  <c r="J251"/>
  <c r="BK242"/>
  <c r="BK240"/>
  <c r="J238"/>
  <c r="J222"/>
  <c r="J217"/>
  <c r="BK214"/>
  <c r="J210"/>
  <c r="BK204"/>
  <c r="BK199"/>
  <c r="J190"/>
  <c r="BK184"/>
  <c r="J177"/>
  <c r="J169"/>
  <c r="J164"/>
  <c r="BK157"/>
  <c r="J147"/>
  <c r="BK144"/>
  <c r="J142"/>
  <c r="J136"/>
  <c r="BK132"/>
  <c r="BK130"/>
  <c r="BK128"/>
  <c r="BK126"/>
  <c r="J123"/>
  <c r="J121"/>
  <c r="J112"/>
  <c r="BK110"/>
  <c r="BK102"/>
  <c r="BK98"/>
  <c r="BK90"/>
  <c i="2" r="BK188"/>
  <c r="BK180"/>
  <c r="J176"/>
  <c r="BK170"/>
  <c r="J162"/>
  <c r="J158"/>
  <c r="BK143"/>
  <c r="BK129"/>
  <c r="J116"/>
  <c r="BK108"/>
  <c r="BK106"/>
  <c r="J94"/>
  <c i="1" r="AS70"/>
  <c r="AS68"/>
  <c i="2" l="1" r="P157"/>
  <c r="P156"/>
  <c r="P89"/>
  <c i="1" r="AU56"/>
  <c i="3" r="P267"/>
  <c r="T277"/>
  <c i="4" r="P85"/>
  <c i="1" r="AU58"/>
  <c i="5" r="P163"/>
  <c r="P162"/>
  <c r="P87"/>
  <c i="1" r="AU59"/>
  <c i="6" r="R161"/>
  <c r="R160"/>
  <c r="R87"/>
  <c i="7" r="R90"/>
  <c r="R89"/>
  <c r="BK366"/>
  <c r="J366"/>
  <c r="J66"/>
  <c i="8" r="R88"/>
  <c r="BK204"/>
  <c r="J204"/>
  <c r="J65"/>
  <c i="10" r="P85"/>
  <c i="1" r="AU66"/>
  <c i="12" r="T89"/>
  <c r="T88"/>
  <c r="T87"/>
  <c i="13" r="P90"/>
  <c r="P89"/>
  <c r="P88"/>
  <c i="1" r="AU71"/>
  <c i="14" r="R90"/>
  <c r="R89"/>
  <c r="R95"/>
  <c i="16" r="BK87"/>
  <c r="BK86"/>
  <c r="J86"/>
  <c r="J63"/>
  <c i="17" r="T85"/>
  <c i="18" r="BK120"/>
  <c r="J120"/>
  <c r="J65"/>
  <c r="BK130"/>
  <c r="J130"/>
  <c r="J66"/>
  <c i="2" r="R157"/>
  <c r="R156"/>
  <c r="R89"/>
  <c i="3" r="BK267"/>
  <c r="J267"/>
  <c r="J65"/>
  <c r="BK277"/>
  <c r="J277"/>
  <c r="J66"/>
  <c i="4" r="T85"/>
  <c i="5" r="R163"/>
  <c r="R162"/>
  <c r="R87"/>
  <c i="6" r="P161"/>
  <c r="P160"/>
  <c r="P87"/>
  <c i="1" r="AU60"/>
  <c i="7" r="P90"/>
  <c r="P89"/>
  <c r="P88"/>
  <c i="1" r="AU62"/>
  <c i="7" r="P366"/>
  <c i="8" r="P88"/>
  <c r="P204"/>
  <c i="9" r="BK90"/>
  <c r="BK89"/>
  <c r="T90"/>
  <c r="T89"/>
  <c r="T88"/>
  <c i="10" r="T85"/>
  <c i="12" r="P89"/>
  <c r="P88"/>
  <c r="P87"/>
  <c i="1" r="AU69"/>
  <c i="13" r="BK90"/>
  <c r="J90"/>
  <c r="J65"/>
  <c i="14" r="P90"/>
  <c r="P89"/>
  <c r="P88"/>
  <c i="1" r="AU73"/>
  <c i="14" r="P95"/>
  <c i="16" r="P87"/>
  <c r="P86"/>
  <c i="1" r="AU75"/>
  <c i="17" r="BK85"/>
  <c r="J85"/>
  <c r="J63"/>
  <c i="18" r="R120"/>
  <c r="R119"/>
  <c r="R88"/>
  <c r="T130"/>
  <c i="19" r="BK111"/>
  <c r="J111"/>
  <c r="J64"/>
  <c r="P111"/>
  <c r="P86"/>
  <c i="1" r="AU80"/>
  <c i="2" r="T157"/>
  <c r="T156"/>
  <c r="T89"/>
  <c i="3" r="T267"/>
  <c r="T266"/>
  <c r="T89"/>
  <c r="P277"/>
  <c i="4" r="R85"/>
  <c i="5" r="T163"/>
  <c r="T162"/>
  <c r="T87"/>
  <c i="6" r="T161"/>
  <c r="T160"/>
  <c r="T87"/>
  <c i="7" r="BK90"/>
  <c r="J90"/>
  <c r="J65"/>
  <c r="R366"/>
  <c i="8" r="BK88"/>
  <c r="BK87"/>
  <c r="J87"/>
  <c r="J63"/>
  <c r="R204"/>
  <c i="9" r="P90"/>
  <c r="P89"/>
  <c r="P88"/>
  <c i="1" r="AU64"/>
  <c i="10" r="BK85"/>
  <c r="J85"/>
  <c i="12" r="BK89"/>
  <c r="J89"/>
  <c r="J65"/>
  <c i="13" r="R90"/>
  <c r="R89"/>
  <c r="R88"/>
  <c i="14" r="BK90"/>
  <c r="J90"/>
  <c r="J65"/>
  <c r="T90"/>
  <c r="T89"/>
  <c r="T88"/>
  <c r="T95"/>
  <c i="16" r="T87"/>
  <c r="T86"/>
  <c i="17" r="P85"/>
  <c i="1" r="AU77"/>
  <c i="18" r="P120"/>
  <c r="P119"/>
  <c r="P88"/>
  <c i="1" r="AU78"/>
  <c i="18" r="P130"/>
  <c i="19" r="T111"/>
  <c r="T86"/>
  <c i="2" r="BK157"/>
  <c r="J157"/>
  <c r="J65"/>
  <c i="3" r="R267"/>
  <c r="R277"/>
  <c i="4" r="BK85"/>
  <c r="J85"/>
  <c r="J63"/>
  <c i="5" r="BK163"/>
  <c r="J163"/>
  <c r="J65"/>
  <c i="6" r="BK161"/>
  <c r="J161"/>
  <c r="J65"/>
  <c i="7" r="T90"/>
  <c r="T89"/>
  <c r="T88"/>
  <c r="T366"/>
  <c i="8" r="T88"/>
  <c r="T87"/>
  <c r="T204"/>
  <c i="9" r="R90"/>
  <c r="R89"/>
  <c r="R88"/>
  <c i="10" r="R85"/>
  <c i="12" r="R89"/>
  <c r="R88"/>
  <c r="R87"/>
  <c i="13" r="T90"/>
  <c r="T89"/>
  <c r="T88"/>
  <c i="14" r="BK95"/>
  <c r="J95"/>
  <c r="J66"/>
  <c i="16" r="R87"/>
  <c r="R86"/>
  <c i="17" r="R85"/>
  <c i="18" r="T120"/>
  <c r="T119"/>
  <c r="T88"/>
  <c r="R130"/>
  <c i="19" r="R111"/>
  <c r="R86"/>
  <c i="2" r="E77"/>
  <c r="BG103"/>
  <c r="BG106"/>
  <c r="BG120"/>
  <c r="BG127"/>
  <c r="BG139"/>
  <c r="BG166"/>
  <c r="BG176"/>
  <c r="BG186"/>
  <c r="BG208"/>
  <c i="3" r="BG96"/>
  <c r="BG98"/>
  <c r="BG106"/>
  <c r="BG123"/>
  <c r="BG126"/>
  <c r="BG128"/>
  <c r="BG142"/>
  <c r="BG155"/>
  <c r="BG181"/>
  <c r="BG196"/>
  <c r="BG201"/>
  <c r="BG210"/>
  <c r="BG217"/>
  <c r="BG238"/>
  <c r="BG240"/>
  <c r="BG254"/>
  <c r="BG260"/>
  <c r="BG286"/>
  <c r="BG291"/>
  <c i="4" r="F82"/>
  <c r="BG86"/>
  <c r="BG91"/>
  <c r="BG108"/>
  <c r="BG116"/>
  <c r="BG119"/>
  <c r="BG121"/>
  <c r="BG136"/>
  <c r="BG146"/>
  <c r="BG158"/>
  <c r="BG175"/>
  <c r="BG185"/>
  <c r="BG191"/>
  <c r="BG205"/>
  <c i="5" r="F59"/>
  <c r="J81"/>
  <c r="BG88"/>
  <c r="BG98"/>
  <c r="BG106"/>
  <c r="BG121"/>
  <c r="BG138"/>
  <c i="6" r="F59"/>
  <c r="BG88"/>
  <c r="BG91"/>
  <c r="BG97"/>
  <c r="BG99"/>
  <c r="BG101"/>
  <c r="BG143"/>
  <c r="BG155"/>
  <c r="BG158"/>
  <c r="BG162"/>
  <c i="7" r="J56"/>
  <c r="BG97"/>
  <c r="BG132"/>
  <c r="BG141"/>
  <c r="BG151"/>
  <c r="BG167"/>
  <c r="BG186"/>
  <c r="BG197"/>
  <c r="BG213"/>
  <c r="BG269"/>
  <c r="BG311"/>
  <c r="BG339"/>
  <c r="BG347"/>
  <c r="BG351"/>
  <c r="BG362"/>
  <c i="8" r="E75"/>
  <c r="J81"/>
  <c r="BG115"/>
  <c r="BG141"/>
  <c r="BG145"/>
  <c r="BG181"/>
  <c r="BG185"/>
  <c r="BG189"/>
  <c r="BG193"/>
  <c r="BG205"/>
  <c i="9" r="E50"/>
  <c r="J82"/>
  <c r="BG97"/>
  <c r="BK100"/>
  <c r="J100"/>
  <c r="J66"/>
  <c i="10" r="J56"/>
  <c r="E73"/>
  <c r="BG112"/>
  <c r="BG115"/>
  <c r="BG118"/>
  <c r="BG143"/>
  <c r="BG152"/>
  <c r="BG155"/>
  <c r="BG161"/>
  <c r="BG176"/>
  <c r="BG182"/>
  <c r="BG191"/>
  <c r="BG194"/>
  <c r="BG205"/>
  <c r="BG215"/>
  <c r="BG221"/>
  <c r="BG223"/>
  <c i="11" r="E50"/>
  <c r="F84"/>
  <c r="BG88"/>
  <c r="BG93"/>
  <c r="BG95"/>
  <c r="BG102"/>
  <c r="BG119"/>
  <c r="BG128"/>
  <c r="BG137"/>
  <c r="BG160"/>
  <c r="BG162"/>
  <c r="BG165"/>
  <c r="BG171"/>
  <c r="BG174"/>
  <c r="BG183"/>
  <c r="BG196"/>
  <c r="BG202"/>
  <c r="BG217"/>
  <c r="BG220"/>
  <c r="BG226"/>
  <c r="BG232"/>
  <c r="BG241"/>
  <c r="BG265"/>
  <c r="BG276"/>
  <c r="BG278"/>
  <c r="BG283"/>
  <c r="BG286"/>
  <c r="BG290"/>
  <c r="BG299"/>
  <c r="BG316"/>
  <c r="BG318"/>
  <c i="12" r="J81"/>
  <c r="F84"/>
  <c r="BG150"/>
  <c r="BG152"/>
  <c i="13" r="E50"/>
  <c r="BG123"/>
  <c r="BG135"/>
  <c i="14" r="J82"/>
  <c r="F85"/>
  <c r="BG93"/>
  <c i="15" r="J81"/>
  <c i="16" r="F83"/>
  <c r="BG103"/>
  <c i="17" r="BG86"/>
  <c r="BG96"/>
  <c r="BG102"/>
  <c i="18" r="E50"/>
  <c r="BG89"/>
  <c r="BG92"/>
  <c r="BG107"/>
  <c r="BG121"/>
  <c r="BG131"/>
  <c i="2" r="BG98"/>
  <c r="BG118"/>
  <c r="BG148"/>
  <c r="BG194"/>
  <c r="BG197"/>
  <c i="3" r="E50"/>
  <c r="J56"/>
  <c r="F59"/>
  <c r="BG90"/>
  <c r="BG93"/>
  <c r="BG110"/>
  <c r="BG118"/>
  <c r="BG121"/>
  <c r="BG130"/>
  <c r="BG136"/>
  <c r="BG144"/>
  <c r="BG162"/>
  <c r="BG184"/>
  <c r="BG199"/>
  <c r="BG204"/>
  <c r="BG214"/>
  <c r="BG225"/>
  <c r="BG229"/>
  <c r="BG235"/>
  <c r="BK303"/>
  <c r="J303"/>
  <c r="J67"/>
  <c i="4" r="E50"/>
  <c r="J79"/>
  <c r="BG111"/>
  <c r="BG114"/>
  <c r="BG129"/>
  <c r="BG143"/>
  <c r="BG155"/>
  <c r="BG161"/>
  <c r="BG163"/>
  <c r="BG169"/>
  <c r="BG172"/>
  <c r="BG197"/>
  <c r="BG214"/>
  <c i="5" r="J59"/>
  <c r="BG91"/>
  <c r="BG93"/>
  <c r="BG101"/>
  <c r="BG103"/>
  <c r="BG112"/>
  <c r="BG118"/>
  <c r="BG124"/>
  <c r="BG141"/>
  <c r="BG148"/>
  <c r="BG154"/>
  <c r="BG157"/>
  <c i="6" r="BG93"/>
  <c r="BG95"/>
  <c r="BG104"/>
  <c r="BG106"/>
  <c r="BG110"/>
  <c r="BG114"/>
  <c r="BG120"/>
  <c r="BG122"/>
  <c r="BG131"/>
  <c r="BG136"/>
  <c r="BG141"/>
  <c r="BG146"/>
  <c i="7" r="E50"/>
  <c r="BG101"/>
  <c r="BG121"/>
  <c r="BG136"/>
  <c r="BG155"/>
  <c r="BG159"/>
  <c r="BG163"/>
  <c r="BG171"/>
  <c r="BG175"/>
  <c r="BG179"/>
  <c r="BG221"/>
  <c r="BG226"/>
  <c r="BG237"/>
  <c r="BG241"/>
  <c r="BG279"/>
  <c r="BG283"/>
  <c r="BG303"/>
  <c r="BG326"/>
  <c r="BG329"/>
  <c r="BG335"/>
  <c r="BG343"/>
  <c r="BG357"/>
  <c r="BG370"/>
  <c r="BG386"/>
  <c i="8" r="F59"/>
  <c r="BG89"/>
  <c r="BG94"/>
  <c r="BG98"/>
  <c r="BG105"/>
  <c r="BG110"/>
  <c r="BG123"/>
  <c r="BG139"/>
  <c r="BG158"/>
  <c r="BG163"/>
  <c r="BG167"/>
  <c r="BG177"/>
  <c r="BG197"/>
  <c r="BG212"/>
  <c r="BG219"/>
  <c i="10" r="F59"/>
  <c r="BG98"/>
  <c r="BG121"/>
  <c r="BG124"/>
  <c r="BG128"/>
  <c r="BG137"/>
  <c r="BG140"/>
  <c r="BG158"/>
  <c r="BG170"/>
  <c r="BG179"/>
  <c r="BG202"/>
  <c i="11" r="BG91"/>
  <c r="BG105"/>
  <c r="BG107"/>
  <c r="BG122"/>
  <c r="BG143"/>
  <c r="BG146"/>
  <c r="BG149"/>
  <c r="BG152"/>
  <c r="BG158"/>
  <c r="BG180"/>
  <c r="BG193"/>
  <c r="BG199"/>
  <c r="BG238"/>
  <c r="BG253"/>
  <c r="BG256"/>
  <c r="BG262"/>
  <c r="BG268"/>
  <c r="BG270"/>
  <c r="BG280"/>
  <c r="BG293"/>
  <c r="BG302"/>
  <c r="BG308"/>
  <c r="BG313"/>
  <c r="BG320"/>
  <c r="BG335"/>
  <c r="BG342"/>
  <c r="BK87"/>
  <c r="J87"/>
  <c r="J63"/>
  <c r="BK341"/>
  <c r="BK340"/>
  <c r="J340"/>
  <c r="J64"/>
  <c i="12" r="E50"/>
  <c r="BG90"/>
  <c r="BG108"/>
  <c r="BG129"/>
  <c r="BG133"/>
  <c r="BG142"/>
  <c r="BG146"/>
  <c r="BG168"/>
  <c i="13" r="BG99"/>
  <c r="BG127"/>
  <c r="BG139"/>
  <c r="BK143"/>
  <c r="J143"/>
  <c r="J66"/>
  <c i="14" r="BG91"/>
  <c i="15" r="E75"/>
  <c r="BG89"/>
  <c r="BK88"/>
  <c r="BK87"/>
  <c r="J87"/>
  <c r="BK93"/>
  <c r="J93"/>
  <c r="J65"/>
  <c i="17" r="F59"/>
  <c r="J79"/>
  <c r="BG89"/>
  <c r="BG105"/>
  <c r="BG108"/>
  <c i="18" r="J82"/>
  <c r="BG98"/>
  <c r="BG101"/>
  <c r="BG128"/>
  <c r="BG133"/>
  <c r="BG139"/>
  <c r="BG143"/>
  <c r="BG145"/>
  <c i="19" r="E50"/>
  <c r="J56"/>
  <c r="F83"/>
  <c r="BG100"/>
  <c r="BG103"/>
  <c r="BG107"/>
  <c r="BG112"/>
  <c r="BG117"/>
  <c r="BG123"/>
  <c r="BG135"/>
  <c r="BK86"/>
  <c r="J86"/>
  <c r="J63"/>
  <c i="2" r="J56"/>
  <c r="F86"/>
  <c r="BG90"/>
  <c r="BG94"/>
  <c r="BG111"/>
  <c r="BG116"/>
  <c r="BG129"/>
  <c r="BG143"/>
  <c r="BG170"/>
  <c r="BG180"/>
  <c r="BG188"/>
  <c r="BG190"/>
  <c i="3" r="BG102"/>
  <c r="BG132"/>
  <c r="BG157"/>
  <c r="BG177"/>
  <c r="BG187"/>
  <c r="BG190"/>
  <c r="BG193"/>
  <c r="BG222"/>
  <c r="BG242"/>
  <c r="BG248"/>
  <c r="BG257"/>
  <c r="BG281"/>
  <c i="4" r="BG89"/>
  <c r="BG99"/>
  <c r="BG105"/>
  <c r="BG133"/>
  <c r="BG149"/>
  <c r="BG152"/>
  <c r="BG167"/>
  <c r="BG177"/>
  <c r="BG194"/>
  <c i="5" r="E50"/>
  <c r="BG108"/>
  <c r="BG116"/>
  <c r="BG145"/>
  <c r="BG160"/>
  <c r="BG164"/>
  <c i="6" r="E75"/>
  <c r="J84"/>
  <c r="BG117"/>
  <c r="BG124"/>
  <c r="BG129"/>
  <c r="BG149"/>
  <c r="BG152"/>
  <c r="BG166"/>
  <c i="7" r="F59"/>
  <c r="BG91"/>
  <c r="BG105"/>
  <c r="BG125"/>
  <c r="BG146"/>
  <c r="BG203"/>
  <c r="BG208"/>
  <c r="BG217"/>
  <c r="BG243"/>
  <c r="BG245"/>
  <c r="BG259"/>
  <c r="BG267"/>
  <c r="BG290"/>
  <c r="BG295"/>
  <c r="BG299"/>
  <c r="BG307"/>
  <c r="BG317"/>
  <c r="BG321"/>
  <c r="BG332"/>
  <c r="BG367"/>
  <c r="BG391"/>
  <c r="BG397"/>
  <c r="BG401"/>
  <c r="BG409"/>
  <c i="8" r="BG119"/>
  <c r="BG127"/>
  <c r="BG131"/>
  <c r="BG135"/>
  <c r="BG224"/>
  <c i="9" r="BG91"/>
  <c r="BG94"/>
  <c i="10" r="BG86"/>
  <c r="BG89"/>
  <c r="BG91"/>
  <c r="BG106"/>
  <c r="BG109"/>
  <c r="BG126"/>
  <c r="BG131"/>
  <c r="BG134"/>
  <c r="BG149"/>
  <c r="BG164"/>
  <c r="BG188"/>
  <c r="BG197"/>
  <c r="BG199"/>
  <c r="BG207"/>
  <c r="BG212"/>
  <c i="11" r="J56"/>
  <c r="BG110"/>
  <c r="BG131"/>
  <c r="BG140"/>
  <c r="BG168"/>
  <c r="BG177"/>
  <c r="BG186"/>
  <c r="BG205"/>
  <c r="BG208"/>
  <c r="BG214"/>
  <c r="BG223"/>
  <c r="BG229"/>
  <c r="BG235"/>
  <c r="BG244"/>
  <c r="BG247"/>
  <c r="BG250"/>
  <c r="BG259"/>
  <c r="BG273"/>
  <c r="BG288"/>
  <c r="BG296"/>
  <c r="BG305"/>
  <c r="BG310"/>
  <c r="BG323"/>
  <c r="BG326"/>
  <c r="BG329"/>
  <c r="BG337"/>
  <c i="12" r="BG98"/>
  <c r="BG156"/>
  <c r="BG160"/>
  <c r="BG172"/>
  <c i="13" r="F85"/>
  <c r="BG131"/>
  <c i="14" r="E50"/>
  <c r="BG98"/>
  <c i="15" r="F59"/>
  <c i="16" r="E50"/>
  <c i="17" r="E50"/>
  <c r="BG93"/>
  <c i="18" r="F85"/>
  <c r="BG95"/>
  <c r="BG104"/>
  <c r="BG110"/>
  <c r="BG116"/>
  <c r="BG135"/>
  <c i="19" r="BG93"/>
  <c i="2" r="BG108"/>
  <c r="BG124"/>
  <c r="BG134"/>
  <c r="BG152"/>
  <c r="BG154"/>
  <c r="BG158"/>
  <c r="BG162"/>
  <c r="BG172"/>
  <c r="BG202"/>
  <c r="BG216"/>
  <c r="BK196"/>
  <c r="J196"/>
  <c r="J66"/>
  <c r="BK201"/>
  <c r="J201"/>
  <c r="J67"/>
  <c i="3" r="BG112"/>
  <c r="BG115"/>
  <c r="BG140"/>
  <c r="BG147"/>
  <c r="BG152"/>
  <c r="BG160"/>
  <c r="BG164"/>
  <c r="BG167"/>
  <c r="BG169"/>
  <c r="BG171"/>
  <c r="BG174"/>
  <c r="BG179"/>
  <c r="BG207"/>
  <c r="BG220"/>
  <c r="BG232"/>
  <c r="BG245"/>
  <c r="BG251"/>
  <c r="BG268"/>
  <c r="BG273"/>
  <c r="BG278"/>
  <c r="BG295"/>
  <c r="BG299"/>
  <c r="BG304"/>
  <c i="4" r="J59"/>
  <c r="BG95"/>
  <c r="BG103"/>
  <c r="BG123"/>
  <c r="BG125"/>
  <c r="BG138"/>
  <c r="BG140"/>
  <c r="BG165"/>
  <c r="BG179"/>
  <c r="BG182"/>
  <c r="BG188"/>
  <c r="BG200"/>
  <c r="BG210"/>
  <c r="BG218"/>
  <c r="BG222"/>
  <c i="5" r="BG95"/>
  <c r="BG114"/>
  <c r="BG126"/>
  <c r="BG128"/>
  <c r="BG131"/>
  <c r="BG133"/>
  <c r="BG135"/>
  <c r="BG143"/>
  <c r="BG151"/>
  <c r="BG168"/>
  <c i="6" r="J56"/>
  <c r="BG112"/>
  <c r="BG127"/>
  <c r="BG133"/>
  <c r="BG139"/>
  <c i="7" r="BG182"/>
  <c r="BG190"/>
  <c r="BG192"/>
  <c r="BG195"/>
  <c r="BG233"/>
  <c r="BG250"/>
  <c r="BG255"/>
  <c r="BG263"/>
  <c r="BG273"/>
  <c r="BG378"/>
  <c i="8" r="BG149"/>
  <c r="BG154"/>
  <c r="BG171"/>
  <c r="BG173"/>
  <c r="BG201"/>
  <c r="BG230"/>
  <c r="BG234"/>
  <c i="9" r="F59"/>
  <c r="BG101"/>
  <c i="10" r="BG93"/>
  <c r="BG95"/>
  <c r="BG103"/>
  <c r="BG146"/>
  <c r="BG167"/>
  <c r="BG173"/>
  <c r="BG185"/>
  <c r="BG209"/>
  <c r="BG218"/>
  <c i="11" r="BG97"/>
  <c r="BG113"/>
  <c r="BG116"/>
  <c r="BG125"/>
  <c r="BG134"/>
  <c r="BG154"/>
  <c r="BG156"/>
  <c r="BG188"/>
  <c r="BG190"/>
  <c r="BG211"/>
  <c i="12" r="BG94"/>
  <c r="BG103"/>
  <c r="BG113"/>
  <c r="BG119"/>
  <c r="BG124"/>
  <c r="BG137"/>
  <c r="BG164"/>
  <c i="13" r="J56"/>
  <c r="BG91"/>
  <c r="BG95"/>
  <c r="BG116"/>
  <c r="BG144"/>
  <c i="14" r="BG96"/>
  <c i="15" r="BG94"/>
  <c i="16" r="J56"/>
  <c r="BG88"/>
  <c r="BG93"/>
  <c r="BG98"/>
  <c i="17" r="BG99"/>
  <c i="18" r="BG113"/>
  <c r="BG124"/>
  <c r="BG126"/>
  <c r="BG137"/>
  <c r="BG141"/>
  <c i="19" r="BG87"/>
  <c r="BG89"/>
  <c r="BG91"/>
  <c r="BG98"/>
  <c r="BG105"/>
  <c r="BG119"/>
  <c r="BG121"/>
  <c r="BG125"/>
  <c r="BG139"/>
  <c r="BG141"/>
  <c i="2" r="F39"/>
  <c i="1" r="BD56"/>
  <c i="4" r="F36"/>
  <c i="1" r="BA58"/>
  <c i="5" r="F35"/>
  <c i="1" r="AZ59"/>
  <c i="6" r="J35"/>
  <c i="1" r="AV60"/>
  <c i="9" r="J35"/>
  <c i="1" r="AV64"/>
  <c i="11" r="F35"/>
  <c i="1" r="AZ67"/>
  <c i="13" r="J35"/>
  <c i="1" r="AV71"/>
  <c i="18" r="J36"/>
  <c i="1" r="AW78"/>
  <c i="3" r="F35"/>
  <c i="1" r="AZ57"/>
  <c i="5" r="F38"/>
  <c i="1" r="BC59"/>
  <c i="11" r="F39"/>
  <c i="1" r="BD67"/>
  <c i="14" r="J35"/>
  <c i="1" r="AV73"/>
  <c i="16" r="F35"/>
  <c i="1" r="AZ75"/>
  <c i="18" r="F39"/>
  <c i="1" r="BD78"/>
  <c i="19" r="F39"/>
  <c i="1" r="BD80"/>
  <c r="BD79"/>
  <c i="8" r="F35"/>
  <c i="1" r="AZ63"/>
  <c i="8" r="F38"/>
  <c i="1" r="BC63"/>
  <c i="9" r="F35"/>
  <c i="1" r="AZ64"/>
  <c i="10" r="J32"/>
  <c i="1" r="AG66"/>
  <c i="14" r="F36"/>
  <c i="1" r="BA73"/>
  <c i="15" r="F38"/>
  <c i="1" r="BC74"/>
  <c i="17" r="F36"/>
  <c i="1" r="BA77"/>
  <c i="18" r="J35"/>
  <c i="1" r="AV78"/>
  <c i="7" r="J35"/>
  <c i="1" r="AV62"/>
  <c i="9" r="F36"/>
  <c i="1" r="BA64"/>
  <c i="9" r="F39"/>
  <c i="1" r="BD64"/>
  <c i="10" r="F35"/>
  <c i="1" r="AZ66"/>
  <c i="15" r="F39"/>
  <c i="1" r="BD74"/>
  <c i="19" r="F36"/>
  <c i="1" r="BA80"/>
  <c r="BA79"/>
  <c r="AW79"/>
  <c i="3" r="F36"/>
  <c i="1" r="BA57"/>
  <c i="4" r="F39"/>
  <c i="1" r="BD58"/>
  <c i="5" r="J36"/>
  <c i="1" r="AW59"/>
  <c i="7" r="F36"/>
  <c i="1" r="BA62"/>
  <c i="10" r="F39"/>
  <c i="1" r="BD66"/>
  <c i="11" r="F38"/>
  <c i="1" r="BC67"/>
  <c i="14" r="J36"/>
  <c i="1" r="AW73"/>
  <c i="17" r="F35"/>
  <c i="1" r="AZ77"/>
  <c i="18" r="F36"/>
  <c i="1" r="BA78"/>
  <c i="4" r="F38"/>
  <c i="1" r="BC58"/>
  <c i="8" r="J35"/>
  <c i="1" r="AV63"/>
  <c i="10" r="F36"/>
  <c i="1" r="BA66"/>
  <c r="AU68"/>
  <c i="16" r="J36"/>
  <c i="1" r="AW75"/>
  <c i="19" r="J36"/>
  <c i="1" r="AW80"/>
  <c i="4" r="J35"/>
  <c i="1" r="AV58"/>
  <c i="10" r="J35"/>
  <c i="1" r="AV66"/>
  <c i="16" r="J35"/>
  <c i="1" r="AV75"/>
  <c i="17" r="F39"/>
  <c i="1" r="BD77"/>
  <c i="19" r="J35"/>
  <c i="1" r="AV80"/>
  <c i="5" r="F39"/>
  <c i="1" r="BD59"/>
  <c i="13" r="J36"/>
  <c i="1" r="AW71"/>
  <c i="14" r="F35"/>
  <c i="1" r="AZ73"/>
  <c i="15" r="F36"/>
  <c i="1" r="BA74"/>
  <c i="16" r="F36"/>
  <c i="1" r="BA75"/>
  <c i="16" r="F39"/>
  <c i="1" r="BD75"/>
  <c i="17" r="J35"/>
  <c i="1" r="AV77"/>
  <c i="18" r="F35"/>
  <c i="1" r="AZ78"/>
  <c i="15" r="J32"/>
  <c i="1" r="AG74"/>
  <c i="2" r="F36"/>
  <c i="1" r="BA56"/>
  <c i="3" r="J36"/>
  <c i="1" r="AW57"/>
  <c i="6" r="J36"/>
  <c i="1" r="AW60"/>
  <c i="8" r="F36"/>
  <c i="1" r="BA63"/>
  <c i="8" r="J36"/>
  <c i="1" r="AW63"/>
  <c i="11" r="J36"/>
  <c i="1" r="AW67"/>
  <c i="13" r="F38"/>
  <c i="1" r="BC71"/>
  <c r="BC70"/>
  <c r="AY70"/>
  <c i="15" r="F35"/>
  <c i="1" r="AZ74"/>
  <c i="2" r="J36"/>
  <c i="1" r="AW56"/>
  <c i="3" r="F38"/>
  <c i="1" r="BC57"/>
  <c i="5" r="F36"/>
  <c i="1" r="BA59"/>
  <c i="6" r="F35"/>
  <c i="1" r="AZ60"/>
  <c i="7" r="F35"/>
  <c i="1" r="AZ62"/>
  <c i="11" r="J35"/>
  <c i="1" r="AV67"/>
  <c i="12" r="F35"/>
  <c i="1" r="AZ69"/>
  <c r="AZ68"/>
  <c r="AV68"/>
  <c i="12" r="F38"/>
  <c i="1" r="BC69"/>
  <c r="BC68"/>
  <c r="AY68"/>
  <c i="13" r="F39"/>
  <c i="1" r="BD71"/>
  <c r="BD70"/>
  <c i="14" r="F38"/>
  <c i="1" r="BC73"/>
  <c i="15" r="J36"/>
  <c i="1" r="AW74"/>
  <c i="19" r="F38"/>
  <c i="1" r="BC80"/>
  <c r="BC79"/>
  <c r="AY79"/>
  <c i="2" r="F35"/>
  <c i="1" r="AZ56"/>
  <c i="3" r="J35"/>
  <c i="1" r="AV57"/>
  <c i="4" r="J36"/>
  <c i="1" r="AW58"/>
  <c i="10" r="F38"/>
  <c i="1" r="BC66"/>
  <c i="15" r="J35"/>
  <c i="1" r="AV74"/>
  <c i="18" r="F38"/>
  <c i="1" r="BC78"/>
  <c i="2" r="F38"/>
  <c i="1" r="BC56"/>
  <c i="6" r="F36"/>
  <c i="1" r="BA60"/>
  <c i="6" r="F38"/>
  <c i="1" r="BC60"/>
  <c i="12" r="F36"/>
  <c i="1" r="BA69"/>
  <c r="BA68"/>
  <c r="AW68"/>
  <c r="AS54"/>
  <c i="7" r="F39"/>
  <c i="1" r="BD62"/>
  <c i="9" r="F38"/>
  <c i="1" r="BC64"/>
  <c r="AU65"/>
  <c i="12" r="J35"/>
  <c i="1" r="AV69"/>
  <c r="AU70"/>
  <c i="17" r="J36"/>
  <c i="1" r="AW77"/>
  <c i="2" r="J35"/>
  <c i="1" r="AV56"/>
  <c i="4" r="F35"/>
  <c i="1" r="AZ58"/>
  <c i="6" r="F39"/>
  <c i="1" r="BD60"/>
  <c i="9" r="J36"/>
  <c i="1" r="AW64"/>
  <c i="13" r="F36"/>
  <c i="1" r="BA71"/>
  <c r="BA70"/>
  <c r="AW70"/>
  <c i="19" r="F35"/>
  <c i="1" r="AZ80"/>
  <c r="AZ79"/>
  <c r="AV79"/>
  <c i="5" r="J35"/>
  <c i="1" r="AV59"/>
  <c i="7" r="F38"/>
  <c i="1" r="BC62"/>
  <c i="11" r="F36"/>
  <c i="1" r="BA67"/>
  <c i="12" r="J36"/>
  <c i="1" r="AW69"/>
  <c i="13" r="F35"/>
  <c i="1" r="AZ71"/>
  <c r="AZ70"/>
  <c r="AV70"/>
  <c i="14" r="F39"/>
  <c i="1" r="BD73"/>
  <c i="16" r="F38"/>
  <c i="1" r="BC75"/>
  <c i="3" r="F39"/>
  <c i="1" r="BD57"/>
  <c i="7" r="J36"/>
  <c i="1" r="AW62"/>
  <c i="8" r="F39"/>
  <c i="1" r="BD63"/>
  <c i="10" r="J36"/>
  <c i="1" r="AW66"/>
  <c i="12" r="F39"/>
  <c i="1" r="BD69"/>
  <c r="BD68"/>
  <c i="17" r="F38"/>
  <c i="1" r="BC77"/>
  <c r="AU79"/>
  <c i="9" l="1" r="BK88"/>
  <c r="J88"/>
  <c r="J63"/>
  <c i="8" r="P87"/>
  <c i="1" r="AU63"/>
  <c i="8" r="R87"/>
  <c i="14" r="R88"/>
  <c i="3" r="R266"/>
  <c r="R89"/>
  <c i="7" r="R88"/>
  <c i="3" r="P266"/>
  <c r="P89"/>
  <c i="1" r="AU57"/>
  <c i="3" r="BK266"/>
  <c r="J266"/>
  <c r="J64"/>
  <c i="6" r="BK160"/>
  <c r="J160"/>
  <c r="J64"/>
  <c i="9" r="J89"/>
  <c r="J64"/>
  <c r="J90"/>
  <c r="J65"/>
  <c i="11" r="J341"/>
  <c r="J65"/>
  <c i="16" r="J87"/>
  <c r="J64"/>
  <c i="5" r="BK162"/>
  <c r="J162"/>
  <c r="J64"/>
  <c i="12" r="BK88"/>
  <c r="J88"/>
  <c r="J64"/>
  <c i="13" r="BK89"/>
  <c r="BK88"/>
  <c r="J88"/>
  <c r="J63"/>
  <c i="14" r="BK89"/>
  <c r="J89"/>
  <c r="J64"/>
  <c i="15" r="J88"/>
  <c r="J64"/>
  <c i="18" r="BK119"/>
  <c r="J119"/>
  <c r="J64"/>
  <c i="2" r="BK156"/>
  <c r="J156"/>
  <c r="J64"/>
  <c i="7" r="BK89"/>
  <c r="J89"/>
  <c r="J64"/>
  <c i="8" r="J88"/>
  <c r="J64"/>
  <c i="10" r="J63"/>
  <c i="15" r="J63"/>
  <c i="10" r="J41"/>
  <c i="15" r="J41"/>
  <c i="19" r="J32"/>
  <c i="1" r="AG80"/>
  <c r="AT59"/>
  <c r="AT71"/>
  <c r="BC61"/>
  <c r="AY61"/>
  <c r="BC65"/>
  <c r="AY65"/>
  <c i="15" r="F37"/>
  <c i="1" r="BB74"/>
  <c r="AT56"/>
  <c r="AT60"/>
  <c r="AT67"/>
  <c r="AT75"/>
  <c r="BD61"/>
  <c r="AT68"/>
  <c r="AU76"/>
  <c i="7" r="F37"/>
  <c i="1" r="BB62"/>
  <c i="5" r="F37"/>
  <c i="1" r="BB59"/>
  <c i="13" r="F37"/>
  <c i="1" r="BB71"/>
  <c r="BB70"/>
  <c r="AX70"/>
  <c r="AT79"/>
  <c i="18" r="F37"/>
  <c i="1" r="BB78"/>
  <c r="AU55"/>
  <c i="6" r="F37"/>
  <c i="1" r="BB60"/>
  <c r="AT57"/>
  <c r="BC55"/>
  <c r="AY55"/>
  <c r="BD65"/>
  <c i="4" r="F37"/>
  <c i="1" r="BB58"/>
  <c r="AU61"/>
  <c i="11" r="J32"/>
  <c i="1" r="AG67"/>
  <c r="AN67"/>
  <c i="4" r="J32"/>
  <c i="1" r="AG58"/>
  <c i="17" r="J32"/>
  <c i="1" r="AG77"/>
  <c r="AT63"/>
  <c r="AT77"/>
  <c r="BA55"/>
  <c r="BC72"/>
  <c r="AY72"/>
  <c i="16" r="F37"/>
  <c i="1" r="BB75"/>
  <c r="AT58"/>
  <c r="AT73"/>
  <c r="AT80"/>
  <c r="BA65"/>
  <c r="AW65"/>
  <c r="BD72"/>
  <c r="BA76"/>
  <c r="AW76"/>
  <c i="10" r="F37"/>
  <c i="1" r="BB66"/>
  <c r="AT62"/>
  <c r="AT69"/>
  <c r="AT78"/>
  <c r="BD55"/>
  <c r="AT70"/>
  <c r="BA72"/>
  <c r="AW72"/>
  <c i="2" r="F37"/>
  <c i="1" r="BB56"/>
  <c i="9" r="F37"/>
  <c i="1" r="BB64"/>
  <c i="11" r="F37"/>
  <c i="1" r="BB67"/>
  <c i="8" r="J32"/>
  <c i="1" r="AG63"/>
  <c r="AN63"/>
  <c i="16" r="J32"/>
  <c i="1" r="AG75"/>
  <c r="AN75"/>
  <c r="AT66"/>
  <c r="AZ61"/>
  <c r="AV61"/>
  <c i="12" r="F37"/>
  <c i="1" r="BB69"/>
  <c r="BB68"/>
  <c r="AX68"/>
  <c r="AZ72"/>
  <c r="AV72"/>
  <c r="BD76"/>
  <c i="8" r="F37"/>
  <c i="1" r="BB63"/>
  <c i="17" r="F37"/>
  <c i="1" r="BB77"/>
  <c r="AT64"/>
  <c r="AT74"/>
  <c r="AZ55"/>
  <c r="AV55"/>
  <c r="BA61"/>
  <c r="AW61"/>
  <c r="AU72"/>
  <c r="BC76"/>
  <c r="AY76"/>
  <c i="3" r="F37"/>
  <c i="1" r="BB57"/>
  <c r="AZ65"/>
  <c r="AV65"/>
  <c r="AZ76"/>
  <c r="AV76"/>
  <c i="14" r="F37"/>
  <c i="1" r="BB73"/>
  <c i="19" r="F37"/>
  <c i="1" r="BB80"/>
  <c r="BB79"/>
  <c r="AX79"/>
  <c i="4" l="1" r="J41"/>
  <c i="7" r="BK88"/>
  <c r="J88"/>
  <c i="8" r="J41"/>
  <c i="12" r="BK87"/>
  <c r="J87"/>
  <c i="14" r="BK88"/>
  <c r="J88"/>
  <c r="J63"/>
  <c i="6" r="BK87"/>
  <c r="J87"/>
  <c r="J63"/>
  <c i="5" r="BK87"/>
  <c r="J87"/>
  <c r="J63"/>
  <c i="16" r="J41"/>
  <c i="3" r="BK89"/>
  <c r="J89"/>
  <c r="J63"/>
  <c i="2" r="BK89"/>
  <c r="J89"/>
  <c i="18" r="BK88"/>
  <c r="J88"/>
  <c r="J63"/>
  <c i="11" r="J41"/>
  <c i="13" r="J89"/>
  <c r="J64"/>
  <c i="17" r="J41"/>
  <c i="19" r="J41"/>
  <c i="1" r="AN66"/>
  <c r="AN74"/>
  <c r="AN80"/>
  <c r="AU54"/>
  <c r="AN58"/>
  <c r="AN77"/>
  <c r="BA54"/>
  <c r="W30"/>
  <c r="BD54"/>
  <c r="W33"/>
  <c r="AT65"/>
  <c r="BB76"/>
  <c r="AX76"/>
  <c r="BB55"/>
  <c r="AX55"/>
  <c r="BB65"/>
  <c r="AX65"/>
  <c r="AT61"/>
  <c r="AT72"/>
  <c r="BB72"/>
  <c r="AX72"/>
  <c r="AG79"/>
  <c r="AN79"/>
  <c i="13" r="J32"/>
  <c i="1" r="AG71"/>
  <c r="AN71"/>
  <c i="9" r="J32"/>
  <c i="1" r="AG64"/>
  <c r="AN64"/>
  <c r="AG65"/>
  <c r="AN65"/>
  <c r="AT76"/>
  <c r="BB61"/>
  <c r="AX61"/>
  <c r="AW55"/>
  <c r="AT55"/>
  <c i="7" r="J32"/>
  <c i="1" r="AG62"/>
  <c r="AN62"/>
  <c i="12" r="J32"/>
  <c i="1" r="AG69"/>
  <c r="AN69"/>
  <c r="BC54"/>
  <c r="W32"/>
  <c i="2" r="J32"/>
  <c i="1" r="AG56"/>
  <c r="AN56"/>
  <c r="AZ54"/>
  <c r="AV54"/>
  <c r="AK29"/>
  <c i="2" l="1" r="J41"/>
  <c r="J63"/>
  <c i="12" r="J41"/>
  <c i="9" r="J41"/>
  <c i="12" r="J63"/>
  <c i="7" r="J63"/>
  <c i="13" r="J41"/>
  <c i="7" r="J41"/>
  <c i="1" r="BB54"/>
  <c r="AX54"/>
  <c r="W29"/>
  <c r="AG70"/>
  <c r="AN70"/>
  <c r="AY54"/>
  <c i="5" r="J32"/>
  <c i="1" r="AG59"/>
  <c r="AN59"/>
  <c r="AW54"/>
  <c r="AK30"/>
  <c r="AG68"/>
  <c r="AN68"/>
  <c i="3" r="J32"/>
  <c i="1" r="AG57"/>
  <c r="AN57"/>
  <c i="14" r="J32"/>
  <c i="1" r="AG73"/>
  <c r="AN73"/>
  <c i="6" r="J32"/>
  <c i="1" r="AG60"/>
  <c r="AN60"/>
  <c i="18" r="J32"/>
  <c i="1" r="AG78"/>
  <c r="AN78"/>
  <c r="AG61"/>
  <c r="AN61"/>
  <c i="5" l="1" r="J41"/>
  <c i="6" r="J41"/>
  <c i="14" r="J41"/>
  <c i="18" r="J41"/>
  <c i="3" r="J41"/>
  <c i="1" r="AG55"/>
  <c r="W31"/>
  <c r="AG72"/>
  <c r="AN72"/>
  <c r="AT54"/>
  <c r="AG76"/>
  <c r="AN76"/>
  <c l="1" r="AN55"/>
  <c r="AG54"/>
  <c r="AK26"/>
  <c r="AK35"/>
  <c l="1" r="AN54"/>
</calcChain>
</file>

<file path=xl/sharedStrings.xml><?xml version="1.0" encoding="utf-8"?>
<sst xmlns="http://schemas.openxmlformats.org/spreadsheetml/2006/main">
  <si>
    <t>Export Komplet</t>
  </si>
  <si>
    <t>VZ</t>
  </si>
  <si>
    <t>2.0</t>
  </si>
  <si>
    <t>ZAMOK</t>
  </si>
  <si>
    <t>False</t>
  </si>
  <si>
    <t>{086d6a46-4b98-4826-be17-55647809a025}</t>
  </si>
  <si>
    <t>0,01</t>
  </si>
  <si>
    <t>21</t>
  </si>
  <si>
    <t>15</t>
  </si>
  <si>
    <t>REKAPITULACE ZAKÁZKY</t>
  </si>
  <si>
    <t xml:space="preserve">v ---  níže se nacházejí doplnkové a pomocné údaje k sestavám  --- v</t>
  </si>
  <si>
    <t>Návod na vyplnění</t>
  </si>
  <si>
    <t>0,001</t>
  </si>
  <si>
    <t>Kód:</t>
  </si>
  <si>
    <t>65021004_zm1</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</si>
  <si>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</si>
  <si>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</si>
  <si>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kolejí a výhybek v žst. Úpořiny - změna1 po prohlídce staveniště</t>
  </si>
  <si>
    <t>KSO:</t>
  </si>
  <si>
    <t>82426</t>
  </si>
  <si>
    <t>CC-CZ:</t>
  </si>
  <si>
    <t>21212</t>
  </si>
  <si>
    <t>Místo:</t>
  </si>
  <si>
    <t>ŽST Úpořiny</t>
  </si>
  <si>
    <t>Datum:</t>
  </si>
  <si>
    <t>27. 1. 2021</t>
  </si>
  <si>
    <t>CZ-CPV:</t>
  </si>
  <si>
    <t>44212000-9</t>
  </si>
  <si>
    <t>CZ-CPA:</t>
  </si>
  <si>
    <t>42.12.10</t>
  </si>
  <si>
    <t>Zadavatel:</t>
  </si>
  <si>
    <t>IČ:</t>
  </si>
  <si>
    <t>70994234</t>
  </si>
  <si>
    <t>Správa železnic, státní organizac</t>
  </si>
  <si>
    <t>DIČ:</t>
  </si>
  <si>
    <t>CZ70994234</t>
  </si>
  <si>
    <t>Uchazeč:</t>
  </si>
  <si>
    <t>Vyplň údaj</t>
  </si>
  <si>
    <t>Projektant:</t>
  </si>
  <si>
    <t/>
  </si>
  <si>
    <t xml:space="preserve"> </t>
  </si>
  <si>
    <t>True</t>
  </si>
  <si>
    <t>Zpracovatel:</t>
  </si>
  <si>
    <t>Ing.Horák Jiří, horak@spravazeleznic.cz, 602155923</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</si>
  <si>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</si>
  <si>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</si>
  <si>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</si>
  <si>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</si>
  <si>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</si>
  <si>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</si>
  <si>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</si>
  <si>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</si>
  <si>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</si>
  <si>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</si>
  <si>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</si>
  <si>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</si>
  <si>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</si>
  <si>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</si>
  <si>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</si>
  <si>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</si>
  <si>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</si>
  <si>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</si>
  <si>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</si>
  <si>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</si>
  <si>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</si>
  <si>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</si>
  <si>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</si>
  <si>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</si>
  <si>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</si>
  <si>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</si>
  <si>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</si>
  <si>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</si>
  <si>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</si>
  <si>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</si>
  <si>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</si>
  <si>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</si>
  <si>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</si>
  <si>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</si>
  <si>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</si>
  <si>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</si>
  <si>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</si>
  <si>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</si>
  <si>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</si>
  <si>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</si>
  <si>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</si>
  <si>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Oprava 1.SK</t>
  </si>
  <si>
    <t>STA</t>
  </si>
  <si>
    <t>1</t>
  </si>
  <si>
    <t>{95a5dc3f-f710-464b-b676-9978c386eccd}</t>
  </si>
  <si>
    <t>2</t>
  </si>
  <si>
    <t>/</t>
  </si>
  <si>
    <t>Č11</t>
  </si>
  <si>
    <t>1.SK, spojka 5ab - 19ab</t>
  </si>
  <si>
    <t>Soupis</t>
  </si>
  <si>
    <t>{481f9f46-3d1c-40e8-84c8-2eea3018968a}</t>
  </si>
  <si>
    <t>Č12</t>
  </si>
  <si>
    <t>v.č.26</t>
  </si>
  <si>
    <t>{07e0502b-3cb4-4690-b6f0-b0b4f4cc5f4c}</t>
  </si>
  <si>
    <t>Č13</t>
  </si>
  <si>
    <t>v.č.25</t>
  </si>
  <si>
    <t>{dff52db0-7550-47d0-89d4-c1d749fa28e8}</t>
  </si>
  <si>
    <t>Č14</t>
  </si>
  <si>
    <t>1.SK, spojka 25-26</t>
  </si>
  <si>
    <t>{298fe6df-976b-4dc1-98ad-8952648ff281}</t>
  </si>
  <si>
    <t>Č15</t>
  </si>
  <si>
    <t>1.SK, spojka 19ab-25</t>
  </si>
  <si>
    <t>{92b013fc-b337-407b-a6f9-c8e158e65a53}</t>
  </si>
  <si>
    <t>O2</t>
  </si>
  <si>
    <t xml:space="preserve">Oprava výhybek  2,3ab,5ab,6ab,DSK,19 ab  materiálem novým po MÚ</t>
  </si>
  <si>
    <t>{80657a5a-b82f-45bb-9347-9d6b5445d009}</t>
  </si>
  <si>
    <t>Č21</t>
  </si>
  <si>
    <t xml:space="preserve">Výhybky  2,3ab,5ab,6ab,DSK</t>
  </si>
  <si>
    <t>{b89f667b-07bb-46bd-8fe1-2d2336e22603}</t>
  </si>
  <si>
    <t>824 26</t>
  </si>
  <si>
    <t>Č22</t>
  </si>
  <si>
    <t>Výhybka 19 ab</t>
  </si>
  <si>
    <t>{738c4eab-a9f0-4b6a-af21-7185b7558d7e}</t>
  </si>
  <si>
    <t>Č23</t>
  </si>
  <si>
    <t>Oprava kolejnicového mazníku</t>
  </si>
  <si>
    <t>{673bc977-c8da-4846-8239-e0306ad1e588}</t>
  </si>
  <si>
    <t>O3</t>
  </si>
  <si>
    <t>Oprava výhybek 7ab,8ab materiálem užitým a novými pražci</t>
  </si>
  <si>
    <t>{0c1c3d88-3794-4908-9e8c-a1b4beabdc87}</t>
  </si>
  <si>
    <t>824 43</t>
  </si>
  <si>
    <t>Č31</t>
  </si>
  <si>
    <t>Úpořiny v.č.7ab</t>
  </si>
  <si>
    <t>{1f00c046-5cd0-49ae-a35a-6c5f282bb97b}</t>
  </si>
  <si>
    <t>Č32</t>
  </si>
  <si>
    <t>Úpořiny v.č.8ab</t>
  </si>
  <si>
    <t>{b506e229-c588-4e6c-88c4-f7ada2dc7989}</t>
  </si>
  <si>
    <t>O4</t>
  </si>
  <si>
    <t>Oprava přejezdu P2085 km 13,096</t>
  </si>
  <si>
    <t>{ea421709-be54-4707-8d09-0a94e4499bfc}</t>
  </si>
  <si>
    <t>Č41</t>
  </si>
  <si>
    <t>P2085 1.TK a 2.TK ( bez železničního svršku a spodku - viz O2, č.21 )</t>
  </si>
  <si>
    <t>{3e4919e8-98ba-4fac-a7a7-f5b5fed7bb9d}</t>
  </si>
  <si>
    <t>O5</t>
  </si>
  <si>
    <t>Oprava PPK nad propustky km 13,105 , km 13,865, km 14,009, km 18,696 a mostem km 18,667</t>
  </si>
  <si>
    <t>{12989ad9-1b32-4f14-b18d-1b375072c168}</t>
  </si>
  <si>
    <t>Č51</t>
  </si>
  <si>
    <t>Podbití a následné propracování po opravě MO</t>
  </si>
  <si>
    <t>{cbc09f5a-f0bd-4911-873b-e20a473e6ee3}</t>
  </si>
  <si>
    <t>O6</t>
  </si>
  <si>
    <t>Oprava elektrického zařízení</t>
  </si>
  <si>
    <t>{d729b867-cbe8-4df8-afd2-d94386955732}</t>
  </si>
  <si>
    <t>Č61</t>
  </si>
  <si>
    <t>{160d834f-904c-4836-b90e-60502f14bc5d}</t>
  </si>
  <si>
    <t>Č62</t>
  </si>
  <si>
    <t>{7e46dee9-2f20-46ba-8253-8b457aace938}</t>
  </si>
  <si>
    <t>Č63</t>
  </si>
  <si>
    <t>Výhybka 7ab, 8ab,25,26</t>
  </si>
  <si>
    <t>{afa0cc98-8f32-46d3-8ca4-31dde6cfbccb}</t>
  </si>
  <si>
    <t>O7</t>
  </si>
  <si>
    <t>Oprava zabezpečovacího zařízení</t>
  </si>
  <si>
    <t>{dd3cd14a-f5dd-4495-ba74-86080bd8abd6}</t>
  </si>
  <si>
    <t>Č71</t>
  </si>
  <si>
    <t>Dodávky SSZT - NEOCEŇOVAT</t>
  </si>
  <si>
    <t>{67eb4ed1-7fa0-4c8f-b889-20d93f89f9df}</t>
  </si>
  <si>
    <t>Č72</t>
  </si>
  <si>
    <t>materiál a práce</t>
  </si>
  <si>
    <t>{472aa806-1be0-4e55-be99-350f37a9a74b}</t>
  </si>
  <si>
    <t>O8</t>
  </si>
  <si>
    <t>Vedlejší rozpočtové náklady</t>
  </si>
  <si>
    <t>{5e903567-c604-451e-8803-223db35476ae}</t>
  </si>
  <si>
    <t>Č81</t>
  </si>
  <si>
    <t>VRN</t>
  </si>
  <si>
    <t>{2d811eca-9bcb-455c-b515-8f64f55af3ec}</t>
  </si>
  <si>
    <t>GPK_11</t>
  </si>
  <si>
    <t>Úprava GPK</t>
  </si>
  <si>
    <t>km</t>
  </si>
  <si>
    <t>0,419</t>
  </si>
  <si>
    <t>Ojedinělé_čištění_11</t>
  </si>
  <si>
    <t>0,034</t>
  </si>
  <si>
    <t>KRYCÍ LIST SOUPISU PRACÍ</t>
  </si>
  <si>
    <t>SČ_11</t>
  </si>
  <si>
    <t>Strojní čištění</t>
  </si>
  <si>
    <t>0,385</t>
  </si>
  <si>
    <t>Skládka_11</t>
  </si>
  <si>
    <t>Odvoz na skládku</t>
  </si>
  <si>
    <t>t</t>
  </si>
  <si>
    <t>392,441</t>
  </si>
  <si>
    <t>Štěrk_32_63_11</t>
  </si>
  <si>
    <t>Doplnění štěrku po čištění</t>
  </si>
  <si>
    <t>350</t>
  </si>
  <si>
    <t>Objekt:</t>
  </si>
  <si>
    <t>O1 - Oprava 1.SK</t>
  </si>
  <si>
    <t>Soupis:</t>
  </si>
  <si>
    <t>Č11 - 1.SK, spojka 5ab - 19ab</t>
  </si>
  <si>
    <t>Ing. Horák Jiří, horak@szdc.cz, +420 602155923</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</si>
  <si>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</si>
  <si>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REKAPITULACE ČLENĚNÍ SOUPISU PRACÍ</t>
  </si>
  <si>
    <t>Kód dílu - Popis</t>
  </si>
  <si>
    <t>Cena celkem [CZK]</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</si>
  <si>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</si>
  <si>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</si>
  <si>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</si>
  <si>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</si>
  <si>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</si>
  <si>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</si>
  <si>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</si>
  <si>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</si>
  <si>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</si>
  <si>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</si>
  <si>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</si>
  <si>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</si>
  <si>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</si>
  <si>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</si>
  <si>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</si>
  <si>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</si>
  <si>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</si>
  <si>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</si>
  <si>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</si>
  <si>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K</t>
  </si>
  <si>
    <t>5905023010</t>
  </si>
  <si>
    <t>Úprava povrchu stezky rozprostřením štěrkodrtě do 3 cm</t>
  </si>
  <si>
    <t>m2</t>
  </si>
  <si>
    <t>Sborník UOŽI 01 2020</t>
  </si>
  <si>
    <t>4</t>
  </si>
  <si>
    <t>ROZPOCET</t>
  </si>
  <si>
    <t>8</t>
  </si>
  <si>
    <t>PP</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</si>
  <si>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t>
  </si>
  <si>
    <t>VV</t>
  </si>
  <si>
    <t xml:space="preserve">" V místě rušeného nástupiště         "2*60</t>
  </si>
  <si>
    <t>Součet</t>
  </si>
  <si>
    <t>5905085055</t>
  </si>
  <si>
    <t>Souvislé čištění KL strojně koleje pražce betonové rozdělení "u"</t>
  </si>
  <si>
    <t>10</t>
  </si>
  <si>
    <t>Souvislé čištění KL strojně koleje pražce betonové rozdělení "u".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</si>
  <si>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t>
  </si>
  <si>
    <t>5905110010</t>
  </si>
  <si>
    <t>Snížení KL pod patou kolejnice v koleji</t>
  </si>
  <si>
    <t>12</t>
  </si>
  <si>
    <t>Snížení KL pod patou kolejnice v koleji. Poznámka: 1. V cenách jsou započteny náklady na snížení KL pod patou kolejnice ručně vidlemi. 2. V cenách nejsou obsaženy náklady na doplnění a dodávku kameniva.</t>
  </si>
  <si>
    <t>P</t>
  </si>
  <si>
    <t>Poznámka k položce:_x000d_
Kilometr kolejnice=km</t>
  </si>
  <si>
    <t xml:space="preserve">"Km - abn.hm        "(13,692-13,204-0,069)*2</t>
  </si>
  <si>
    <t>5906030110</t>
  </si>
  <si>
    <t>Ojedinělá výměna pražce současně s výměnou nebo čištěním KL pražec betonový příčný nevystrojený</t>
  </si>
  <si>
    <t>kus</t>
  </si>
  <si>
    <t>14</t>
  </si>
  <si>
    <t>Ojedinělá výměna pražce současně s výměnou nebo čištěním KL pražec betonový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</si>
  <si>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Poznámka k položce:_x000d_
Pražec=kus</t>
  </si>
  <si>
    <t>5</t>
  </si>
  <si>
    <t>5906105020</t>
  </si>
  <si>
    <t>Demontáž pražce betonový</t>
  </si>
  <si>
    <t>16</t>
  </si>
  <si>
    <t>Demontáž pražce betonový. Poznámka: 1. V cenách jsou započteny náklady na manipulaci, demontáž, odstrojení do součástí a uložení pražců.</t>
  </si>
  <si>
    <t>6</t>
  </si>
  <si>
    <t>5907050110</t>
  </si>
  <si>
    <t>Dělení kolejnic kyslíkem tv. UIC60 nebo R65</t>
  </si>
  <si>
    <t>22</t>
  </si>
  <si>
    <t>Dělení kolejnic kyslíkem tv. UIC60 nebo R65. Poznámka: 1. V cenách jsou započteny náklady na manipulaci, podložení, označení a provedení řezu kolejnice.</t>
  </si>
  <si>
    <t>Poznámka k položce:_x000d_
Řez=kus</t>
  </si>
  <si>
    <t>7</t>
  </si>
  <si>
    <t>5909050010</t>
  </si>
  <si>
    <t>Stabilizace kolejového lože koleje nově zřízeného nebo čistého</t>
  </si>
  <si>
    <t>30</t>
  </si>
  <si>
    <t>Stabilizace kolejového lože koleje nově zřízeného nebo čistého. Poznámka: 1. V cenách jsou započteny náklady na stabilizaci v režimu s řízeným (konstantním) poklesem včetně měření a předání tištěných výstupů.</t>
  </si>
  <si>
    <t>Poznámka k položce:_x000d_
S3/1, Kilometr koleje=km</t>
  </si>
  <si>
    <t xml:space="preserve">" Po čištění a s následným podbitím                   "GPK_11*2</t>
  </si>
  <si>
    <t>5910020010</t>
  </si>
  <si>
    <t>Svařování kolejnic termitem plný předehřev standardní spára svar sériový tv. UIC60</t>
  </si>
  <si>
    <t>svar</t>
  </si>
  <si>
    <t>32</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</si>
  <si>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</si>
  <si>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9</t>
  </si>
  <si>
    <t>5910035010</t>
  </si>
  <si>
    <t>Dosažení dovolené upínací teploty v BK prodloužením kolejnicového pásu v koleji tv. UIC60</t>
  </si>
  <si>
    <t>36</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</si>
  <si>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</si>
  <si>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5910040230</t>
  </si>
  <si>
    <t>Umožnění volné dilatace kolejnice bez demontáže nebo montáže upevňovadel s osazením a odstraněním kluzných podložek rozdělení pražců "u"</t>
  </si>
  <si>
    <t>m</t>
  </si>
  <si>
    <t>38</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</si>
  <si>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</si>
  <si>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Metr kolejnice=m</t>
  </si>
  <si>
    <t>GPK_11*2</t>
  </si>
  <si>
    <t>11</t>
  </si>
  <si>
    <t>5914110030</t>
  </si>
  <si>
    <t>Oprava nástupiště sypaného z kameniva úprava profilu v šíři 1 m</t>
  </si>
  <si>
    <t>50</t>
  </si>
  <si>
    <t>Oprava nástupiště sypaného z kameniva úprava profilu v šíři 1 m. Poznámka: 1. V cenách jsou započteny náklady na manipulaci a naložení výzisku kameniva na dopravní prostředek. 2. V cenách nejsou obsaženy náklady na dodávku materiálu.</t>
  </si>
  <si>
    <t>Poznámka k položce:_x000d_
úprava opraveného nástupiště štěrkodrtí</t>
  </si>
  <si>
    <t>5914120020</t>
  </si>
  <si>
    <t>Demontáž nástupiště úrovňového hrana Tischer</t>
  </si>
  <si>
    <t>52</t>
  </si>
  <si>
    <t>Demontáž nástupiště úrovňového hrana Tischer. Poznámka: 1. V cenách jsou započteny náklady na snesení dílů i zásypu a jejich uložení na plochu nebo naložení na dopravní prostředek a uložení na úložišti.</t>
  </si>
  <si>
    <t>13</t>
  </si>
  <si>
    <t>5914130020</t>
  </si>
  <si>
    <t>Montáž nástupiště úrovňového hrana Tischer</t>
  </si>
  <si>
    <t>54</t>
  </si>
  <si>
    <t>Montáž nástupiště úrovňového hrana Tischer. Poznámka: 1. V cenách jsou započteny náklady na úpravu terénu, montáž a zásyp podle vzorového listu. 2. V cenách nejsou obsaženy náklady na dodávku materiálu.</t>
  </si>
  <si>
    <t>Poznámka k položce:_x000d_
Materiál bude doplněn ze zrušené části nástupiště</t>
  </si>
  <si>
    <t>"Bude zkráceno na "60" m"</t>
  </si>
  <si>
    <t>5913140020</t>
  </si>
  <si>
    <t>Demontáž přejezdové konstrukce se silničními panely vnitřní část</t>
  </si>
  <si>
    <t>56</t>
  </si>
  <si>
    <t>Demontáž přejezdové konstrukce se silničními panely vnitřní část. Poznámka: 1. V cenách jsou započteny náklady na demontáž a naložení na dopravní prostředek.</t>
  </si>
  <si>
    <t>Poznámka k položce:_x000d_
Nový přejezd a případný provizorní dodá a namontuje zadavatel</t>
  </si>
  <si>
    <t>" konstrukce přechodů "11,7</t>
  </si>
  <si>
    <t>9909000500</t>
  </si>
  <si>
    <t>Poplatek uložení odpadu betonových prefabrikátů</t>
  </si>
  <si>
    <t>68</t>
  </si>
  <si>
    <t>Poplatek uložení odpadu betonových prefabrikátů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</si>
  <si>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"Beton pražce"10*0,3</t>
  </si>
  <si>
    <t>9909000100</t>
  </si>
  <si>
    <t>Poplatek za uložení suti nebo hmot na oficiální skládku</t>
  </si>
  <si>
    <t>70</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</si>
  <si>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</si>
  <si>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"Odpad zemina na skládku "</t>
  </si>
  <si>
    <t>(Štěrk_32_63_11+10)/1,665*1,8</t>
  </si>
  <si>
    <t>17</t>
  </si>
  <si>
    <t>M</t>
  </si>
  <si>
    <t>5955101000</t>
  </si>
  <si>
    <t>Kamenivo drcené štěrk frakce 31,5/63 třídy BI</t>
  </si>
  <si>
    <t>76</t>
  </si>
  <si>
    <t xml:space="preserve">" Předpoklad 0,5 m3/m       "GPK_11*0,5*1,665*1000+1,182</t>
  </si>
  <si>
    <t>18</t>
  </si>
  <si>
    <t>5955101025</t>
  </si>
  <si>
    <t>Kamenivo drcené drť frakce 4/8</t>
  </si>
  <si>
    <t>80</t>
  </si>
  <si>
    <t>19</t>
  </si>
  <si>
    <t>5956213005</t>
  </si>
  <si>
    <t xml:space="preserve">NEOCEŇOVAT!! Pražec betonový příčný nevystrojený  užitý SB6 - dodá zadavatel</t>
  </si>
  <si>
    <t>82</t>
  </si>
  <si>
    <t xml:space="preserve">NEOCEŇOVAT!!  Pražec betonový příčný nevystrojený  užitý SB6 - dodá zadavatel</t>
  </si>
  <si>
    <t>HSV</t>
  </si>
  <si>
    <t>Práce a dodávky HSV</t>
  </si>
  <si>
    <t>Komunikace pozemní</t>
  </si>
  <si>
    <t>20</t>
  </si>
  <si>
    <t>5905080120</t>
  </si>
  <si>
    <t>Ojedinělé čištění KL včetně lavičky (pod ložnou plochou pražce) lože zapuštěné</t>
  </si>
  <si>
    <t>-186800285</t>
  </si>
  <si>
    <t>Ojedinělé čištění KL včetně lavičky (pod ložnou plochou pražce)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</si>
  <si>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Ojedinělé_čištění_11*3</t>
  </si>
  <si>
    <t>5905105030</t>
  </si>
  <si>
    <t>Doplnění KL kamenivem souvisle strojně v koleji</t>
  </si>
  <si>
    <t>m3</t>
  </si>
  <si>
    <t>92100273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</si>
  <si>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</si>
  <si>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Štěrk_32_63_11/1,665</t>
  </si>
  <si>
    <t>5908052010</t>
  </si>
  <si>
    <t>Výměna podložky pryžové pod patu kolejnice</t>
  </si>
  <si>
    <t>584175927</t>
  </si>
  <si>
    <t>Výměna podložky pryžové pod patu kolejnice. Poznámka: 1. V cenách jsou započteny náklady na demontáž upevňovadel, výměnu součásti, montáž upevňovadel a ošetření součástí mazivem. 2. V cenách nejsou obsaženy náklady na dodávku materiálu.</t>
  </si>
  <si>
    <t>GPK_11*1000/0,6*2+3,333</t>
  </si>
  <si>
    <t>23</t>
  </si>
  <si>
    <t>5958158020R</t>
  </si>
  <si>
    <t>Podložka pryžová pod patu kolejnice U60</t>
  </si>
  <si>
    <t>1778136174</t>
  </si>
  <si>
    <t>24</t>
  </si>
  <si>
    <t>5909030020</t>
  </si>
  <si>
    <t>Následná úprava GPK koleje směrové a výškové uspořádání pražce betonové</t>
  </si>
  <si>
    <t>-294417718</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</si>
  <si>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</si>
  <si>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 xml:space="preserve">"Km - abn.hm        "13,692-13,204-0,069</t>
  </si>
  <si>
    <t>25</t>
  </si>
  <si>
    <t>5909032020</t>
  </si>
  <si>
    <t>Přesná úprava GPK koleje směrové a výškové uspořádání pražce betonové</t>
  </si>
  <si>
    <t>1781725323</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</si>
  <si>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</si>
  <si>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 xml:space="preserve">"Úsek, kam se čistička nedostane        "GPK_11-SČ_11</t>
  </si>
  <si>
    <t>26</t>
  </si>
  <si>
    <t>5912065010</t>
  </si>
  <si>
    <t>Montáž zajišťovací značky samostatné konzolové</t>
  </si>
  <si>
    <t>-843512496</t>
  </si>
  <si>
    <t>Montáž zajišťovací značky samostatné konzolové. Poznámka: 1. V cenách jsou započteny náklady na montáž součástí značky včetně zemních prací a úpravy terénu. 2. V cenách nejsou obsaženy náklady na dodávku materiálu.</t>
  </si>
  <si>
    <t xml:space="preserve">" od km 13,1 u 1. a 2.SK v oblasti přejezdu P2085 a DSK  "6</t>
  </si>
  <si>
    <t>" u 1.SK do po výh.19 ab "7</t>
  </si>
  <si>
    <t>Pozn. Na stožáry TV jako konzolová nebo na základy TV jako hřebová</t>
  </si>
  <si>
    <t>27</t>
  </si>
  <si>
    <t>5962119010</t>
  </si>
  <si>
    <t>Zajištění PPK konzolová značka</t>
  </si>
  <si>
    <t>1773005160</t>
  </si>
  <si>
    <t>28</t>
  </si>
  <si>
    <t>5962119020</t>
  </si>
  <si>
    <t>Zajištění PPK štítek konzolové a hřebové značky</t>
  </si>
  <si>
    <t>-965695002</t>
  </si>
  <si>
    <t>29</t>
  </si>
  <si>
    <t>5913145020</t>
  </si>
  <si>
    <t>Montáž přejezdové konstrukce se silničními panely vnitřní část</t>
  </si>
  <si>
    <t>-1425366140</t>
  </si>
  <si>
    <t>Montáž přejezdové konstrukce se silničními panely vnitřní část. Poznámka: 1. V cenách jsou započteny náklady na montáž konstrukce. 2. V cenách nejsou obsaženy náklady na dodávku materiálu.</t>
  </si>
  <si>
    <t>5914120040</t>
  </si>
  <si>
    <t>Demontáž nástupiště úrovňového Tischer oboustranného včetně podložek</t>
  </si>
  <si>
    <t>1549501448</t>
  </si>
  <si>
    <t>Demontáž nástupiště úrovňového Tischer oboustranného včetně podložek. Poznámka: 1. V cenách jsou započteny náklady na snesení dílů i zásypu a jejich uložení na plochu nebo naložení na dopravní prostředek a uložení na úložišti.</t>
  </si>
  <si>
    <t>OST</t>
  </si>
  <si>
    <t>Ostatní</t>
  </si>
  <si>
    <t>31</t>
  </si>
  <si>
    <t>9909000400</t>
  </si>
  <si>
    <t>Poplatek za likvidaci plastových součástí</t>
  </si>
  <si>
    <t>512</t>
  </si>
  <si>
    <t>1859688698</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</si>
  <si>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</si>
  <si>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 xml:space="preserve">"Pryžovky   "1400*0,00018</t>
  </si>
  <si>
    <t>9902100200</t>
  </si>
  <si>
    <t>Doprava obousměrná (např. dodávek z vlastních zásob zhotovitele nebo objednatele nebo výzisku) mechanizací o nosnosti přes 3,5 t sypanin (kameniva, písku, suti, dlažebních kostek, atd.) do 20 km</t>
  </si>
  <si>
    <t>2041843152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</si>
  <si>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</si>
  <si>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</si>
  <si>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"Dovoz štěrku a drti"</t>
  </si>
  <si>
    <t>Štěrk_32_63_11+10</t>
  </si>
  <si>
    <t>33</t>
  </si>
  <si>
    <t>9902100300</t>
  </si>
  <si>
    <t>Doprava obousměrná (např. dodávek z vlastních zásob zhotovitele nebo objednatele nebo výzisku) mechanizací o nosnosti přes 3,5 t sypanin (kameniva, písku, suti, dlažebních kostek, atd.) do 30 km</t>
  </si>
  <si>
    <t>-1236287052</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</si>
  <si>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</si>
  <si>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34</t>
  </si>
  <si>
    <t>9902900100</t>
  </si>
  <si>
    <t>Naložení sypanin, drobného kusového materiálu, suti</t>
  </si>
  <si>
    <t>-953317721</t>
  </si>
  <si>
    <t>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</si>
  <si>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Trativody_12</t>
  </si>
  <si>
    <t>Trativod mezi výhybkou 19 ab a propustkem km 14,009</t>
  </si>
  <si>
    <t>275</t>
  </si>
  <si>
    <t>Pažení_12</t>
  </si>
  <si>
    <t>Pažení rýhy trativodu mezi 1. a 2.SK</t>
  </si>
  <si>
    <t>825</t>
  </si>
  <si>
    <t>Č12 - v.č.26</t>
  </si>
  <si>
    <t>Opler</t>
  </si>
  <si>
    <t xml:space="preserve">    1 - Zemní práce</t>
  </si>
  <si>
    <t>5905050210</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</si>
  <si>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</si>
  <si>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</si>
  <si>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Poznámka k položce:_x000d_
odtěžení KL v dl.41m; šíří 5m, do hl.0,5m ve výh.č.26 + část rozvětvení mezi v.č.26-27 (53,608+5m) = 102,5m3</t>
  </si>
  <si>
    <t>5915010020</t>
  </si>
  <si>
    <t>Těžení zeminy nebo horniny železničního spodku II. třídy. Poznámka: 1. V cenách jsou započteny náklady na těžení a uložení výzisku na terén nebo naložení na dopravní prostředek a uložení na úložišti.</t>
  </si>
  <si>
    <t xml:space="preserve">Poznámka k položce:_x000d_
odstranění nánosu mouru na stezce vně  koleje v km 14,010-14,030  š.2m do hl. 40cm - zřízení otevřeného kol.lože</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</si>
  <si>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</si>
  <si>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</si>
  <si>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</si>
  <si>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5905110020</t>
  </si>
  <si>
    <t>Snížení KL pod patou kolejnice ve výhybce. Poznámka: 1. V cenách jsou započteny náklady na snížení KL pod patou kolejnice ručně vidlemi. 2. V cenách nejsou obsaženy náklady na doplnění a dodávku kameniva.</t>
  </si>
  <si>
    <t>53,608*2</t>
  </si>
  <si>
    <t>5906025030</t>
  </si>
  <si>
    <t xml:space="preserve">Výměna pražců po vyjmutí KR pražce dřevěné výhybkové délky do 3 m. Poznámka: 1. V cenách jsou započteny náklady na demontáž upevňovadel, výměnu pražců, montáž upevňovadel a ošetření součástí mazivem. U nevystrojených a výhybkových pražců dřevěných vrtání </t>
  </si>
  <si>
    <t>Výměna pražců po vyjmutí KR pražce dřevěné výhybkové délky do 3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</si>
  <si>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 xml:space="preserve">"Za KV a před ZV   "10+4</t>
  </si>
  <si>
    <t>5906025050</t>
  </si>
  <si>
    <t xml:space="preserve">Výměna pražců po vyjmutí KR pražce dřevěné výhybkové délky přes 4 do 5 m. Poznámka: 1. V cenách jsou započteny náklady na demontáž upevňovadel, výměnu pražců, montáž upevňovadel a ošetření součástí mazivem. U nevystrojených a výhybkových pražců dřevěných </t>
  </si>
  <si>
    <t>Výměna pražců po vyjmutí KR pražce dřevěné výhybkové délky přes 4 do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</si>
  <si>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 xml:space="preserve">"Za KV          "6</t>
  </si>
  <si>
    <t>5906055030</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</si>
  <si>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</si>
  <si>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</si>
  <si>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5907015020</t>
  </si>
  <si>
    <t>Ojedinělá výměna kolejnic stávající upevnění tv. R65 rozdělení "d". Poznámka: 1. V cenách jsou započteny náklady na demontáž upevňovadel, výměnu kolejnic, dílů a součástí, úpravu dilatačních spár, pryžových podložek, montáž upevňovadel, zřízení nebo demon</t>
  </si>
  <si>
    <t>Ojedinělá výměna kolejnic stávající upevnění tv. R65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</si>
  <si>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vložky po vyřezání starých svarů+ výměna středové kolejnice+ část 2ks přech.kolejnice s tv.R65</t>
  </si>
  <si>
    <t>5907015045</t>
  </si>
  <si>
    <t>Ojedinělá výměna kolejnic stávající upevnění tv. S49 rozdělení "u". Poznámka: 1. V cenách jsou započteny náklady na demontáž upevňovadel, výměnu kolejnic, dílů a součástí, úpravu dilatačních spár, pryžových podložek, montáž upevňovadel, zřízení nebo demon</t>
  </si>
  <si>
    <t>Ojedinělá výměna kolejnic stávající upevnění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</si>
  <si>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část 2ks přech.kolejnice s tv.S49</t>
  </si>
  <si>
    <t>5907040020</t>
  </si>
  <si>
    <t>Posun kolejnic před svařováním tv. R65. Poznámka: 1. V cenách jsou započteny náklady na přizdvižení a posun kolejnice. Položka se použije v případě krácení deformovaných konců kolejnic před svařováním. 2. V cenách nejsou obsaženy náklady na demontáž a mon</t>
  </si>
  <si>
    <t>Posun kolejnic před svařováním tv. R65.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</si>
  <si>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Poznámka k položce:_x000d_
středové kolejnice po výřezu starých svarů</t>
  </si>
  <si>
    <t>Dělení kolejnic kyslíkem tv. UIC60 nebo R65. Poznámka: 1. V cenách jsou započteny náklady na manipulaci podložení, označení a provedení řezu kolejnice.</t>
  </si>
  <si>
    <t>5909040010</t>
  </si>
  <si>
    <t xml:space="preserve">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</si>
  <si>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</si>
  <si>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položce:_x000d_
propracování</t>
  </si>
  <si>
    <t>5910020120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</si>
  <si>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</si>
  <si>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</si>
  <si>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</si>
  <si>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</si>
  <si>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</si>
  <si>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5910035120</t>
  </si>
  <si>
    <t>Dosažení dovolené upínací teploty v BK prodloužením kolejnicového pásu ve výhybce tv. R65. Poznámka: 1. V cenách jsou započteny náklady na montáž a demontáž napínacího zařízení nebo ohřevu kolejnic a udržování potřebného prodloužení kolejnicového pásu. 2.</t>
  </si>
  <si>
    <t>Dosažení dovolené upínací teploty v BK prodloužením kolejnicového pásu ve výhybce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</si>
  <si>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</si>
  <si>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</si>
  <si>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"RD" 53,608</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</si>
  <si>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</si>
  <si>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</si>
  <si>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5910130030</t>
  </si>
  <si>
    <t>Demontáž zádržné opěrky z jazyka i opornice. Poznámka: 1. V cenách jsou započteny náklady na demontáž a naložení výzisku na dopravní prostředek.</t>
  </si>
  <si>
    <t>pár</t>
  </si>
  <si>
    <t>40</t>
  </si>
  <si>
    <t>5910131030</t>
  </si>
  <si>
    <t>Montáž zádržné opěrky na jazyk i opornici. Poznámka: 1. V cenách jsou započteny náklady na montáž. 2. V cenách nejsou obsaženy náklady na dodávku materiálu a vrtání otvorů.</t>
  </si>
  <si>
    <t>42</t>
  </si>
  <si>
    <t>5911523020</t>
  </si>
  <si>
    <t>Seřízení výměnové části výhybky jednoduché s jedním čelisťovým závěrem soustavy R65</t>
  </si>
  <si>
    <t>46</t>
  </si>
  <si>
    <t>Seřízení výměnové části výhybky jednoduché s jedním čelisťovým závěrem soustavy R65.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</si>
  <si>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Poznámka k položce:_x000d_
v etapě TSO a po následném propracování tj.celkem 2ks</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</si>
  <si>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</si>
  <si>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t>
  </si>
  <si>
    <t>48</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</si>
  <si>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</si>
  <si>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položce:_x000d_
zřízení odvodnění mezi 1.a2.kolejí od Se12 v km 13,730 až do km 14,0 s podchodem pod spojkou 26-27 a pod kol.č.1 s vývodem do propustu</t>
  </si>
  <si>
    <t>"km "(13,734 - 14,009)*-1000</t>
  </si>
  <si>
    <t>5914055020</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</si>
  <si>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</si>
  <si>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</si>
  <si>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položce:_x000d_
1x šachta vrcholová, 6x kontrolní, 1xodbočná</t>
  </si>
  <si>
    <t>5915005020</t>
  </si>
  <si>
    <t>Hloubení rýh nebo jam na železničním spodku II. třídy. Poznámka: 1. V cenách jsou započteny náklady na hloubení a uložení výzisku na terén nebo naložení na dopravní prostředek a uložení na úložišti.</t>
  </si>
  <si>
    <t>5914035450</t>
  </si>
  <si>
    <t xml:space="preserve">Zřízení otevřených odvodňovacích zařízení trativodní výusť monolitická betonová konstrukce. Poznámka: 1. V cenách jsou započteny náklady na zřízení podkladní vrstvy a uložení zařízení podle vzorového listu a rozprostření výzisku na terén nebo naložení na </t>
  </si>
  <si>
    <t>Zřízení otevřených odvodňovacích zařízení trativodní výusť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</si>
  <si>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Poznámka k položce:_x000d_
vyústění trativodu do propustu</t>
  </si>
  <si>
    <t>5912023010</t>
  </si>
  <si>
    <t>Demontáž návěstidla uloženého ve stezce námezníku. Poznámka: 1. V cenách jsou započteny náklady na demontáž návěstidla, zához, úpravu terénu a naložení na dopravní prostředek.</t>
  </si>
  <si>
    <t>5912037010</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</si>
  <si>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</si>
  <si>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58</t>
  </si>
  <si>
    <t>5912065020</t>
  </si>
  <si>
    <t>Montáž zajišťovací značky samostatné hřeb. Poznámka: 1. V cenách jsou započteny náklady na montáž součástí značky včetně zemních prací a úpravy terénu. 2. V cenách nejsou obsaženy náklady na dodávku materiálu.</t>
  </si>
  <si>
    <t>60</t>
  </si>
  <si>
    <t>Poznámka k položce:_x000d_
přesný počet bude stanoven v PD</t>
  </si>
  <si>
    <t>5999010030</t>
  </si>
  <si>
    <t>Vyjmutí a snesení konstrukcí nebo dílů hmotnosti přes 20 t. Poznámka: 1. V cenách jsou započteny náklady na manipulaci vyjmutí a snesení zdvihacím prostředkem, naložení, složení, přeprava v místě technologické manipulace. Položka obsahuje náklady na práce</t>
  </si>
  <si>
    <t>62</t>
  </si>
  <si>
    <t>Vyjmutí a snesení konstrukcí nebo dílů hmotnosti přes 20 t. Poznámka: 1. V cenách jsou započteny náklady na manipulaci vyjmutí a snesení zdvihacím prostředkem, naložení, složení, přeprava v místě technologické manipulace. Položka obsahuje náklady na práce v blízkosti trakčního vedení.</t>
  </si>
  <si>
    <t>5999015030</t>
  </si>
  <si>
    <t>Vložení konstrukcí nebo dílů hmotnosti přes 20 t. Poznámka: 1. V cenách jsou započteny náklady na vložení konstrukce podle technologického postupu, přeprava v místě technologické manipulace. Položka obsahuje náklady na práce v blízkosti trakčního vedení.</t>
  </si>
  <si>
    <t>64</t>
  </si>
  <si>
    <t>5910135020</t>
  </si>
  <si>
    <t>Demontáž pražcové kotvy ve výhybce. Poznámka: 1. V cenách jsou započteny náklady na odstranění kameniva, demontáž, dohození a úpravu kameniva a naložení výzisku na dopravní prostředek.</t>
  </si>
  <si>
    <t>66</t>
  </si>
  <si>
    <t>Poznámka k položce:_x000d_
na KV26 při výměně dlouhých spol.pražců</t>
  </si>
  <si>
    <t>5910136020</t>
  </si>
  <si>
    <t>Montáž pražcové kotvy ve výhybce. Poznámka: 1. V cenách jsou započteny náklady na odstranění kameniva, montáž, ošetření součásti mazivem a úpravu kameniva. 2. V cenách nejsou obsaženy náklady na dodávku materiálu.</t>
  </si>
  <si>
    <t>7497351560</t>
  </si>
  <si>
    <t>Montáž přímého ukolejnění na elektrizovaných tratích nebo v kolejových obvodech</t>
  </si>
  <si>
    <t>7497371660</t>
  </si>
  <si>
    <t>Demontáže zařízení trakčního vedení svodu propojení nebo ukolejnění na elektrizovaných tratích nebo v kolejových obvodech - demontáž stávajícího zařízení se všemi pomocnými doplňujícími úpravami</t>
  </si>
  <si>
    <t>72</t>
  </si>
  <si>
    <t>7594105360</t>
  </si>
  <si>
    <t>Montáž lanového propojení stykového č.v.70 301</t>
  </si>
  <si>
    <t>74</t>
  </si>
  <si>
    <t>Poznámka k položce:_x000d_
kolíkové propojky při výměně srdcovky</t>
  </si>
  <si>
    <t>35</t>
  </si>
  <si>
    <t xml:space="preserve">Poznámka k položce:_x000d_
dle katalogu Basallt Měrunice r.2020  1m3=1,696t</t>
  </si>
  <si>
    <t>5955101030</t>
  </si>
  <si>
    <t>Kamenivo drcené drť frakce 8/16</t>
  </si>
  <si>
    <t>78</t>
  </si>
  <si>
    <t>Poznámka k položce:_x000d_
pro zásyp trativodu</t>
  </si>
  <si>
    <t>37</t>
  </si>
  <si>
    <t>5957110020</t>
  </si>
  <si>
    <t>NEOCEŇOVAT!! Kolejnice tv. R 65, třídy R260</t>
  </si>
  <si>
    <t>124</t>
  </si>
  <si>
    <t>Poznámka k položce:_x000d_
dodá objednatel z výzisku investice Řetenice (uskladněno v Bystřanech)</t>
  </si>
  <si>
    <t>5957113005</t>
  </si>
  <si>
    <t>NEOCEŇOVAT!! Kolejnice přechodové tv. R65/49E1 levá</t>
  </si>
  <si>
    <t>126</t>
  </si>
  <si>
    <t>Poznámka k položce:_x000d_
7m tv.R65/ 9m tv.S49 - dodá objednatel z výzisku investice Řetenice (uskladněno v Bystřanech)</t>
  </si>
  <si>
    <t>39</t>
  </si>
  <si>
    <t>5957113010</t>
  </si>
  <si>
    <t>NEOCEŇOVAT!! Kolejnice přechodové tv. R65/49E1 pravá</t>
  </si>
  <si>
    <t>128</t>
  </si>
  <si>
    <t>5958128005</t>
  </si>
  <si>
    <t>Komplety Skl 24 (šroub RS 0, matice M 22, podložka Uls 6)</t>
  </si>
  <si>
    <t>132</t>
  </si>
  <si>
    <t>41</t>
  </si>
  <si>
    <t>5958134041</t>
  </si>
  <si>
    <t>Součásti upevňovací šroub svěrkový T5</t>
  </si>
  <si>
    <t>146</t>
  </si>
  <si>
    <t>Poznámka k položce:_x000d_
do pražcové kotvy</t>
  </si>
  <si>
    <t>5958134120</t>
  </si>
  <si>
    <t>Součásti upevňovací matice M24 samojistná</t>
  </si>
  <si>
    <t>148</t>
  </si>
  <si>
    <t>43</t>
  </si>
  <si>
    <t>5962119030</t>
  </si>
  <si>
    <t>Zajištění PPK betonový sloupek pro zajištění směru a výšky koleje</t>
  </si>
  <si>
    <t>154</t>
  </si>
  <si>
    <t>Poznámka k položce:_x000d_
hřeb s umístěním do opěrné zdi, včetně popisného štítku</t>
  </si>
  <si>
    <t>44</t>
  </si>
  <si>
    <t>5964103030</t>
  </si>
  <si>
    <t>Drenážní plastové díly trubka s částečnou perforací DN 160 mm</t>
  </si>
  <si>
    <t>Sborník UOŽI 01 2021</t>
  </si>
  <si>
    <t>156</t>
  </si>
  <si>
    <t>45</t>
  </si>
  <si>
    <t>5964103120</t>
  </si>
  <si>
    <t xml:space="preserve">Drenážní plastové díly šachta průchozí DN 400/250  1 vtok/1 odtok DN 250 mm</t>
  </si>
  <si>
    <t>158</t>
  </si>
  <si>
    <t>Poznámka k položce:_x000d_
1ks vrcholová a 6ks průtočná kontrolní na potrubí DN 160 mm</t>
  </si>
  <si>
    <t>5964103125</t>
  </si>
  <si>
    <t xml:space="preserve">Drenážní plastové díly šachta odbočná DN 400/250  2 vtoky/1 odtok DN 250 mm</t>
  </si>
  <si>
    <t>160</t>
  </si>
  <si>
    <t>Poznámka k položce:_x000d_
na potrubí DN 160 mm</t>
  </si>
  <si>
    <t>47</t>
  </si>
  <si>
    <t>5964104150</t>
  </si>
  <si>
    <t>Kanalizační díly plastové Krycí víko šachty plastové pochůzné</t>
  </si>
  <si>
    <t>162</t>
  </si>
  <si>
    <t>5964104185</t>
  </si>
  <si>
    <t>Kanalizační díly plastové Záslepka potrubí DN 250</t>
  </si>
  <si>
    <t>164</t>
  </si>
  <si>
    <t>Poznámka k položce:_x000d_
pro vrcholovou šachtu na potrubí DN 160 mm</t>
  </si>
  <si>
    <t>49</t>
  </si>
  <si>
    <t>5964133020</t>
  </si>
  <si>
    <t>Geotextilie drenážní</t>
  </si>
  <si>
    <t>166</t>
  </si>
  <si>
    <t>Trativody_12*(2*0,5+0,5+1)</t>
  </si>
  <si>
    <t>5964161050</t>
  </si>
  <si>
    <t>Beton vodotěsný B 25 V8</t>
  </si>
  <si>
    <t>168</t>
  </si>
  <si>
    <t>Poznámka k položce:_x000d_
pro podbetonování trativodu v místě podchodu pod spojkou 26-27 a podchodu pod 1.TK, vybetonování trativodní výusti do propustu</t>
  </si>
  <si>
    <t>51</t>
  </si>
  <si>
    <t>Doprava dodávek zhotovitele, dodávek objednatele nebo výzisku mechanizací přes 3,5 t sypanin do 20 km Poznámka: V cenách jsou započteny náklady přepravu materiálu ze skladů nebo skládek výrobce nebo dodavatele nebo z vlastních zásob objednatele na místo t</t>
  </si>
  <si>
    <t>170</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</si>
  <si>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</si>
  <si>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odvoz odpadu z KL, stezek a trativodu na skládku</t>
  </si>
  <si>
    <t xml:space="preserve">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t>
  </si>
  <si>
    <t>172</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</si>
  <si>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</si>
  <si>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53</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</si>
  <si>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t>
  </si>
  <si>
    <t>174</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</si>
  <si>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</si>
  <si>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t>
  </si>
  <si>
    <t>176</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</si>
  <si>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</si>
  <si>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55</t>
  </si>
  <si>
    <t>9901000200</t>
  </si>
  <si>
    <t xml:space="preserve">Doprava dodávek zhotovitele, dodávek objednatele nebo výzisku mechanizací o nosnosti do 3,5 t do 20 km Poznámka: V cenách jsou započteny náklady přepravu materiálu ze skladů nebo skládek výrobce nebo dodavatele nebo z vlastních zásob objednatele na místo </t>
  </si>
  <si>
    <t>178</t>
  </si>
  <si>
    <t>Doprava dodávek zhotovitele, dodávek objednatele nebo výzisku mechanizací o nosnosti do 3,5 t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</si>
  <si>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odvoz starých pryžovek na skládku, dovoz drobného kolejiva a pryžových podložek na stavbu</t>
  </si>
  <si>
    <t>9902300200</t>
  </si>
  <si>
    <t>180</t>
  </si>
  <si>
    <t>Poznámka k položce:_x000d_
jednosměrná doprava štěrku pro KL a pro trativod na stavbu</t>
  </si>
  <si>
    <t>57</t>
  </si>
  <si>
    <t>9902400300</t>
  </si>
  <si>
    <t>Doprava ojemnějšího kusového materiálu mechanizací přes 3,5t kusového materiálu do 30km</t>
  </si>
  <si>
    <t>184</t>
  </si>
  <si>
    <t>Poznámka k položce:_x000d_
odvoz vyjmutých pražců na skládku</t>
  </si>
  <si>
    <t>9902900200</t>
  </si>
  <si>
    <t>Naložení objemnějšího kusového materiálu, vybouraných hmot</t>
  </si>
  <si>
    <t>186</t>
  </si>
  <si>
    <t>Poznámka k položce:_x000d_
naložení vyjmutých pražců</t>
  </si>
  <si>
    <t>59</t>
  </si>
  <si>
    <t>9909000300</t>
  </si>
  <si>
    <t>Poplatek za likvidaci dřevěných kolejnicových podpor</t>
  </si>
  <si>
    <t>188</t>
  </si>
  <si>
    <t>Poznámka k položce:_x000d_
2t na skládku, ostatní na TO Bílina</t>
  </si>
  <si>
    <t>9902200100</t>
  </si>
  <si>
    <t>doprava objemnějšího kusového materiálu (prefabrikátů, stožárů, výhybek, rozvaděčů, vybouraných hmot atd.) mechnizací nad 3,5t do 10km</t>
  </si>
  <si>
    <t>190</t>
  </si>
  <si>
    <t xml:space="preserve">Poznámka k položce:_x000d_
doprava kolejnic R65,  ze zásob ST Most v Bystřanech na stavbu</t>
  </si>
  <si>
    <t>61</t>
  </si>
  <si>
    <t>192</t>
  </si>
  <si>
    <t>Poznámka k položce:_x000d_
naložení kolejnic v Bystřanech a naložení vyzískaných kolejnic</t>
  </si>
  <si>
    <t>"naložení kolejnic v Bystřanech a naložení vyzískaných kolejnic "9,166</t>
  </si>
  <si>
    <t xml:space="preserve">" Užitá výhybka JR65 1:11-300 Pl -ČZ-d-k-ZPN  vyzískaná z provizorní výhybny Ledvice " 18,771</t>
  </si>
  <si>
    <t>Zemní práce</t>
  </si>
  <si>
    <t>151101101</t>
  </si>
  <si>
    <t>Zřízení příložného pažení a rozepření stěn rýh hl do 2 m</t>
  </si>
  <si>
    <t>CS ÚRS 2021 01</t>
  </si>
  <si>
    <t>531178771</t>
  </si>
  <si>
    <t>Zřízení pažení a rozepření stěn rýh pro podzemní vedení příložné pro jakoukoliv mezerovitost, hloubky do 2 m</t>
  </si>
  <si>
    <t>"Předpoklad pažení do hloubky 2 m"</t>
  </si>
  <si>
    <t>Trativody_12*1,5*2</t>
  </si>
  <si>
    <t>63</t>
  </si>
  <si>
    <t>151101111</t>
  </si>
  <si>
    <t>Odstranění příložného pažení a rozepření stěn rýh hl do 2 m</t>
  </si>
  <si>
    <t>-1164685297</t>
  </si>
  <si>
    <t>Odstranění pažení a rozepření stěn rýh pro podzemní vedení s uložením materiálu na vzdálenost do 3 m od kraje výkopu příložné, hloubky do 2 m</t>
  </si>
  <si>
    <t>5961130020</t>
  </si>
  <si>
    <t>NEOCEŇOVAT! Výhybka jednoduchá smontovaná pražce dřevěné JR65 1: 11-300 pravá</t>
  </si>
  <si>
    <t>46526551</t>
  </si>
  <si>
    <t>Poznámka k položce:_x000d_
Užitá výhybka JR65 1:11-300 Pl -ČZ-d-k-ZPN _x000d_
vyzískaná z provizorní výhybny Ledvice</t>
  </si>
  <si>
    <t>65</t>
  </si>
  <si>
    <t>5911629030</t>
  </si>
  <si>
    <t>Montáž jednoduché výhybky na úložišti dřevěné pražce soustavy R65</t>
  </si>
  <si>
    <t>-1499048483</t>
  </si>
  <si>
    <t>Montáž jednoduché výhybky na úložišti dřevěné pražce soustavy R65.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</si>
  <si>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 xml:space="preserve">"Montáž užité výhybky JR65 1:11-300 Pl-ČZ-d-k-ZPN        "53,608</t>
  </si>
  <si>
    <t>5911655030</t>
  </si>
  <si>
    <t>Demontáž jednoduché výhybky na úložišti dřevěné pražce soustavy R65</t>
  </si>
  <si>
    <t>-1920780926</t>
  </si>
  <si>
    <t>Demontáž jednoduché výhybky na úložišti dřevěné pražce soustavy R65. Poznámka: 1. V cenách jsou započteny náklady na demontáž do součástí, manipulaci, naložení na dopravní prostředek a uložení vyzískaného materiálu na úložišti.</t>
  </si>
  <si>
    <t>Poznámka k položce:_x000d_
Stávající výhybka č.26</t>
  </si>
  <si>
    <t xml:space="preserve">" Demontáž stávající výhybky JR65 1:11300 Pld      "53,608</t>
  </si>
  <si>
    <t>67</t>
  </si>
  <si>
    <t>5999005030</t>
  </si>
  <si>
    <t>Třídění kolejnic</t>
  </si>
  <si>
    <t>-502670393</t>
  </si>
  <si>
    <t>Třídění kolejnic. Poznámka: 1. V cenách jsou započteny náklady na manipulaci, vytřídění a uložení materiálu na úložiště nebo do skladu.</t>
  </si>
  <si>
    <t xml:space="preserve">" Výhybka JR65 1:11-300  bez pražců    "14,490</t>
  </si>
  <si>
    <t>5999010020</t>
  </si>
  <si>
    <t>Vyjmutí a snesení konstrukcí nebo dílů hmotnosti přes 10 do 20 t</t>
  </si>
  <si>
    <t>-1765814281</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</si>
  <si>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</si>
  <si>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 xml:space="preserve">" Výhybka JR65 1:11-300  včetně pražců    "18,771</t>
  </si>
  <si>
    <t>69</t>
  </si>
  <si>
    <t>5999015020</t>
  </si>
  <si>
    <t>Vložení konstrukcí nebo dílů hmotnosti přes 10 do 20 t</t>
  </si>
  <si>
    <t>1567427693</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</si>
  <si>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</si>
  <si>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</si>
  <si>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</si>
  <si>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-918181421</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</si>
  <si>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</si>
  <si>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Č13 - v.č.25</t>
  </si>
  <si>
    <t>Souvislá výměna KL se snesením KR výhybky pražce dřevěné</t>
  </si>
  <si>
    <t>Poznámka k položce:_x000d_
odtěžení kol.lože v dl.37m, šíře 5m, do hl.0,5m</t>
  </si>
  <si>
    <t>Doplnění KL kamenivem souvisle strojně ve výhybce</t>
  </si>
  <si>
    <t>Snížení KL pod patou kolejnice ve výhybce</t>
  </si>
  <si>
    <t>49,85*2</t>
  </si>
  <si>
    <t>Výměna pražců po vyjmutí KR pražce dřevěné výhybkové délky do 3 m</t>
  </si>
  <si>
    <t>1286594262</t>
  </si>
  <si>
    <t xml:space="preserve">"Za KV a před ZV   "10+2</t>
  </si>
  <si>
    <t>Výměna pražců po vyjmutí KR pražce dřevěné výhybkové délky přes 4 do 5 m</t>
  </si>
  <si>
    <t>-720299480</t>
  </si>
  <si>
    <t>Příplatek za současnou výměnu pražce s podkladnicovým upevněním a kompletů, pryžových a polyetylenových podložek</t>
  </si>
  <si>
    <t>43777364</t>
  </si>
  <si>
    <t>5907010050</t>
  </si>
  <si>
    <t>Výměna LISŮ tv. R65 rozdělení "u"</t>
  </si>
  <si>
    <t>Výměna LISŮ tv. R65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</si>
  <si>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položce:_x000d_
2ks LIS /5m mezi KV25-KV24</t>
  </si>
  <si>
    <t>Ojedinělá výměna kolejnic stávající upevnění tv. R65 rozdělení "d"</t>
  </si>
  <si>
    <t>Poznámka k položce:_x000d_
vložky po vyřezání starých svarů</t>
  </si>
  <si>
    <t>Posun kolejnic před svařováním tv. R65</t>
  </si>
  <si>
    <t>5908050007</t>
  </si>
  <si>
    <t>Výměna upevnění podkladnicového komplety</t>
  </si>
  <si>
    <t>úl.pl.</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</si>
  <si>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</si>
  <si>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Poznámka k položce:_x000d_
výměna kompletů ŽS4 za Skl24 ve spojce 25-24</t>
  </si>
  <si>
    <t>Následná úprava GPK výhybky směrové a výškové uspořádání pražce dřevěné nebo ocelové</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</si>
  <si>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</si>
  <si>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Svařování kolejnic termitem plný předehřev standardní spára svar jednotlivý tv. R65</t>
  </si>
  <si>
    <t>Dosažení dovolené upínací teploty v BK prodloužením kolejnicového pásu ve výhybce tv. R65</t>
  </si>
  <si>
    <t>Umožnění volné dilatace dílů výhybek demontáž upevňovadel výhybka I. generace</t>
  </si>
  <si>
    <t>Umožnění volné dilatace dílů výhybek montáž upevňovadel výhybka I. generace</t>
  </si>
  <si>
    <t>5911305010</t>
  </si>
  <si>
    <t>Oprava a seřízení výměnové části výhybky jednoduché s hákovým závěrem pérové jazyky jednozávěrové soustavy R65</t>
  </si>
  <si>
    <t>Oprava a seřízení výměnové části výhybky jednoduché s hákovým závěrem pérové jazyky jednozávěrové soustavy R65.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</si>
  <si>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Demontáž návěstidla uloženého ve stezce námezníku</t>
  </si>
  <si>
    <t>Montáž návěstidla uloženého ve stezce námezníku</t>
  </si>
  <si>
    <t>5912055010</t>
  </si>
  <si>
    <t>Výměna zajišťovací značky samostatné konzolové</t>
  </si>
  <si>
    <t>Výměna zajišťovací značky samostatné konzolové. Poznámka: 1. V cenách jsou započteny náklady na demontáž, výměnu a montáž součástí značky včetně zemních prací a úpravy terénu. 2. V cenách nejsou obsaženy náklady na dodávku materiálu.</t>
  </si>
  <si>
    <t>5907055020</t>
  </si>
  <si>
    <t>Vrtání kolejnic otvor o průměru přes 10 do 23 mm</t>
  </si>
  <si>
    <t>Vrtání kolejnic otvor o průměru přes 10 do 23 mm. Poznámka: 1. V cenách jsou započteny náklady na manipulaci, podložení, označení a provedení vrtu ve stojině kolejnice.</t>
  </si>
  <si>
    <t>Poznámka k položce:_x000d_
vrtání otvorů pro kolíkové propojky</t>
  </si>
  <si>
    <t>Montáž lanového propojení stykového č.v. 70 301</t>
  </si>
  <si>
    <t>Montáž lanového propojení stykového č.v. 70 301 - rozměření místa připojení, případné vyvrtání otvorů, montáž kompletní sady lanových propojení dvojice stykových transformátorů</t>
  </si>
  <si>
    <t>Poznámka k položce:_x000d_
kolíkové propojky na měněné opornici a jazyku</t>
  </si>
  <si>
    <t>5957128005</t>
  </si>
  <si>
    <t>Lepený izolovaný styk tv. R65 s tepelně zpracovanou hlavou délky 3,50 m</t>
  </si>
  <si>
    <t>96</t>
  </si>
  <si>
    <t>Poznámka k položce:_x000d_
pražce č.58-59</t>
  </si>
  <si>
    <t>5958107015</t>
  </si>
  <si>
    <t>Šroub spojkový M24 x 185 mm</t>
  </si>
  <si>
    <t>98</t>
  </si>
  <si>
    <t>Poznámka k položce:_x000d_
pražce č.60-61</t>
  </si>
  <si>
    <t>104</t>
  </si>
  <si>
    <t>5957128080</t>
  </si>
  <si>
    <t>Lepený izolovaný styk tv. R65 s tepelně zpracovanou hlavou délky 5,00 m</t>
  </si>
  <si>
    <t>110</t>
  </si>
  <si>
    <t>114</t>
  </si>
  <si>
    <t>134</t>
  </si>
  <si>
    <t>136</t>
  </si>
  <si>
    <t>Poznámka k položce:_x000d_
odvoz odpadu z KL</t>
  </si>
  <si>
    <t>138</t>
  </si>
  <si>
    <t>Poznámka k položce:_x000d_
odpad</t>
  </si>
  <si>
    <t>140</t>
  </si>
  <si>
    <t>142</t>
  </si>
  <si>
    <t>Doprava obousměrná (např. dodávek z vlastních zásob zhotovitele nebo objednatele nebo výzisku) mechanizací o nosnosti do 3,5 t elektrosoučástek, montážního materiálu, kameniva, písku, dlažebních kostek, suti, atd. do 20 km</t>
  </si>
  <si>
    <t>144</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</si>
  <si>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</si>
  <si>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jednosměrná (např. nakupovaného materiálu) mechanizací o nosnosti přes 3,5 t sypanin (kameniva, písku, suti, dlažebních kostek, atd.) do 20 km</t>
  </si>
  <si>
    <t>Doprava jednosměrná (např. nakupovaného materiálu)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</si>
  <si>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Poznámka k položce:_x000d_
jednosměrná doprava štěrku pro KL  na stavbu</t>
  </si>
  <si>
    <t>Doprava obousměrná (např. dodávek z vlastních zásob zhotovitele nebo objednatele nebo výzisku) mechanizací o nosnosti přes 3,5 t objemnějšího kusového materiálu (prefabrikátů, stožárů, výhybek, rozvaděčů, vybouraných hmot atd.) do 10 km</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</si>
  <si>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</si>
  <si>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9902401100</t>
  </si>
  <si>
    <t>Doprava jednosměrná (např. nakupovaného materiálu) mechanizací o nosnosti přes 3,5 t objemnějšího kusového materiálu (prefabrikátů, stožárů, výhybek, rozvaděčů, vybouraných hmot atd.) do 300 km</t>
  </si>
  <si>
    <t>150</t>
  </si>
  <si>
    <t>Doprava jednosměrná (např. nakupovaného materiálu)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</si>
  <si>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doprava pražců na stavbu</t>
  </si>
  <si>
    <t>Doprava jednosměrná (např. nakupovaného materiálu) mechanizací o nosnosti přes 3,5 t objemnějšího kusového materiálu (prefabrikátů, stožárů, výhybek, rozvaděčů, vybouraných hmot atd.) do 30 km</t>
  </si>
  <si>
    <t>152</t>
  </si>
  <si>
    <t>Doprava jednosměrná (např. nakupovaného materiálu)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</si>
  <si>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</si>
  <si>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položce:_x000d_
naložení vyjmutých pražců a naložení kolejnic v Bystřanech a naložení vyzískaných kolejnic</t>
  </si>
  <si>
    <t>5961130010</t>
  </si>
  <si>
    <t>NEOCEŇOVAT! Výhybka jednoduchá smontovaná pražce dřevěné JR65 1: 9-300 pravá</t>
  </si>
  <si>
    <t>695072303</t>
  </si>
  <si>
    <t>Poznámka k položce:_x000d_
Užitá výhybka JR65 1:19-300 Pl -ČZ-d-k-ZPN _x000d_
vyzískaná z provizorní odbočky směr Osek v žst.Oldřichov_x000d_
bude přemontována na OBL-o R65 1:9-300(1005/428) Pl -ČZ d-k-ZPN_x000d_
( při montáži se použije stávající transformovaná srdcovka výhybky č-25 )</t>
  </si>
  <si>
    <t>-2001024476</t>
  </si>
  <si>
    <t xml:space="preserve">"Montáž užité výhybky OBL-o R65 1:9-300(1005/428) Pl -ČZ d-k-ZPN       "49,850</t>
  </si>
  <si>
    <t>587514837</t>
  </si>
  <si>
    <t>241691911</t>
  </si>
  <si>
    <t xml:space="preserve">" Výhybka JR65 1:11-300  bez pražců    "14,400</t>
  </si>
  <si>
    <t>-1634767</t>
  </si>
  <si>
    <t xml:space="preserve">" Výhybka JR65 1:11-300  včetně pražců    "18,681</t>
  </si>
  <si>
    <t>706998475</t>
  </si>
  <si>
    <t>-1840170902</t>
  </si>
  <si>
    <t>Č14 - 1.SK, spojka 25-26</t>
  </si>
  <si>
    <t>5905050070</t>
  </si>
  <si>
    <t>Souvislá výměna KL se snesením KR koleje pražce betonové rozdělení "u"</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</si>
  <si>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</si>
  <si>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Poznámka k položce:_x000d_
dl.35m, š.4,75m, hl.0,5m</t>
  </si>
  <si>
    <t>5906135170</t>
  </si>
  <si>
    <t>Demontáž kolejového roštu koleje na úložišti pražce betonové tv. R65 rozdělení "d"</t>
  </si>
  <si>
    <t>Demontáž kolejového roštu koleje na úložišti pražce betonové tv. R65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</si>
  <si>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Poznámka k položce:_x000d_
pražce SB6</t>
  </si>
  <si>
    <t>5906125355</t>
  </si>
  <si>
    <t>Montáž kolejového roštu na úložišti pražce betonové vystrojené tv. R65 rozdělení "u"</t>
  </si>
  <si>
    <t>Montáž kolejového roštu na úložišti pražce betonové vystrojené tv. R65 rozdělení "u". Poznámka: 1. V cenách jsou započteny náklady na úpravu plochy pro montáž, manipulaci a montáž KR, u nevystrojených pražců dřevěných i vrtání. 2. V cenách nejsou obsaženy náklady na dodávku materiálu.</t>
  </si>
  <si>
    <t>Poznámka k položce:_x000d_
pražce B91S1</t>
  </si>
  <si>
    <t>5910040330</t>
  </si>
  <si>
    <t>Umožnění volné dilatace kolejnice demontáž upevňovadel s osazením kluzných podložek rozdělení pražců "u"</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</si>
  <si>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</si>
  <si>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2*35</t>
  </si>
  <si>
    <t>Vyjmutí a snesení konstrukcí nebo dílů hmotnosti přes 20 t</t>
  </si>
  <si>
    <t>Poznámka k položce:_x000d_
rošt s pražci SB6</t>
  </si>
  <si>
    <t>Vložení konstrukcí nebo dílů hmotnosti přes 20 t</t>
  </si>
  <si>
    <t>Poznámka k položce:_x000d_
rošt s pražci B91</t>
  </si>
  <si>
    <t>5956140025</t>
  </si>
  <si>
    <t>Pražec betonový příčný vystrojený včetně kompletů tv. B 91S/1 (UIC)</t>
  </si>
  <si>
    <t>Poznámka k položce:_x000d_
odvoz starých pryžovek na skládku</t>
  </si>
  <si>
    <t>-778013035</t>
  </si>
  <si>
    <t xml:space="preserve">" Po podbití a následném podbití   "0,035*2</t>
  </si>
  <si>
    <t>5910040430</t>
  </si>
  <si>
    <t>Umožnění volné dilatace kolejnice montáž upevňovadel s odstraněním kluzných podložek rozdělení pražců "u"</t>
  </si>
  <si>
    <t>-793324917</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</si>
  <si>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</si>
  <si>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Č15 - 1.SK, spojka 19ab-25</t>
  </si>
  <si>
    <t>Poznámka k položce:_x000d_
dl.116m, š.4,75m, hl.0,5m</t>
  </si>
  <si>
    <t>5910020110</t>
  </si>
  <si>
    <t>Svařování kolejnic termitem plný předehřev standardní spára svar jednotlivý tv. UIC60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</si>
  <si>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</si>
  <si>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110*2</t>
  </si>
  <si>
    <t>Poznámka k položce:_x000d_
rošt s kolejnicemi R65 a pražci SB6 "d"</t>
  </si>
  <si>
    <t>Poznámka k položce:_x000d_
rošt s kolejnicemi U60 a pražci B91 "u"</t>
  </si>
  <si>
    <t>5957104005</t>
  </si>
  <si>
    <t>NEOCEŇOVAT!! Kolejnicové pásy třídy R260 tv. 60 E2 délky 75 metrů</t>
  </si>
  <si>
    <t>Poznámka k položce:_x000d_
dodá objednatel z výzisku investice OLDABIL (uskladněno v Bílině)</t>
  </si>
  <si>
    <t>5957119000</t>
  </si>
  <si>
    <t>Lepený izolovaný styk tv. UIC60 s tepelně zpracovanou hlavou délky 3,40 m</t>
  </si>
  <si>
    <t xml:space="preserve">Poznámka k položce:_x000d_
doprava kolejnic U60E-2,  ze zásob ST Most v Bílině na stavbu</t>
  </si>
  <si>
    <t>1541508483</t>
  </si>
  <si>
    <t xml:space="preserve">"Po podbití a následném podbití  "0,110*2</t>
  </si>
  <si>
    <t>-1717069762</t>
  </si>
  <si>
    <t>B91S2_antikoro_21</t>
  </si>
  <si>
    <t>B91S/2 s upevněním s antkorotní úpravou</t>
  </si>
  <si>
    <t>Demontáž_CR65_21</t>
  </si>
  <si>
    <t>Demontáž 3ab,6ab</t>
  </si>
  <si>
    <t>161,36</t>
  </si>
  <si>
    <t>Demontáž_DSK_R65_21</t>
  </si>
  <si>
    <t>Demontáž zbývající části DSK R65</t>
  </si>
  <si>
    <t>71,32</t>
  </si>
  <si>
    <t>Geotextilie_21</t>
  </si>
  <si>
    <t xml:space="preserve">Plocha geotextie + štěrkodrť průměrtloušťka  0,27 h</t>
  </si>
  <si>
    <t>1377,5</t>
  </si>
  <si>
    <t>Koleje_21</t>
  </si>
  <si>
    <t>Výměna KL a žel. svršku v a kolem přejezdu P2085 v 1. a 2.TK</t>
  </si>
  <si>
    <t>0,081</t>
  </si>
  <si>
    <t>Kolejnice_S49_21</t>
  </si>
  <si>
    <t>Kolejnice S49 R260 do přejezdů</t>
  </si>
  <si>
    <t>RD_II_gen_21</t>
  </si>
  <si>
    <t>Rozvinutá délka výhybek 2.generace</t>
  </si>
  <si>
    <t>383,24</t>
  </si>
  <si>
    <t xml:space="preserve">O2 - Oprava výhybek  2,3ab,5ab,6ab,DSK,19 ab  materiálem novým po MÚ</t>
  </si>
  <si>
    <t>RD_II_gen_DSK_21</t>
  </si>
  <si>
    <t>Střed DSK</t>
  </si>
  <si>
    <t>106,98</t>
  </si>
  <si>
    <t>RD_II_gen_výh2_21</t>
  </si>
  <si>
    <t>Výhybka č.2 J60 1:11-300 b</t>
  </si>
  <si>
    <t>39,22</t>
  </si>
  <si>
    <t xml:space="preserve">Č21 - Výhybky  2,3ab,5ab,6ab,DSK</t>
  </si>
  <si>
    <t>Staré_dřevo_21</t>
  </si>
  <si>
    <t>Dřevěné pražce k likvidaci</t>
  </si>
  <si>
    <t>38,016</t>
  </si>
  <si>
    <t>Staré_plasty_21</t>
  </si>
  <si>
    <t>Pryžové a polyetylenové podložky k likvidaci</t>
  </si>
  <si>
    <t>0,2</t>
  </si>
  <si>
    <t>Stezky_21</t>
  </si>
  <si>
    <t>Oprava stezky strojně s odstraněním drnu a nánosu do 10 cm</t>
  </si>
  <si>
    <t>385</t>
  </si>
  <si>
    <t>Šachty_odbočné_21</t>
  </si>
  <si>
    <t>Šachty trativodu odbočné</t>
  </si>
  <si>
    <t>Šachty_pruchozí_21</t>
  </si>
  <si>
    <t>Šachty trativodu průchozí</t>
  </si>
  <si>
    <t>Štěrk_m3_kolej_21</t>
  </si>
  <si>
    <t>Doplnění štěrku do koleje</t>
  </si>
  <si>
    <t>178,808</t>
  </si>
  <si>
    <t>Štěrk_m3_výhybky_21</t>
  </si>
  <si>
    <t>467,96</t>
  </si>
  <si>
    <t>Štěrk_t_celkem_21</t>
  </si>
  <si>
    <t>Železniční svršek-kolejové lože (KL) Kamenivo drcené štěrk frakce 31,5/63 třídy min. BII</t>
  </si>
  <si>
    <t>1076,868</t>
  </si>
  <si>
    <t>Štěrkodrť_0_8_21</t>
  </si>
  <si>
    <t>Kamenivo drcené štěrkodrť frakce 0/8¨na stezky</t>
  </si>
  <si>
    <t>19,635</t>
  </si>
  <si>
    <t>Štěrkodrtť_0_32_21</t>
  </si>
  <si>
    <t>Štěrkodrt 0-32 mm do podkladní vrstvy</t>
  </si>
  <si>
    <t>1056,399</t>
  </si>
  <si>
    <t>Trativody_21</t>
  </si>
  <si>
    <t>Trativody DN 100</t>
  </si>
  <si>
    <t>242</t>
  </si>
  <si>
    <t>Zemina_skládka_21</t>
  </si>
  <si>
    <t>Odvoz výzisku štěrku a zeminy na skládku</t>
  </si>
  <si>
    <t>2240,216</t>
  </si>
  <si>
    <t>Výplň_trativodu_21</t>
  </si>
  <si>
    <t>Štěrkodrť na obsyp trativodního potrubí</t>
  </si>
  <si>
    <t>60,5</t>
  </si>
  <si>
    <t>5905020010</t>
  </si>
  <si>
    <t>290190538</t>
  </si>
  <si>
    <t>Oprava stezky strojně s odstraněním drnu a nánosu do 10 cm. Poznámka: 1. V cenách jsou započteny náklady na odtěžení nánosu stezky a rozprostření výzisku na terén nebo naložení na dopravní prostředek a úprava povrchu stezky.</t>
  </si>
  <si>
    <t xml:space="preserve">"Mezi 2. a 4.SK                             "70*1,75</t>
  </si>
  <si>
    <t xml:space="preserve">"Mezi 3ab a přejezdem            "50*1,75</t>
  </si>
  <si>
    <t xml:space="preserve">"Mezi 1. a 3.SK                             "100*1,75</t>
  </si>
  <si>
    <t>1078966504</t>
  </si>
  <si>
    <t>283491943</t>
  </si>
  <si>
    <t>"Koleje před, za a v oblasti přejezdu v 1. a 2.TK " 0,032+0,049</t>
  </si>
  <si>
    <t>5905050220</t>
  </si>
  <si>
    <t>Souvislá výměna KL se snesením KR výhybky pražce betonové</t>
  </si>
  <si>
    <t>203595685</t>
  </si>
  <si>
    <t>Souvislá výměna KL se snesením KR výhybky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</si>
  <si>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J 60-1:11-300 b komb</t>
  </si>
  <si>
    <t>C 60-1:11-300 b komb</t>
  </si>
  <si>
    <t>65,68*3</t>
  </si>
  <si>
    <t>DKS 60-1:11 b 4,75</t>
  </si>
  <si>
    <t>Mezisoučet</t>
  </si>
  <si>
    <t>společné pražce za KV 3a, 5b, 6b</t>
  </si>
  <si>
    <t>3*10</t>
  </si>
  <si>
    <t>před ZV 2</t>
  </si>
  <si>
    <t>ks</t>
  </si>
  <si>
    <t>-1540457621</t>
  </si>
  <si>
    <t>Koleje_21/2*(4040+0,75*0,5*1000)</t>
  </si>
  <si>
    <t>670949608</t>
  </si>
  <si>
    <t>"Zřídí se kolejové lože tloušťky 350 mm pod spodní hranu pražce"</t>
  </si>
  <si>
    <t>"Objem KL včetně pražců "100*9,5*(0,35+0,22)</t>
  </si>
  <si>
    <t>"Odpočet za pražce dřevěné x přepočet dřevo-beton podle příčných rozměrů "</t>
  </si>
  <si>
    <t xml:space="preserve">-(3*(6,649+0,873)" výh 3ab,5ab,6ab  "+(5,538+0,873)" výh 2 "+13,520 " DSK " + 3,5*18*0,26*0,15 " spojky ")* (29*22)/(26*15) " přepočet "</t>
  </si>
  <si>
    <t>1492301620</t>
  </si>
  <si>
    <t>Koleje_21*2</t>
  </si>
  <si>
    <t>-2080703902</t>
  </si>
  <si>
    <t>Poznámka k položce:_x000d_
Rozvinutá délka výhybky=m</t>
  </si>
  <si>
    <t>RD_II_gen_21*2</t>
  </si>
  <si>
    <t>400394769</t>
  </si>
  <si>
    <t>Štěrk_m3_výhybky_21*1,665</t>
  </si>
  <si>
    <t>Štěrk_m3_kolej_21*1,665</t>
  </si>
  <si>
    <t>5955101020</t>
  </si>
  <si>
    <t>Kamenivo drcené štěrkodrť frakce 0/32</t>
  </si>
  <si>
    <t>1746146290</t>
  </si>
  <si>
    <t>Geotextilie_21*0,27*2,5</t>
  </si>
  <si>
    <t>(Výplň_trativodu_21 - 5-Trativody_21*3,141592*0,08*0,08) *2,5</t>
  </si>
  <si>
    <t>5955101014</t>
  </si>
  <si>
    <t>Kamenivo drcené štěrkodrť frakce 0/8</t>
  </si>
  <si>
    <t>-649837667</t>
  </si>
  <si>
    <t>Stezky_21*0,03*1,7</t>
  </si>
  <si>
    <t>5964133005</t>
  </si>
  <si>
    <t>Geotextilie separační</t>
  </si>
  <si>
    <t>694862184</t>
  </si>
  <si>
    <t>Geotextilie_21*1,1</t>
  </si>
  <si>
    <t>-1602184752</t>
  </si>
  <si>
    <t xml:space="preserve">" Včetně drenáží v obvodu přejezdu   C0-C9 "  30+95+75+5+5+32</t>
  </si>
  <si>
    <t>900633006</t>
  </si>
  <si>
    <t xml:space="preserve">"C0,C1a,C1b,C1d  na potrubí DN 160 mm"4</t>
  </si>
  <si>
    <t>-1854034217</t>
  </si>
  <si>
    <t xml:space="preserve">"C1,C6a,C6b,C6,C9 na potrubí DN 160 mm      "5</t>
  </si>
  <si>
    <t>-1056029739</t>
  </si>
  <si>
    <t>Trativody_21* (2*0,6+3*0,5)</t>
  </si>
  <si>
    <t>5906130400</t>
  </si>
  <si>
    <t>Montáž kolejového roštu v ose koleje pražce betonové vystrojené tv. S49 rozdělení "u"</t>
  </si>
  <si>
    <t>-1717579174</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</si>
  <si>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</si>
  <si>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5906140210</t>
  </si>
  <si>
    <t>Demontáž kolejového roštu koleje v ose koleje pražce betonové tv. S49 rozdělení "u"</t>
  </si>
  <si>
    <t>-1121434717</t>
  </si>
  <si>
    <t>Demontáž kolejového roštu koleje v ose koleje pražce betonové tv. S49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</si>
  <si>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5907010020</t>
  </si>
  <si>
    <t>Výměna LISŮ tv. UIC60 rozdělení "u"</t>
  </si>
  <si>
    <t>-580575270</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</si>
  <si>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</si>
  <si>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 xml:space="preserve">"Za KV 3ab, 5ab, 6ab                "3*2*3,5</t>
  </si>
  <si>
    <t>5957119005</t>
  </si>
  <si>
    <t>Lepený izolovaný styk tv. UIC60 s tepelně zpracovanou hlavou délky 3,50 m</t>
  </si>
  <si>
    <t>500550</t>
  </si>
  <si>
    <t>" Za výh.3ab, 5ab, 6ab "6</t>
  </si>
  <si>
    <t>2141707404</t>
  </si>
  <si>
    <t>5907050120</t>
  </si>
  <si>
    <t>Dělení kolejnic kyslíkem tv. S49</t>
  </si>
  <si>
    <t>-1912090037</t>
  </si>
  <si>
    <t>Dělení kolejnic kyslíkem tv. S49. Poznámka: 1. V cenách jsou započteny náklady na manipulaci, podložení, označení a provedení řezu kolejnice.</t>
  </si>
  <si>
    <t>5908030010</t>
  </si>
  <si>
    <t>Zřízení A-LISU soupravou in-sittu tv. UIC60</t>
  </si>
  <si>
    <t>styk</t>
  </si>
  <si>
    <t>1114432857</t>
  </si>
  <si>
    <t>Zřízení A-LISU soupravou in-sittu tv. UIC60.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</si>
  <si>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5957140015</t>
  </si>
  <si>
    <t>Souprava pro opravu LISU tv. UIC 60 - ESD 6 otvorů</t>
  </si>
  <si>
    <t>1000324423</t>
  </si>
  <si>
    <t xml:space="preserve">"2b   nemá     "0</t>
  </si>
  <si>
    <t>"3ab,5ab,6ab"3*4</t>
  </si>
  <si>
    <t xml:space="preserve">"DSK                "4</t>
  </si>
  <si>
    <t>-1569099751</t>
  </si>
  <si>
    <t>"Výběhy do trati " 2*0,050</t>
  </si>
  <si>
    <t>5909040020</t>
  </si>
  <si>
    <t>Následná úprava GPK výhybky směrové a výškové uspořádání pražce betonové</t>
  </si>
  <si>
    <t>524199960</t>
  </si>
  <si>
    <t>Následná úprava GPK výhybky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</si>
  <si>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-311796915</t>
  </si>
  <si>
    <t xml:space="preserve">" Po podbití a následném podbití               "Koleje_21*2</t>
  </si>
  <si>
    <t>5909050030</t>
  </si>
  <si>
    <t>Stabilizace kolejového lože výhybky nově zřízeného nebo čistého</t>
  </si>
  <si>
    <t>1163220555</t>
  </si>
  <si>
    <t>Stabilizace kolejového lože výhybky nově zřízeného nebo čistého. Poznámka: 1. V cenách jsou započteny náklady na stabilizaci v režimu s řízeným (konstantním) poklesem včetně měření a předání tištěných výstupů.</t>
  </si>
  <si>
    <t xml:space="preserve">" Po podbití a následném podbití               "RD_II_gen_21*2</t>
  </si>
  <si>
    <t>-1218839132</t>
  </si>
  <si>
    <t>"závěrné výhybky"4</t>
  </si>
  <si>
    <t xml:space="preserve">"závěrné kolej       "4</t>
  </si>
  <si>
    <t>528644740</t>
  </si>
  <si>
    <t xml:space="preserve">"1. a 2.TK               " 4</t>
  </si>
  <si>
    <t xml:space="preserve">" DSK                      "10</t>
  </si>
  <si>
    <t xml:space="preserve">" Výhybky            "54</t>
  </si>
  <si>
    <t>"- svary jednotlivé"-4</t>
  </si>
  <si>
    <t>Svařování kolejnic termitem plný předehřev standardní spára svar jednotlivý tv. S49</t>
  </si>
  <si>
    <t>738493783</t>
  </si>
  <si>
    <t xml:space="preserve">"Svary do 1. a 2.TK           "2</t>
  </si>
  <si>
    <t>5910020310</t>
  </si>
  <si>
    <t>Svařování kolejnic termitem plný předehřev standardní spára svar přechodový tv. R65/UIC60</t>
  </si>
  <si>
    <t>-503065984</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</si>
  <si>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</si>
  <si>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 xml:space="preserve">" do  7ab a ab   "2*2</t>
  </si>
  <si>
    <t>5910035030</t>
  </si>
  <si>
    <t>Dosažení dovolené upínací teploty v BK prodloužením kolejnicového pásu v koleji tv. S49</t>
  </si>
  <si>
    <t>1494493691</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</si>
  <si>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</si>
  <si>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5910035130</t>
  </si>
  <si>
    <t>Dosažení dovolené upínací teploty v BK prodloužením kolejnicového pásu ve výhybce tv. S49</t>
  </si>
  <si>
    <t>-1561752718</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</si>
  <si>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</si>
  <si>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-778941822</t>
  </si>
  <si>
    <t>Koleje_21*2*1000</t>
  </si>
  <si>
    <t>5910050020</t>
  </si>
  <si>
    <t>Umožnění volné dilatace dílů výhybek demontáž upevňovadel výhybka II. generace</t>
  </si>
  <si>
    <t>-1528872180</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</si>
  <si>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</si>
  <si>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5910050120</t>
  </si>
  <si>
    <t>Umožnění volné dilatace dílů výhybek montáž upevňovadel výhybka II. generace</t>
  </si>
  <si>
    <t>-1287083479</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</si>
  <si>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</si>
  <si>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5910070010</t>
  </si>
  <si>
    <t>Základní broušení výhybky optimalizace příčného profilu</t>
  </si>
  <si>
    <t>-917542934</t>
  </si>
  <si>
    <t>Základní broušení výhybky optimalizace příčného profilu. Poznámka: 1. V ceně jsou započteny náklady na úpravu příčného profilu kolejnic výhybky včetně jazyků a srdcovky. Cena platí pro ruční nebo strojní broušení, frézování a hoblování, pro opracování celé šíře pojížděné plochy a minimální hloubku úběru materiálu 0,25mm a max. 1 mm. Broušení mimo tyto kritéria se oceňují položkami opravného broušení. 2. U ručního broušení cena neobsahuje náklady na pořízení diagnostiky skenováním, které se oceňuje položkou z VRN.</t>
  </si>
  <si>
    <t>5910136010</t>
  </si>
  <si>
    <t>Montáž pražcové kotvy v koleji</t>
  </si>
  <si>
    <t>1149698480</t>
  </si>
  <si>
    <t>Montáž pražcové kotvy v koleji. Poznámka: 1. V cenách jsou započteny náklady na odstranění kameniva, montáž, ošetření součásti mazivem a úpravu kameniva. 2. V cenách nejsou obsaženy náklady na dodávku materiálu.</t>
  </si>
  <si>
    <t xml:space="preserve">"Za přechodovou kolejnici        "50/0,6/3+1,222</t>
  </si>
  <si>
    <t>5960101000</t>
  </si>
  <si>
    <t>Pražcové kotvy TDHB pro pražec betonový B 91</t>
  </si>
  <si>
    <t>396984284</t>
  </si>
  <si>
    <t>5911641110</t>
  </si>
  <si>
    <t>Montáž jednoduché výhybky v ose koleje betonové pražce soustavy UIC60</t>
  </si>
  <si>
    <t>-1294804932</t>
  </si>
  <si>
    <t>Montáž jednoduché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</si>
  <si>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5911645110</t>
  </si>
  <si>
    <t>Montáž křižovatkové výhybky v ose koleje betonové pražce soustavy UIC60</t>
  </si>
  <si>
    <t>-1036667030</t>
  </si>
  <si>
    <t>Montáž křižovatkové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</si>
  <si>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-RD_II_gen_výh2_21</t>
  </si>
  <si>
    <t>-RD_II_gen_DSK_21</t>
  </si>
  <si>
    <t>5911648110</t>
  </si>
  <si>
    <t>Montáž středu dvojité kolejové spojky v ose koleje pražce betonové soustavy UIC60</t>
  </si>
  <si>
    <t>-216077910</t>
  </si>
  <si>
    <t>Montáž středu dvojité kolejové spojky v ose koleje pražce betonové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</si>
  <si>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5911661030</t>
  </si>
  <si>
    <t>Demontáž křižovatkové výhybky na úložišti dřevěné pražce soustavy R65</t>
  </si>
  <si>
    <t>430176216</t>
  </si>
  <si>
    <t>Demontáž křižovatkové výhybky na úložišti dřevěné pražce soustavy R65. Poznámka: 1. V cenách jsou započteny náklady na demontáž do součástí včetně závěrů, manipulaci, naložení na dopravní prostředek a uložení vyzískaného materiálu na úložišti.</t>
  </si>
  <si>
    <t>CR65-1:11-300 d komb</t>
  </si>
  <si>
    <t>65,68*2</t>
  </si>
  <si>
    <t>společné pražce za KV 3a, 5b , 6b</t>
  </si>
  <si>
    <t>5911665030</t>
  </si>
  <si>
    <t>Demontáž dvojité kolejové spojky na úložišti dřevěné pražce soustavy R65</t>
  </si>
  <si>
    <t>-1172759548</t>
  </si>
  <si>
    <t>Demontáž dvojité kolejové spojky na úložišti dřevěné pražce soustavy R65. Poznámka: 1. V cenách jsou započteny náklady na demontáž do součástí, manipulaci, naložení na dopravní prostředek a uložení vyzískaného materiálu na úložišti.</t>
  </si>
  <si>
    <t xml:space="preserve">DKS R65-1:11 d 4,75 "           1/3 je už zdemontována "</t>
  </si>
  <si>
    <t>106,98*(2/3)</t>
  </si>
  <si>
    <t>5911671130</t>
  </si>
  <si>
    <t>Příplatek za demontáž v ose koleje výhybky křižovatkové pražce dřevěné soustavy R65</t>
  </si>
  <si>
    <t>144772378</t>
  </si>
  <si>
    <t>Příplatek za demontáž v ose koleje výhybky křižovatkové pražce dřevěné soustavy R65. Poznámka: 1. V cenách jsou započteny náklady za obtížnost demontáže v ose koleje.</t>
  </si>
  <si>
    <t>5911671230</t>
  </si>
  <si>
    <t>Příplatek za demontáž v ose koleje dvojité kolejové spojky pražce dřevěné soustavy R65</t>
  </si>
  <si>
    <t>-1901297721</t>
  </si>
  <si>
    <t>Příplatek za demontáž v ose koleje dvojité kolejové spojky pražce dřevěné soustavy R65. Poznámka: 1. V cenách jsou započteny náklady za obtížnost demontáže v ose koleje.</t>
  </si>
  <si>
    <t>5914040040</t>
  </si>
  <si>
    <t>Čištění krytých odvodňovacích zařízení ručně svodné šachty</t>
  </si>
  <si>
    <t>-1877236096</t>
  </si>
  <si>
    <t>Čištění krytých odvodňovacích zařízení ručně svodné šachty. Poznámka: 1. V cenách jsou započteny náklady na pročištění nebo propláchnutí, odstranění usazenin a naložení výzisku na dopravní prostředek. 2. V cenách nejsou obsaženy náklady na dopravu výzisku a skládkovné.</t>
  </si>
  <si>
    <t>"Vyčištění Š1"1</t>
  </si>
  <si>
    <t>Zřízení krytých odvodňovacích zařízení potrubí trativodu</t>
  </si>
  <si>
    <t>784231747</t>
  </si>
  <si>
    <t>Zřízení krytých odvodňovacích zařízení šachty trativodu</t>
  </si>
  <si>
    <t>603024968</t>
  </si>
  <si>
    <t xml:space="preserve">Poznámka k položce:_x000d_
1x šachta vrcholová                                                      2x šachta průběžná                                            1x šachta odbočná</t>
  </si>
  <si>
    <t>5914075120</t>
  </si>
  <si>
    <t>Zřízení konstrukční vrstvy pražcového podloží včetně geotextilie tl. 0,30 m</t>
  </si>
  <si>
    <t>-4240957</t>
  </si>
  <si>
    <t>Zřízení konstrukční vrstvy pražcového podloží včetně geotextilie tl. 0,30 m. Poznámka: 1. V cenách jsou započteny náklady na naložení výzisku na dopravní prostředek. 2. V cenách nejsou obsaženy náklady na dodávku materiálu a odtěžení zeminy.</t>
  </si>
  <si>
    <t>" Položení geotextilie, zřízení vrstvy ze štěrkodrtě "(100+45)*9,5</t>
  </si>
  <si>
    <t>5915005010</t>
  </si>
  <si>
    <t>Hloubení rýh nebo jam na železničním spodku I. třídy</t>
  </si>
  <si>
    <t>702049657</t>
  </si>
  <si>
    <t>Hloubení rýh nebo jam na železničním spodku I. třídy. Poznámka: 1. V cenách jsou započteny náklady na hloubení a uložení výzisku na terén nebo naložení na dopravní prostředek a uložení na úložišti.</t>
  </si>
  <si>
    <t xml:space="preserve">"Sondy na sítě            "2</t>
  </si>
  <si>
    <t>"Rýha tratividu "Trativody_21*0,5*0,5</t>
  </si>
  <si>
    <t>5961102040</t>
  </si>
  <si>
    <t>Výhybka jednoduchá smontovaná pražce betonové J60 1:11-300 pravá v kombinaci</t>
  </si>
  <si>
    <t>372900047</t>
  </si>
  <si>
    <t xml:space="preserve">Poznámka k položce:_x000d_
v.č.2 - J60 1:11-300-Pl-bet-ČZP-KS-KOMB-JPP_x000d_
</t>
  </si>
  <si>
    <t>5961108005</t>
  </si>
  <si>
    <t>Výhybka křižovatková smontovaná pražce betonové C60 1:11-300 v kombinaci</t>
  </si>
  <si>
    <t>1555671313</t>
  </si>
  <si>
    <t xml:space="preserve">Poznámka k položce:_x000d_
v.č.3ab - C60 1:11-300-zl-A-ČZP-ZMB3-bet-KOMB-JPP_x000d_
v.č.5ab - C60 1:11-300-zl-A-ČZP-ZMB3-bet-KOMB-JPP_x000d_
v.č.6ab - C60 1:11-300-zl-A-ČZP-ZMB3-bet-KOMB-JPP_x000d_
</t>
  </si>
  <si>
    <t>5961113000</t>
  </si>
  <si>
    <t>Dvojitá kolejová spojka smontovaná pražce betonové DKS60 1:11-300</t>
  </si>
  <si>
    <t>1532212074</t>
  </si>
  <si>
    <t>Poznámka k položce:_x000d_
v.č. 901 - DKS60 1:11-300-ZPT-SK-bet-o.v. 4,75m</t>
  </si>
  <si>
    <t>5957110000</t>
  </si>
  <si>
    <t>Kolejnice tv. 60 E2, třídy R260</t>
  </si>
  <si>
    <t>-1057190260</t>
  </si>
  <si>
    <t>" Do 3ab, 7ab a 8ab "3*12,85*2</t>
  </si>
  <si>
    <t>Kolejnice_U60_21</t>
  </si>
  <si>
    <t>5957110030</t>
  </si>
  <si>
    <t>Kolejnice tv. 49 E 1, třídy R260</t>
  </si>
  <si>
    <t>1542299433</t>
  </si>
  <si>
    <t xml:space="preserve">" Do 1. a 2. - odečítám délky  přechodových kolejnic "2*(42-13)+2*(46-13)</t>
  </si>
  <si>
    <t>5957113025</t>
  </si>
  <si>
    <t>Kolejnice přechodové tv. 60E2/49E1 levá</t>
  </si>
  <si>
    <t>381728400</t>
  </si>
  <si>
    <t xml:space="preserve">2*13   "7 m U60, 6 m S49"</t>
  </si>
  <si>
    <t>5957113030</t>
  </si>
  <si>
    <t>Kolejnice přechodové tv. 60E2/49E1 pravá</t>
  </si>
  <si>
    <t>-128885466</t>
  </si>
  <si>
    <t>-459604209</t>
  </si>
  <si>
    <t xml:space="preserve">"Pod přechodové kolejnice  1.TK" 12-4 " VPS 00-001"</t>
  </si>
  <si>
    <t xml:space="preserve">"Pod přechodové kolejnice  2.TK" 12-3 " VPS 00-006"--3 " VPS 00-007"</t>
  </si>
  <si>
    <t>" Za KV 5ab,6ab,7ab"3*2</t>
  </si>
  <si>
    <t>5956140030</t>
  </si>
  <si>
    <t>Pražec betonový příčný vystrojený včetně kompletů tv. B 91S/2 (S)</t>
  </si>
  <si>
    <t>252739703</t>
  </si>
  <si>
    <t>(Kolejnice_S49_21/2+2*6)/0,6-0,333</t>
  </si>
  <si>
    <t>-B91S2_antikoro_21</t>
  </si>
  <si>
    <t>5956140030R</t>
  </si>
  <si>
    <t>Pražec betonový příčný vystrojený včetně antikoro kompletů tv. B 91S/2 (S)</t>
  </si>
  <si>
    <t>-1938909307</t>
  </si>
  <si>
    <t xml:space="preserve">" Do přejezdu P2085 1. a 2.TK  "2*18</t>
  </si>
  <si>
    <t>9901000700</t>
  </si>
  <si>
    <t>Doprava obousměrná (např. dodávek z vlastních zásob zhotovitele nebo objednatele nebo výzisku) mechanizací o nosnosti do 3,5 t elektrosoučástek, montážního materiálu, kameniva, písku, dlažebních kostek, suti, atd. do 100 km</t>
  </si>
  <si>
    <t>-1487940763</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</si>
  <si>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</si>
  <si>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kus stroje.</t>
  </si>
  <si>
    <t>2018468730</t>
  </si>
  <si>
    <t xml:space="preserve">"Odvoz vyzískaného kolejového lože na skládku odpadů ( uvažováno auty Celio Most )" </t>
  </si>
  <si>
    <t>Štěrk_t_celkem_21/1,665*1,8</t>
  </si>
  <si>
    <t>312429775</t>
  </si>
  <si>
    <t>Doprava štěrku a drti z kamenolomu ( uvažováno auty Zabrušany nebo vlakem Bílina )</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</si>
  <si>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</si>
  <si>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</si>
  <si>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-1147292977</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</si>
  <si>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</si>
  <si>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Staré_dřevo_21+Staré_plasty_21</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</si>
  <si>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</si>
  <si>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</si>
  <si>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1491492196</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</si>
  <si>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</si>
  <si>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Doprava na vozech ČDC - předpoklad 12 čtyřnápravových vozů pro všechny výhybky a DSK_x000d_
Nakládku výhybek ve výrobním závodě provádí výrobce.</t>
  </si>
  <si>
    <t>"Výhybky nové U60"</t>
  </si>
  <si>
    <t>29,225+159,966+53,222</t>
  </si>
  <si>
    <t>Doprava_Prostějov_21</t>
  </si>
  <si>
    <t>-2027933033</t>
  </si>
  <si>
    <t>512197809</t>
  </si>
  <si>
    <t>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</si>
  <si>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Demontáž výhybek R65</t>
  </si>
  <si>
    <t>"DSK"13,520*0,820</t>
  </si>
  <si>
    <t>"CR65"3*(6,649+0,873)*0,820</t>
  </si>
  <si>
    <t>"JR65" 1*(5,538+0,873)</t>
  </si>
  <si>
    <t>"pražce za KV"3,5*18*0,26*0,15*0,820</t>
  </si>
  <si>
    <t>-1648787875</t>
  </si>
  <si>
    <t>odhad</t>
  </si>
  <si>
    <t>0,200</t>
  </si>
  <si>
    <t>RD_II_gen_22</t>
  </si>
  <si>
    <t>100</t>
  </si>
  <si>
    <t>Staré_plasty_22</t>
  </si>
  <si>
    <t>0,5</t>
  </si>
  <si>
    <t>Stezky_22</t>
  </si>
  <si>
    <t>52,5</t>
  </si>
  <si>
    <t>Štěrk_m3_výhybky_22</t>
  </si>
  <si>
    <t>132,2</t>
  </si>
  <si>
    <t>Štěrk_t_celkem_22</t>
  </si>
  <si>
    <t>220,113</t>
  </si>
  <si>
    <t>Štěrkodrť_0_8_22</t>
  </si>
  <si>
    <t>2,678</t>
  </si>
  <si>
    <t>Zemina_skládka_22</t>
  </si>
  <si>
    <t>240,638</t>
  </si>
  <si>
    <t>Č22 - Výhybka 19 ab</t>
  </si>
  <si>
    <t>5 - Komunikace pozemní</t>
  </si>
  <si>
    <t>-1431194974</t>
  </si>
  <si>
    <t xml:space="preserve">"Mezi 2. a 4.SK                             "15*1,75</t>
  </si>
  <si>
    <t xml:space="preserve">"Mezi 1. a 3.SK                             "15*1,75</t>
  </si>
  <si>
    <t>-1700056753</t>
  </si>
  <si>
    <t>-1822273579</t>
  </si>
  <si>
    <t>C 60-1:11-300 b</t>
  </si>
  <si>
    <t>společné pražce za KV 19ab</t>
  </si>
  <si>
    <t>2*10</t>
  </si>
  <si>
    <t>-1556529522</t>
  </si>
  <si>
    <t xml:space="preserve">"Zřídí se kolejové lože tloušťky 350 mm pod spodní hranu pražce                     "90</t>
  </si>
  <si>
    <t xml:space="preserve">"spojky 10 m                                                                                                       "2*0,010*2110</t>
  </si>
  <si>
    <t>604015380</t>
  </si>
  <si>
    <t>RD_II_gen_22*2</t>
  </si>
  <si>
    <t>1244120416</t>
  </si>
  <si>
    <t>Štěrk_m3_výhybky_22*1,665</t>
  </si>
  <si>
    <t>33165973</t>
  </si>
  <si>
    <t>Stezky_22*0,03*1,7</t>
  </si>
  <si>
    <t>5906140055</t>
  </si>
  <si>
    <t>Demontáž kolejového roštu koleje v ose koleje pražce dřevěné tv. R65 rozdělení "u"</t>
  </si>
  <si>
    <t>2026078316</t>
  </si>
  <si>
    <t>Demontáž kolejového roštu koleje v ose koleje pražce dřevěné tv. R65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</si>
  <si>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12*0,0006</t>
  </si>
  <si>
    <t>5906140175</t>
  </si>
  <si>
    <t>Demontáž kolejového roštu koleje v ose koleje pražce betonové tv. R65 rozdělení "u"</t>
  </si>
  <si>
    <t>-153828840</t>
  </si>
  <si>
    <t>Demontáž kolejového roštu koleje v ose koleje pražce betonové tv. R65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</si>
  <si>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0,040</t>
  </si>
  <si>
    <t>-615792398</t>
  </si>
  <si>
    <t xml:space="preserve">"Za KV 3ab, 5ab, 6ab                "2*3,5</t>
  </si>
  <si>
    <t>588831413</t>
  </si>
  <si>
    <t>" Za výh.19ab "2</t>
  </si>
  <si>
    <t>497355289</t>
  </si>
  <si>
    <t>1789932496</t>
  </si>
  <si>
    <t xml:space="preserve">"Výh.19ab                   "4</t>
  </si>
  <si>
    <t>1078155585</t>
  </si>
  <si>
    <t>-1304726605</t>
  </si>
  <si>
    <t>520032441</t>
  </si>
  <si>
    <t xml:space="preserve">" Po podbití a následném podbití               "RD_II_gen_22*2</t>
  </si>
  <si>
    <t>366495832</t>
  </si>
  <si>
    <t xml:space="preserve">" Výhybky            "20</t>
  </si>
  <si>
    <t>-2012722901</t>
  </si>
  <si>
    <t>-495016027</t>
  </si>
  <si>
    <t xml:space="preserve">"spojky  "2*2</t>
  </si>
  <si>
    <t>5910035110</t>
  </si>
  <si>
    <t>Dosažení dovolené upínací teploty v BK prodloužením kolejnicového pásu ve výhybce tv. UIC60</t>
  </si>
  <si>
    <t>-1598908282</t>
  </si>
  <si>
    <t>Dosažení dovolené upínací teploty v BK prodloužením kolejnicového pásu ve výhybce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</si>
  <si>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-1830589941</t>
  </si>
  <si>
    <t>-1280112405</t>
  </si>
  <si>
    <t>-100430985</t>
  </si>
  <si>
    <t>2136281437</t>
  </si>
  <si>
    <t>281839719</t>
  </si>
  <si>
    <t xml:space="preserve">"Sondy na sítě            "1</t>
  </si>
  <si>
    <t>2083519419</t>
  </si>
  <si>
    <t>4*10</t>
  </si>
  <si>
    <t>Kolejnice_U60_22</t>
  </si>
  <si>
    <t>165536194</t>
  </si>
  <si>
    <t>" Za KV 19ab"2*2</t>
  </si>
  <si>
    <t>5961108000</t>
  </si>
  <si>
    <t>Výhybka křižovatková smontovaná pražce betonové C60 1:11-300</t>
  </si>
  <si>
    <t>971205831</t>
  </si>
  <si>
    <t>Poznámka k položce:_x000d_
v.č.19ab - C60 1:11-300-zl-A-ČZP-ZMB3-bet-JPP</t>
  </si>
  <si>
    <t>-1544961763</t>
  </si>
  <si>
    <t>596120204</t>
  </si>
  <si>
    <t>Štěrk_t_celkem_22/1,665*1,8</t>
  </si>
  <si>
    <t>1996468968</t>
  </si>
  <si>
    <t>-1992298354</t>
  </si>
  <si>
    <t>63,611</t>
  </si>
  <si>
    <t>Doprava_Prostějov_22</t>
  </si>
  <si>
    <t>1015950584</t>
  </si>
  <si>
    <t>2022489330</t>
  </si>
  <si>
    <t>0,50</t>
  </si>
  <si>
    <t>Č23 - Oprava kolejnicového mazníku</t>
  </si>
  <si>
    <t>5917045030</t>
  </si>
  <si>
    <t>Kolejnicový mazník s pohonem montáž</t>
  </si>
  <si>
    <t>-2026008126</t>
  </si>
  <si>
    <t>Kolejnicový mazník s pohonem montáž. Poznámka: 1. V cenách jsou započteny náklady na demontáž, nebo montáž včetně doplnění mazníku mazivem, seřízení a zajištění funkčnosti. 2. V cenách nejsou obsaženy náklady na vrtání otvorů do kolejnice a dodávku materiálu.</t>
  </si>
  <si>
    <t>Poznámka k položce:_x000d_
Montáž a uvedení do provozu</t>
  </si>
  <si>
    <t>5967110005</t>
  </si>
  <si>
    <t>Mazník kolejnicový solární napájení-komplet</t>
  </si>
  <si>
    <t>1385922316</t>
  </si>
  <si>
    <t xml:space="preserve">Poznámka k položce:_x000d_
Dodávka materiálu_x000d_
mazací lišta			                      2_x000d_
držák lišty		                                      4_x000d_
kolejový senzor komplet vč. kabelu a držáku                1_x000d_
rozvody maziva a kabelové rozvody	                       1_x000d_
agregát s elektroskříní komplet		       1_x000d_
akumulátor		                                       2_x000d_
betonový základ (deska)		                       1_x000d_
</t>
  </si>
  <si>
    <t>5967116000</t>
  </si>
  <si>
    <t>Tuk do mazníků KL - trim Al</t>
  </si>
  <si>
    <t>kg</t>
  </si>
  <si>
    <t>1565443602</t>
  </si>
  <si>
    <t>Poznámka k položce:_x000d_
Na první naplnění 24 dm3 ( dle výrobce)</t>
  </si>
  <si>
    <t>9901000400</t>
  </si>
  <si>
    <t>Doprava obousměrná (např. dodávek z vlastních zásob zhotovitele nebo objednatele nebo výzisku) mechanizací o nosnosti do 3,5 t elektrosoučástek, montážního materiálu, kameniva, písku, dlažebních kostek, suti, atd. do 40 km</t>
  </si>
  <si>
    <t>533173517</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</si>
  <si>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</si>
  <si>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O3 - Oprava výhybek 7ab,8ab materiálem užitým a novými pražci</t>
  </si>
  <si>
    <t>Č31 - Úpořiny v.č.7ab</t>
  </si>
  <si>
    <t>Opler Libor,724 496 796, Opler@spravazeleznic.cz</t>
  </si>
  <si>
    <t>5905035020</t>
  </si>
  <si>
    <t>Výměna KL malou těžící mechanizací mimo lavičku lože zapuštěné</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</si>
  <si>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</si>
  <si>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Poznámka k položce:_x000d_
odtěžení KL ve výh.7ab a rozvětvení za KV 7ab, do hl.10cm pod spodní plochu pražců</t>
  </si>
  <si>
    <t>5905023020</t>
  </si>
  <si>
    <t>Úprava povrchu stezky rozprostřením štěrkodrtě přes 3 do 5 cm</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</si>
  <si>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</si>
  <si>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5905095040</t>
  </si>
  <si>
    <t>Úprava kolejového lože ojediněle ručně ve výhybce lože zapuštěné</t>
  </si>
  <si>
    <t>Úprava kolejového lože ojediněle ručně ve výhybce lože zapuštěné. Poznámka: 1. V cenách jsou započteny náklady na úpravu KL koleje a výhybek ojediněle vidlemi. 2. V cenách nejsou obsaženy náklady na doplnění a dodávku kameniva.</t>
  </si>
  <si>
    <t>Poznámka k položce:_x000d_
výhybka C 1:11-300 a rozvětvení za výhybkou</t>
  </si>
  <si>
    <t>90*2</t>
  </si>
  <si>
    <t>5906035030</t>
  </si>
  <si>
    <t>Souvislá výměna pražců současně s výměnou nebo čištěním KL pražce dřevěné výhybkové délky do 3 m</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</si>
  <si>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</si>
  <si>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pražce dl.2,20m v rozvětvení mezi výh.5b-7a</t>
  </si>
  <si>
    <t>5906035040</t>
  </si>
  <si>
    <t>Souvislá výměna pražců současně s výměnou nebo čištěním KL pražce dřevěné výhybkové délky přes 3 do 4 m</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</si>
  <si>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</si>
  <si>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pražce č.4,5,8,9,10,11,13,14,15,16,18,19,20,21,23,24,25,26,27,28,29,30 v části a +b</t>
  </si>
  <si>
    <t>5906035050</t>
  </si>
  <si>
    <t>Souvislá výměna pražců současně s výměnou nebo čištěním KL pražce dřevěné výhybkové délky přes 4 do 5 m</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</si>
  <si>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</si>
  <si>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pražce č.1,2a,2b,3a,3b,6,7,12,17,22,31,32, 33,34,35,36 (ve výh.7ab) a č.37,38,39,40,41,42,43 (jen v části "a") - pražce od č.37 v části "b"jsou součástí výh.9 a už jsou vyměněny</t>
  </si>
  <si>
    <t>5906055050</t>
  </si>
  <si>
    <t>Příplatek za současnou výměnu pražce s podkladnicovým upevněním a polyetylenových podložek</t>
  </si>
  <si>
    <t>Příplatek za současnou výměnu pražce s podkladnicovým upevněním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</si>
  <si>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 xml:space="preserve">Poznámka k položce:_x000d_
16pražců se dvěma úl.plochami                                         40pražců se 4úl.plochami úl.plochami                                  23pražců se 3úl.plochami</t>
  </si>
  <si>
    <t>5909041010</t>
  </si>
  <si>
    <t>Úprava GPK výhybky směrové a výškové uspořádání pražce dřevěné nebo ocelové</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</si>
  <si>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</si>
  <si>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položce:_x000d_
výh.C1:11-300 + výběhy do rozvětvení</t>
  </si>
  <si>
    <t>5911455010</t>
  </si>
  <si>
    <t>Seřízení hákového závěru srdcovky dvojité s PHS soustavy R65</t>
  </si>
  <si>
    <t>Seřízení hákového závěru srdcovky dvojité s PHS soustavy R65. Poznámka: 1. V cenách jsou započteny náklady na demontáž nebo montáž součástí, seřízení zdvihu, rozevření a záklesu háku, mezery mezi hrotnicí a kolenovou kolejnicí v místě první hákové stěžejky, oprava nebo výměna čepů a pouzder jazyků a vymezení vůlí závěru, seřízení výměníku a závěru, seřízení a přezkoušení chodu závěru, provedení západkové zkoušky a ošetření součástí mazivem. 2. V cenách nejsou obsaženy náklady na dodávku materiálu.</t>
  </si>
  <si>
    <t>Poznámka k položce:_x000d_
PHS část "a"+"b"</t>
  </si>
  <si>
    <t>5911379010</t>
  </si>
  <si>
    <t>Oprava a seřízení výměnové části výhybky křižovatkové s hákovým závěrem pérové jazyky soustavy R65</t>
  </si>
  <si>
    <t>Oprava a seřízení výměnové části výhybky křižovatkové s hákovým závěrem pérové jazyky soustavy R65.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t>
  </si>
  <si>
    <t>Poznámka k položce:_x000d_
výměnová část "a"+"b"</t>
  </si>
  <si>
    <t>Poznámka k položce:_x000d_
pro stezky 1m3 = 1,282t</t>
  </si>
  <si>
    <t>5956119020</t>
  </si>
  <si>
    <t>Pražec dřevěný výhybkový dub skupina 3 2600x260x160</t>
  </si>
  <si>
    <t>Poznámka k položce:_x000d_
spojka mezi KV5b-7a</t>
  </si>
  <si>
    <t>5956119050</t>
  </si>
  <si>
    <t>Pražec dřevěný výhybkový dub skupina 3 3200x260x160</t>
  </si>
  <si>
    <t>Poznámka k položce:_x000d_
pražce č.4,5,8,9,10</t>
  </si>
  <si>
    <t>5956119055</t>
  </si>
  <si>
    <t>Pražec dřevěný výhybkový dub skupina 3 3300x260x160</t>
  </si>
  <si>
    <t>Poznámka k položce:_x000d_
pražce č.11,13,14</t>
  </si>
  <si>
    <t>5956119060</t>
  </si>
  <si>
    <t>Pražec dřevěný výhybkový dub skupina 3 3400x260x160</t>
  </si>
  <si>
    <t>Poznámka k položce:_x000d_
pražce č.15,16</t>
  </si>
  <si>
    <t>5956119065</t>
  </si>
  <si>
    <t>Pražec dřevěný výhybkový dub skupina 3 3500x260x160</t>
  </si>
  <si>
    <t>Poznámka k položce:_x000d_
pražce č.18,19,20</t>
  </si>
  <si>
    <t>5956119070</t>
  </si>
  <si>
    <t>Pražec dřevěný výhybkový dub skupina 3 3600x260x160</t>
  </si>
  <si>
    <t>Poznámka k položce:_x000d_
pražce č.21</t>
  </si>
  <si>
    <t>5956119075</t>
  </si>
  <si>
    <t>Pražec dřevěný výhybkový dub skupina 3 3700x260x160</t>
  </si>
  <si>
    <t>Poznámka k položce:_x000d_
pražce č.23,24</t>
  </si>
  <si>
    <t>5956119080</t>
  </si>
  <si>
    <t>Pražec dřevěný výhybkový dub skupina 3 3800x260x160</t>
  </si>
  <si>
    <t>Poznámka k položce:_x000d_
pražce č.25,26</t>
  </si>
  <si>
    <t>5956119085</t>
  </si>
  <si>
    <t>Pražec dřevěný výhybkový dub skupina 3 3900x260x160</t>
  </si>
  <si>
    <t>Poznámka k položce:_x000d_
pražce č.27,28</t>
  </si>
  <si>
    <t>5956119090</t>
  </si>
  <si>
    <t>Pražec dřevěný výhybkový dub skupina 3 4000x260x160</t>
  </si>
  <si>
    <t>Poznámka k položce:_x000d_
pražce č.29,30</t>
  </si>
  <si>
    <t>5956119095</t>
  </si>
  <si>
    <t>Pražec dřevěný výhybkový dub skupina 3 4100x260x160</t>
  </si>
  <si>
    <t>Poznámka k položce:_x000d_
pražce č.31,32</t>
  </si>
  <si>
    <t>5956119100</t>
  </si>
  <si>
    <t>Pražec dřevěný výhybkový dub skupina 3 4200x260x160</t>
  </si>
  <si>
    <t>Poznámka k položce:_x000d_
pražec č.33,34,2a</t>
  </si>
  <si>
    <t>5956119105</t>
  </si>
  <si>
    <t>Pražec dřevěný výhybkový dub skupina 3 4300x260x160</t>
  </si>
  <si>
    <t>Poznámka k položce:_x000d_
pražce č.35,36 a č.37 jen v části "a"</t>
  </si>
  <si>
    <t>5956119110</t>
  </si>
  <si>
    <t>Pražec dřevěný výhybkový dub skupina 3 4400x260x160</t>
  </si>
  <si>
    <t>Poznámka k položce:_x000d_
pražce č.38,39 jen v části "a"</t>
  </si>
  <si>
    <t>5956119115</t>
  </si>
  <si>
    <t>Pražec dřevěný výhybkový dub skupina 3 4500x260x160</t>
  </si>
  <si>
    <t>Poznámka k položce:_x000d_
pražce č.6,7 a č.40,41 jen v části "a"</t>
  </si>
  <si>
    <t>5956119120</t>
  </si>
  <si>
    <t>Pražec dřevěný výhybkový dub skupina 3 4600x260x160</t>
  </si>
  <si>
    <t>Poznámka k položce:_x000d_
pražce č.1,3a,12 a č.42,43jen v části "a"</t>
  </si>
  <si>
    <t>5956119125</t>
  </si>
  <si>
    <t>Pražec dřevěný výhybkový dub skupina 3 4700x260x160</t>
  </si>
  <si>
    <t>Poznámka k položce:_x000d_
pražce č.2b,3b,17,22</t>
  </si>
  <si>
    <t>5958134075</t>
  </si>
  <si>
    <t>Součásti upevňovací vrtule R1(145)</t>
  </si>
  <si>
    <t>Poznámka k položce:_x000d_
použijí se zpět stávající vrtule, 20ks pouze na případnou výměnu zlomených</t>
  </si>
  <si>
    <t>5958134080</t>
  </si>
  <si>
    <t>Součásti upevňovací vrtule R2 (160)</t>
  </si>
  <si>
    <t>5958134040</t>
  </si>
  <si>
    <t>Součásti upevňovací kroužek pružný dvojitý Fe 6</t>
  </si>
  <si>
    <t>Poznámka k položce:_x000d_
použijí se zpět stávající kroužky, 100ks pouze na případnou výměnu zlomených</t>
  </si>
  <si>
    <t>5958173000</t>
  </si>
  <si>
    <t>Polyetylenové pásy v kotoučích</t>
  </si>
  <si>
    <t>Poznámka k položce:_x000d_
pod abnormální podkladnice</t>
  </si>
  <si>
    <t>5958158070</t>
  </si>
  <si>
    <t>Podložka polyetylenová pod podkladnici 380/160/2 (S4, R4)</t>
  </si>
  <si>
    <t>Poznámka k položce:_x000d_
odvoz odpadu z KL příp. stezek na skládku odpadů</t>
  </si>
  <si>
    <t>Poznámka k položce:_x000d_
naložení odpadu z KL příp. stezek na skládku odpadů</t>
  </si>
  <si>
    <t>84</t>
  </si>
  <si>
    <t>86</t>
  </si>
  <si>
    <t>88</t>
  </si>
  <si>
    <t>90</t>
  </si>
  <si>
    <t>Poznámka k položce:_x000d_
jednosměrná doprava štěrku pro KL a stezky na stavbu</t>
  </si>
  <si>
    <t>92</t>
  </si>
  <si>
    <t>94</t>
  </si>
  <si>
    <t>Poznámka k položce:_x000d_
doprava nových pražců na stavbu</t>
  </si>
  <si>
    <t>Č32 - Úpořiny v.č.8ab</t>
  </si>
  <si>
    <t>Poznámka k položce:_x000d_
odtěžení KL výh.C1:11-300 a rozvětvení za výhybkou do hl.10cm pod spodní plochu pražců</t>
  </si>
  <si>
    <t>Poznámka k položce:_x000d_
výh.C1:11-300 a rozvětvení za výhybkou do hl.10cm pod spodní plochu pražců</t>
  </si>
  <si>
    <t>5906015120</t>
  </si>
  <si>
    <t>Výměna pražce malou těžící mechanizací v KL otevřeném i zapuštěném pražec betonový příčný vystrojený</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</si>
  <si>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</si>
  <si>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za KV 8b směr 4.SK, vyjmout dřevěné, vložit užité pražce SB5 ze zásob TO Bílina - uskladněny na rampě u kol.10 v Úpořinách</t>
  </si>
  <si>
    <t>5906050010</t>
  </si>
  <si>
    <t>Příplatek za obtížnost ruční výměny pražce dřevěný za betonový</t>
  </si>
  <si>
    <t>Příplatek za obtížnost ruční výměny pražce dřevěný za betonový. Poznámka: 1. V cenách jsou započteny náklady na manipulaci s pražci.</t>
  </si>
  <si>
    <t>5906025040</t>
  </si>
  <si>
    <t>Výměna pražců po vyjmutí KR pražce dřevěné výhybkové délky přes 3 do 4 m</t>
  </si>
  <si>
    <t>Výměna pražců po vyjmutí KR pražce dřevěné výhybkové délky přes 3 do 4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</si>
  <si>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Poznámka k položce:_x000d_
pražce č.5,6,9,10,11,12,14,15,16,17, 19,20,21,22,24,25,26,27,28,29,30,31,32</t>
  </si>
  <si>
    <t>Poznámka k položce:_x000d_
pražce č.1,2,3,4,7,8,13,18,23,33,34,35,36,37,38</t>
  </si>
  <si>
    <t>5906015050</t>
  </si>
  <si>
    <t>Výměna pražce malou těžící mechanizací v KL otevřeném i zapuštěném pražec dřevěný výhybkový délky přes 4 do 5 m</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</si>
  <si>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</si>
  <si>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náhrada krátkých příčných pražců dlouhými společnými pražci č.39-47 v rozvětvení za KV8b (propojení jednoduché spojky 8b-11 společnými pražci)</t>
  </si>
  <si>
    <t>Poznámka k položce:_x000d_
náhrada krátkých příčných pražců dlouhými společnými pražci v rozvětvení za KV11 (propojení jednoduché spojky 8B-11 společnými pražci)</t>
  </si>
  <si>
    <t xml:space="preserve">Poznámka k položce:_x000d_
16pražců se dvěma úl.plochami                                         34pražců se 4úl.plochami úl.plochami                                  23pražců se 3úl.plochami</t>
  </si>
  <si>
    <t>Poznámka k položce:_x000d_
17ks vložených dlouhých pražců za KV8b a KV11</t>
  </si>
  <si>
    <t>5906080015</t>
  </si>
  <si>
    <t>Vystrojení pražce dřevěného s podkladnicovým upevněním čtyři vrtule</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</si>
  <si>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</si>
  <si>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Poznámka k položce:_x000d_
17ks vložených dlouhých pražců za KV8b a KV11 se čtyřmi úl.plochami</t>
  </si>
  <si>
    <t>5906105010</t>
  </si>
  <si>
    <t>Demontáž pražce dřevěný</t>
  </si>
  <si>
    <t>Demontáž pražce dřevěný. Poznámka: 1. V cenách jsou započteny náklady na manipulaci, demontáž, odstrojení do součástí a uložení pražců.</t>
  </si>
  <si>
    <t>Poznámka k položce:_x000d_
demontáž vyjmutých pražců z kol.4 a z rozvětvení za KV8b a 11</t>
  </si>
  <si>
    <t>Poznámka k položce:_x000d_
vložky na případné překlenutí svarů a vložení kolejnic za KV8a po vložení užité výhybky 6ab+ část 2ks přech.kolejnice s tv.R65 směr v.č.11</t>
  </si>
  <si>
    <t>Ojedinělá výměna kolejnic stávající upevnění tv. S49 rozdělení "u"</t>
  </si>
  <si>
    <t>Poznámka k položce:_x000d_
část 2ks přech.kolejnice s tv.S49 směr v.č.11</t>
  </si>
  <si>
    <t>Poznámka k položce:_x000d_
pro vyjmutí v.č.6ab a rozřezání šrotové výhybky 8ab</t>
  </si>
  <si>
    <t>5907045120</t>
  </si>
  <si>
    <t>Příplatek za obtížnost při výměně kolejnic na rozponových podkladnicích tv. S49</t>
  </si>
  <si>
    <t>Příplatek za obtížnost při výměně kolejnic na rozponových podkladnicích tv. S49. Poznámka: 1. V cenách jsou započteny náklady za obtížné podmínky výměny kolejnic.</t>
  </si>
  <si>
    <t>Poznámka k položce:_x000d_
v části přech.kolejic směr 4.SK</t>
  </si>
  <si>
    <t>Poznámka k položce:_x000d_
při výměně přech.kolejnic směr 4.SK</t>
  </si>
  <si>
    <t>5908035020</t>
  </si>
  <si>
    <t>Oprava LISU soupravou in-sittu tv. R65</t>
  </si>
  <si>
    <t>Oprava LISU soupravou in-sittu tv. R65.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</si>
  <si>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Poznámka k položce:_x000d_
zrepasování původních A-LIS ve v.č.6ab</t>
  </si>
  <si>
    <t>Poznámka k položce:_x000d_
výh.8ab a rozvětvení za výhybkou</t>
  </si>
  <si>
    <t>5910040020</t>
  </si>
  <si>
    <t>Umožnění volné dilatace kolejnice demontáž upevňovadel bez osazení kluzných podložek rozdělení pražců "d"</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</si>
  <si>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</si>
  <si>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výběhy do kol.4 a 4a vždy v dl.50m do stávající BK</t>
  </si>
  <si>
    <t>5910040120</t>
  </si>
  <si>
    <t>Umožnění volné dilatace kolejnice montáž upevňovadel bez odstranění kluzných podložek rozdělení pražců "d"</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</si>
  <si>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</si>
  <si>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broušení užité výh.6ab</t>
  </si>
  <si>
    <t>5910132030</t>
  </si>
  <si>
    <t>Zřízení zádržné opěrky na jazyku i opornici</t>
  </si>
  <si>
    <t>Zřízení zádržné opěrky na jazyku i opornici. Poznámka: 1. V cenách jsou započteny náklady na vrtání otvorů a montáž. 2. V cenách nejsou obsaženy náklady na dodávku materiálu.</t>
  </si>
  <si>
    <t xml:space="preserve">Poznámka k položce:_x000d_
zřízení zámků proti putování jazyků  části "a""b"</t>
  </si>
  <si>
    <t>5911633030</t>
  </si>
  <si>
    <t>Montáž křižovatkové výhybky na úložišti dřevěné pražce soustavy R65</t>
  </si>
  <si>
    <t>Montáž křižovatkové výhybky na úložišti dřevěné pražce soustavy R65.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</si>
  <si>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Poznámka k položce:_x000d_
montáž vkládané výhybky 6ab namísto původní 8ab</t>
  </si>
  <si>
    <t>Poznámka k položce:_x000d_
demontáž vkládané výhybky 6ab a vyjmuté výhybky 8ab</t>
  </si>
  <si>
    <t>5911005210</t>
  </si>
  <si>
    <t>Válečková stolička jazyka nadzvedávací montáž s upevněním na patu kolejnice</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</si>
  <si>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</si>
  <si>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Poznámka k položce:_x000d_
montáž Ecoslide</t>
  </si>
  <si>
    <t>5911005110</t>
  </si>
  <si>
    <t>Válečková stolička jazyka nadzvedávací demontáž s upevněním na patu kolejnice</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</si>
  <si>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</si>
  <si>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Poznámka k položce:_x000d_
demontáž Ecoslide</t>
  </si>
  <si>
    <t>Poznámka k položce:_x000d_
vyjmutí výhybky 6ab a 8ab</t>
  </si>
  <si>
    <t>Poznámka k položce:_x000d_
vložení výh.6ab namísto výh.8ab</t>
  </si>
  <si>
    <t>102</t>
  </si>
  <si>
    <t>106</t>
  </si>
  <si>
    <t>108</t>
  </si>
  <si>
    <t>Poznámka k položce:_x000d_
pražce č.2a,33,34</t>
  </si>
  <si>
    <t>Poznámka k položce:_x000d_
pražce č.35,36,37</t>
  </si>
  <si>
    <t>112</t>
  </si>
  <si>
    <t>Poznámka k položce:_x000d_
pražce č.38 a pražec č.39 jen v části "b"</t>
  </si>
  <si>
    <t>Poznámka k položce:_x000d_
pražce č.6,7 pražce č.40,41 jen v části "b" a 2ks pražců do rozvětvení za KV č.11</t>
  </si>
  <si>
    <t>116</t>
  </si>
  <si>
    <t>Poznámka k položce:_x000d_
pražce č.1,3a,12 a pražce č42,43,jen v části "b" a 2ks pražců do rozvětvení za výh.11</t>
  </si>
  <si>
    <t>118</t>
  </si>
  <si>
    <t>Poznámka k položce:_x000d_
pražce č.2b,3b,17,22 a pražce č.44,45 jen v části "b" a 2ks pražců do rozvětvení za KV č.11</t>
  </si>
  <si>
    <t>5956119130</t>
  </si>
  <si>
    <t>Pražec dřevěný výhybkový dub skupina 3 4800x260x160</t>
  </si>
  <si>
    <t>120</t>
  </si>
  <si>
    <t>Poznámka k položce:_x000d_
pražce č.46,47 jen v části "b" a 2ks pražců do rozvětvení za KV č.11</t>
  </si>
  <si>
    <t xml:space="preserve">NEOCEŇOVAT!!  Kolejnice tv. R 65, třídy R260</t>
  </si>
  <si>
    <t>122</t>
  </si>
  <si>
    <t>Kolejnice přechodové tv. R65/49E1 levá</t>
  </si>
  <si>
    <t>Poznámka k položce:_x000d_
6,5m tv.R65/ 6m tv.S49</t>
  </si>
  <si>
    <t>Kolejnice přechodové tv. R65/49E1 pravá</t>
  </si>
  <si>
    <t>5957140020</t>
  </si>
  <si>
    <t>Souprava pro opravu LISU tv. R 65 - ESD 6 otvorů</t>
  </si>
  <si>
    <t>130</t>
  </si>
  <si>
    <t>Poznámka k položce:_x000d_
pro vystrojení 14ks vkládaných pražců SB5 za KV8b směr 4.SK</t>
  </si>
  <si>
    <t>5958116000</t>
  </si>
  <si>
    <t>Matice M24</t>
  </si>
  <si>
    <t>Poznámka k položce:_x000d_
pro šrouby T5</t>
  </si>
  <si>
    <t>5958128010</t>
  </si>
  <si>
    <t>Komplety ŽS 4 (šroub RS 1, matice M 24, podložka Fe6, svěrka ŽS4)</t>
  </si>
  <si>
    <t>Poznámka k položce:_x000d_
pro vystrojení dlouhých pražců v rozvětvení za KV 8ab a 11</t>
  </si>
  <si>
    <t>Poznámka k položce:_x000d_
k vrtulím R1, R2 a šroubům T5</t>
  </si>
  <si>
    <t>71</t>
  </si>
  <si>
    <t>5958158020</t>
  </si>
  <si>
    <t>Podložka pryžová pod patu kolejnice R65 183/151/6</t>
  </si>
  <si>
    <t>5958158005</t>
  </si>
  <si>
    <t xml:space="preserve">Podložka pryžová pod patu kolejnice S49  183/126/6</t>
  </si>
  <si>
    <t>73</t>
  </si>
  <si>
    <t>5958134140</t>
  </si>
  <si>
    <t>Součásti upevňovací vložka M</t>
  </si>
  <si>
    <t>Poznámka k položce:_x000d_
ke šroubům T5</t>
  </si>
  <si>
    <t>5958140000</t>
  </si>
  <si>
    <t>Podkladnice žebrová tv. S4</t>
  </si>
  <si>
    <t>Poznámka k položce:_x000d_
na vystrojení vkládaných dlouhých pražců za KV11 směr 6.SK</t>
  </si>
  <si>
    <t>75</t>
  </si>
  <si>
    <t>5958140005</t>
  </si>
  <si>
    <t>Podkladnice žebrová tv. S4pl</t>
  </si>
  <si>
    <t>Poznámka k položce:_x000d_
na vystrojení vkládaných dlouhých pražců za KV11 směr v.č.8b</t>
  </si>
  <si>
    <t>5958140015</t>
  </si>
  <si>
    <t>Podkladnice žebrová tv. R4</t>
  </si>
  <si>
    <t>Poznámka k položce:_x000d_
na vystrojení vkládaných dlouhých pražců za KV8b směr 4.SK</t>
  </si>
  <si>
    <t>77</t>
  </si>
  <si>
    <t>5958140020</t>
  </si>
  <si>
    <t>Podkladnice žebrová tv. U60 (R4pl)</t>
  </si>
  <si>
    <t>Poznámka k položce:_x000d_
na vystrojení vkládaných dlouhých pražců za KV8b směr v.č.11</t>
  </si>
  <si>
    <t>79</t>
  </si>
  <si>
    <t>Poznámka k položce:_x000d_
odvoz odpadu z KL na skládku</t>
  </si>
  <si>
    <t>81</t>
  </si>
  <si>
    <t>Poznámka k položce:_x000d_
naložení odpadu z KL pro dopravu na skládku</t>
  </si>
  <si>
    <t>83</t>
  </si>
  <si>
    <t>85</t>
  </si>
  <si>
    <t>87</t>
  </si>
  <si>
    <t xml:space="preserve">"naložení vyjmutých pražců               "10,5</t>
  </si>
  <si>
    <t>"naložení kolejnic v Bystřanech a naložení vyzískaných kolejnic "5,190</t>
  </si>
  <si>
    <t>89</t>
  </si>
  <si>
    <t>-1530690940</t>
  </si>
  <si>
    <t>"Po podbití "105</t>
  </si>
  <si>
    <t>Demontáž_AB_41</t>
  </si>
  <si>
    <t xml:space="preserve">Odstranění AB </t>
  </si>
  <si>
    <t>94,92</t>
  </si>
  <si>
    <t>Montáž_AB_41</t>
  </si>
  <si>
    <t>Pokládka nového AB</t>
  </si>
  <si>
    <t>47,88</t>
  </si>
  <si>
    <t>Přejezd_kontrukce_41</t>
  </si>
  <si>
    <t>P2085 délka</t>
  </si>
  <si>
    <t>16,8</t>
  </si>
  <si>
    <t>O4 - Oprava přejezdu P2085 km 13,096</t>
  </si>
  <si>
    <t>Č41 - P2085 1.TK a 2.TK ( bez železničního svršku a spodku - viz O2, č.21 )</t>
  </si>
  <si>
    <t>5913040030</t>
  </si>
  <si>
    <t>Montáž celopryžové přejezdové konstrukce málo zatížené v koleji část vnější a vnitřní včetně závěrných zídek</t>
  </si>
  <si>
    <t>-2008696775</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</si>
  <si>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</si>
  <si>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573211109</t>
  </si>
  <si>
    <t>Postřik živičný spojovací z asfaltu v množství 0,50 kg/m2</t>
  </si>
  <si>
    <t>-753143869</t>
  </si>
  <si>
    <t>Montáž_AB_41*0,5</t>
  </si>
  <si>
    <t>5913070020</t>
  </si>
  <si>
    <t>Demontáž betonové přejezdové konstrukce část vnitřní</t>
  </si>
  <si>
    <t>-529101597</t>
  </si>
  <si>
    <t>Demontáž betonové přejezdové konstrukce část vnitřní. Poznámka: 1. V cenách jsou započteny náklady na demontáž konstrukce a naložení na dopravní prostředek.</t>
  </si>
  <si>
    <t>Poznámka k položce:_x000d_
6,50 m</t>
  </si>
  <si>
    <t>"1. a 2.SK"2*7*1,2</t>
  </si>
  <si>
    <t>5913075030</t>
  </si>
  <si>
    <t>Montáž betonové přejezdové konstrukce část vnější a vnitřní včetně závěrných zídek. Poznámka: 1. V cenách jsou započteny náklady na montáž konstrukce. 2. V cenách nejsou obsaženy náklady na dodávku materiálu.</t>
  </si>
  <si>
    <t>1912888078</t>
  </si>
  <si>
    <t>Poznámka k položce:_x000d_
7,2 m přesah ZZ +0,6 m na obě strany</t>
  </si>
  <si>
    <t>5963101003</t>
  </si>
  <si>
    <t>Přejezd celopryžový pro zatížené komunikace se závěrnou zídkou tv. T</t>
  </si>
  <si>
    <t>1686773558</t>
  </si>
  <si>
    <t>5913235020</t>
  </si>
  <si>
    <t>Dělení AB komunikace řezáním hloubky do 20 cm</t>
  </si>
  <si>
    <t>1980974744</t>
  </si>
  <si>
    <t>Poznámka k položce:_x000d_
2x6,0m</t>
  </si>
  <si>
    <t>"Pozn. Mezi 1. a 2.TK se odstraní AB komplet"</t>
  </si>
  <si>
    <t>5913240020</t>
  </si>
  <si>
    <t>Odstranění AB komunikace odtěžením nebo frézováním hloubky do 20 cm</t>
  </si>
  <si>
    <t>997222520</t>
  </si>
  <si>
    <t>Poznámka k položce:_x000d_
170m2</t>
  </si>
  <si>
    <t>Přejezd_kontrukce_41*((4,75-1,5)+2*1,2)</t>
  </si>
  <si>
    <t>5913255040</t>
  </si>
  <si>
    <t>Zřízení konstrukce vozovky asfaltobetonové s podkladní, ložní a obrusnou vrstvou tlouštky do 20 cm</t>
  </si>
  <si>
    <t>-962360767</t>
  </si>
  <si>
    <t>Poznámka k položce:_x000d_
166 m2</t>
  </si>
  <si>
    <t xml:space="preserve">Demontáž_AB_41-Přejezd_kontrukce_41*0,7*4 "      Odpočet na vnější panel 0,6 m a závěrou zídku "</t>
  </si>
  <si>
    <t>5963146000</t>
  </si>
  <si>
    <t>Asfaltový beton ACO 11S 50/70 střednězrnný-obrusná vrstva</t>
  </si>
  <si>
    <t>-1578326941</t>
  </si>
  <si>
    <t>Montáž_AB_41*0,04*3,5</t>
  </si>
  <si>
    <t>5963146010</t>
  </si>
  <si>
    <t>Asfaltový beton ACL 16S 50/70 hrubozrnný-ložní vrstva</t>
  </si>
  <si>
    <t>742600293</t>
  </si>
  <si>
    <t>5963146020</t>
  </si>
  <si>
    <t>Asfaltový beton ACP 16S 50/70 středněznný-podkladní vrstva</t>
  </si>
  <si>
    <t>1731989600</t>
  </si>
  <si>
    <t>Poznámka k položce:_x000d_
166x0,08x3,5</t>
  </si>
  <si>
    <t>Montáž_AB_41*0,08*3,5</t>
  </si>
  <si>
    <t>5963152000</t>
  </si>
  <si>
    <t>Asfaltová zálivka pro trhliny a spáry</t>
  </si>
  <si>
    <t>-1370530698</t>
  </si>
  <si>
    <t>Přejezd_kontrukce_41*0,02*0,04*1250</t>
  </si>
  <si>
    <t>5913335040</t>
  </si>
  <si>
    <t xml:space="preserve">Nátěr vodorovného dopravního značení souvislá čára šíře do 200 mm. Poznámka: 1. V cenách jsou započteny náklady na očištění povrchu, případně starého nátěru a nečistot a jeho obnovení barvou schváleného typu a odstínu včetně provedení popisu. 2. V cenách </t>
  </si>
  <si>
    <t>629580197</t>
  </si>
  <si>
    <t>Nátěr vodorovného dopravního značení souvislá čára šíře do 200 mm. Poznámka: 1. V cenách jsou započteny náklady na očištění povrchu, případně starého nátěru a nečistot a jeho obnovení barvou schváleného typu a odstínu včetně provedení popisu. 2. V cenách nejsou obsaženy náklady na dodávku materiálu.</t>
  </si>
  <si>
    <t>3*30</t>
  </si>
  <si>
    <t>24623440</t>
  </si>
  <si>
    <t>barva akrylátová na vozovky bílá S 2867</t>
  </si>
  <si>
    <t>1975941697</t>
  </si>
  <si>
    <t>600555243</t>
  </si>
  <si>
    <t xml:space="preserve">"Výzisk bet.přejezd na SVD do Mostu               "Přejezd_kontrukce_41*0,15*1,5*2,6</t>
  </si>
  <si>
    <t>9902100200.1</t>
  </si>
  <si>
    <t>1020646080</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</si>
  <si>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t přepravovaného materiálu.</t>
  </si>
  <si>
    <t xml:space="preserve">"Výzisk zemina, asfalt           "26,818</t>
  </si>
  <si>
    <t>9902100200.2</t>
  </si>
  <si>
    <t>1445190795</t>
  </si>
  <si>
    <t>"Beton"Beton_41*2,5</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</si>
  <si>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</si>
  <si>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</si>
  <si>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-107261278</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</si>
  <si>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</si>
  <si>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 přejezdová  konstrukce včetně závěrných zídek  "Přejezd_kontrukce_41*(0,19+0,19+2*0,5)</t>
  </si>
  <si>
    <t>5964161030</t>
  </si>
  <si>
    <t>Beton lehce zhutnitelný C 25/30;XF1 vyhovuje i XD1-2,XA1,XC3 F5 2 470 2 989</t>
  </si>
  <si>
    <t>-1629110649</t>
  </si>
  <si>
    <t>Přejezd_kontrukce_41*2*0,5*0,5</t>
  </si>
  <si>
    <t>Beton_41</t>
  </si>
  <si>
    <t>1623080130</t>
  </si>
  <si>
    <t>Poznámka k položce:_x000d_
zemina</t>
  </si>
  <si>
    <t>GPK_51</t>
  </si>
  <si>
    <t>Oprava polohy koleje nad propustky - stavba SMT</t>
  </si>
  <si>
    <t>0,27</t>
  </si>
  <si>
    <t>GPKV_51</t>
  </si>
  <si>
    <t>Propracování výhybek nad mostními objekty</t>
  </si>
  <si>
    <t>24,925</t>
  </si>
  <si>
    <t>Štěrk_51</t>
  </si>
  <si>
    <t>Štěrk na doplněné při následném propracování</t>
  </si>
  <si>
    <t>O5 - Oprava PPK nad propustky km 13,105 , km 13,865, km 14,009, km 18,696 a mostem km 18,667</t>
  </si>
  <si>
    <t>Č51 - Podbití a následné propracování po opravě MO</t>
  </si>
  <si>
    <t>147625861</t>
  </si>
  <si>
    <t>Štěrk_51/2/1,6</t>
  </si>
  <si>
    <t>1648442815</t>
  </si>
  <si>
    <t>780211197</t>
  </si>
  <si>
    <t>km 13,105</t>
  </si>
  <si>
    <t xml:space="preserve">"1. a 2.SK započtěno v O21                "0</t>
  </si>
  <si>
    <t xml:space="preserve">"vlečka Lybar                                          "0,050</t>
  </si>
  <si>
    <t>km 13,865</t>
  </si>
  <si>
    <t xml:space="preserve">"Úpořiny - Radejčín                              "0,050</t>
  </si>
  <si>
    <t xml:space="preserve">"1.SK započteno v O14                        "0,000</t>
  </si>
  <si>
    <t xml:space="preserve">"2.SK                                                          "0,050</t>
  </si>
  <si>
    <t>km 14,009</t>
  </si>
  <si>
    <t xml:space="preserve">"1.SK od KV26                                        "0,080</t>
  </si>
  <si>
    <t xml:space="preserve">"2.SK od KV 27                                      "0,040</t>
  </si>
  <si>
    <t>5909042010</t>
  </si>
  <si>
    <t>Přesná úprava GPK výhybky směrové a výškové uspořádání pražce dřevěné nebo ocelové</t>
  </si>
  <si>
    <t>-320150257</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</si>
  <si>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</si>
  <si>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 xml:space="preserve">"srdcovková část výh.1                      "49,85/2</t>
  </si>
  <si>
    <t>1001169061</t>
  </si>
  <si>
    <t>-689488484</t>
  </si>
  <si>
    <t>-1380150341</t>
  </si>
  <si>
    <t>5909050020</t>
  </si>
  <si>
    <t>Stabilizace kolejového lože koleje stávajícího</t>
  </si>
  <si>
    <t>-375245048</t>
  </si>
  <si>
    <t>Stabilizace kolejového lože koleje stávajícího. Poznámka: 1. V cenách jsou započteny náklady na stabilizaci v režimu s řízeným (konstantním) poklesem včetně měření a předání tištěných výstupů.</t>
  </si>
  <si>
    <t xml:space="preserve">" Po podbití a následném podbití               "GPK_51*2</t>
  </si>
  <si>
    <t>5909050040</t>
  </si>
  <si>
    <t>Stabilizace kolejového lože výhybky stávajícího</t>
  </si>
  <si>
    <t>1565706002</t>
  </si>
  <si>
    <t>Stabilizace kolejového lože výhybky stávajícího. Poznámka: 1. V cenách jsou započteny náklady na stabilizaci v režimu s řízeným (konstantním) poklesem včetně měření a předání tištěných výstupů.</t>
  </si>
  <si>
    <t xml:space="preserve">" Po podbití a následném podbití               "GPKV_51*2</t>
  </si>
  <si>
    <t>1514264341</t>
  </si>
  <si>
    <t>"Doprava štěrku a drti z kamenolomu ( uvažováno auty Zabrušany nebo vlakem Bílina ) 2 vozy "2*50</t>
  </si>
  <si>
    <t>O6 - Oprava elektrického zařízení</t>
  </si>
  <si>
    <t xml:space="preserve">Č61 - Výhybky  2,3ab,5ab,6ab,DSK</t>
  </si>
  <si>
    <t>7493300360</t>
  </si>
  <si>
    <t>Elektrický ohřev výhybek (EOV) Topná souprava pro výhybku se žlabovým pražcem C601:11-300</t>
  </si>
  <si>
    <t>sada</t>
  </si>
  <si>
    <t>256</t>
  </si>
  <si>
    <t>651891051</t>
  </si>
  <si>
    <t>7493300210</t>
  </si>
  <si>
    <t>Elektrický ohřev výhybek (EOV) Topná souprava pro výhybku se žlabovým pražcem J601:9-300aJ601:11-300</t>
  </si>
  <si>
    <t>1390584201</t>
  </si>
  <si>
    <t>7493351022</t>
  </si>
  <si>
    <t>Montáž elektrického ohřevu výhybek (EOV) kompletní topné soupravy na jednoduchou výhybku soustavy S49, R65 a UIC60 s poloměrem odbočení 300 m</t>
  </si>
  <si>
    <t>-1050640672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</si>
  <si>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</si>
  <si>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7493351050</t>
  </si>
  <si>
    <t>Montáž elektrického ohřevu výhybek (EOV) kompletní topné soupravy na křižovatkovou výhybku soustavy S49, R65 a UIC60 s poloměrem odbočení 300 m</t>
  </si>
  <si>
    <t>253215687</t>
  </si>
  <si>
    <t>Montáž elektrického ohřevu výhybek (EOV) kompletní topné soupravy na křižovatkovou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</si>
  <si>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Č62 - Výhybka 19 ab</t>
  </si>
  <si>
    <t>-1447246552</t>
  </si>
  <si>
    <t>"Výh.19 ab"1</t>
  </si>
  <si>
    <t>-831340228</t>
  </si>
  <si>
    <t>Č63 - Výhybka 7ab, 8ab,25,26</t>
  </si>
  <si>
    <t>-800000043</t>
  </si>
  <si>
    <t xml:space="preserve">"Zpětné montáže pro potřebu opravy železničního svršku  dle části rozpočtu  O1- Oprava 1.SK"</t>
  </si>
  <si>
    <t>"výhybky 25,26 "2</t>
  </si>
  <si>
    <t>1055346814</t>
  </si>
  <si>
    <t xml:space="preserve">"Zpětné montáže pro potřebu opravy železničního svršku  dle části rozpočtu  O3- Oprava výhybek 7ab,8ab materiálem užitým a novými pražci"</t>
  </si>
  <si>
    <t>"výhybky 7ab, 8ab "2</t>
  </si>
  <si>
    <t>7493371010R</t>
  </si>
  <si>
    <t>Demontáže zařízení na elektrickém ohřevu výhybek kompletní topné soupravy na výhybku tvaru J 1:9-300, 1:11-300</t>
  </si>
  <si>
    <t>-1995276995</t>
  </si>
  <si>
    <t>Demontáže zařízení na elektrickém ohřevu výhybek kompletní topné soupravy na výhybku tvaru J 1:9-300, 1:11-300 - veškeré výstroje EOV na výhybce, topných tyčí, připojovacích skříněk, napájecích kabelů, oddělovacích transformátorů</t>
  </si>
  <si>
    <t xml:space="preserve">"Demontáže pro potřebu opravy železničního svršku  dle části rozpočtu  O1- Oprava 1.SK"</t>
  </si>
  <si>
    <t>7493371022</t>
  </si>
  <si>
    <t>Demontáže zařízení na elektrickém ohřevu výhybek kompletní topné soupravy na výhybku tvaru C 1:9-300, 1:11-300</t>
  </si>
  <si>
    <t>-785309369</t>
  </si>
  <si>
    <t>Demontáže zařízení na elektrickém ohřevu výhybek kompletní topné soupravy na výhybku tvaru C 1:9-300, 1:11-300 - veškeré výstroje EOV na výhybce, topných tyčí, připojovacích skříněk, napájecích kabelů, oddělovacích transformátorů</t>
  </si>
  <si>
    <t xml:space="preserve">"Demontáže pro potřebu opravy železničního svršku  dle části rozpočtu  O3- Oprava výhybek 7ab,8ab materiálem užitým a novými pražci"</t>
  </si>
  <si>
    <t>O7 - Oprava zabezpečovacího zařízení</t>
  </si>
  <si>
    <t>Č71 - Dodávky SSZT - NEOCEŇOVAT</t>
  </si>
  <si>
    <t>7591010140</t>
  </si>
  <si>
    <t>Přestavník elektromotorický EP 661,2/L (CV200619002)</t>
  </si>
  <si>
    <t>-1285947870</t>
  </si>
  <si>
    <t>Poznámka k položce:_x000d_
výhybka č.2</t>
  </si>
  <si>
    <t>7591010140R</t>
  </si>
  <si>
    <t xml:space="preserve">Přestavníky Přestavník elektromotorický  užitý</t>
  </si>
  <si>
    <t>245436858</t>
  </si>
  <si>
    <t>Poznámka k položce:_x000d_
Užitč přestavníky k výhybkám č.25,26_x000d_
vyzískané z provizorní odbočky směr Osek v žst.Oldřichov a provizorní výhybny Ledvice</t>
  </si>
  <si>
    <t>1*2 'Přepočtené koeficientem množství</t>
  </si>
  <si>
    <t>7591010100</t>
  </si>
  <si>
    <t>Přestavník elektromotorický EP 653.2/L (CV200539002)</t>
  </si>
  <si>
    <t>-1178722640</t>
  </si>
  <si>
    <t>Poznámka k položce:_x000d_
výhybky č. 3ab; 5ab, 19ab - výměnové části</t>
  </si>
  <si>
    <t>7591010110</t>
  </si>
  <si>
    <t>Přestavník elektromotorický EP 657.1/P (CV200579001)</t>
  </si>
  <si>
    <t>1014324611</t>
  </si>
  <si>
    <t>Poznámka k položce:_x000d_
výhybky č. 3ab; 5ab; 6ab; 19ab pro část PHS</t>
  </si>
  <si>
    <t>7591010120</t>
  </si>
  <si>
    <t>Přestavník elektromotorický EP 657.2/L (CV200579002)</t>
  </si>
  <si>
    <t>1790166639</t>
  </si>
  <si>
    <t xml:space="preserve">Poznámka k položce:_x000d_
výhybky č. 3ab; 5ab; 6ab; 19ab  část PHS</t>
  </si>
  <si>
    <t>7591010090</t>
  </si>
  <si>
    <t>Přestavník elektromotorický EP 653.1/P (CV200539001)</t>
  </si>
  <si>
    <t>-1345771445</t>
  </si>
  <si>
    <t>Poznámka k položce:_x000d_
výhybka č. 6ab, 19ab výměnová část</t>
  </si>
  <si>
    <t>7591030142</t>
  </si>
  <si>
    <t>Tyč kontrolní kloubová sestavená krátká levá (CV030949002)</t>
  </si>
  <si>
    <t>-1722885147</t>
  </si>
  <si>
    <t>7591030152</t>
  </si>
  <si>
    <t>Tyč kontrolní kloubová sestavená dlouhá levá (CV030959002)</t>
  </si>
  <si>
    <t>-1147122024</t>
  </si>
  <si>
    <t>Č72 - materiál a práce</t>
  </si>
  <si>
    <t>7591030181</t>
  </si>
  <si>
    <t>Kontrolní tyče Tyč kontrolní kloubová sestavená krátká pravá (CV030989001)</t>
  </si>
  <si>
    <t>-1646582770</t>
  </si>
  <si>
    <t>Poznámka k položce:_x000d_
výhybky č. 3, 5, 6, 19 část PHS</t>
  </si>
  <si>
    <t>7591030191</t>
  </si>
  <si>
    <t>Kontrolní tyče Tyč kontrolní kloubová sestavená dlouhá pravá (CV030999001)</t>
  </si>
  <si>
    <t>1508794254</t>
  </si>
  <si>
    <t>Poznámka k položce:_x000d_
pro výhybky č. 3, 5, 6, 19 část PHS</t>
  </si>
  <si>
    <t>7591030182</t>
  </si>
  <si>
    <t>Kontrolní tyče Tyč kontrolní kloubová sestavená krátká levá (CV030989002)</t>
  </si>
  <si>
    <t>763016754</t>
  </si>
  <si>
    <t>Poznámka k položce:_x000d_
pro výhybky č. 3, 5, 6,19 část PHS</t>
  </si>
  <si>
    <t>7591030192</t>
  </si>
  <si>
    <t>Kontrolní tyče Tyč kontrolní kloubová sestavená dlouhá levá (CV030999002)</t>
  </si>
  <si>
    <t>-2041405024</t>
  </si>
  <si>
    <t>7591030162</t>
  </si>
  <si>
    <t>Kontrolní tyče Tyč kontrolní kloubová sestavená krátká levá (CV030969002)</t>
  </si>
  <si>
    <t>-758401831</t>
  </si>
  <si>
    <t>Poznámka k položce:_x000d_
pro výhybky č. 3, 5 výměnová část</t>
  </si>
  <si>
    <t>7591030172</t>
  </si>
  <si>
    <t>Kontrolní tyče Tyč kontrolní kloubová sestavená dlouhá levá (CV030979002)</t>
  </si>
  <si>
    <t>-1603597291</t>
  </si>
  <si>
    <t>7591030161</t>
  </si>
  <si>
    <t>Kontrolní tyče Tyč kontrolní kloubová sestavená krátká pravá (CV030969001)</t>
  </si>
  <si>
    <t>-2118410721</t>
  </si>
  <si>
    <t>Poznámka k položce:_x000d_
pro výhybky č. 6, 19 výměnová část</t>
  </si>
  <si>
    <t>7591030171</t>
  </si>
  <si>
    <t>Kontrolní tyče Tyč kontrolní kloubová sestavená dlouhá pravá (CV030979001)</t>
  </si>
  <si>
    <t>1118411839</t>
  </si>
  <si>
    <t>Poznámka k položce:_x000d_
pro výhybky č. 6, 19</t>
  </si>
  <si>
    <t>7591090110</t>
  </si>
  <si>
    <t>Díly pro zemní montáž přestavníků Ohrádka přestavníku POP KPS (HM0321859992206)</t>
  </si>
  <si>
    <t>287500825</t>
  </si>
  <si>
    <t>Poznámka k položce:_x000d_
Pro výhybky č. 3ab, 5ab, 6ab, 19ab</t>
  </si>
  <si>
    <t>7591090120</t>
  </si>
  <si>
    <t>Díly pro zemní montáž přestavníků Ohrádka přestavníku POP PP (HM0321859992207)</t>
  </si>
  <si>
    <t>-1020926678</t>
  </si>
  <si>
    <t>Poznámka k položce:_x000d_
dodat POP PPZ HM 0321859991101 - pro výhybku č.2</t>
  </si>
  <si>
    <t>5911529020</t>
  </si>
  <si>
    <t>Montáž čelisťového závěru výhybky jednoduché bez žlabového pražce soustavy R65</t>
  </si>
  <si>
    <t>616475661</t>
  </si>
  <si>
    <t>Montáž čelisťového závěru výhybky jednoduché bez žlabového pražce soustavy R65. Poznámka: 1. V cenách jsou započteny náklady na montáž, přezkoušení chodu výhybky, provedení západkové zkoušky a ošetření kluzných částí závěru mazivem. 2. V cenách nejsou obsaženy náklady na dodávku materiálu.</t>
  </si>
  <si>
    <t>Poznámka k položce:_x000d_
výh.25,26</t>
  </si>
  <si>
    <t>5911529110</t>
  </si>
  <si>
    <t>Montáž čelisťového závěru výhybky jednoduché v žlabovém pražci soustavy UIC60</t>
  </si>
  <si>
    <t>-42035396</t>
  </si>
  <si>
    <t>Montáž čelisťového závěru výhybky jednoduché v žlabovém pražci soustavy UIC60. Poznámka: 1. V cenách jsou započteny náklady na montáž, přezkoušení chodu výhybky, provedení západkové zkoušky a ošetření kluzných částí závěru mazivem. 2. V cenách nejsou obsaženy náklady na dodávku materiálu.</t>
  </si>
  <si>
    <t>5911571010</t>
  </si>
  <si>
    <t>Montáž čelisťového závěru výhybky křižovatkové soustavy UIC60</t>
  </si>
  <si>
    <t>186319588</t>
  </si>
  <si>
    <t>Montáž čelisťového závěru výhybky křižovatkové soustavy UIC60. Poznámka: 1. V cenách jsou započteny náklady na montáž, přezkoušení chodu výhybky, provedení západkové zkoušky a ošetření kluzných částí závěru mazivem. 2. V cenách nejsou obsaženy náklady na dodávku materiálu.</t>
  </si>
  <si>
    <t>5911595010</t>
  </si>
  <si>
    <t>Montáž čelisťového závěru srdcovky dvojité s PHS soustavy UIC60</t>
  </si>
  <si>
    <t>1748285936</t>
  </si>
  <si>
    <t>Montáž čelisťového závěru srdcovky dvojité s PHS soustavy UIC60. Poznámka: 1. V cenách jsou započteny náklady na montáž, přezkoušení chodu výhybky, provedení západkové zkoušky a ošetření kluzných částí výhybky mazivem. 2. V cenách nejsou obsaženy náklady na dodávku materiálu.</t>
  </si>
  <si>
    <t>7591015034</t>
  </si>
  <si>
    <t>Montáž elektromotorického přestavníku na výhybce s kontrolou jazyků s upevněním kloubovým na koleji</t>
  </si>
  <si>
    <t>-1254107688</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</si>
  <si>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</si>
  <si>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7591015036</t>
  </si>
  <si>
    <t>Montáž elektromotorického přestavníku na výhybce s kontrolou jazyků s upevněním ve žlabovém pražci</t>
  </si>
  <si>
    <t>-1450240424</t>
  </si>
  <si>
    <t>Montáž elektromotorického přestavníku na výhybce s kontrolou jazyků s upevněním ve žlabovém pražci - připevnění přestavníku do žlabového pražce a zatažení kabelu s kabelovou formou do kabelového závěru, mechanické přezkoušení chodu</t>
  </si>
  <si>
    <t>7591015038</t>
  </si>
  <si>
    <t>Montáž elektromotorického přestavníku na výhybce s kontrolou jazyků s upevněním přírubou</t>
  </si>
  <si>
    <t>-1413869282</t>
  </si>
  <si>
    <t>Montáž elektromotorického přestavníku na výhybce s kontrolou jazyků s upevněním přírubou - připevnění přestavníku k přírubě a zatažení kabelu s kabelovou formou do kabelového závěru, mechanické přezkoušení chodu</t>
  </si>
  <si>
    <t>7591017030</t>
  </si>
  <si>
    <t>Demontáž elektromotorického přestavníku z výhybky s kontrolou jazyků</t>
  </si>
  <si>
    <t>860035132</t>
  </si>
  <si>
    <t>7591035020</t>
  </si>
  <si>
    <t>Montáž kontrolní tyče kloubové krátké</t>
  </si>
  <si>
    <t>-300846052</t>
  </si>
  <si>
    <t>7591035030</t>
  </si>
  <si>
    <t>Montáž kontrolní tyče kloubové dlouhé</t>
  </si>
  <si>
    <t>-1252308979</t>
  </si>
  <si>
    <t>7591095010</t>
  </si>
  <si>
    <t>Dodatečná montáž ohrazení pro elekromotorický přestavník s plastovou ohrádkou</t>
  </si>
  <si>
    <t>-1082251973</t>
  </si>
  <si>
    <t>7598095070</t>
  </si>
  <si>
    <t>Přezkoušení a regulace elektromotorového přestavníku</t>
  </si>
  <si>
    <t>-116591314</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</si>
  <si>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</si>
  <si>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Projekt_81</t>
  </si>
  <si>
    <t>Rozsah projektované koleje a výhybek</t>
  </si>
  <si>
    <t>1,766</t>
  </si>
  <si>
    <t>O8 - Vedlejší rozpočtové náklady</t>
  </si>
  <si>
    <t>Č81 - VRN</t>
  </si>
  <si>
    <t>011101001</t>
  </si>
  <si>
    <t>Finanční náklady pojistné</t>
  </si>
  <si>
    <t>%</t>
  </si>
  <si>
    <t>1967015539</t>
  </si>
  <si>
    <t>021211001</t>
  </si>
  <si>
    <t>Průzkumné práce pro opravy Doplňující laboratorní rozbor kontaminace zeminy nebo kol. lože</t>
  </si>
  <si>
    <t>1024</t>
  </si>
  <si>
    <t>25794904</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</si>
  <si>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</si>
  <si>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</si>
  <si>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</si>
  <si>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823633325</t>
  </si>
  <si>
    <t>022111011</t>
  </si>
  <si>
    <t>Geodetické práce Kontrola PPK při směrové a výškové úpravě koleje zaměřením APK trať dvoukolejná</t>
  </si>
  <si>
    <t>1059291828</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</si>
  <si>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</si>
  <si>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 xml:space="preserve">"1.kolej 13,050-14,050                      "1,000</t>
  </si>
  <si>
    <t xml:space="preserve">"2.kolej 13,050-13,200                      "0,250</t>
  </si>
  <si>
    <t>PPK</t>
  </si>
  <si>
    <t>022121001</t>
  </si>
  <si>
    <t>Geodetické práce Diagnostika technické infrastruktury Vytýčení trasy inženýrských sítí</t>
  </si>
  <si>
    <t>57088178</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</si>
  <si>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</si>
  <si>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023131001</t>
  </si>
  <si>
    <t>Projektové práce Dokumentace skutečného provedení železničního svršku a spodku</t>
  </si>
  <si>
    <t>Sborník UOŽI 01 2019</t>
  </si>
  <si>
    <t>-287661664</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</si>
  <si>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</si>
  <si>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položce:_x000d_
3,892 km</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</si>
  <si>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</si>
  <si>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</si>
  <si>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275634472</t>
  </si>
  <si>
    <t>033111001</t>
  </si>
  <si>
    <t>Provozní vlivy Výluka silničního provozu se zajištěním objížďky</t>
  </si>
  <si>
    <t>347822600</t>
  </si>
  <si>
    <t>033131001</t>
  </si>
  <si>
    <t>Provozní vlivy Organizační zajištění prací při zřizování a udržování BK kolejí a výhybek</t>
  </si>
  <si>
    <t>1485668673</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</si>
  <si>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</si>
  <si>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Projekt_81*2*1000</t>
  </si>
  <si>
    <t>021102001</t>
  </si>
  <si>
    <t>Průzkumné práce pro opravy Geotechnický průzkum železničního spodku - zemního tělesa</t>
  </si>
  <si>
    <t>-1497798839</t>
  </si>
  <si>
    <t>Průzkumné práce pro opravy Geotechnický průzkum železničního spodku - zemního tělesa - V ceně jsou započteny náklady na posouzení stavu a zjištění složení, stavu a únosnosti konstrukčních vrstev tělesa železničního spodku a pro objasnění příčin jejich poruch a deformací.</t>
  </si>
  <si>
    <t>"DSK 1. a 2.kolej"2*0,150</t>
  </si>
  <si>
    <t>"spojka 25-26 včetně výhybek"0,300</t>
  </si>
  <si>
    <t>021201001</t>
  </si>
  <si>
    <t>Průzkumné práce pro opravy Průzkum výskytu škodlivin kontaminace kameniva ropnými látkami</t>
  </si>
  <si>
    <t>1730994145</t>
  </si>
  <si>
    <t>022101001</t>
  </si>
  <si>
    <t>Geodetické práce Geodetické práce před opravou</t>
  </si>
  <si>
    <t>-366417259</t>
  </si>
  <si>
    <t>022101021</t>
  </si>
  <si>
    <t>Geodetické práce Geodetické práce po ukončení opravy</t>
  </si>
  <si>
    <t>1860953758</t>
  </si>
  <si>
    <t>023101041</t>
  </si>
  <si>
    <t>Projektové práce Projektové práce v rozsahu ZRN (vyjma dále jmenované práce) přes 20 mil. Kč</t>
  </si>
  <si>
    <t>-20376865</t>
  </si>
  <si>
    <t>023113011</t>
  </si>
  <si>
    <t>Projektové práce Technický projekt zajištění PPK s optimalizací nivelety/osy koleje trať dvoukolejná</t>
  </si>
  <si>
    <t>-1432045187</t>
  </si>
  <si>
    <t>Projektové práce Technický projekt zajištění PPK s optimalizací nivelety/osy koleje trať dvoukolejná - V cenách jsou obsaženy náklady na polohové zaměření, nivelaci, ověření párových zajišťovacích značek, zpracování projektu zajištění PPK, zpracování projektu zajištění dle předpisu SŽDC S3, díl III a štítky. PPK=prostorová poloha koleje</t>
  </si>
  <si>
    <t xml:space="preserve">"1.kolej 13,0-14,1                      "1,100</t>
  </si>
  <si>
    <t xml:space="preserve">"2.kolej 13,0-13,25                      "0,250</t>
  </si>
  <si>
    <t xml:space="preserve">"Výh.2,3ab,6ab,8ab                       "0,383240-2*0,100</t>
  </si>
  <si>
    <t xml:space="preserve">"výh.7ab,8ab,19ab                         "3*0,080-0,040</t>
  </si>
  <si>
    <t xml:space="preserve">"výh.25,26                                         "2*(0,04985-0,0332)</t>
  </si>
  <si>
    <t>023121001</t>
  </si>
  <si>
    <t>Projektové práce Projektová dokumentace - přípravné práce Zjednodušený projekt opravy koleje</t>
  </si>
  <si>
    <t>763709026</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</si>
  <si>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</si>
  <si>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Poznámka k položce:_x000d_
Dokumentace sanace železničního spodku</t>
  </si>
  <si>
    <t>024101401</t>
  </si>
  <si>
    <t>Inženýrská činnost koordinační a kompletační činnost</t>
  </si>
  <si>
    <t>-1774613960</t>
  </si>
  <si>
    <t>033121001</t>
  </si>
  <si>
    <t>Provozní vlivy Rušení prací železničním provozem širá trať nebo dopravny s kolejovým rozvětvením s počtem vlaků za směnu 8,5 hod. do 25</t>
  </si>
  <si>
    <t>916619252</t>
  </si>
  <si>
    <t>SEZNAM FIGUR</t>
  </si>
  <si>
    <t>Výměra</t>
  </si>
  <si>
    <t xml:space="preserve"> O1/ Č11</t>
  </si>
  <si>
    <t>Použití figury:</t>
  </si>
  <si>
    <t xml:space="preserve"> O1/ Č12</t>
  </si>
  <si>
    <t xml:space="preserve"> O2/ Č21</t>
  </si>
  <si>
    <t>Doprava materiálu na vzdálenost 450 km</t>
  </si>
  <si>
    <t xml:space="preserve">Kolejnice_U60 R260 do 3ab, 7ab a 8ab </t>
  </si>
  <si>
    <t xml:space="preserve"> O2/ Č22</t>
  </si>
  <si>
    <t>Doprava materiálu z Prostějova</t>
  </si>
  <si>
    <t>Kolejnice_U60 R260 do spojek za KV 19ab</t>
  </si>
  <si>
    <t xml:space="preserve"> O4/ Č41</t>
  </si>
  <si>
    <t>Beton pod zídky</t>
  </si>
  <si>
    <t xml:space="preserve"> O5/ Č51</t>
  </si>
  <si>
    <t xml:space="preserve"> O8/ Č81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</si>
</sst>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505050"/>
      <name val="Arial CE"/>
    </font>
    <font>
      <sz val="8"/>
      <color rgb="FFFF0000"/>
      <name val="Arial CE"/>
    </font>
    <font>
      <sz val="8"/>
      <color rgb="FF800080"/>
      <name val="Arial CE"/>
    </font>
    <font>
      <sz val="8"/>
      <color rgb="FF003366"/>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8">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CCFFCC"/>
      </patternFill>
    </fill>
    <fill>
      <patternFill patternType="solid">
        <fgColor rgb="FFFFD274"/>
      </patternFill>
    </fill>
    <fill>
      <patternFill patternType="solid">
        <fgColor rgb="FF859BE7"/>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31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20"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31" fillId="0" borderId="0" xfId="0" applyFont="1" applyAlignment="1">
      <alignment horizontal="lef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4" fontId="35" fillId="0" borderId="0" xfId="0" applyNumberFormat="1" applyFont="1" applyAlignment="1">
      <alignmen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0" fontId="23" fillId="0" borderId="15" xfId="0" applyFont="1" applyBorder="1" applyAlignment="1" applyProtection="1">
      <alignment horizontal="left" vertical="center"/>
    </xf>
    <xf numFmtId="0" fontId="22"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8" fillId="0" borderId="0" xfId="0" applyFont="1" applyAlignment="1" applyProtection="1">
      <alignment vertical="center" wrapText="1"/>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3" xfId="0" applyFont="1" applyBorder="1" applyAlignment="1" applyProtection="1"/>
    <xf numFmtId="0" fontId="11" fillId="0" borderId="0" xfId="0" applyFont="1" applyAlignment="1" applyProtection="1"/>
    <xf numFmtId="0" fontId="11" fillId="0" borderId="0" xfId="0" applyFont="1" applyAlignment="1" applyProtection="1">
      <alignment horizontal="left"/>
    </xf>
    <xf numFmtId="0" fontId="6" fillId="0" borderId="0" xfId="0" applyFont="1" applyAlignment="1" applyProtection="1">
      <alignment horizontal="left"/>
    </xf>
    <xf numFmtId="0" fontId="11" fillId="0" borderId="0" xfId="0" applyFont="1" applyAlignment="1" applyProtection="1">
      <protection locked="0"/>
    </xf>
    <xf numFmtId="4" fontId="6" fillId="0" borderId="0" xfId="0" applyNumberFormat="1" applyFont="1" applyAlignment="1" applyProtection="1"/>
    <xf numFmtId="0" fontId="11" fillId="0" borderId="3" xfId="0" applyFont="1" applyBorder="1" applyAlignment="1"/>
    <xf numFmtId="0" fontId="11" fillId="0" borderId="14" xfId="0" applyFont="1" applyBorder="1" applyAlignment="1" applyProtection="1"/>
    <xf numFmtId="0" fontId="11" fillId="0" borderId="0" xfId="0" applyFont="1" applyBorder="1" applyAlignment="1" applyProtection="1"/>
    <xf numFmtId="166" fontId="11" fillId="0" borderId="0" xfId="0" applyNumberFormat="1" applyFont="1" applyBorder="1" applyAlignment="1" applyProtection="1"/>
    <xf numFmtId="0" fontId="11" fillId="0" borderId="15" xfId="0" applyFont="1" applyBorder="1" applyAlignment="1" applyProtection="1"/>
    <xf numFmtId="0" fontId="11" fillId="0" borderId="0" xfId="0" applyFont="1" applyAlignment="1">
      <alignment horizontal="left"/>
    </xf>
    <xf numFmtId="0" fontId="11" fillId="0" borderId="0" xfId="0" applyFont="1" applyAlignment="1">
      <alignment horizontal="center"/>
    </xf>
    <xf numFmtId="4" fontId="11"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22" fillId="5" borderId="22" xfId="0" applyFont="1" applyFill="1" applyBorder="1" applyAlignment="1" applyProtection="1">
      <alignment horizontal="center" vertical="center"/>
    </xf>
    <xf numFmtId="0" fontId="22" fillId="6" borderId="22" xfId="0" applyFont="1" applyFill="1" applyBorder="1" applyAlignment="1" applyProtection="1">
      <alignment horizontal="center" vertical="center"/>
    </xf>
    <xf numFmtId="0" fontId="39" fillId="5" borderId="22" xfId="0" applyFont="1" applyFill="1" applyBorder="1" applyAlignment="1" applyProtection="1">
      <alignment horizontal="center" vertical="center"/>
    </xf>
    <xf numFmtId="0" fontId="39" fillId="6" borderId="22" xfId="0" applyFont="1" applyFill="1" applyBorder="1" applyAlignment="1" applyProtection="1">
      <alignment horizontal="center" vertical="center"/>
    </xf>
    <xf numFmtId="0" fontId="1" fillId="0" borderId="0" xfId="0" applyFont="1" applyAlignment="1">
      <alignment horizontal="left" vertical="top"/>
    </xf>
    <xf numFmtId="0" fontId="2" fillId="0" borderId="0" xfId="0" applyFont="1" applyAlignment="1">
      <alignment horizontal="left" vertical="top"/>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9" fillId="7" borderId="22" xfId="0" applyFont="1" applyFill="1" applyBorder="1" applyAlignment="1" applyProtection="1">
      <alignment horizontal="center"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2" fillId="2" borderId="22" xfId="0" applyNumberFormat="1" applyFont="1" applyFill="1" applyBorder="1" applyAlignment="1" applyProtection="1">
      <alignment vertical="center"/>
      <protection locked="0"/>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styles" Target="styles.xml" /><Relationship Id="rId22" Type="http://schemas.openxmlformats.org/officeDocument/2006/relationships/theme" Target="theme/theme1.xml" /><Relationship Id="rId23" Type="http://schemas.openxmlformats.org/officeDocument/2006/relationships/calcChain" Target="calcChain.xml" /><Relationship Id="rId2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35</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37</v>
      </c>
      <c r="AO13" s="23"/>
      <c r="AP13" s="23"/>
      <c r="AQ13" s="23"/>
      <c r="AR13" s="21"/>
      <c r="BE13" s="32"/>
      <c r="BS13" s="18" t="s">
        <v>6</v>
      </c>
    </row>
    <row r="14">
      <c r="B14" s="22"/>
      <c r="C14" s="23"/>
      <c r="D14" s="23"/>
      <c r="E14" s="36" t="s">
        <v>37</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37</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39</v>
      </c>
      <c r="AO16" s="23"/>
      <c r="AP16" s="23"/>
      <c r="AQ16" s="23"/>
      <c r="AR16" s="21"/>
      <c r="BE16" s="32"/>
      <c r="BS16" s="18" t="s">
        <v>4</v>
      </c>
    </row>
    <row r="17" s="1" customFormat="1" ht="18.48" customHeight="1">
      <c r="B17" s="22"/>
      <c r="C17" s="23"/>
      <c r="D17" s="23"/>
      <c r="E17" s="28" t="s">
        <v>40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39</v>
      </c>
      <c r="AO17" s="23"/>
      <c r="AP17" s="23"/>
      <c r="AQ17" s="23"/>
      <c r="AR17" s="21"/>
      <c r="BE17" s="32"/>
      <c r="BS17" s="18" t="s">
        <v>41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39</v>
      </c>
      <c r="AO19" s="23"/>
      <c r="AP19" s="23"/>
      <c r="AQ19" s="23"/>
      <c r="AR19" s="21"/>
      <c r="BE19" s="32"/>
      <c r="BS19" s="18" t="s">
        <v>6</v>
      </c>
    </row>
    <row r="20" s="1" customFormat="1" ht="18.48" customHeight="1">
      <c r="B20" s="22"/>
      <c r="C20" s="23"/>
      <c r="D20" s="23"/>
      <c r="E20" s="28" t="s">
        <v>43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39</v>
      </c>
      <c r="AO20" s="23"/>
      <c r="AP20" s="23"/>
      <c r="AQ20" s="23"/>
      <c r="AR20" s="21"/>
      <c r="BE20" s="32"/>
      <c r="BS20" s="18" t="s">
        <v>41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45</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46</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47</v>
      </c>
      <c r="M28" s="47"/>
      <c r="N28" s="47"/>
      <c r="O28" s="47"/>
      <c r="P28" s="47"/>
      <c r="Q28" s="42"/>
      <c r="R28" s="42"/>
      <c r="S28" s="42"/>
      <c r="T28" s="42"/>
      <c r="U28" s="42"/>
      <c r="V28" s="42"/>
      <c r="W28" s="47" t="s">
        <v>48</v>
      </c>
      <c r="X28" s="47"/>
      <c r="Y28" s="47"/>
      <c r="Z28" s="47"/>
      <c r="AA28" s="47"/>
      <c r="AB28" s="47"/>
      <c r="AC28" s="47"/>
      <c r="AD28" s="47"/>
      <c r="AE28" s="47"/>
      <c r="AF28" s="42"/>
      <c r="AG28" s="42"/>
      <c r="AH28" s="42"/>
      <c r="AI28" s="42"/>
      <c r="AJ28" s="42"/>
      <c r="AK28" s="47" t="s">
        <v>49</v>
      </c>
      <c r="AL28" s="47"/>
      <c r="AM28" s="47"/>
      <c r="AN28" s="47"/>
      <c r="AO28" s="47"/>
      <c r="AP28" s="42"/>
      <c r="AQ28" s="42"/>
      <c r="AR28" s="46"/>
      <c r="BE28" s="32"/>
    </row>
    <row r="29" hidden="1" s="3" customFormat="1" ht="14.4" customHeight="1">
      <c r="A29" s="3"/>
      <c r="B29" s="48"/>
      <c r="C29" s="49"/>
      <c r="D29" s="33" t="s">
        <v>50</v>
      </c>
      <c r="E29" s="49"/>
      <c r="F29" s="33" t="s">
        <v>51</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hidden="1" s="3" customFormat="1" ht="14.4" customHeight="1">
      <c r="A30" s="3"/>
      <c r="B30" s="48"/>
      <c r="C30" s="49"/>
      <c r="D30" s="49"/>
      <c r="E30" s="49"/>
      <c r="F30" s="33" t="s">
        <v>52</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s="3" customFormat="1" ht="14.4" customHeight="1">
      <c r="A31" s="3"/>
      <c r="B31" s="48"/>
      <c r="C31" s="49"/>
      <c r="D31" s="54" t="s">
        <v>50</v>
      </c>
      <c r="E31" s="49"/>
      <c r="F31" s="33" t="s">
        <v>53</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s="3" customFormat="1" ht="14.4" customHeight="1">
      <c r="A32" s="3"/>
      <c r="B32" s="48"/>
      <c r="C32" s="49"/>
      <c r="D32" s="49"/>
      <c r="E32" s="49"/>
      <c r="F32" s="33" t="s">
        <v>54</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55</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5"/>
      <c r="D35" s="56" t="s">
        <v>56</v>
      </c>
      <c r="E35" s="57"/>
      <c r="F35" s="57"/>
      <c r="G35" s="57"/>
      <c r="H35" s="57"/>
      <c r="I35" s="57"/>
      <c r="J35" s="57"/>
      <c r="K35" s="57"/>
      <c r="L35" s="57"/>
      <c r="M35" s="57"/>
      <c r="N35" s="57"/>
      <c r="O35" s="57"/>
      <c r="P35" s="57"/>
      <c r="Q35" s="57"/>
      <c r="R35" s="57"/>
      <c r="S35" s="57"/>
      <c r="T35" s="58" t="s">
        <v>57</v>
      </c>
      <c r="U35" s="57"/>
      <c r="V35" s="57"/>
      <c r="W35" s="57"/>
      <c r="X35" s="59" t="s">
        <v>58</v>
      </c>
      <c r="Y35" s="57"/>
      <c r="Z35" s="57"/>
      <c r="AA35" s="57"/>
      <c r="AB35" s="57"/>
      <c r="AC35" s="57"/>
      <c r="AD35" s="57"/>
      <c r="AE35" s="57"/>
      <c r="AF35" s="57"/>
      <c r="AG35" s="57"/>
      <c r="AH35" s="57"/>
      <c r="AI35" s="57"/>
      <c r="AJ35" s="57"/>
      <c r="AK35" s="60">
        <f>SUM(AK26:AK33)</f>
        <v>0</v>
      </c>
      <c r="AL35" s="57"/>
      <c r="AM35" s="57"/>
      <c r="AN35" s="57"/>
      <c r="AO35" s="61"/>
      <c r="AP35" s="55"/>
      <c r="AQ35" s="55"/>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6"/>
      <c r="BE37" s="40"/>
    </row>
    <row r="41" s="2" customFormat="1" ht="6.96" customHeight="1">
      <c r="A41" s="40"/>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6"/>
      <c r="BE41" s="40"/>
    </row>
    <row r="42" s="2" customFormat="1" ht="24.96" customHeight="1">
      <c r="A42" s="40"/>
      <c r="B42" s="41"/>
      <c r="C42" s="24" t="s">
        <v>59</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6"/>
      <c r="C44" s="33" t="s">
        <v>13</v>
      </c>
      <c r="D44" s="67"/>
      <c r="E44" s="67"/>
      <c r="F44" s="67"/>
      <c r="G44" s="67"/>
      <c r="H44" s="67"/>
      <c r="I44" s="67"/>
      <c r="J44" s="67"/>
      <c r="K44" s="67"/>
      <c r="L44" s="67" t="str">
        <f>K5</f>
        <v>65021004_zm1</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Oprava kolejí a výhybek v žst. Úpořiny - změna1 po prohlídce staveniště</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4" t="str">
        <f>IF(K8="","",K8)</f>
        <v>ŽST Úpořiny</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5" t="str">
        <f>IF(AN8= "","",AN8)</f>
        <v>27. 1. 2021</v>
      </c>
      <c r="AN47" s="75"/>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7" t="str">
        <f>IF(E11= "","",E11)</f>
        <v>Správa železnic, státní organizac</v>
      </c>
      <c r="M49" s="42"/>
      <c r="N49" s="42"/>
      <c r="O49" s="42"/>
      <c r="P49" s="42"/>
      <c r="Q49" s="42"/>
      <c r="R49" s="42"/>
      <c r="S49" s="42"/>
      <c r="T49" s="42"/>
      <c r="U49" s="42"/>
      <c r="V49" s="42"/>
      <c r="W49" s="42"/>
      <c r="X49" s="42"/>
      <c r="Y49" s="42"/>
      <c r="Z49" s="42"/>
      <c r="AA49" s="42"/>
      <c r="AB49" s="42"/>
      <c r="AC49" s="42"/>
      <c r="AD49" s="42"/>
      <c r="AE49" s="42"/>
      <c r="AF49" s="42"/>
      <c r="AG49" s="42"/>
      <c r="AH49" s="42"/>
      <c r="AI49" s="33" t="s">
        <v>38</v>
      </c>
      <c r="AJ49" s="42"/>
      <c r="AK49" s="42"/>
      <c r="AL49" s="42"/>
      <c r="AM49" s="76" t="str">
        <f>IF(E17="","",E17)</f>
        <v xml:space="preserve"> </v>
      </c>
      <c r="AN49" s="67"/>
      <c r="AO49" s="67"/>
      <c r="AP49" s="67"/>
      <c r="AQ49" s="42"/>
      <c r="AR49" s="46"/>
      <c r="AS49" s="77" t="s">
        <v>60</v>
      </c>
      <c r="AT49" s="78"/>
      <c r="AU49" s="79"/>
      <c r="AV49" s="79"/>
      <c r="AW49" s="79"/>
      <c r="AX49" s="79"/>
      <c r="AY49" s="79"/>
      <c r="AZ49" s="79"/>
      <c r="BA49" s="79"/>
      <c r="BB49" s="79"/>
      <c r="BC49" s="79"/>
      <c r="BD49" s="80"/>
      <c r="BE49" s="40"/>
    </row>
    <row r="50" s="2" customFormat="1" ht="40.05" customHeight="1">
      <c r="A50" s="40"/>
      <c r="B50" s="41"/>
      <c r="C50" s="33" t="s">
        <v>36</v>
      </c>
      <c r="D50" s="42"/>
      <c r="E50" s="42"/>
      <c r="F50" s="42"/>
      <c r="G50" s="42"/>
      <c r="H50" s="42"/>
      <c r="I50" s="42"/>
      <c r="J50" s="42"/>
      <c r="K50" s="42"/>
      <c r="L50" s="67"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42</v>
      </c>
      <c r="AJ50" s="42"/>
      <c r="AK50" s="42"/>
      <c r="AL50" s="42"/>
      <c r="AM50" s="76" t="str">
        <f>IF(E20="","",E20)</f>
        <v>Ing.Horák Jiří, horak@spravazeleznic.cz, 602155923</v>
      </c>
      <c r="AN50" s="67"/>
      <c r="AO50" s="67"/>
      <c r="AP50" s="67"/>
      <c r="AQ50" s="42"/>
      <c r="AR50" s="46"/>
      <c r="AS50" s="81"/>
      <c r="AT50" s="82"/>
      <c r="AU50" s="83"/>
      <c r="AV50" s="83"/>
      <c r="AW50" s="83"/>
      <c r="AX50" s="83"/>
      <c r="AY50" s="83"/>
      <c r="AZ50" s="83"/>
      <c r="BA50" s="83"/>
      <c r="BB50" s="83"/>
      <c r="BC50" s="83"/>
      <c r="BD50" s="84"/>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5"/>
      <c r="AT51" s="86"/>
      <c r="AU51" s="87"/>
      <c r="AV51" s="87"/>
      <c r="AW51" s="87"/>
      <c r="AX51" s="87"/>
      <c r="AY51" s="87"/>
      <c r="AZ51" s="87"/>
      <c r="BA51" s="87"/>
      <c r="BB51" s="87"/>
      <c r="BC51" s="87"/>
      <c r="BD51" s="88"/>
      <c r="BE51" s="40"/>
    </row>
    <row r="52" s="2" customFormat="1" ht="29.28" customHeight="1">
      <c r="A52" s="40"/>
      <c r="B52" s="41"/>
      <c r="C52" s="89" t="s">
        <v>61</v>
      </c>
      <c r="D52" s="90"/>
      <c r="E52" s="90"/>
      <c r="F52" s="90"/>
      <c r="G52" s="90"/>
      <c r="H52" s="91"/>
      <c r="I52" s="92" t="s">
        <v>62</v>
      </c>
      <c r="J52" s="90"/>
      <c r="K52" s="90"/>
      <c r="L52" s="90"/>
      <c r="M52" s="90"/>
      <c r="N52" s="90"/>
      <c r="O52" s="90"/>
      <c r="P52" s="90"/>
      <c r="Q52" s="90"/>
      <c r="R52" s="90"/>
      <c r="S52" s="90"/>
      <c r="T52" s="90"/>
      <c r="U52" s="90"/>
      <c r="V52" s="90"/>
      <c r="W52" s="90"/>
      <c r="X52" s="90"/>
      <c r="Y52" s="90"/>
      <c r="Z52" s="90"/>
      <c r="AA52" s="90"/>
      <c r="AB52" s="90"/>
      <c r="AC52" s="90"/>
      <c r="AD52" s="90"/>
      <c r="AE52" s="90"/>
      <c r="AF52" s="90"/>
      <c r="AG52" s="93" t="s">
        <v>63</v>
      </c>
      <c r="AH52" s="90"/>
      <c r="AI52" s="90"/>
      <c r="AJ52" s="90"/>
      <c r="AK52" s="90"/>
      <c r="AL52" s="90"/>
      <c r="AM52" s="90"/>
      <c r="AN52" s="92" t="s">
        <v>64</v>
      </c>
      <c r="AO52" s="90"/>
      <c r="AP52" s="90"/>
      <c r="AQ52" s="94" t="s">
        <v>65</v>
      </c>
      <c r="AR52" s="46"/>
      <c r="AS52" s="95" t="s">
        <v>66</v>
      </c>
      <c r="AT52" s="96" t="s">
        <v>67</v>
      </c>
      <c r="AU52" s="96" t="s">
        <v>68</v>
      </c>
      <c r="AV52" s="96" t="s">
        <v>69</v>
      </c>
      <c r="AW52" s="96" t="s">
        <v>70</v>
      </c>
      <c r="AX52" s="96" t="s">
        <v>71</v>
      </c>
      <c r="AY52" s="96" t="s">
        <v>72</v>
      </c>
      <c r="AZ52" s="96" t="s">
        <v>73</v>
      </c>
      <c r="BA52" s="96" t="s">
        <v>74</v>
      </c>
      <c r="BB52" s="96" t="s">
        <v>75</v>
      </c>
      <c r="BC52" s="96" t="s">
        <v>76</v>
      </c>
      <c r="BD52" s="97" t="s">
        <v>77</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8"/>
      <c r="AT53" s="99"/>
      <c r="AU53" s="99"/>
      <c r="AV53" s="99"/>
      <c r="AW53" s="99"/>
      <c r="AX53" s="99"/>
      <c r="AY53" s="99"/>
      <c r="AZ53" s="99"/>
      <c r="BA53" s="99"/>
      <c r="BB53" s="99"/>
      <c r="BC53" s="99"/>
      <c r="BD53" s="100"/>
      <c r="BE53" s="40"/>
    </row>
    <row r="54" s="6" customFormat="1" ht="32.4" customHeight="1">
      <c r="A54" s="6"/>
      <c r="B54" s="101"/>
      <c r="C54" s="102" t="s">
        <v>78</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ROUND(AG55+AG61+AG65+AG68+AG70+AG72+AG76+AG79,2)</f>
        <v>0</v>
      </c>
      <c r="AH54" s="104"/>
      <c r="AI54" s="104"/>
      <c r="AJ54" s="104"/>
      <c r="AK54" s="104"/>
      <c r="AL54" s="104"/>
      <c r="AM54" s="104"/>
      <c r="AN54" s="105">
        <f>SUM(AG54,AT54)</f>
        <v>0</v>
      </c>
      <c r="AO54" s="105"/>
      <c r="AP54" s="105"/>
      <c r="AQ54" s="106" t="s">
        <v>39</v>
      </c>
      <c r="AR54" s="107"/>
      <c r="AS54" s="108">
        <f>ROUND(AS55+AS61+AS65+AS68+AS70+AS72+AS76+AS79,2)</f>
        <v>0</v>
      </c>
      <c r="AT54" s="109">
        <f>ROUND(SUM(AV54:AW54),2)</f>
        <v>0</v>
      </c>
      <c r="AU54" s="110">
        <f>ROUND(AU55+AU61+AU65+AU68+AU70+AU72+AU76+AU79,5)</f>
        <v>0</v>
      </c>
      <c r="AV54" s="109">
        <f>ROUND(AZ54*L29,2)</f>
        <v>0</v>
      </c>
      <c r="AW54" s="109">
        <f>ROUND(BA54*L30,2)</f>
        <v>0</v>
      </c>
      <c r="AX54" s="109">
        <f>ROUND(BB54*L29,2)</f>
        <v>0</v>
      </c>
      <c r="AY54" s="109">
        <f>ROUND(BC54*L30,2)</f>
        <v>0</v>
      </c>
      <c r="AZ54" s="109">
        <f>ROUND(AZ55+AZ61+AZ65+AZ68+AZ70+AZ72+AZ76+AZ79,2)</f>
        <v>0</v>
      </c>
      <c r="BA54" s="109">
        <f>ROUND(BA55+BA61+BA65+BA68+BA70+BA72+BA76+BA79,2)</f>
        <v>0</v>
      </c>
      <c r="BB54" s="109">
        <f>ROUND(BB55+BB61+BB65+BB68+BB70+BB72+BB76+BB79,2)</f>
        <v>0</v>
      </c>
      <c r="BC54" s="109">
        <f>ROUND(BC55+BC61+BC65+BC68+BC70+BC72+BC76+BC79,2)</f>
        <v>0</v>
      </c>
      <c r="BD54" s="111">
        <f>ROUND(BD55+BD61+BD65+BD68+BD70+BD72+BD76+BD79,2)</f>
        <v>0</v>
      </c>
      <c r="BE54" s="6"/>
      <c r="BS54" s="112" t="s">
        <v>79</v>
      </c>
      <c r="BT54" s="112" t="s">
        <v>80</v>
      </c>
      <c r="BU54" s="113" t="s">
        <v>81</v>
      </c>
      <c r="BV54" s="112" t="s">
        <v>82</v>
      </c>
      <c r="BW54" s="112" t="s">
        <v>5</v>
      </c>
      <c r="BX54" s="112" t="s">
        <v>83</v>
      </c>
      <c r="CL54" s="112" t="s">
        <v>19</v>
      </c>
    </row>
    <row r="55" s="7" customFormat="1" ht="16.5" customHeight="1">
      <c r="A55" s="7"/>
      <c r="B55" s="114"/>
      <c r="C55" s="115"/>
      <c r="D55" s="116" t="s">
        <v>84</v>
      </c>
      <c r="E55" s="116"/>
      <c r="F55" s="116"/>
      <c r="G55" s="116"/>
      <c r="H55" s="116"/>
      <c r="I55" s="117"/>
      <c r="J55" s="116" t="s">
        <v>85</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ROUND(SUM(AG56:AG60),2)</f>
        <v>0</v>
      </c>
      <c r="AH55" s="117"/>
      <c r="AI55" s="117"/>
      <c r="AJ55" s="117"/>
      <c r="AK55" s="117"/>
      <c r="AL55" s="117"/>
      <c r="AM55" s="117"/>
      <c r="AN55" s="119">
        <f>SUM(AG55,AT55)</f>
        <v>0</v>
      </c>
      <c r="AO55" s="117"/>
      <c r="AP55" s="117"/>
      <c r="AQ55" s="120" t="s">
        <v>86</v>
      </c>
      <c r="AR55" s="121"/>
      <c r="AS55" s="122">
        <f>ROUND(SUM(AS56:AS60),2)</f>
        <v>0</v>
      </c>
      <c r="AT55" s="123">
        <f>ROUND(SUM(AV55:AW55),2)</f>
        <v>0</v>
      </c>
      <c r="AU55" s="124">
        <f>ROUND(SUM(AU56:AU60),5)</f>
        <v>0</v>
      </c>
      <c r="AV55" s="123">
        <f>ROUND(AZ55*L29,2)</f>
        <v>0</v>
      </c>
      <c r="AW55" s="123">
        <f>ROUND(BA55*L30,2)</f>
        <v>0</v>
      </c>
      <c r="AX55" s="123">
        <f>ROUND(BB55*L29,2)</f>
        <v>0</v>
      </c>
      <c r="AY55" s="123">
        <f>ROUND(BC55*L30,2)</f>
        <v>0</v>
      </c>
      <c r="AZ55" s="123">
        <f>ROUND(SUM(AZ56:AZ60),2)</f>
        <v>0</v>
      </c>
      <c r="BA55" s="123">
        <f>ROUND(SUM(BA56:BA60),2)</f>
        <v>0</v>
      </c>
      <c r="BB55" s="123">
        <f>ROUND(SUM(BB56:BB60),2)</f>
        <v>0</v>
      </c>
      <c r="BC55" s="123">
        <f>ROUND(SUM(BC56:BC60),2)</f>
        <v>0</v>
      </c>
      <c r="BD55" s="125">
        <f>ROUND(SUM(BD56:BD60),2)</f>
        <v>0</v>
      </c>
      <c r="BE55" s="7"/>
      <c r="BS55" s="126" t="s">
        <v>79</v>
      </c>
      <c r="BT55" s="126" t="s">
        <v>87</v>
      </c>
      <c r="BU55" s="126" t="s">
        <v>81</v>
      </c>
      <c r="BV55" s="126" t="s">
        <v>82</v>
      </c>
      <c r="BW55" s="126" t="s">
        <v>88</v>
      </c>
      <c r="BX55" s="126" t="s">
        <v>5</v>
      </c>
      <c r="CL55" s="126" t="s">
        <v>39</v>
      </c>
      <c r="CM55" s="126" t="s">
        <v>89</v>
      </c>
    </row>
    <row r="56" s="4" customFormat="1" ht="16.5" customHeight="1">
      <c r="A56" s="127" t="s">
        <v>90</v>
      </c>
      <c r="B56" s="66"/>
      <c r="C56" s="128"/>
      <c r="D56" s="128"/>
      <c r="E56" s="129" t="s">
        <v>91</v>
      </c>
      <c r="F56" s="129"/>
      <c r="G56" s="129"/>
      <c r="H56" s="129"/>
      <c r="I56" s="129"/>
      <c r="J56" s="128"/>
      <c r="K56" s="129" t="s">
        <v>92</v>
      </c>
      <c r="L56" s="129"/>
      <c r="M56" s="129"/>
      <c r="N56" s="129"/>
      <c r="O56" s="129"/>
      <c r="P56" s="129"/>
      <c r="Q56" s="129"/>
      <c r="R56" s="129"/>
      <c r="S56" s="129"/>
      <c r="T56" s="129"/>
      <c r="U56" s="129"/>
      <c r="V56" s="129"/>
      <c r="W56" s="129"/>
      <c r="X56" s="129"/>
      <c r="Y56" s="129"/>
      <c r="Z56" s="129"/>
      <c r="AA56" s="129"/>
      <c r="AB56" s="129"/>
      <c r="AC56" s="129"/>
      <c r="AD56" s="129"/>
      <c r="AE56" s="129"/>
      <c r="AF56" s="129"/>
      <c r="AG56" s="130">
        <f>'Č11 - 1.SK, spojka 5ab - ...'!J32</f>
        <v>0</v>
      </c>
      <c r="AH56" s="128"/>
      <c r="AI56" s="128"/>
      <c r="AJ56" s="128"/>
      <c r="AK56" s="128"/>
      <c r="AL56" s="128"/>
      <c r="AM56" s="128"/>
      <c r="AN56" s="130">
        <f>SUM(AG56,AT56)</f>
        <v>0</v>
      </c>
      <c r="AO56" s="128"/>
      <c r="AP56" s="128"/>
      <c r="AQ56" s="131" t="s">
        <v>93</v>
      </c>
      <c r="AR56" s="68"/>
      <c r="AS56" s="132">
        <v>0</v>
      </c>
      <c r="AT56" s="133">
        <f>ROUND(SUM(AV56:AW56),2)</f>
        <v>0</v>
      </c>
      <c r="AU56" s="134">
        <f>'Č11 - 1.SK, spojka 5ab - ...'!P89</f>
        <v>0</v>
      </c>
      <c r="AV56" s="133">
        <f>'Č11 - 1.SK, spojka 5ab - ...'!J35</f>
        <v>0</v>
      </c>
      <c r="AW56" s="133">
        <f>'Č11 - 1.SK, spojka 5ab - ...'!J36</f>
        <v>0</v>
      </c>
      <c r="AX56" s="133">
        <f>'Č11 - 1.SK, spojka 5ab - ...'!J37</f>
        <v>0</v>
      </c>
      <c r="AY56" s="133">
        <f>'Č11 - 1.SK, spojka 5ab - ...'!J38</f>
        <v>0</v>
      </c>
      <c r="AZ56" s="133">
        <f>'Č11 - 1.SK, spojka 5ab - ...'!F35</f>
        <v>0</v>
      </c>
      <c r="BA56" s="133">
        <f>'Č11 - 1.SK, spojka 5ab - ...'!F36</f>
        <v>0</v>
      </c>
      <c r="BB56" s="133">
        <f>'Č11 - 1.SK, spojka 5ab - ...'!F37</f>
        <v>0</v>
      </c>
      <c r="BC56" s="133">
        <f>'Č11 - 1.SK, spojka 5ab - ...'!F38</f>
        <v>0</v>
      </c>
      <c r="BD56" s="135">
        <f>'Č11 - 1.SK, spojka 5ab - ...'!F39</f>
        <v>0</v>
      </c>
      <c r="BE56" s="4"/>
      <c r="BT56" s="136" t="s">
        <v>89</v>
      </c>
      <c r="BV56" s="136" t="s">
        <v>82</v>
      </c>
      <c r="BW56" s="136" t="s">
        <v>94</v>
      </c>
      <c r="BX56" s="136" t="s">
        <v>88</v>
      </c>
      <c r="CL56" s="136" t="s">
        <v>39</v>
      </c>
    </row>
    <row r="57" s="4" customFormat="1" ht="16.5" customHeight="1">
      <c r="A57" s="127" t="s">
        <v>90</v>
      </c>
      <c r="B57" s="66"/>
      <c r="C57" s="128"/>
      <c r="D57" s="128"/>
      <c r="E57" s="129" t="s">
        <v>95</v>
      </c>
      <c r="F57" s="129"/>
      <c r="G57" s="129"/>
      <c r="H57" s="129"/>
      <c r="I57" s="129"/>
      <c r="J57" s="128"/>
      <c r="K57" s="129" t="s">
        <v>96</v>
      </c>
      <c r="L57" s="129"/>
      <c r="M57" s="129"/>
      <c r="N57" s="129"/>
      <c r="O57" s="129"/>
      <c r="P57" s="129"/>
      <c r="Q57" s="129"/>
      <c r="R57" s="129"/>
      <c r="S57" s="129"/>
      <c r="T57" s="129"/>
      <c r="U57" s="129"/>
      <c r="V57" s="129"/>
      <c r="W57" s="129"/>
      <c r="X57" s="129"/>
      <c r="Y57" s="129"/>
      <c r="Z57" s="129"/>
      <c r="AA57" s="129"/>
      <c r="AB57" s="129"/>
      <c r="AC57" s="129"/>
      <c r="AD57" s="129"/>
      <c r="AE57" s="129"/>
      <c r="AF57" s="129"/>
      <c r="AG57" s="130">
        <f>'Č12 - v.č.26'!J32</f>
        <v>0</v>
      </c>
      <c r="AH57" s="128"/>
      <c r="AI57" s="128"/>
      <c r="AJ57" s="128"/>
      <c r="AK57" s="128"/>
      <c r="AL57" s="128"/>
      <c r="AM57" s="128"/>
      <c r="AN57" s="130">
        <f>SUM(AG57,AT57)</f>
        <v>0</v>
      </c>
      <c r="AO57" s="128"/>
      <c r="AP57" s="128"/>
      <c r="AQ57" s="131" t="s">
        <v>93</v>
      </c>
      <c r="AR57" s="68"/>
      <c r="AS57" s="132">
        <v>0</v>
      </c>
      <c r="AT57" s="133">
        <f>ROUND(SUM(AV57:AW57),2)</f>
        <v>0</v>
      </c>
      <c r="AU57" s="134">
        <f>'Č12 - v.č.26'!P89</f>
        <v>0</v>
      </c>
      <c r="AV57" s="133">
        <f>'Č12 - v.č.26'!J35</f>
        <v>0</v>
      </c>
      <c r="AW57" s="133">
        <f>'Č12 - v.č.26'!J36</f>
        <v>0</v>
      </c>
      <c r="AX57" s="133">
        <f>'Č12 - v.č.26'!J37</f>
        <v>0</v>
      </c>
      <c r="AY57" s="133">
        <f>'Č12 - v.č.26'!J38</f>
        <v>0</v>
      </c>
      <c r="AZ57" s="133">
        <f>'Č12 - v.č.26'!F35</f>
        <v>0</v>
      </c>
      <c r="BA57" s="133">
        <f>'Č12 - v.č.26'!F36</f>
        <v>0</v>
      </c>
      <c r="BB57" s="133">
        <f>'Č12 - v.č.26'!F37</f>
        <v>0</v>
      </c>
      <c r="BC57" s="133">
        <f>'Č12 - v.č.26'!F38</f>
        <v>0</v>
      </c>
      <c r="BD57" s="135">
        <f>'Č12 - v.č.26'!F39</f>
        <v>0</v>
      </c>
      <c r="BE57" s="4"/>
      <c r="BT57" s="136" t="s">
        <v>89</v>
      </c>
      <c r="BV57" s="136" t="s">
        <v>82</v>
      </c>
      <c r="BW57" s="136" t="s">
        <v>97</v>
      </c>
      <c r="BX57" s="136" t="s">
        <v>88</v>
      </c>
      <c r="CL57" s="136" t="s">
        <v>39</v>
      </c>
    </row>
    <row r="58" s="4" customFormat="1" ht="16.5" customHeight="1">
      <c r="A58" s="127" t="s">
        <v>90</v>
      </c>
      <c r="B58" s="66"/>
      <c r="C58" s="128"/>
      <c r="D58" s="128"/>
      <c r="E58" s="129" t="s">
        <v>98</v>
      </c>
      <c r="F58" s="129"/>
      <c r="G58" s="129"/>
      <c r="H58" s="129"/>
      <c r="I58" s="129"/>
      <c r="J58" s="128"/>
      <c r="K58" s="129" t="s">
        <v>99</v>
      </c>
      <c r="L58" s="129"/>
      <c r="M58" s="129"/>
      <c r="N58" s="129"/>
      <c r="O58" s="129"/>
      <c r="P58" s="129"/>
      <c r="Q58" s="129"/>
      <c r="R58" s="129"/>
      <c r="S58" s="129"/>
      <c r="T58" s="129"/>
      <c r="U58" s="129"/>
      <c r="V58" s="129"/>
      <c r="W58" s="129"/>
      <c r="X58" s="129"/>
      <c r="Y58" s="129"/>
      <c r="Z58" s="129"/>
      <c r="AA58" s="129"/>
      <c r="AB58" s="129"/>
      <c r="AC58" s="129"/>
      <c r="AD58" s="129"/>
      <c r="AE58" s="129"/>
      <c r="AF58" s="129"/>
      <c r="AG58" s="130">
        <f>'Č13 - v.č.25'!J32</f>
        <v>0</v>
      </c>
      <c r="AH58" s="128"/>
      <c r="AI58" s="128"/>
      <c r="AJ58" s="128"/>
      <c r="AK58" s="128"/>
      <c r="AL58" s="128"/>
      <c r="AM58" s="128"/>
      <c r="AN58" s="130">
        <f>SUM(AG58,AT58)</f>
        <v>0</v>
      </c>
      <c r="AO58" s="128"/>
      <c r="AP58" s="128"/>
      <c r="AQ58" s="131" t="s">
        <v>93</v>
      </c>
      <c r="AR58" s="68"/>
      <c r="AS58" s="132">
        <v>0</v>
      </c>
      <c r="AT58" s="133">
        <f>ROUND(SUM(AV58:AW58),2)</f>
        <v>0</v>
      </c>
      <c r="AU58" s="134">
        <f>'Č13 - v.č.25'!P85</f>
        <v>0</v>
      </c>
      <c r="AV58" s="133">
        <f>'Č13 - v.č.25'!J35</f>
        <v>0</v>
      </c>
      <c r="AW58" s="133">
        <f>'Č13 - v.č.25'!J36</f>
        <v>0</v>
      </c>
      <c r="AX58" s="133">
        <f>'Č13 - v.č.25'!J37</f>
        <v>0</v>
      </c>
      <c r="AY58" s="133">
        <f>'Č13 - v.č.25'!J38</f>
        <v>0</v>
      </c>
      <c r="AZ58" s="133">
        <f>'Č13 - v.č.25'!F35</f>
        <v>0</v>
      </c>
      <c r="BA58" s="133">
        <f>'Č13 - v.č.25'!F36</f>
        <v>0</v>
      </c>
      <c r="BB58" s="133">
        <f>'Č13 - v.č.25'!F37</f>
        <v>0</v>
      </c>
      <c r="BC58" s="133">
        <f>'Č13 - v.č.25'!F38</f>
        <v>0</v>
      </c>
      <c r="BD58" s="135">
        <f>'Č13 - v.č.25'!F39</f>
        <v>0</v>
      </c>
      <c r="BE58" s="4"/>
      <c r="BT58" s="136" t="s">
        <v>89</v>
      </c>
      <c r="BV58" s="136" t="s">
        <v>82</v>
      </c>
      <c r="BW58" s="136" t="s">
        <v>100</v>
      </c>
      <c r="BX58" s="136" t="s">
        <v>88</v>
      </c>
      <c r="CL58" s="136" t="s">
        <v>39</v>
      </c>
    </row>
    <row r="59" s="4" customFormat="1" ht="16.5" customHeight="1">
      <c r="A59" s="127" t="s">
        <v>90</v>
      </c>
      <c r="B59" s="66"/>
      <c r="C59" s="128"/>
      <c r="D59" s="128"/>
      <c r="E59" s="129" t="s">
        <v>101</v>
      </c>
      <c r="F59" s="129"/>
      <c r="G59" s="129"/>
      <c r="H59" s="129"/>
      <c r="I59" s="129"/>
      <c r="J59" s="128"/>
      <c r="K59" s="129" t="s">
        <v>102</v>
      </c>
      <c r="L59" s="129"/>
      <c r="M59" s="129"/>
      <c r="N59" s="129"/>
      <c r="O59" s="129"/>
      <c r="P59" s="129"/>
      <c r="Q59" s="129"/>
      <c r="R59" s="129"/>
      <c r="S59" s="129"/>
      <c r="T59" s="129"/>
      <c r="U59" s="129"/>
      <c r="V59" s="129"/>
      <c r="W59" s="129"/>
      <c r="X59" s="129"/>
      <c r="Y59" s="129"/>
      <c r="Z59" s="129"/>
      <c r="AA59" s="129"/>
      <c r="AB59" s="129"/>
      <c r="AC59" s="129"/>
      <c r="AD59" s="129"/>
      <c r="AE59" s="129"/>
      <c r="AF59" s="129"/>
      <c r="AG59" s="130">
        <f>'Č14 - 1.SK, spojka 25-26'!J32</f>
        <v>0</v>
      </c>
      <c r="AH59" s="128"/>
      <c r="AI59" s="128"/>
      <c r="AJ59" s="128"/>
      <c r="AK59" s="128"/>
      <c r="AL59" s="128"/>
      <c r="AM59" s="128"/>
      <c r="AN59" s="130">
        <f>SUM(AG59,AT59)</f>
        <v>0</v>
      </c>
      <c r="AO59" s="128"/>
      <c r="AP59" s="128"/>
      <c r="AQ59" s="131" t="s">
        <v>93</v>
      </c>
      <c r="AR59" s="68"/>
      <c r="AS59" s="132">
        <v>0</v>
      </c>
      <c r="AT59" s="133">
        <f>ROUND(SUM(AV59:AW59),2)</f>
        <v>0</v>
      </c>
      <c r="AU59" s="134">
        <f>'Č14 - 1.SK, spojka 25-26'!P87</f>
        <v>0</v>
      </c>
      <c r="AV59" s="133">
        <f>'Č14 - 1.SK, spojka 25-26'!J35</f>
        <v>0</v>
      </c>
      <c r="AW59" s="133">
        <f>'Č14 - 1.SK, spojka 25-26'!J36</f>
        <v>0</v>
      </c>
      <c r="AX59" s="133">
        <f>'Č14 - 1.SK, spojka 25-26'!J37</f>
        <v>0</v>
      </c>
      <c r="AY59" s="133">
        <f>'Č14 - 1.SK, spojka 25-26'!J38</f>
        <v>0</v>
      </c>
      <c r="AZ59" s="133">
        <f>'Č14 - 1.SK, spojka 25-26'!F35</f>
        <v>0</v>
      </c>
      <c r="BA59" s="133">
        <f>'Č14 - 1.SK, spojka 25-26'!F36</f>
        <v>0</v>
      </c>
      <c r="BB59" s="133">
        <f>'Č14 - 1.SK, spojka 25-26'!F37</f>
        <v>0</v>
      </c>
      <c r="BC59" s="133">
        <f>'Č14 - 1.SK, spojka 25-26'!F38</f>
        <v>0</v>
      </c>
      <c r="BD59" s="135">
        <f>'Č14 - 1.SK, spojka 25-26'!F39</f>
        <v>0</v>
      </c>
      <c r="BE59" s="4"/>
      <c r="BT59" s="136" t="s">
        <v>89</v>
      </c>
      <c r="BV59" s="136" t="s">
        <v>82</v>
      </c>
      <c r="BW59" s="136" t="s">
        <v>103</v>
      </c>
      <c r="BX59" s="136" t="s">
        <v>88</v>
      </c>
      <c r="CL59" s="136" t="s">
        <v>39</v>
      </c>
    </row>
    <row r="60" s="4" customFormat="1" ht="16.5" customHeight="1">
      <c r="A60" s="127" t="s">
        <v>90</v>
      </c>
      <c r="B60" s="66"/>
      <c r="C60" s="128"/>
      <c r="D60" s="128"/>
      <c r="E60" s="129" t="s">
        <v>104</v>
      </c>
      <c r="F60" s="129"/>
      <c r="G60" s="129"/>
      <c r="H60" s="129"/>
      <c r="I60" s="129"/>
      <c r="J60" s="128"/>
      <c r="K60" s="129" t="s">
        <v>105</v>
      </c>
      <c r="L60" s="129"/>
      <c r="M60" s="129"/>
      <c r="N60" s="129"/>
      <c r="O60" s="129"/>
      <c r="P60" s="129"/>
      <c r="Q60" s="129"/>
      <c r="R60" s="129"/>
      <c r="S60" s="129"/>
      <c r="T60" s="129"/>
      <c r="U60" s="129"/>
      <c r="V60" s="129"/>
      <c r="W60" s="129"/>
      <c r="X60" s="129"/>
      <c r="Y60" s="129"/>
      <c r="Z60" s="129"/>
      <c r="AA60" s="129"/>
      <c r="AB60" s="129"/>
      <c r="AC60" s="129"/>
      <c r="AD60" s="129"/>
      <c r="AE60" s="129"/>
      <c r="AF60" s="129"/>
      <c r="AG60" s="130">
        <f>'Č15 - 1.SK, spojka 19ab-25'!J32</f>
        <v>0</v>
      </c>
      <c r="AH60" s="128"/>
      <c r="AI60" s="128"/>
      <c r="AJ60" s="128"/>
      <c r="AK60" s="128"/>
      <c r="AL60" s="128"/>
      <c r="AM60" s="128"/>
      <c r="AN60" s="130">
        <f>SUM(AG60,AT60)</f>
        <v>0</v>
      </c>
      <c r="AO60" s="128"/>
      <c r="AP60" s="128"/>
      <c r="AQ60" s="131" t="s">
        <v>93</v>
      </c>
      <c r="AR60" s="68"/>
      <c r="AS60" s="132">
        <v>0</v>
      </c>
      <c r="AT60" s="133">
        <f>ROUND(SUM(AV60:AW60),2)</f>
        <v>0</v>
      </c>
      <c r="AU60" s="134">
        <f>'Č15 - 1.SK, spojka 19ab-25'!P87</f>
        <v>0</v>
      </c>
      <c r="AV60" s="133">
        <f>'Č15 - 1.SK, spojka 19ab-25'!J35</f>
        <v>0</v>
      </c>
      <c r="AW60" s="133">
        <f>'Č15 - 1.SK, spojka 19ab-25'!J36</f>
        <v>0</v>
      </c>
      <c r="AX60" s="133">
        <f>'Č15 - 1.SK, spojka 19ab-25'!J37</f>
        <v>0</v>
      </c>
      <c r="AY60" s="133">
        <f>'Č15 - 1.SK, spojka 19ab-25'!J38</f>
        <v>0</v>
      </c>
      <c r="AZ60" s="133">
        <f>'Č15 - 1.SK, spojka 19ab-25'!F35</f>
        <v>0</v>
      </c>
      <c r="BA60" s="133">
        <f>'Č15 - 1.SK, spojka 19ab-25'!F36</f>
        <v>0</v>
      </c>
      <c r="BB60" s="133">
        <f>'Č15 - 1.SK, spojka 19ab-25'!F37</f>
        <v>0</v>
      </c>
      <c r="BC60" s="133">
        <f>'Č15 - 1.SK, spojka 19ab-25'!F38</f>
        <v>0</v>
      </c>
      <c r="BD60" s="135">
        <f>'Č15 - 1.SK, spojka 19ab-25'!F39</f>
        <v>0</v>
      </c>
      <c r="BE60" s="4"/>
      <c r="BT60" s="136" t="s">
        <v>89</v>
      </c>
      <c r="BV60" s="136" t="s">
        <v>82</v>
      </c>
      <c r="BW60" s="136" t="s">
        <v>106</v>
      </c>
      <c r="BX60" s="136" t="s">
        <v>88</v>
      </c>
      <c r="CL60" s="136" t="s">
        <v>39</v>
      </c>
    </row>
    <row r="61" s="7" customFormat="1" ht="24.75" customHeight="1">
      <c r="A61" s="7"/>
      <c r="B61" s="114"/>
      <c r="C61" s="115"/>
      <c r="D61" s="116" t="s">
        <v>107</v>
      </c>
      <c r="E61" s="116"/>
      <c r="F61" s="116"/>
      <c r="G61" s="116"/>
      <c r="H61" s="116"/>
      <c r="I61" s="117"/>
      <c r="J61" s="116" t="s">
        <v>108</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ROUND(SUM(AG62:AG64),2)</f>
        <v>0</v>
      </c>
      <c r="AH61" s="117"/>
      <c r="AI61" s="117"/>
      <c r="AJ61" s="117"/>
      <c r="AK61" s="117"/>
      <c r="AL61" s="117"/>
      <c r="AM61" s="117"/>
      <c r="AN61" s="119">
        <f>SUM(AG61,AT61)</f>
        <v>0</v>
      </c>
      <c r="AO61" s="117"/>
      <c r="AP61" s="117"/>
      <c r="AQ61" s="120" t="s">
        <v>86</v>
      </c>
      <c r="AR61" s="121"/>
      <c r="AS61" s="122">
        <f>ROUND(SUM(AS62:AS64),2)</f>
        <v>0</v>
      </c>
      <c r="AT61" s="123">
        <f>ROUND(SUM(AV61:AW61),2)</f>
        <v>0</v>
      </c>
      <c r="AU61" s="124">
        <f>ROUND(SUM(AU62:AU64),5)</f>
        <v>0</v>
      </c>
      <c r="AV61" s="123">
        <f>ROUND(AZ61*L29,2)</f>
        <v>0</v>
      </c>
      <c r="AW61" s="123">
        <f>ROUND(BA61*L30,2)</f>
        <v>0</v>
      </c>
      <c r="AX61" s="123">
        <f>ROUND(BB61*L29,2)</f>
        <v>0</v>
      </c>
      <c r="AY61" s="123">
        <f>ROUND(BC61*L30,2)</f>
        <v>0</v>
      </c>
      <c r="AZ61" s="123">
        <f>ROUND(SUM(AZ62:AZ64),2)</f>
        <v>0</v>
      </c>
      <c r="BA61" s="123">
        <f>ROUND(SUM(BA62:BA64),2)</f>
        <v>0</v>
      </c>
      <c r="BB61" s="123">
        <f>ROUND(SUM(BB62:BB64),2)</f>
        <v>0</v>
      </c>
      <c r="BC61" s="123">
        <f>ROUND(SUM(BC62:BC64),2)</f>
        <v>0</v>
      </c>
      <c r="BD61" s="125">
        <f>ROUND(SUM(BD62:BD64),2)</f>
        <v>0</v>
      </c>
      <c r="BE61" s="7"/>
      <c r="BS61" s="126" t="s">
        <v>79</v>
      </c>
      <c r="BT61" s="126" t="s">
        <v>87</v>
      </c>
      <c r="BU61" s="126" t="s">
        <v>81</v>
      </c>
      <c r="BV61" s="126" t="s">
        <v>82</v>
      </c>
      <c r="BW61" s="126" t="s">
        <v>109</v>
      </c>
      <c r="BX61" s="126" t="s">
        <v>5</v>
      </c>
      <c r="CL61" s="126" t="s">
        <v>39</v>
      </c>
      <c r="CM61" s="126" t="s">
        <v>89</v>
      </c>
    </row>
    <row r="62" s="4" customFormat="1" ht="16.5" customHeight="1">
      <c r="A62" s="127" t="s">
        <v>90</v>
      </c>
      <c r="B62" s="66"/>
      <c r="C62" s="128"/>
      <c r="D62" s="128"/>
      <c r="E62" s="129" t="s">
        <v>110</v>
      </c>
      <c r="F62" s="129"/>
      <c r="G62" s="129"/>
      <c r="H62" s="129"/>
      <c r="I62" s="129"/>
      <c r="J62" s="128"/>
      <c r="K62" s="129" t="s">
        <v>111</v>
      </c>
      <c r="L62" s="129"/>
      <c r="M62" s="129"/>
      <c r="N62" s="129"/>
      <c r="O62" s="129"/>
      <c r="P62" s="129"/>
      <c r="Q62" s="129"/>
      <c r="R62" s="129"/>
      <c r="S62" s="129"/>
      <c r="T62" s="129"/>
      <c r="U62" s="129"/>
      <c r="V62" s="129"/>
      <c r="W62" s="129"/>
      <c r="X62" s="129"/>
      <c r="Y62" s="129"/>
      <c r="Z62" s="129"/>
      <c r="AA62" s="129"/>
      <c r="AB62" s="129"/>
      <c r="AC62" s="129"/>
      <c r="AD62" s="129"/>
      <c r="AE62" s="129"/>
      <c r="AF62" s="129"/>
      <c r="AG62" s="130">
        <f>'Č21 - Výhybky  2,3ab,5ab,...'!J32</f>
        <v>0</v>
      </c>
      <c r="AH62" s="128"/>
      <c r="AI62" s="128"/>
      <c r="AJ62" s="128"/>
      <c r="AK62" s="128"/>
      <c r="AL62" s="128"/>
      <c r="AM62" s="128"/>
      <c r="AN62" s="130">
        <f>SUM(AG62,AT62)</f>
        <v>0</v>
      </c>
      <c r="AO62" s="128"/>
      <c r="AP62" s="128"/>
      <c r="AQ62" s="131" t="s">
        <v>93</v>
      </c>
      <c r="AR62" s="68"/>
      <c r="AS62" s="132">
        <v>0</v>
      </c>
      <c r="AT62" s="133">
        <f>ROUND(SUM(AV62:AW62),2)</f>
        <v>0</v>
      </c>
      <c r="AU62" s="134">
        <f>'Č21 - Výhybky  2,3ab,5ab,...'!P88</f>
        <v>0</v>
      </c>
      <c r="AV62" s="133">
        <f>'Č21 - Výhybky  2,3ab,5ab,...'!J35</f>
        <v>0</v>
      </c>
      <c r="AW62" s="133">
        <f>'Č21 - Výhybky  2,3ab,5ab,...'!J36</f>
        <v>0</v>
      </c>
      <c r="AX62" s="133">
        <f>'Č21 - Výhybky  2,3ab,5ab,...'!J37</f>
        <v>0</v>
      </c>
      <c r="AY62" s="133">
        <f>'Č21 - Výhybky  2,3ab,5ab,...'!J38</f>
        <v>0</v>
      </c>
      <c r="AZ62" s="133">
        <f>'Č21 - Výhybky  2,3ab,5ab,...'!F35</f>
        <v>0</v>
      </c>
      <c r="BA62" s="133">
        <f>'Č21 - Výhybky  2,3ab,5ab,...'!F36</f>
        <v>0</v>
      </c>
      <c r="BB62" s="133">
        <f>'Č21 - Výhybky  2,3ab,5ab,...'!F37</f>
        <v>0</v>
      </c>
      <c r="BC62" s="133">
        <f>'Č21 - Výhybky  2,3ab,5ab,...'!F38</f>
        <v>0</v>
      </c>
      <c r="BD62" s="135">
        <f>'Č21 - Výhybky  2,3ab,5ab,...'!F39</f>
        <v>0</v>
      </c>
      <c r="BE62" s="4"/>
      <c r="BT62" s="136" t="s">
        <v>89</v>
      </c>
      <c r="BV62" s="136" t="s">
        <v>82</v>
      </c>
      <c r="BW62" s="136" t="s">
        <v>112</v>
      </c>
      <c r="BX62" s="136" t="s">
        <v>109</v>
      </c>
      <c r="CL62" s="136" t="s">
        <v>113</v>
      </c>
    </row>
    <row r="63" s="4" customFormat="1" ht="16.5" customHeight="1">
      <c r="A63" s="127" t="s">
        <v>90</v>
      </c>
      <c r="B63" s="66"/>
      <c r="C63" s="128"/>
      <c r="D63" s="128"/>
      <c r="E63" s="129" t="s">
        <v>114</v>
      </c>
      <c r="F63" s="129"/>
      <c r="G63" s="129"/>
      <c r="H63" s="129"/>
      <c r="I63" s="129"/>
      <c r="J63" s="128"/>
      <c r="K63" s="129" t="s">
        <v>115</v>
      </c>
      <c r="L63" s="129"/>
      <c r="M63" s="129"/>
      <c r="N63" s="129"/>
      <c r="O63" s="129"/>
      <c r="P63" s="129"/>
      <c r="Q63" s="129"/>
      <c r="R63" s="129"/>
      <c r="S63" s="129"/>
      <c r="T63" s="129"/>
      <c r="U63" s="129"/>
      <c r="V63" s="129"/>
      <c r="W63" s="129"/>
      <c r="X63" s="129"/>
      <c r="Y63" s="129"/>
      <c r="Z63" s="129"/>
      <c r="AA63" s="129"/>
      <c r="AB63" s="129"/>
      <c r="AC63" s="129"/>
      <c r="AD63" s="129"/>
      <c r="AE63" s="129"/>
      <c r="AF63" s="129"/>
      <c r="AG63" s="130">
        <f>'Č22 - Výhybka 19 ab'!J32</f>
        <v>0</v>
      </c>
      <c r="AH63" s="128"/>
      <c r="AI63" s="128"/>
      <c r="AJ63" s="128"/>
      <c r="AK63" s="128"/>
      <c r="AL63" s="128"/>
      <c r="AM63" s="128"/>
      <c r="AN63" s="130">
        <f>SUM(AG63,AT63)</f>
        <v>0</v>
      </c>
      <c r="AO63" s="128"/>
      <c r="AP63" s="128"/>
      <c r="AQ63" s="131" t="s">
        <v>93</v>
      </c>
      <c r="AR63" s="68"/>
      <c r="AS63" s="132">
        <v>0</v>
      </c>
      <c r="AT63" s="133">
        <f>ROUND(SUM(AV63:AW63),2)</f>
        <v>0</v>
      </c>
      <c r="AU63" s="134">
        <f>'Č22 - Výhybka 19 ab'!P87</f>
        <v>0</v>
      </c>
      <c r="AV63" s="133">
        <f>'Č22 - Výhybka 19 ab'!J35</f>
        <v>0</v>
      </c>
      <c r="AW63" s="133">
        <f>'Č22 - Výhybka 19 ab'!J36</f>
        <v>0</v>
      </c>
      <c r="AX63" s="133">
        <f>'Č22 - Výhybka 19 ab'!J37</f>
        <v>0</v>
      </c>
      <c r="AY63" s="133">
        <f>'Č22 - Výhybka 19 ab'!J38</f>
        <v>0</v>
      </c>
      <c r="AZ63" s="133">
        <f>'Č22 - Výhybka 19 ab'!F35</f>
        <v>0</v>
      </c>
      <c r="BA63" s="133">
        <f>'Č22 - Výhybka 19 ab'!F36</f>
        <v>0</v>
      </c>
      <c r="BB63" s="133">
        <f>'Č22 - Výhybka 19 ab'!F37</f>
        <v>0</v>
      </c>
      <c r="BC63" s="133">
        <f>'Č22 - Výhybka 19 ab'!F38</f>
        <v>0</v>
      </c>
      <c r="BD63" s="135">
        <f>'Č22 - Výhybka 19 ab'!F39</f>
        <v>0</v>
      </c>
      <c r="BE63" s="4"/>
      <c r="BT63" s="136" t="s">
        <v>89</v>
      </c>
      <c r="BV63" s="136" t="s">
        <v>82</v>
      </c>
      <c r="BW63" s="136" t="s">
        <v>116</v>
      </c>
      <c r="BX63" s="136" t="s">
        <v>109</v>
      </c>
      <c r="CL63" s="136" t="s">
        <v>39</v>
      </c>
    </row>
    <row r="64" s="4" customFormat="1" ht="16.5" customHeight="1">
      <c r="A64" s="127" t="s">
        <v>90</v>
      </c>
      <c r="B64" s="66"/>
      <c r="C64" s="128"/>
      <c r="D64" s="128"/>
      <c r="E64" s="129" t="s">
        <v>117</v>
      </c>
      <c r="F64" s="129"/>
      <c r="G64" s="129"/>
      <c r="H64" s="129"/>
      <c r="I64" s="129"/>
      <c r="J64" s="128"/>
      <c r="K64" s="129" t="s">
        <v>118</v>
      </c>
      <c r="L64" s="129"/>
      <c r="M64" s="129"/>
      <c r="N64" s="129"/>
      <c r="O64" s="129"/>
      <c r="P64" s="129"/>
      <c r="Q64" s="129"/>
      <c r="R64" s="129"/>
      <c r="S64" s="129"/>
      <c r="T64" s="129"/>
      <c r="U64" s="129"/>
      <c r="V64" s="129"/>
      <c r="W64" s="129"/>
      <c r="X64" s="129"/>
      <c r="Y64" s="129"/>
      <c r="Z64" s="129"/>
      <c r="AA64" s="129"/>
      <c r="AB64" s="129"/>
      <c r="AC64" s="129"/>
      <c r="AD64" s="129"/>
      <c r="AE64" s="129"/>
      <c r="AF64" s="129"/>
      <c r="AG64" s="130">
        <f>'Č23 - Oprava kolejnicovéh...'!J32</f>
        <v>0</v>
      </c>
      <c r="AH64" s="128"/>
      <c r="AI64" s="128"/>
      <c r="AJ64" s="128"/>
      <c r="AK64" s="128"/>
      <c r="AL64" s="128"/>
      <c r="AM64" s="128"/>
      <c r="AN64" s="130">
        <f>SUM(AG64,AT64)</f>
        <v>0</v>
      </c>
      <c r="AO64" s="128"/>
      <c r="AP64" s="128"/>
      <c r="AQ64" s="131" t="s">
        <v>93</v>
      </c>
      <c r="AR64" s="68"/>
      <c r="AS64" s="132">
        <v>0</v>
      </c>
      <c r="AT64" s="133">
        <f>ROUND(SUM(AV64:AW64),2)</f>
        <v>0</v>
      </c>
      <c r="AU64" s="134">
        <f>'Č23 - Oprava kolejnicovéh...'!P88</f>
        <v>0</v>
      </c>
      <c r="AV64" s="133">
        <f>'Č23 - Oprava kolejnicovéh...'!J35</f>
        <v>0</v>
      </c>
      <c r="AW64" s="133">
        <f>'Č23 - Oprava kolejnicovéh...'!J36</f>
        <v>0</v>
      </c>
      <c r="AX64" s="133">
        <f>'Č23 - Oprava kolejnicovéh...'!J37</f>
        <v>0</v>
      </c>
      <c r="AY64" s="133">
        <f>'Č23 - Oprava kolejnicovéh...'!J38</f>
        <v>0</v>
      </c>
      <c r="AZ64" s="133">
        <f>'Č23 - Oprava kolejnicovéh...'!F35</f>
        <v>0</v>
      </c>
      <c r="BA64" s="133">
        <f>'Č23 - Oprava kolejnicovéh...'!F36</f>
        <v>0</v>
      </c>
      <c r="BB64" s="133">
        <f>'Č23 - Oprava kolejnicovéh...'!F37</f>
        <v>0</v>
      </c>
      <c r="BC64" s="133">
        <f>'Č23 - Oprava kolejnicovéh...'!F38</f>
        <v>0</v>
      </c>
      <c r="BD64" s="135">
        <f>'Č23 - Oprava kolejnicovéh...'!F39</f>
        <v>0</v>
      </c>
      <c r="BE64" s="4"/>
      <c r="BT64" s="136" t="s">
        <v>89</v>
      </c>
      <c r="BV64" s="136" t="s">
        <v>82</v>
      </c>
      <c r="BW64" s="136" t="s">
        <v>119</v>
      </c>
      <c r="BX64" s="136" t="s">
        <v>109</v>
      </c>
      <c r="CL64" s="136" t="s">
        <v>39</v>
      </c>
    </row>
    <row r="65" s="7" customFormat="1" ht="24.75" customHeight="1">
      <c r="A65" s="7"/>
      <c r="B65" s="114"/>
      <c r="C65" s="115"/>
      <c r="D65" s="116" t="s">
        <v>120</v>
      </c>
      <c r="E65" s="116"/>
      <c r="F65" s="116"/>
      <c r="G65" s="116"/>
      <c r="H65" s="116"/>
      <c r="I65" s="117"/>
      <c r="J65" s="116" t="s">
        <v>121</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ROUND(SUM(AG66:AG67),2)</f>
        <v>0</v>
      </c>
      <c r="AH65" s="117"/>
      <c r="AI65" s="117"/>
      <c r="AJ65" s="117"/>
      <c r="AK65" s="117"/>
      <c r="AL65" s="117"/>
      <c r="AM65" s="117"/>
      <c r="AN65" s="119">
        <f>SUM(AG65,AT65)</f>
        <v>0</v>
      </c>
      <c r="AO65" s="117"/>
      <c r="AP65" s="117"/>
      <c r="AQ65" s="120" t="s">
        <v>86</v>
      </c>
      <c r="AR65" s="121"/>
      <c r="AS65" s="122">
        <f>ROUND(SUM(AS66:AS67),2)</f>
        <v>0</v>
      </c>
      <c r="AT65" s="123">
        <f>ROUND(SUM(AV65:AW65),2)</f>
        <v>0</v>
      </c>
      <c r="AU65" s="124">
        <f>ROUND(SUM(AU66:AU67),5)</f>
        <v>0</v>
      </c>
      <c r="AV65" s="123">
        <f>ROUND(AZ65*L29,2)</f>
        <v>0</v>
      </c>
      <c r="AW65" s="123">
        <f>ROUND(BA65*L30,2)</f>
        <v>0</v>
      </c>
      <c r="AX65" s="123">
        <f>ROUND(BB65*L29,2)</f>
        <v>0</v>
      </c>
      <c r="AY65" s="123">
        <f>ROUND(BC65*L30,2)</f>
        <v>0</v>
      </c>
      <c r="AZ65" s="123">
        <f>ROUND(SUM(AZ66:AZ67),2)</f>
        <v>0</v>
      </c>
      <c r="BA65" s="123">
        <f>ROUND(SUM(BA66:BA67),2)</f>
        <v>0</v>
      </c>
      <c r="BB65" s="123">
        <f>ROUND(SUM(BB66:BB67),2)</f>
        <v>0</v>
      </c>
      <c r="BC65" s="123">
        <f>ROUND(SUM(BC66:BC67),2)</f>
        <v>0</v>
      </c>
      <c r="BD65" s="125">
        <f>ROUND(SUM(BD66:BD67),2)</f>
        <v>0</v>
      </c>
      <c r="BE65" s="7"/>
      <c r="BS65" s="126" t="s">
        <v>79</v>
      </c>
      <c r="BT65" s="126" t="s">
        <v>87</v>
      </c>
      <c r="BU65" s="126" t="s">
        <v>81</v>
      </c>
      <c r="BV65" s="126" t="s">
        <v>82</v>
      </c>
      <c r="BW65" s="126" t="s">
        <v>122</v>
      </c>
      <c r="BX65" s="126" t="s">
        <v>5</v>
      </c>
      <c r="CL65" s="126" t="s">
        <v>123</v>
      </c>
      <c r="CM65" s="126" t="s">
        <v>89</v>
      </c>
    </row>
    <row r="66" s="4" customFormat="1" ht="16.5" customHeight="1">
      <c r="A66" s="127" t="s">
        <v>90</v>
      </c>
      <c r="B66" s="66"/>
      <c r="C66" s="128"/>
      <c r="D66" s="128"/>
      <c r="E66" s="129" t="s">
        <v>124</v>
      </c>
      <c r="F66" s="129"/>
      <c r="G66" s="129"/>
      <c r="H66" s="129"/>
      <c r="I66" s="129"/>
      <c r="J66" s="128"/>
      <c r="K66" s="129" t="s">
        <v>125</v>
      </c>
      <c r="L66" s="129"/>
      <c r="M66" s="129"/>
      <c r="N66" s="129"/>
      <c r="O66" s="129"/>
      <c r="P66" s="129"/>
      <c r="Q66" s="129"/>
      <c r="R66" s="129"/>
      <c r="S66" s="129"/>
      <c r="T66" s="129"/>
      <c r="U66" s="129"/>
      <c r="V66" s="129"/>
      <c r="W66" s="129"/>
      <c r="X66" s="129"/>
      <c r="Y66" s="129"/>
      <c r="Z66" s="129"/>
      <c r="AA66" s="129"/>
      <c r="AB66" s="129"/>
      <c r="AC66" s="129"/>
      <c r="AD66" s="129"/>
      <c r="AE66" s="129"/>
      <c r="AF66" s="129"/>
      <c r="AG66" s="130">
        <f>'Č31 - Úpořiny v.č.7ab'!J32</f>
        <v>0</v>
      </c>
      <c r="AH66" s="128"/>
      <c r="AI66" s="128"/>
      <c r="AJ66" s="128"/>
      <c r="AK66" s="128"/>
      <c r="AL66" s="128"/>
      <c r="AM66" s="128"/>
      <c r="AN66" s="130">
        <f>SUM(AG66,AT66)</f>
        <v>0</v>
      </c>
      <c r="AO66" s="128"/>
      <c r="AP66" s="128"/>
      <c r="AQ66" s="131" t="s">
        <v>93</v>
      </c>
      <c r="AR66" s="68"/>
      <c r="AS66" s="132">
        <v>0</v>
      </c>
      <c r="AT66" s="133">
        <f>ROUND(SUM(AV66:AW66),2)</f>
        <v>0</v>
      </c>
      <c r="AU66" s="134">
        <f>'Č31 - Úpořiny v.č.7ab'!P85</f>
        <v>0</v>
      </c>
      <c r="AV66" s="133">
        <f>'Č31 - Úpořiny v.č.7ab'!J35</f>
        <v>0</v>
      </c>
      <c r="AW66" s="133">
        <f>'Č31 - Úpořiny v.č.7ab'!J36</f>
        <v>0</v>
      </c>
      <c r="AX66" s="133">
        <f>'Č31 - Úpořiny v.č.7ab'!J37</f>
        <v>0</v>
      </c>
      <c r="AY66" s="133">
        <f>'Č31 - Úpořiny v.č.7ab'!J38</f>
        <v>0</v>
      </c>
      <c r="AZ66" s="133">
        <f>'Č31 - Úpořiny v.č.7ab'!F35</f>
        <v>0</v>
      </c>
      <c r="BA66" s="133">
        <f>'Č31 - Úpořiny v.č.7ab'!F36</f>
        <v>0</v>
      </c>
      <c r="BB66" s="133">
        <f>'Č31 - Úpořiny v.č.7ab'!F37</f>
        <v>0</v>
      </c>
      <c r="BC66" s="133">
        <f>'Č31 - Úpořiny v.č.7ab'!F38</f>
        <v>0</v>
      </c>
      <c r="BD66" s="135">
        <f>'Č31 - Úpořiny v.č.7ab'!F39</f>
        <v>0</v>
      </c>
      <c r="BE66" s="4"/>
      <c r="BT66" s="136" t="s">
        <v>89</v>
      </c>
      <c r="BV66" s="136" t="s">
        <v>82</v>
      </c>
      <c r="BW66" s="136" t="s">
        <v>126</v>
      </c>
      <c r="BX66" s="136" t="s">
        <v>122</v>
      </c>
      <c r="CL66" s="136" t="s">
        <v>39</v>
      </c>
    </row>
    <row r="67" s="4" customFormat="1" ht="16.5" customHeight="1">
      <c r="A67" s="127" t="s">
        <v>90</v>
      </c>
      <c r="B67" s="66"/>
      <c r="C67" s="128"/>
      <c r="D67" s="128"/>
      <c r="E67" s="129" t="s">
        <v>127</v>
      </c>
      <c r="F67" s="129"/>
      <c r="G67" s="129"/>
      <c r="H67" s="129"/>
      <c r="I67" s="129"/>
      <c r="J67" s="128"/>
      <c r="K67" s="129" t="s">
        <v>128</v>
      </c>
      <c r="L67" s="129"/>
      <c r="M67" s="129"/>
      <c r="N67" s="129"/>
      <c r="O67" s="129"/>
      <c r="P67" s="129"/>
      <c r="Q67" s="129"/>
      <c r="R67" s="129"/>
      <c r="S67" s="129"/>
      <c r="T67" s="129"/>
      <c r="U67" s="129"/>
      <c r="V67" s="129"/>
      <c r="W67" s="129"/>
      <c r="X67" s="129"/>
      <c r="Y67" s="129"/>
      <c r="Z67" s="129"/>
      <c r="AA67" s="129"/>
      <c r="AB67" s="129"/>
      <c r="AC67" s="129"/>
      <c r="AD67" s="129"/>
      <c r="AE67" s="129"/>
      <c r="AF67" s="129"/>
      <c r="AG67" s="130">
        <f>'Č32 - Úpořiny v.č.8ab'!J32</f>
        <v>0</v>
      </c>
      <c r="AH67" s="128"/>
      <c r="AI67" s="128"/>
      <c r="AJ67" s="128"/>
      <c r="AK67" s="128"/>
      <c r="AL67" s="128"/>
      <c r="AM67" s="128"/>
      <c r="AN67" s="130">
        <f>SUM(AG67,AT67)</f>
        <v>0</v>
      </c>
      <c r="AO67" s="128"/>
      <c r="AP67" s="128"/>
      <c r="AQ67" s="131" t="s">
        <v>93</v>
      </c>
      <c r="AR67" s="68"/>
      <c r="AS67" s="132">
        <v>0</v>
      </c>
      <c r="AT67" s="133">
        <f>ROUND(SUM(AV67:AW67),2)</f>
        <v>0</v>
      </c>
      <c r="AU67" s="134">
        <f>'Č32 - Úpořiny v.č.8ab'!P87</f>
        <v>0</v>
      </c>
      <c r="AV67" s="133">
        <f>'Č32 - Úpořiny v.č.8ab'!J35</f>
        <v>0</v>
      </c>
      <c r="AW67" s="133">
        <f>'Č32 - Úpořiny v.č.8ab'!J36</f>
        <v>0</v>
      </c>
      <c r="AX67" s="133">
        <f>'Č32 - Úpořiny v.č.8ab'!J37</f>
        <v>0</v>
      </c>
      <c r="AY67" s="133">
        <f>'Č32 - Úpořiny v.č.8ab'!J38</f>
        <v>0</v>
      </c>
      <c r="AZ67" s="133">
        <f>'Č32 - Úpořiny v.č.8ab'!F35</f>
        <v>0</v>
      </c>
      <c r="BA67" s="133">
        <f>'Č32 - Úpořiny v.č.8ab'!F36</f>
        <v>0</v>
      </c>
      <c r="BB67" s="133">
        <f>'Č32 - Úpořiny v.č.8ab'!F37</f>
        <v>0</v>
      </c>
      <c r="BC67" s="133">
        <f>'Č32 - Úpořiny v.č.8ab'!F38</f>
        <v>0</v>
      </c>
      <c r="BD67" s="135">
        <f>'Č32 - Úpořiny v.č.8ab'!F39</f>
        <v>0</v>
      </c>
      <c r="BE67" s="4"/>
      <c r="BT67" s="136" t="s">
        <v>89</v>
      </c>
      <c r="BV67" s="136" t="s">
        <v>82</v>
      </c>
      <c r="BW67" s="136" t="s">
        <v>129</v>
      </c>
      <c r="BX67" s="136" t="s">
        <v>122</v>
      </c>
      <c r="CL67" s="136" t="s">
        <v>39</v>
      </c>
    </row>
    <row r="68" s="7" customFormat="1" ht="16.5" customHeight="1">
      <c r="A68" s="7"/>
      <c r="B68" s="114"/>
      <c r="C68" s="115"/>
      <c r="D68" s="116" t="s">
        <v>130</v>
      </c>
      <c r="E68" s="116"/>
      <c r="F68" s="116"/>
      <c r="G68" s="116"/>
      <c r="H68" s="116"/>
      <c r="I68" s="117"/>
      <c r="J68" s="116" t="s">
        <v>131</v>
      </c>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8">
        <f>ROUND(AG69,2)</f>
        <v>0</v>
      </c>
      <c r="AH68" s="117"/>
      <c r="AI68" s="117"/>
      <c r="AJ68" s="117"/>
      <c r="AK68" s="117"/>
      <c r="AL68" s="117"/>
      <c r="AM68" s="117"/>
      <c r="AN68" s="119">
        <f>SUM(AG68,AT68)</f>
        <v>0</v>
      </c>
      <c r="AO68" s="117"/>
      <c r="AP68" s="117"/>
      <c r="AQ68" s="120" t="s">
        <v>86</v>
      </c>
      <c r="AR68" s="121"/>
      <c r="AS68" s="122">
        <f>ROUND(AS69,2)</f>
        <v>0</v>
      </c>
      <c r="AT68" s="123">
        <f>ROUND(SUM(AV68:AW68),2)</f>
        <v>0</v>
      </c>
      <c r="AU68" s="124">
        <f>ROUND(AU69,5)</f>
        <v>0</v>
      </c>
      <c r="AV68" s="123">
        <f>ROUND(AZ68*L29,2)</f>
        <v>0</v>
      </c>
      <c r="AW68" s="123">
        <f>ROUND(BA68*L30,2)</f>
        <v>0</v>
      </c>
      <c r="AX68" s="123">
        <f>ROUND(BB68*L29,2)</f>
        <v>0</v>
      </c>
      <c r="AY68" s="123">
        <f>ROUND(BC68*L30,2)</f>
        <v>0</v>
      </c>
      <c r="AZ68" s="123">
        <f>ROUND(AZ69,2)</f>
        <v>0</v>
      </c>
      <c r="BA68" s="123">
        <f>ROUND(BA69,2)</f>
        <v>0</v>
      </c>
      <c r="BB68" s="123">
        <f>ROUND(BB69,2)</f>
        <v>0</v>
      </c>
      <c r="BC68" s="123">
        <f>ROUND(BC69,2)</f>
        <v>0</v>
      </c>
      <c r="BD68" s="125">
        <f>ROUND(BD69,2)</f>
        <v>0</v>
      </c>
      <c r="BE68" s="7"/>
      <c r="BS68" s="126" t="s">
        <v>79</v>
      </c>
      <c r="BT68" s="126" t="s">
        <v>87</v>
      </c>
      <c r="BU68" s="126" t="s">
        <v>81</v>
      </c>
      <c r="BV68" s="126" t="s">
        <v>82</v>
      </c>
      <c r="BW68" s="126" t="s">
        <v>132</v>
      </c>
      <c r="BX68" s="126" t="s">
        <v>5</v>
      </c>
      <c r="CL68" s="126" t="s">
        <v>39</v>
      </c>
      <c r="CM68" s="126" t="s">
        <v>89</v>
      </c>
    </row>
    <row r="69" s="4" customFormat="1" ht="23.25" customHeight="1">
      <c r="A69" s="127" t="s">
        <v>90</v>
      </c>
      <c r="B69" s="66"/>
      <c r="C69" s="128"/>
      <c r="D69" s="128"/>
      <c r="E69" s="129" t="s">
        <v>133</v>
      </c>
      <c r="F69" s="129"/>
      <c r="G69" s="129"/>
      <c r="H69" s="129"/>
      <c r="I69" s="129"/>
      <c r="J69" s="128"/>
      <c r="K69" s="129" t="s">
        <v>134</v>
      </c>
      <c r="L69" s="129"/>
      <c r="M69" s="129"/>
      <c r="N69" s="129"/>
      <c r="O69" s="129"/>
      <c r="P69" s="129"/>
      <c r="Q69" s="129"/>
      <c r="R69" s="129"/>
      <c r="S69" s="129"/>
      <c r="T69" s="129"/>
      <c r="U69" s="129"/>
      <c r="V69" s="129"/>
      <c r="W69" s="129"/>
      <c r="X69" s="129"/>
      <c r="Y69" s="129"/>
      <c r="Z69" s="129"/>
      <c r="AA69" s="129"/>
      <c r="AB69" s="129"/>
      <c r="AC69" s="129"/>
      <c r="AD69" s="129"/>
      <c r="AE69" s="129"/>
      <c r="AF69" s="129"/>
      <c r="AG69" s="130">
        <f>'Č41 - P2085 1.TK a 2.TK (...'!J32</f>
        <v>0</v>
      </c>
      <c r="AH69" s="128"/>
      <c r="AI69" s="128"/>
      <c r="AJ69" s="128"/>
      <c r="AK69" s="128"/>
      <c r="AL69" s="128"/>
      <c r="AM69" s="128"/>
      <c r="AN69" s="130">
        <f>SUM(AG69,AT69)</f>
        <v>0</v>
      </c>
      <c r="AO69" s="128"/>
      <c r="AP69" s="128"/>
      <c r="AQ69" s="131" t="s">
        <v>93</v>
      </c>
      <c r="AR69" s="68"/>
      <c r="AS69" s="132">
        <v>0</v>
      </c>
      <c r="AT69" s="133">
        <f>ROUND(SUM(AV69:AW69),2)</f>
        <v>0</v>
      </c>
      <c r="AU69" s="134">
        <f>'Č41 - P2085 1.TK a 2.TK (...'!P87</f>
        <v>0</v>
      </c>
      <c r="AV69" s="133">
        <f>'Č41 - P2085 1.TK a 2.TK (...'!J35</f>
        <v>0</v>
      </c>
      <c r="AW69" s="133">
        <f>'Č41 - P2085 1.TK a 2.TK (...'!J36</f>
        <v>0</v>
      </c>
      <c r="AX69" s="133">
        <f>'Č41 - P2085 1.TK a 2.TK (...'!J37</f>
        <v>0</v>
      </c>
      <c r="AY69" s="133">
        <f>'Č41 - P2085 1.TK a 2.TK (...'!J38</f>
        <v>0</v>
      </c>
      <c r="AZ69" s="133">
        <f>'Č41 - P2085 1.TK a 2.TK (...'!F35</f>
        <v>0</v>
      </c>
      <c r="BA69" s="133">
        <f>'Č41 - P2085 1.TK a 2.TK (...'!F36</f>
        <v>0</v>
      </c>
      <c r="BB69" s="133">
        <f>'Č41 - P2085 1.TK a 2.TK (...'!F37</f>
        <v>0</v>
      </c>
      <c r="BC69" s="133">
        <f>'Č41 - P2085 1.TK a 2.TK (...'!F38</f>
        <v>0</v>
      </c>
      <c r="BD69" s="135">
        <f>'Č41 - P2085 1.TK a 2.TK (...'!F39</f>
        <v>0</v>
      </c>
      <c r="BE69" s="4"/>
      <c r="BT69" s="136" t="s">
        <v>89</v>
      </c>
      <c r="BV69" s="136" t="s">
        <v>82</v>
      </c>
      <c r="BW69" s="136" t="s">
        <v>135</v>
      </c>
      <c r="BX69" s="136" t="s">
        <v>132</v>
      </c>
      <c r="CL69" s="136" t="s">
        <v>39</v>
      </c>
    </row>
    <row r="70" s="7" customFormat="1" ht="37.5" customHeight="1">
      <c r="A70" s="7"/>
      <c r="B70" s="114"/>
      <c r="C70" s="115"/>
      <c r="D70" s="116" t="s">
        <v>136</v>
      </c>
      <c r="E70" s="116"/>
      <c r="F70" s="116"/>
      <c r="G70" s="116"/>
      <c r="H70" s="116"/>
      <c r="I70" s="117"/>
      <c r="J70" s="116" t="s">
        <v>137</v>
      </c>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8">
        <f>ROUND(AG71,2)</f>
        <v>0</v>
      </c>
      <c r="AH70" s="117"/>
      <c r="AI70" s="117"/>
      <c r="AJ70" s="117"/>
      <c r="AK70" s="117"/>
      <c r="AL70" s="117"/>
      <c r="AM70" s="117"/>
      <c r="AN70" s="119">
        <f>SUM(AG70,AT70)</f>
        <v>0</v>
      </c>
      <c r="AO70" s="117"/>
      <c r="AP70" s="117"/>
      <c r="AQ70" s="120" t="s">
        <v>86</v>
      </c>
      <c r="AR70" s="121"/>
      <c r="AS70" s="122">
        <f>ROUND(AS71,2)</f>
        <v>0</v>
      </c>
      <c r="AT70" s="123">
        <f>ROUND(SUM(AV70:AW70),2)</f>
        <v>0</v>
      </c>
      <c r="AU70" s="124">
        <f>ROUND(AU71,5)</f>
        <v>0</v>
      </c>
      <c r="AV70" s="123">
        <f>ROUND(AZ70*L29,2)</f>
        <v>0</v>
      </c>
      <c r="AW70" s="123">
        <f>ROUND(BA70*L30,2)</f>
        <v>0</v>
      </c>
      <c r="AX70" s="123">
        <f>ROUND(BB70*L29,2)</f>
        <v>0</v>
      </c>
      <c r="AY70" s="123">
        <f>ROUND(BC70*L30,2)</f>
        <v>0</v>
      </c>
      <c r="AZ70" s="123">
        <f>ROUND(AZ71,2)</f>
        <v>0</v>
      </c>
      <c r="BA70" s="123">
        <f>ROUND(BA71,2)</f>
        <v>0</v>
      </c>
      <c r="BB70" s="123">
        <f>ROUND(BB71,2)</f>
        <v>0</v>
      </c>
      <c r="BC70" s="123">
        <f>ROUND(BC71,2)</f>
        <v>0</v>
      </c>
      <c r="BD70" s="125">
        <f>ROUND(BD71,2)</f>
        <v>0</v>
      </c>
      <c r="BE70" s="7"/>
      <c r="BS70" s="126" t="s">
        <v>79</v>
      </c>
      <c r="BT70" s="126" t="s">
        <v>87</v>
      </c>
      <c r="BU70" s="126" t="s">
        <v>81</v>
      </c>
      <c r="BV70" s="126" t="s">
        <v>82</v>
      </c>
      <c r="BW70" s="126" t="s">
        <v>138</v>
      </c>
      <c r="BX70" s="126" t="s">
        <v>5</v>
      </c>
      <c r="CL70" s="126" t="s">
        <v>19</v>
      </c>
      <c r="CM70" s="126" t="s">
        <v>89</v>
      </c>
    </row>
    <row r="71" s="4" customFormat="1" ht="23.25" customHeight="1">
      <c r="A71" s="127" t="s">
        <v>90</v>
      </c>
      <c r="B71" s="66"/>
      <c r="C71" s="128"/>
      <c r="D71" s="128"/>
      <c r="E71" s="129" t="s">
        <v>139</v>
      </c>
      <c r="F71" s="129"/>
      <c r="G71" s="129"/>
      <c r="H71" s="129"/>
      <c r="I71" s="129"/>
      <c r="J71" s="128"/>
      <c r="K71" s="129" t="s">
        <v>140</v>
      </c>
      <c r="L71" s="129"/>
      <c r="M71" s="129"/>
      <c r="N71" s="129"/>
      <c r="O71" s="129"/>
      <c r="P71" s="129"/>
      <c r="Q71" s="129"/>
      <c r="R71" s="129"/>
      <c r="S71" s="129"/>
      <c r="T71" s="129"/>
      <c r="U71" s="129"/>
      <c r="V71" s="129"/>
      <c r="W71" s="129"/>
      <c r="X71" s="129"/>
      <c r="Y71" s="129"/>
      <c r="Z71" s="129"/>
      <c r="AA71" s="129"/>
      <c r="AB71" s="129"/>
      <c r="AC71" s="129"/>
      <c r="AD71" s="129"/>
      <c r="AE71" s="129"/>
      <c r="AF71" s="129"/>
      <c r="AG71" s="130">
        <f>'Č51 - Podbití a následné ...'!J32</f>
        <v>0</v>
      </c>
      <c r="AH71" s="128"/>
      <c r="AI71" s="128"/>
      <c r="AJ71" s="128"/>
      <c r="AK71" s="128"/>
      <c r="AL71" s="128"/>
      <c r="AM71" s="128"/>
      <c r="AN71" s="130">
        <f>SUM(AG71,AT71)</f>
        <v>0</v>
      </c>
      <c r="AO71" s="128"/>
      <c r="AP71" s="128"/>
      <c r="AQ71" s="131" t="s">
        <v>93</v>
      </c>
      <c r="AR71" s="68"/>
      <c r="AS71" s="132">
        <v>0</v>
      </c>
      <c r="AT71" s="133">
        <f>ROUND(SUM(AV71:AW71),2)</f>
        <v>0</v>
      </c>
      <c r="AU71" s="134">
        <f>'Č51 - Podbití a následné ...'!P88</f>
        <v>0</v>
      </c>
      <c r="AV71" s="133">
        <f>'Č51 - Podbití a následné ...'!J35</f>
        <v>0</v>
      </c>
      <c r="AW71" s="133">
        <f>'Č51 - Podbití a následné ...'!J36</f>
        <v>0</v>
      </c>
      <c r="AX71" s="133">
        <f>'Č51 - Podbití a následné ...'!J37</f>
        <v>0</v>
      </c>
      <c r="AY71" s="133">
        <f>'Č51 - Podbití a následné ...'!J38</f>
        <v>0</v>
      </c>
      <c r="AZ71" s="133">
        <f>'Č51 - Podbití a následné ...'!F35</f>
        <v>0</v>
      </c>
      <c r="BA71" s="133">
        <f>'Č51 - Podbití a následné ...'!F36</f>
        <v>0</v>
      </c>
      <c r="BB71" s="133">
        <f>'Č51 - Podbití a následné ...'!F37</f>
        <v>0</v>
      </c>
      <c r="BC71" s="133">
        <f>'Č51 - Podbití a následné ...'!F38</f>
        <v>0</v>
      </c>
      <c r="BD71" s="135">
        <f>'Č51 - Podbití a následné ...'!F39</f>
        <v>0</v>
      </c>
      <c r="BE71" s="4"/>
      <c r="BT71" s="136" t="s">
        <v>89</v>
      </c>
      <c r="BV71" s="136" t="s">
        <v>82</v>
      </c>
      <c r="BW71" s="136" t="s">
        <v>141</v>
      </c>
      <c r="BX71" s="136" t="s">
        <v>138</v>
      </c>
      <c r="CL71" s="136" t="s">
        <v>19</v>
      </c>
    </row>
    <row r="72" s="7" customFormat="1" ht="16.5" customHeight="1">
      <c r="A72" s="7"/>
      <c r="B72" s="114"/>
      <c r="C72" s="115"/>
      <c r="D72" s="116" t="s">
        <v>142</v>
      </c>
      <c r="E72" s="116"/>
      <c r="F72" s="116"/>
      <c r="G72" s="116"/>
      <c r="H72" s="116"/>
      <c r="I72" s="117"/>
      <c r="J72" s="116" t="s">
        <v>143</v>
      </c>
      <c r="K72" s="116"/>
      <c r="L72" s="116"/>
      <c r="M72" s="116"/>
      <c r="N72" s="116"/>
      <c r="O72" s="116"/>
      <c r="P72" s="116"/>
      <c r="Q72" s="116"/>
      <c r="R72" s="116"/>
      <c r="S72" s="116"/>
      <c r="T72" s="116"/>
      <c r="U72" s="116"/>
      <c r="V72" s="116"/>
      <c r="W72" s="116"/>
      <c r="X72" s="116"/>
      <c r="Y72" s="116"/>
      <c r="Z72" s="116"/>
      <c r="AA72" s="116"/>
      <c r="AB72" s="116"/>
      <c r="AC72" s="116"/>
      <c r="AD72" s="116"/>
      <c r="AE72" s="116"/>
      <c r="AF72" s="116"/>
      <c r="AG72" s="118">
        <f>ROUND(SUM(AG73:AG75),2)</f>
        <v>0</v>
      </c>
      <c r="AH72" s="117"/>
      <c r="AI72" s="117"/>
      <c r="AJ72" s="117"/>
      <c r="AK72" s="117"/>
      <c r="AL72" s="117"/>
      <c r="AM72" s="117"/>
      <c r="AN72" s="119">
        <f>SUM(AG72,AT72)</f>
        <v>0</v>
      </c>
      <c r="AO72" s="117"/>
      <c r="AP72" s="117"/>
      <c r="AQ72" s="120" t="s">
        <v>86</v>
      </c>
      <c r="AR72" s="121"/>
      <c r="AS72" s="122">
        <f>ROUND(SUM(AS73:AS75),2)</f>
        <v>0</v>
      </c>
      <c r="AT72" s="123">
        <f>ROUND(SUM(AV72:AW72),2)</f>
        <v>0</v>
      </c>
      <c r="AU72" s="124">
        <f>ROUND(SUM(AU73:AU75),5)</f>
        <v>0</v>
      </c>
      <c r="AV72" s="123">
        <f>ROUND(AZ72*L29,2)</f>
        <v>0</v>
      </c>
      <c r="AW72" s="123">
        <f>ROUND(BA72*L30,2)</f>
        <v>0</v>
      </c>
      <c r="AX72" s="123">
        <f>ROUND(BB72*L29,2)</f>
        <v>0</v>
      </c>
      <c r="AY72" s="123">
        <f>ROUND(BC72*L30,2)</f>
        <v>0</v>
      </c>
      <c r="AZ72" s="123">
        <f>ROUND(SUM(AZ73:AZ75),2)</f>
        <v>0</v>
      </c>
      <c r="BA72" s="123">
        <f>ROUND(SUM(BA73:BA75),2)</f>
        <v>0</v>
      </c>
      <c r="BB72" s="123">
        <f>ROUND(SUM(BB73:BB75),2)</f>
        <v>0</v>
      </c>
      <c r="BC72" s="123">
        <f>ROUND(SUM(BC73:BC75),2)</f>
        <v>0</v>
      </c>
      <c r="BD72" s="125">
        <f>ROUND(SUM(BD73:BD75),2)</f>
        <v>0</v>
      </c>
      <c r="BE72" s="7"/>
      <c r="BS72" s="126" t="s">
        <v>79</v>
      </c>
      <c r="BT72" s="126" t="s">
        <v>87</v>
      </c>
      <c r="BU72" s="126" t="s">
        <v>81</v>
      </c>
      <c r="BV72" s="126" t="s">
        <v>82</v>
      </c>
      <c r="BW72" s="126" t="s">
        <v>144</v>
      </c>
      <c r="BX72" s="126" t="s">
        <v>5</v>
      </c>
      <c r="CL72" s="126" t="s">
        <v>39</v>
      </c>
      <c r="CM72" s="126" t="s">
        <v>89</v>
      </c>
    </row>
    <row r="73" s="4" customFormat="1" ht="16.5" customHeight="1">
      <c r="A73" s="127" t="s">
        <v>90</v>
      </c>
      <c r="B73" s="66"/>
      <c r="C73" s="128"/>
      <c r="D73" s="128"/>
      <c r="E73" s="129" t="s">
        <v>145</v>
      </c>
      <c r="F73" s="129"/>
      <c r="G73" s="129"/>
      <c r="H73" s="129"/>
      <c r="I73" s="129"/>
      <c r="J73" s="128"/>
      <c r="K73" s="129" t="s">
        <v>111</v>
      </c>
      <c r="L73" s="129"/>
      <c r="M73" s="129"/>
      <c r="N73" s="129"/>
      <c r="O73" s="129"/>
      <c r="P73" s="129"/>
      <c r="Q73" s="129"/>
      <c r="R73" s="129"/>
      <c r="S73" s="129"/>
      <c r="T73" s="129"/>
      <c r="U73" s="129"/>
      <c r="V73" s="129"/>
      <c r="W73" s="129"/>
      <c r="X73" s="129"/>
      <c r="Y73" s="129"/>
      <c r="Z73" s="129"/>
      <c r="AA73" s="129"/>
      <c r="AB73" s="129"/>
      <c r="AC73" s="129"/>
      <c r="AD73" s="129"/>
      <c r="AE73" s="129"/>
      <c r="AF73" s="129"/>
      <c r="AG73" s="130">
        <f>'Č61 - Výhybky  2,3ab,5ab,...'!J32</f>
        <v>0</v>
      </c>
      <c r="AH73" s="128"/>
      <c r="AI73" s="128"/>
      <c r="AJ73" s="128"/>
      <c r="AK73" s="128"/>
      <c r="AL73" s="128"/>
      <c r="AM73" s="128"/>
      <c r="AN73" s="130">
        <f>SUM(AG73,AT73)</f>
        <v>0</v>
      </c>
      <c r="AO73" s="128"/>
      <c r="AP73" s="128"/>
      <c r="AQ73" s="131" t="s">
        <v>93</v>
      </c>
      <c r="AR73" s="68"/>
      <c r="AS73" s="132">
        <v>0</v>
      </c>
      <c r="AT73" s="133">
        <f>ROUND(SUM(AV73:AW73),2)</f>
        <v>0</v>
      </c>
      <c r="AU73" s="134">
        <f>'Č61 - Výhybky  2,3ab,5ab,...'!P88</f>
        <v>0</v>
      </c>
      <c r="AV73" s="133">
        <f>'Č61 - Výhybky  2,3ab,5ab,...'!J35</f>
        <v>0</v>
      </c>
      <c r="AW73" s="133">
        <f>'Č61 - Výhybky  2,3ab,5ab,...'!J36</f>
        <v>0</v>
      </c>
      <c r="AX73" s="133">
        <f>'Č61 - Výhybky  2,3ab,5ab,...'!J37</f>
        <v>0</v>
      </c>
      <c r="AY73" s="133">
        <f>'Č61 - Výhybky  2,3ab,5ab,...'!J38</f>
        <v>0</v>
      </c>
      <c r="AZ73" s="133">
        <f>'Č61 - Výhybky  2,3ab,5ab,...'!F35</f>
        <v>0</v>
      </c>
      <c r="BA73" s="133">
        <f>'Č61 - Výhybky  2,3ab,5ab,...'!F36</f>
        <v>0</v>
      </c>
      <c r="BB73" s="133">
        <f>'Č61 - Výhybky  2,3ab,5ab,...'!F37</f>
        <v>0</v>
      </c>
      <c r="BC73" s="133">
        <f>'Č61 - Výhybky  2,3ab,5ab,...'!F38</f>
        <v>0</v>
      </c>
      <c r="BD73" s="135">
        <f>'Č61 - Výhybky  2,3ab,5ab,...'!F39</f>
        <v>0</v>
      </c>
      <c r="BE73" s="4"/>
      <c r="BT73" s="136" t="s">
        <v>89</v>
      </c>
      <c r="BV73" s="136" t="s">
        <v>82</v>
      </c>
      <c r="BW73" s="136" t="s">
        <v>146</v>
      </c>
      <c r="BX73" s="136" t="s">
        <v>144</v>
      </c>
      <c r="CL73" s="136" t="s">
        <v>39</v>
      </c>
    </row>
    <row r="74" s="4" customFormat="1" ht="16.5" customHeight="1">
      <c r="A74" s="127" t="s">
        <v>90</v>
      </c>
      <c r="B74" s="66"/>
      <c r="C74" s="128"/>
      <c r="D74" s="128"/>
      <c r="E74" s="129" t="s">
        <v>147</v>
      </c>
      <c r="F74" s="129"/>
      <c r="G74" s="129"/>
      <c r="H74" s="129"/>
      <c r="I74" s="129"/>
      <c r="J74" s="128"/>
      <c r="K74" s="129" t="s">
        <v>115</v>
      </c>
      <c r="L74" s="129"/>
      <c r="M74" s="129"/>
      <c r="N74" s="129"/>
      <c r="O74" s="129"/>
      <c r="P74" s="129"/>
      <c r="Q74" s="129"/>
      <c r="R74" s="129"/>
      <c r="S74" s="129"/>
      <c r="T74" s="129"/>
      <c r="U74" s="129"/>
      <c r="V74" s="129"/>
      <c r="W74" s="129"/>
      <c r="X74" s="129"/>
      <c r="Y74" s="129"/>
      <c r="Z74" s="129"/>
      <c r="AA74" s="129"/>
      <c r="AB74" s="129"/>
      <c r="AC74" s="129"/>
      <c r="AD74" s="129"/>
      <c r="AE74" s="129"/>
      <c r="AF74" s="129"/>
      <c r="AG74" s="130">
        <f>'Č62 - Výhybka 19 ab'!J32</f>
        <v>0</v>
      </c>
      <c r="AH74" s="128"/>
      <c r="AI74" s="128"/>
      <c r="AJ74" s="128"/>
      <c r="AK74" s="128"/>
      <c r="AL74" s="128"/>
      <c r="AM74" s="128"/>
      <c r="AN74" s="130">
        <f>SUM(AG74,AT74)</f>
        <v>0</v>
      </c>
      <c r="AO74" s="128"/>
      <c r="AP74" s="128"/>
      <c r="AQ74" s="131" t="s">
        <v>93</v>
      </c>
      <c r="AR74" s="68"/>
      <c r="AS74" s="132">
        <v>0</v>
      </c>
      <c r="AT74" s="133">
        <f>ROUND(SUM(AV74:AW74),2)</f>
        <v>0</v>
      </c>
      <c r="AU74" s="134">
        <f>'Č62 - Výhybka 19 ab'!P87</f>
        <v>0</v>
      </c>
      <c r="AV74" s="133">
        <f>'Č62 - Výhybka 19 ab'!J35</f>
        <v>0</v>
      </c>
      <c r="AW74" s="133">
        <f>'Č62 - Výhybka 19 ab'!J36</f>
        <v>0</v>
      </c>
      <c r="AX74" s="133">
        <f>'Č62 - Výhybka 19 ab'!J37</f>
        <v>0</v>
      </c>
      <c r="AY74" s="133">
        <f>'Č62 - Výhybka 19 ab'!J38</f>
        <v>0</v>
      </c>
      <c r="AZ74" s="133">
        <f>'Č62 - Výhybka 19 ab'!F35</f>
        <v>0</v>
      </c>
      <c r="BA74" s="133">
        <f>'Č62 - Výhybka 19 ab'!F36</f>
        <v>0</v>
      </c>
      <c r="BB74" s="133">
        <f>'Č62 - Výhybka 19 ab'!F37</f>
        <v>0</v>
      </c>
      <c r="BC74" s="133">
        <f>'Č62 - Výhybka 19 ab'!F38</f>
        <v>0</v>
      </c>
      <c r="BD74" s="135">
        <f>'Č62 - Výhybka 19 ab'!F39</f>
        <v>0</v>
      </c>
      <c r="BE74" s="4"/>
      <c r="BT74" s="136" t="s">
        <v>89</v>
      </c>
      <c r="BV74" s="136" t="s">
        <v>82</v>
      </c>
      <c r="BW74" s="136" t="s">
        <v>148</v>
      </c>
      <c r="BX74" s="136" t="s">
        <v>144</v>
      </c>
      <c r="CL74" s="136" t="s">
        <v>39</v>
      </c>
    </row>
    <row r="75" s="4" customFormat="1" ht="16.5" customHeight="1">
      <c r="A75" s="127" t="s">
        <v>90</v>
      </c>
      <c r="B75" s="66"/>
      <c r="C75" s="128"/>
      <c r="D75" s="128"/>
      <c r="E75" s="129" t="s">
        <v>149</v>
      </c>
      <c r="F75" s="129"/>
      <c r="G75" s="129"/>
      <c r="H75" s="129"/>
      <c r="I75" s="129"/>
      <c r="J75" s="128"/>
      <c r="K75" s="129" t="s">
        <v>150</v>
      </c>
      <c r="L75" s="129"/>
      <c r="M75" s="129"/>
      <c r="N75" s="129"/>
      <c r="O75" s="129"/>
      <c r="P75" s="129"/>
      <c r="Q75" s="129"/>
      <c r="R75" s="129"/>
      <c r="S75" s="129"/>
      <c r="T75" s="129"/>
      <c r="U75" s="129"/>
      <c r="V75" s="129"/>
      <c r="W75" s="129"/>
      <c r="X75" s="129"/>
      <c r="Y75" s="129"/>
      <c r="Z75" s="129"/>
      <c r="AA75" s="129"/>
      <c r="AB75" s="129"/>
      <c r="AC75" s="129"/>
      <c r="AD75" s="129"/>
      <c r="AE75" s="129"/>
      <c r="AF75" s="129"/>
      <c r="AG75" s="130">
        <f>'Č63 - Výhybka 7ab, 8ab,25,26'!J32</f>
        <v>0</v>
      </c>
      <c r="AH75" s="128"/>
      <c r="AI75" s="128"/>
      <c r="AJ75" s="128"/>
      <c r="AK75" s="128"/>
      <c r="AL75" s="128"/>
      <c r="AM75" s="128"/>
      <c r="AN75" s="130">
        <f>SUM(AG75,AT75)</f>
        <v>0</v>
      </c>
      <c r="AO75" s="128"/>
      <c r="AP75" s="128"/>
      <c r="AQ75" s="131" t="s">
        <v>93</v>
      </c>
      <c r="AR75" s="68"/>
      <c r="AS75" s="132">
        <v>0</v>
      </c>
      <c r="AT75" s="133">
        <f>ROUND(SUM(AV75:AW75),2)</f>
        <v>0</v>
      </c>
      <c r="AU75" s="134">
        <f>'Č63 - Výhybka 7ab, 8ab,25,26'!P86</f>
        <v>0</v>
      </c>
      <c r="AV75" s="133">
        <f>'Č63 - Výhybka 7ab, 8ab,25,26'!J35</f>
        <v>0</v>
      </c>
      <c r="AW75" s="133">
        <f>'Č63 - Výhybka 7ab, 8ab,25,26'!J36</f>
        <v>0</v>
      </c>
      <c r="AX75" s="133">
        <f>'Č63 - Výhybka 7ab, 8ab,25,26'!J37</f>
        <v>0</v>
      </c>
      <c r="AY75" s="133">
        <f>'Č63 - Výhybka 7ab, 8ab,25,26'!J38</f>
        <v>0</v>
      </c>
      <c r="AZ75" s="133">
        <f>'Č63 - Výhybka 7ab, 8ab,25,26'!F35</f>
        <v>0</v>
      </c>
      <c r="BA75" s="133">
        <f>'Č63 - Výhybka 7ab, 8ab,25,26'!F36</f>
        <v>0</v>
      </c>
      <c r="BB75" s="133">
        <f>'Č63 - Výhybka 7ab, 8ab,25,26'!F37</f>
        <v>0</v>
      </c>
      <c r="BC75" s="133">
        <f>'Č63 - Výhybka 7ab, 8ab,25,26'!F38</f>
        <v>0</v>
      </c>
      <c r="BD75" s="135">
        <f>'Č63 - Výhybka 7ab, 8ab,25,26'!F39</f>
        <v>0</v>
      </c>
      <c r="BE75" s="4"/>
      <c r="BT75" s="136" t="s">
        <v>89</v>
      </c>
      <c r="BV75" s="136" t="s">
        <v>82</v>
      </c>
      <c r="BW75" s="136" t="s">
        <v>151</v>
      </c>
      <c r="BX75" s="136" t="s">
        <v>144</v>
      </c>
      <c r="CL75" s="136" t="s">
        <v>39</v>
      </c>
    </row>
    <row r="76" s="7" customFormat="1" ht="16.5" customHeight="1">
      <c r="A76" s="7"/>
      <c r="B76" s="114"/>
      <c r="C76" s="115"/>
      <c r="D76" s="116" t="s">
        <v>152</v>
      </c>
      <c r="E76" s="116"/>
      <c r="F76" s="116"/>
      <c r="G76" s="116"/>
      <c r="H76" s="116"/>
      <c r="I76" s="117"/>
      <c r="J76" s="116" t="s">
        <v>153</v>
      </c>
      <c r="K76" s="116"/>
      <c r="L76" s="116"/>
      <c r="M76" s="116"/>
      <c r="N76" s="116"/>
      <c r="O76" s="116"/>
      <c r="P76" s="116"/>
      <c r="Q76" s="116"/>
      <c r="R76" s="116"/>
      <c r="S76" s="116"/>
      <c r="T76" s="116"/>
      <c r="U76" s="116"/>
      <c r="V76" s="116"/>
      <c r="W76" s="116"/>
      <c r="X76" s="116"/>
      <c r="Y76" s="116"/>
      <c r="Z76" s="116"/>
      <c r="AA76" s="116"/>
      <c r="AB76" s="116"/>
      <c r="AC76" s="116"/>
      <c r="AD76" s="116"/>
      <c r="AE76" s="116"/>
      <c r="AF76" s="116"/>
      <c r="AG76" s="118">
        <f>ROUND(SUM(AG77:AG78),2)</f>
        <v>0</v>
      </c>
      <c r="AH76" s="117"/>
      <c r="AI76" s="117"/>
      <c r="AJ76" s="117"/>
      <c r="AK76" s="117"/>
      <c r="AL76" s="117"/>
      <c r="AM76" s="117"/>
      <c r="AN76" s="119">
        <f>SUM(AG76,AT76)</f>
        <v>0</v>
      </c>
      <c r="AO76" s="117"/>
      <c r="AP76" s="117"/>
      <c r="AQ76" s="120" t="s">
        <v>86</v>
      </c>
      <c r="AR76" s="121"/>
      <c r="AS76" s="122">
        <f>ROUND(SUM(AS77:AS78),2)</f>
        <v>0</v>
      </c>
      <c r="AT76" s="123">
        <f>ROUND(SUM(AV76:AW76),2)</f>
        <v>0</v>
      </c>
      <c r="AU76" s="124">
        <f>ROUND(SUM(AU77:AU78),5)</f>
        <v>0</v>
      </c>
      <c r="AV76" s="123">
        <f>ROUND(AZ76*L29,2)</f>
        <v>0</v>
      </c>
      <c r="AW76" s="123">
        <f>ROUND(BA76*L30,2)</f>
        <v>0</v>
      </c>
      <c r="AX76" s="123">
        <f>ROUND(BB76*L29,2)</f>
        <v>0</v>
      </c>
      <c r="AY76" s="123">
        <f>ROUND(BC76*L30,2)</f>
        <v>0</v>
      </c>
      <c r="AZ76" s="123">
        <f>ROUND(SUM(AZ77:AZ78),2)</f>
        <v>0</v>
      </c>
      <c r="BA76" s="123">
        <f>ROUND(SUM(BA77:BA78),2)</f>
        <v>0</v>
      </c>
      <c r="BB76" s="123">
        <f>ROUND(SUM(BB77:BB78),2)</f>
        <v>0</v>
      </c>
      <c r="BC76" s="123">
        <f>ROUND(SUM(BC77:BC78),2)</f>
        <v>0</v>
      </c>
      <c r="BD76" s="125">
        <f>ROUND(SUM(BD77:BD78),2)</f>
        <v>0</v>
      </c>
      <c r="BE76" s="7"/>
      <c r="BS76" s="126" t="s">
        <v>79</v>
      </c>
      <c r="BT76" s="126" t="s">
        <v>87</v>
      </c>
      <c r="BU76" s="126" t="s">
        <v>81</v>
      </c>
      <c r="BV76" s="126" t="s">
        <v>82</v>
      </c>
      <c r="BW76" s="126" t="s">
        <v>154</v>
      </c>
      <c r="BX76" s="126" t="s">
        <v>5</v>
      </c>
      <c r="CL76" s="126" t="s">
        <v>39</v>
      </c>
      <c r="CM76" s="126" t="s">
        <v>89</v>
      </c>
    </row>
    <row r="77" s="4" customFormat="1" ht="16.5" customHeight="1">
      <c r="A77" s="127" t="s">
        <v>90</v>
      </c>
      <c r="B77" s="66"/>
      <c r="C77" s="128"/>
      <c r="D77" s="128"/>
      <c r="E77" s="129" t="s">
        <v>155</v>
      </c>
      <c r="F77" s="129"/>
      <c r="G77" s="129"/>
      <c r="H77" s="129"/>
      <c r="I77" s="129"/>
      <c r="J77" s="128"/>
      <c r="K77" s="129" t="s">
        <v>156</v>
      </c>
      <c r="L77" s="129"/>
      <c r="M77" s="129"/>
      <c r="N77" s="129"/>
      <c r="O77" s="129"/>
      <c r="P77" s="129"/>
      <c r="Q77" s="129"/>
      <c r="R77" s="129"/>
      <c r="S77" s="129"/>
      <c r="T77" s="129"/>
      <c r="U77" s="129"/>
      <c r="V77" s="129"/>
      <c r="W77" s="129"/>
      <c r="X77" s="129"/>
      <c r="Y77" s="129"/>
      <c r="Z77" s="129"/>
      <c r="AA77" s="129"/>
      <c r="AB77" s="129"/>
      <c r="AC77" s="129"/>
      <c r="AD77" s="129"/>
      <c r="AE77" s="129"/>
      <c r="AF77" s="129"/>
      <c r="AG77" s="130">
        <f>'Č71 - Dodávky SSZT - NEOC...'!J32</f>
        <v>0</v>
      </c>
      <c r="AH77" s="128"/>
      <c r="AI77" s="128"/>
      <c r="AJ77" s="128"/>
      <c r="AK77" s="128"/>
      <c r="AL77" s="128"/>
      <c r="AM77" s="128"/>
      <c r="AN77" s="130">
        <f>SUM(AG77,AT77)</f>
        <v>0</v>
      </c>
      <c r="AO77" s="128"/>
      <c r="AP77" s="128"/>
      <c r="AQ77" s="131" t="s">
        <v>93</v>
      </c>
      <c r="AR77" s="68"/>
      <c r="AS77" s="132">
        <v>0</v>
      </c>
      <c r="AT77" s="133">
        <f>ROUND(SUM(AV77:AW77),2)</f>
        <v>0</v>
      </c>
      <c r="AU77" s="134">
        <f>'Č71 - Dodávky SSZT - NEOC...'!P85</f>
        <v>0</v>
      </c>
      <c r="AV77" s="133">
        <f>'Č71 - Dodávky SSZT - NEOC...'!J35</f>
        <v>0</v>
      </c>
      <c r="AW77" s="133">
        <f>'Č71 - Dodávky SSZT - NEOC...'!J36</f>
        <v>0</v>
      </c>
      <c r="AX77" s="133">
        <f>'Č71 - Dodávky SSZT - NEOC...'!J37</f>
        <v>0</v>
      </c>
      <c r="AY77" s="133">
        <f>'Č71 - Dodávky SSZT - NEOC...'!J38</f>
        <v>0</v>
      </c>
      <c r="AZ77" s="133">
        <f>'Č71 - Dodávky SSZT - NEOC...'!F35</f>
        <v>0</v>
      </c>
      <c r="BA77" s="133">
        <f>'Č71 - Dodávky SSZT - NEOC...'!F36</f>
        <v>0</v>
      </c>
      <c r="BB77" s="133">
        <f>'Č71 - Dodávky SSZT - NEOC...'!F37</f>
        <v>0</v>
      </c>
      <c r="BC77" s="133">
        <f>'Č71 - Dodávky SSZT - NEOC...'!F38</f>
        <v>0</v>
      </c>
      <c r="BD77" s="135">
        <f>'Č71 - Dodávky SSZT - NEOC...'!F39</f>
        <v>0</v>
      </c>
      <c r="BE77" s="4"/>
      <c r="BT77" s="136" t="s">
        <v>89</v>
      </c>
      <c r="BV77" s="136" t="s">
        <v>82</v>
      </c>
      <c r="BW77" s="136" t="s">
        <v>157</v>
      </c>
      <c r="BX77" s="136" t="s">
        <v>154</v>
      </c>
      <c r="CL77" s="136" t="s">
        <v>39</v>
      </c>
    </row>
    <row r="78" s="4" customFormat="1" ht="16.5" customHeight="1">
      <c r="A78" s="127" t="s">
        <v>90</v>
      </c>
      <c r="B78" s="66"/>
      <c r="C78" s="128"/>
      <c r="D78" s="128"/>
      <c r="E78" s="129" t="s">
        <v>158</v>
      </c>
      <c r="F78" s="129"/>
      <c r="G78" s="129"/>
      <c r="H78" s="129"/>
      <c r="I78" s="129"/>
      <c r="J78" s="128"/>
      <c r="K78" s="129" t="s">
        <v>159</v>
      </c>
      <c r="L78" s="129"/>
      <c r="M78" s="129"/>
      <c r="N78" s="129"/>
      <c r="O78" s="129"/>
      <c r="P78" s="129"/>
      <c r="Q78" s="129"/>
      <c r="R78" s="129"/>
      <c r="S78" s="129"/>
      <c r="T78" s="129"/>
      <c r="U78" s="129"/>
      <c r="V78" s="129"/>
      <c r="W78" s="129"/>
      <c r="X78" s="129"/>
      <c r="Y78" s="129"/>
      <c r="Z78" s="129"/>
      <c r="AA78" s="129"/>
      <c r="AB78" s="129"/>
      <c r="AC78" s="129"/>
      <c r="AD78" s="129"/>
      <c r="AE78" s="129"/>
      <c r="AF78" s="129"/>
      <c r="AG78" s="130">
        <f>'Č72 - materiál a práce'!J32</f>
        <v>0</v>
      </c>
      <c r="AH78" s="128"/>
      <c r="AI78" s="128"/>
      <c r="AJ78" s="128"/>
      <c r="AK78" s="128"/>
      <c r="AL78" s="128"/>
      <c r="AM78" s="128"/>
      <c r="AN78" s="130">
        <f>SUM(AG78,AT78)</f>
        <v>0</v>
      </c>
      <c r="AO78" s="128"/>
      <c r="AP78" s="128"/>
      <c r="AQ78" s="131" t="s">
        <v>93</v>
      </c>
      <c r="AR78" s="68"/>
      <c r="AS78" s="132">
        <v>0</v>
      </c>
      <c r="AT78" s="133">
        <f>ROUND(SUM(AV78:AW78),2)</f>
        <v>0</v>
      </c>
      <c r="AU78" s="134">
        <f>'Č72 - materiál a práce'!P88</f>
        <v>0</v>
      </c>
      <c r="AV78" s="133">
        <f>'Č72 - materiál a práce'!J35</f>
        <v>0</v>
      </c>
      <c r="AW78" s="133">
        <f>'Č72 - materiál a práce'!J36</f>
        <v>0</v>
      </c>
      <c r="AX78" s="133">
        <f>'Č72 - materiál a práce'!J37</f>
        <v>0</v>
      </c>
      <c r="AY78" s="133">
        <f>'Č72 - materiál a práce'!J38</f>
        <v>0</v>
      </c>
      <c r="AZ78" s="133">
        <f>'Č72 - materiál a práce'!F35</f>
        <v>0</v>
      </c>
      <c r="BA78" s="133">
        <f>'Č72 - materiál a práce'!F36</f>
        <v>0</v>
      </c>
      <c r="BB78" s="133">
        <f>'Č72 - materiál a práce'!F37</f>
        <v>0</v>
      </c>
      <c r="BC78" s="133">
        <f>'Č72 - materiál a práce'!F38</f>
        <v>0</v>
      </c>
      <c r="BD78" s="135">
        <f>'Č72 - materiál a práce'!F39</f>
        <v>0</v>
      </c>
      <c r="BE78" s="4"/>
      <c r="BT78" s="136" t="s">
        <v>89</v>
      </c>
      <c r="BV78" s="136" t="s">
        <v>82</v>
      </c>
      <c r="BW78" s="136" t="s">
        <v>160</v>
      </c>
      <c r="BX78" s="136" t="s">
        <v>154</v>
      </c>
      <c r="CL78" s="136" t="s">
        <v>39</v>
      </c>
    </row>
    <row r="79" s="7" customFormat="1" ht="16.5" customHeight="1">
      <c r="A79" s="7"/>
      <c r="B79" s="114"/>
      <c r="C79" s="115"/>
      <c r="D79" s="116" t="s">
        <v>161</v>
      </c>
      <c r="E79" s="116"/>
      <c r="F79" s="116"/>
      <c r="G79" s="116"/>
      <c r="H79" s="116"/>
      <c r="I79" s="117"/>
      <c r="J79" s="116" t="s">
        <v>162</v>
      </c>
      <c r="K79" s="116"/>
      <c r="L79" s="116"/>
      <c r="M79" s="116"/>
      <c r="N79" s="116"/>
      <c r="O79" s="116"/>
      <c r="P79" s="116"/>
      <c r="Q79" s="116"/>
      <c r="R79" s="116"/>
      <c r="S79" s="116"/>
      <c r="T79" s="116"/>
      <c r="U79" s="116"/>
      <c r="V79" s="116"/>
      <c r="W79" s="116"/>
      <c r="X79" s="116"/>
      <c r="Y79" s="116"/>
      <c r="Z79" s="116"/>
      <c r="AA79" s="116"/>
      <c r="AB79" s="116"/>
      <c r="AC79" s="116"/>
      <c r="AD79" s="116"/>
      <c r="AE79" s="116"/>
      <c r="AF79" s="116"/>
      <c r="AG79" s="118">
        <f>ROUND(AG80,2)</f>
        <v>0</v>
      </c>
      <c r="AH79" s="117"/>
      <c r="AI79" s="117"/>
      <c r="AJ79" s="117"/>
      <c r="AK79" s="117"/>
      <c r="AL79" s="117"/>
      <c r="AM79" s="117"/>
      <c r="AN79" s="119">
        <f>SUM(AG79,AT79)</f>
        <v>0</v>
      </c>
      <c r="AO79" s="117"/>
      <c r="AP79" s="117"/>
      <c r="AQ79" s="120" t="s">
        <v>86</v>
      </c>
      <c r="AR79" s="121"/>
      <c r="AS79" s="122">
        <f>ROUND(AS80,2)</f>
        <v>0</v>
      </c>
      <c r="AT79" s="123">
        <f>ROUND(SUM(AV79:AW79),2)</f>
        <v>0</v>
      </c>
      <c r="AU79" s="124">
        <f>ROUND(AU80,5)</f>
        <v>0</v>
      </c>
      <c r="AV79" s="123">
        <f>ROUND(AZ79*L29,2)</f>
        <v>0</v>
      </c>
      <c r="AW79" s="123">
        <f>ROUND(BA79*L30,2)</f>
        <v>0</v>
      </c>
      <c r="AX79" s="123">
        <f>ROUND(BB79*L29,2)</f>
        <v>0</v>
      </c>
      <c r="AY79" s="123">
        <f>ROUND(BC79*L30,2)</f>
        <v>0</v>
      </c>
      <c r="AZ79" s="123">
        <f>ROUND(AZ80,2)</f>
        <v>0</v>
      </c>
      <c r="BA79" s="123">
        <f>ROUND(BA80,2)</f>
        <v>0</v>
      </c>
      <c r="BB79" s="123">
        <f>ROUND(BB80,2)</f>
        <v>0</v>
      </c>
      <c r="BC79" s="123">
        <f>ROUND(BC80,2)</f>
        <v>0</v>
      </c>
      <c r="BD79" s="125">
        <f>ROUND(BD80,2)</f>
        <v>0</v>
      </c>
      <c r="BE79" s="7"/>
      <c r="BS79" s="126" t="s">
        <v>79</v>
      </c>
      <c r="BT79" s="126" t="s">
        <v>87</v>
      </c>
      <c r="BU79" s="126" t="s">
        <v>81</v>
      </c>
      <c r="BV79" s="126" t="s">
        <v>82</v>
      </c>
      <c r="BW79" s="126" t="s">
        <v>163</v>
      </c>
      <c r="BX79" s="126" t="s">
        <v>5</v>
      </c>
      <c r="CL79" s="126" t="s">
        <v>39</v>
      </c>
      <c r="CM79" s="126" t="s">
        <v>89</v>
      </c>
    </row>
    <row r="80" s="4" customFormat="1" ht="16.5" customHeight="1">
      <c r="A80" s="127" t="s">
        <v>90</v>
      </c>
      <c r="B80" s="66"/>
      <c r="C80" s="128"/>
      <c r="D80" s="128"/>
      <c r="E80" s="129" t="s">
        <v>164</v>
      </c>
      <c r="F80" s="129"/>
      <c r="G80" s="129"/>
      <c r="H80" s="129"/>
      <c r="I80" s="129"/>
      <c r="J80" s="128"/>
      <c r="K80" s="129" t="s">
        <v>165</v>
      </c>
      <c r="L80" s="129"/>
      <c r="M80" s="129"/>
      <c r="N80" s="129"/>
      <c r="O80" s="129"/>
      <c r="P80" s="129"/>
      <c r="Q80" s="129"/>
      <c r="R80" s="129"/>
      <c r="S80" s="129"/>
      <c r="T80" s="129"/>
      <c r="U80" s="129"/>
      <c r="V80" s="129"/>
      <c r="W80" s="129"/>
      <c r="X80" s="129"/>
      <c r="Y80" s="129"/>
      <c r="Z80" s="129"/>
      <c r="AA80" s="129"/>
      <c r="AB80" s="129"/>
      <c r="AC80" s="129"/>
      <c r="AD80" s="129"/>
      <c r="AE80" s="129"/>
      <c r="AF80" s="129"/>
      <c r="AG80" s="130">
        <f>'Č81 - VRN'!J32</f>
        <v>0</v>
      </c>
      <c r="AH80" s="128"/>
      <c r="AI80" s="128"/>
      <c r="AJ80" s="128"/>
      <c r="AK80" s="128"/>
      <c r="AL80" s="128"/>
      <c r="AM80" s="128"/>
      <c r="AN80" s="130">
        <f>SUM(AG80,AT80)</f>
        <v>0</v>
      </c>
      <c r="AO80" s="128"/>
      <c r="AP80" s="128"/>
      <c r="AQ80" s="131" t="s">
        <v>93</v>
      </c>
      <c r="AR80" s="68"/>
      <c r="AS80" s="137">
        <v>0</v>
      </c>
      <c r="AT80" s="138">
        <f>ROUND(SUM(AV80:AW80),2)</f>
        <v>0</v>
      </c>
      <c r="AU80" s="139">
        <f>'Č81 - VRN'!P86</f>
        <v>0</v>
      </c>
      <c r="AV80" s="138">
        <f>'Č81 - VRN'!J35</f>
        <v>0</v>
      </c>
      <c r="AW80" s="138">
        <f>'Č81 - VRN'!J36</f>
        <v>0</v>
      </c>
      <c r="AX80" s="138">
        <f>'Č81 - VRN'!J37</f>
        <v>0</v>
      </c>
      <c r="AY80" s="138">
        <f>'Č81 - VRN'!J38</f>
        <v>0</v>
      </c>
      <c r="AZ80" s="138">
        <f>'Č81 - VRN'!F35</f>
        <v>0</v>
      </c>
      <c r="BA80" s="138">
        <f>'Č81 - VRN'!F36</f>
        <v>0</v>
      </c>
      <c r="BB80" s="138">
        <f>'Č81 - VRN'!F37</f>
        <v>0</v>
      </c>
      <c r="BC80" s="138">
        <f>'Č81 - VRN'!F38</f>
        <v>0</v>
      </c>
      <c r="BD80" s="140">
        <f>'Č81 - VRN'!F39</f>
        <v>0</v>
      </c>
      <c r="BE80" s="4"/>
      <c r="BT80" s="136" t="s">
        <v>89</v>
      </c>
      <c r="BV80" s="136" t="s">
        <v>82</v>
      </c>
      <c r="BW80" s="136" t="s">
        <v>166</v>
      </c>
      <c r="BX80" s="136" t="s">
        <v>163</v>
      </c>
      <c r="CL80" s="136" t="s">
        <v>39</v>
      </c>
    </row>
    <row r="81" s="2" customFormat="1" ht="30" customHeight="1">
      <c r="A81" s="40"/>
      <c r="B81" s="41"/>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6"/>
      <c r="AS81" s="40"/>
      <c r="AT81" s="40"/>
      <c r="AU81" s="40"/>
      <c r="AV81" s="40"/>
      <c r="AW81" s="40"/>
      <c r="AX81" s="40"/>
      <c r="AY81" s="40"/>
      <c r="AZ81" s="40"/>
      <c r="BA81" s="40"/>
      <c r="BB81" s="40"/>
      <c r="BC81" s="40"/>
      <c r="BD81" s="40"/>
      <c r="BE81" s="40"/>
    </row>
    <row r="82" s="2" customFormat="1" ht="6.96" customHeight="1">
      <c r="A82" s="40"/>
      <c r="B82" s="62"/>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c r="AO82" s="63"/>
      <c r="AP82" s="63"/>
      <c r="AQ82" s="63"/>
      <c r="AR82" s="46"/>
      <c r="AS82" s="40"/>
      <c r="AT82" s="40"/>
      <c r="AU82" s="40"/>
      <c r="AV82" s="40"/>
      <c r="AW82" s="40"/>
      <c r="AX82" s="40"/>
      <c r="AY82" s="40"/>
      <c r="AZ82" s="40"/>
      <c r="BA82" s="40"/>
      <c r="BB82" s="40"/>
      <c r="BC82" s="40"/>
      <c r="BD82" s="40"/>
      <c r="BE82" s="40"/>
    </row>
  </sheetData>
  <sheetProtection sheet="1" formatColumns="0" formatRows="0" objects="1" scenarios="1" spinCount="100000" saltValue="qzLnYVLEA+1pcGPhOao9W1zhG3MysnZhJIKcMAfDeAmezCDnrT+gQ0cG8ltKDir1SnMOydm+jtomTyc9gp+Z8w==" hashValue="BvcreczX9HOtMWz0DzA1j7vz7E0eT/VJa7vmTM7aveXHM617TnE3xe96zPumuhMca0FHJ1yOCJ0jHe+PwOZERA==" algorithmName="SHA-512" password="CDD6"/>
  <mergeCells count="142">
    <mergeCell ref="E64:I64"/>
    <mergeCell ref="K64:AF64"/>
    <mergeCell ref="D65:H65"/>
    <mergeCell ref="J65:AF65"/>
    <mergeCell ref="E66:I66"/>
    <mergeCell ref="K66:AF66"/>
    <mergeCell ref="E67:I67"/>
    <mergeCell ref="K67:AF67"/>
    <mergeCell ref="D68:H68"/>
    <mergeCell ref="J68:AF68"/>
    <mergeCell ref="E69:I69"/>
    <mergeCell ref="K69:AF69"/>
    <mergeCell ref="D70:H70"/>
    <mergeCell ref="J70:AF70"/>
    <mergeCell ref="K71:AF71"/>
    <mergeCell ref="E71:I71"/>
    <mergeCell ref="J72:AF72"/>
    <mergeCell ref="D72:H72"/>
    <mergeCell ref="K73:AF73"/>
    <mergeCell ref="E73:I73"/>
    <mergeCell ref="K74:AF74"/>
    <mergeCell ref="E74:I74"/>
    <mergeCell ref="E75:I75"/>
    <mergeCell ref="K75:AF75"/>
    <mergeCell ref="J76:AF76"/>
    <mergeCell ref="D76:H76"/>
    <mergeCell ref="E77:I77"/>
    <mergeCell ref="K77:AF77"/>
    <mergeCell ref="K78:AF78"/>
    <mergeCell ref="E78:I78"/>
    <mergeCell ref="D79:H79"/>
    <mergeCell ref="J79:AF79"/>
    <mergeCell ref="E80:I80"/>
    <mergeCell ref="K80:AF80"/>
    <mergeCell ref="AG61:AM61"/>
    <mergeCell ref="AN61:AP61"/>
    <mergeCell ref="AN62:AP62"/>
    <mergeCell ref="AG62:AM62"/>
    <mergeCell ref="AG63:AM63"/>
    <mergeCell ref="AN63:AP63"/>
    <mergeCell ref="AN64:AP64"/>
    <mergeCell ref="AG64:AM64"/>
    <mergeCell ref="AN65:AP65"/>
    <mergeCell ref="AG65:AM65"/>
    <mergeCell ref="AN66:AP66"/>
    <mergeCell ref="AG66:AM66"/>
    <mergeCell ref="AG67:AM67"/>
    <mergeCell ref="AN67:AP67"/>
    <mergeCell ref="AN68:AP68"/>
    <mergeCell ref="AG68:AM68"/>
    <mergeCell ref="AN69:AP69"/>
    <mergeCell ref="AG69:AM69"/>
    <mergeCell ref="AG70:AM70"/>
    <mergeCell ref="AN70:AP70"/>
    <mergeCell ref="AG71:AM71"/>
    <mergeCell ref="AN71:AP71"/>
    <mergeCell ref="AG72:AM72"/>
    <mergeCell ref="AN72:AP72"/>
    <mergeCell ref="AG73:AM73"/>
    <mergeCell ref="AN73:AP73"/>
    <mergeCell ref="AN74:AP74"/>
    <mergeCell ref="AG74:AM74"/>
    <mergeCell ref="AG75:AM75"/>
    <mergeCell ref="AN75:AP75"/>
    <mergeCell ref="AN76:AP76"/>
    <mergeCell ref="AG76:AM76"/>
    <mergeCell ref="AN77:AP77"/>
    <mergeCell ref="AG77:AM77"/>
    <mergeCell ref="AN78:AP78"/>
    <mergeCell ref="AG78:AM78"/>
    <mergeCell ref="AN79:AP79"/>
    <mergeCell ref="AG79:AM79"/>
    <mergeCell ref="AN80:AP80"/>
    <mergeCell ref="AG80:AM80"/>
    <mergeCell ref="L45:AO45"/>
    <mergeCell ref="I52:AF52"/>
    <mergeCell ref="C52:G52"/>
    <mergeCell ref="J55:AF55"/>
    <mergeCell ref="D55:H55"/>
    <mergeCell ref="K56:AF56"/>
    <mergeCell ref="E56:I56"/>
    <mergeCell ref="K57:AF57"/>
    <mergeCell ref="E57:I57"/>
    <mergeCell ref="E58:I58"/>
    <mergeCell ref="K58:AF58"/>
    <mergeCell ref="K59:AF59"/>
    <mergeCell ref="E59:I59"/>
    <mergeCell ref="K60:AF60"/>
    <mergeCell ref="E60:I60"/>
    <mergeCell ref="J61:AF61"/>
    <mergeCell ref="D61:H61"/>
    <mergeCell ref="E62:I62"/>
    <mergeCell ref="K62:AF62"/>
    <mergeCell ref="K63:AF63"/>
    <mergeCell ref="E63:I63"/>
    <mergeCell ref="AM47:AN47"/>
    <mergeCell ref="AM49:AP49"/>
    <mergeCell ref="AS49:AT51"/>
    <mergeCell ref="AM50:AP50"/>
    <mergeCell ref="AN52:AP52"/>
    <mergeCell ref="AG52:AM52"/>
    <mergeCell ref="AN55:AP55"/>
    <mergeCell ref="AG55:AM55"/>
    <mergeCell ref="AN56:AP56"/>
    <mergeCell ref="AG56:AM56"/>
    <mergeCell ref="AN57:AP57"/>
    <mergeCell ref="AG57:AM57"/>
    <mergeCell ref="AN58:AP58"/>
    <mergeCell ref="AG58:AM58"/>
    <mergeCell ref="AN59:AP59"/>
    <mergeCell ref="AG59:AM59"/>
    <mergeCell ref="AN60:AP60"/>
    <mergeCell ref="AG60:AM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Č11 - 1.SK, spojka 5ab - ...'!C2" display="/"/>
    <hyperlink ref="A57" location="'Č12 - v.č.26'!C2" display="/"/>
    <hyperlink ref="A58" location="'Č13 - v.č.25'!C2" display="/"/>
    <hyperlink ref="A59" location="'Č14 - 1.SK, spojka 25-26'!C2" display="/"/>
    <hyperlink ref="A60" location="'Č15 - 1.SK, spojka 19ab-25'!C2" display="/"/>
    <hyperlink ref="A62" location="'Č21 - Výhybky  2,3ab,5ab,...'!C2" display="/"/>
    <hyperlink ref="A63" location="'Č22 - Výhybka 19 ab'!C2" display="/"/>
    <hyperlink ref="A64" location="'Č23 - Oprava kolejnicovéh...'!C2" display="/"/>
    <hyperlink ref="A66" location="'Č31 - Úpořiny v.č.7ab'!C2" display="/"/>
    <hyperlink ref="A67" location="'Č32 - Úpořiny v.č.8ab'!C2" display="/"/>
    <hyperlink ref="A69" location="'Č41 - P2085 1.TK a 2.TK (...'!C2" display="/"/>
    <hyperlink ref="A71" location="'Č51 - Podbití a následné ...'!C2" display="/"/>
    <hyperlink ref="A73" location="'Č61 - Výhybky  2,3ab,5ab,...'!C2" display="/"/>
    <hyperlink ref="A74" location="'Č62 - Výhybka 19 ab'!C2" display="/"/>
    <hyperlink ref="A75" location="'Č63 - Výhybka 7ab, 8ab,25,26'!C2" display="/"/>
    <hyperlink ref="A77" location="'Č71 - Dodávky SSZT - NEOC...'!C2" display="/"/>
    <hyperlink ref="A78" location="'Č72 - materiál a práce'!C2" display="/"/>
    <hyperlink ref="A80" location="'Č81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126</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173</v>
      </c>
      <c r="L4" s="21"/>
      <c r="M4" s="145" t="s">
        <v>10</v>
      </c>
      <c r="AT4" s="18" t="s">
        <v>41</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1294</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1295</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1296</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ROUND(J85,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ROUND((SUM(BE85:BE225)),  2)</f>
        <v>0</v>
      </c>
      <c r="G35" s="40"/>
      <c r="H35" s="40"/>
      <c r="I35" s="161">
        <v>0.20999999999999999</v>
      </c>
      <c r="J35" s="160">
        <f>ROUND(((SUM(BE85:BE225))*I35),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ROUND((SUM(BF85:BF225)),  2)</f>
        <v>0</v>
      </c>
      <c r="G36" s="40"/>
      <c r="H36" s="40"/>
      <c r="I36" s="161">
        <v>0.14999999999999999</v>
      </c>
      <c r="J36" s="160">
        <f>ROUND(((SUM(BF85:BF225))*I36),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ROUND((SUM(BG85:BG225)),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ROUND((SUM(BH85:BH225)),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ROUND((SUM(BI85:BI225)),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1294</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Č31 - Úpořiny v.č.7ab</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Opler Libor,724 496 796, Opler@spravazeleznic.cz</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J85</f>
        <v>0</v>
      </c>
      <c r="K63" s="42"/>
      <c r="L63" s="148"/>
      <c r="S63" s="40"/>
      <c r="T63" s="40"/>
      <c r="U63" s="40"/>
      <c r="V63" s="40"/>
      <c r="W63" s="40"/>
      <c r="X63" s="40"/>
      <c r="Y63" s="40"/>
      <c r="Z63" s="40"/>
      <c r="AA63" s="40"/>
      <c r="AB63" s="40"/>
      <c r="AC63" s="40"/>
      <c r="AD63" s="40"/>
      <c r="AE63" s="40"/>
      <c r="AU63" s="18" t="s">
        <v>193</v>
      </c>
    </row>
    <row r="64" hidden="1"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8"/>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8"/>
      <c r="S69" s="40"/>
      <c r="T69" s="40"/>
      <c r="U69" s="40"/>
      <c r="V69" s="40"/>
      <c r="W69" s="40"/>
      <c r="X69" s="40"/>
      <c r="Y69" s="40"/>
      <c r="Z69" s="40"/>
      <c r="AA69" s="40"/>
      <c r="AB69" s="40"/>
      <c r="AC69" s="40"/>
      <c r="AD69" s="40"/>
      <c r="AE69" s="40"/>
    </row>
    <row r="70" s="2" customFormat="1" ht="24.96" customHeight="1">
      <c r="A70" s="40"/>
      <c r="B70" s="41"/>
      <c r="C70" s="24" t="s">
        <v>198</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26.25" customHeight="1">
      <c r="A73" s="40"/>
      <c r="B73" s="41"/>
      <c r="C73" s="42"/>
      <c r="D73" s="42"/>
      <c r="E73" s="173" t="str">
        <f>E7</f>
        <v>Oprava kolejí a výhybek v žst. Úpořiny - změna1 po prohlídce staveniště</v>
      </c>
      <c r="F73" s="33"/>
      <c r="G73" s="33"/>
      <c r="H73" s="33"/>
      <c r="I73" s="42"/>
      <c r="J73" s="42"/>
      <c r="K73" s="42"/>
      <c r="L73" s="148"/>
      <c r="S73" s="40"/>
      <c r="T73" s="40"/>
      <c r="U73" s="40"/>
      <c r="V73" s="40"/>
      <c r="W73" s="40"/>
      <c r="X73" s="40"/>
      <c r="Y73" s="40"/>
      <c r="Z73" s="40"/>
      <c r="AA73" s="40"/>
      <c r="AB73" s="40"/>
      <c r="AC73" s="40"/>
      <c r="AD73" s="40"/>
      <c r="AE73" s="40"/>
    </row>
    <row r="74" s="1" customFormat="1" ht="12" customHeight="1">
      <c r="B74" s="22"/>
      <c r="C74" s="33" t="s">
        <v>184</v>
      </c>
      <c r="D74" s="23"/>
      <c r="E74" s="23"/>
      <c r="F74" s="23"/>
      <c r="G74" s="23"/>
      <c r="H74" s="23"/>
      <c r="I74" s="23"/>
      <c r="J74" s="23"/>
      <c r="K74" s="23"/>
      <c r="L74" s="21"/>
    </row>
    <row r="75" s="2" customFormat="1" ht="16.5" customHeight="1">
      <c r="A75" s="40"/>
      <c r="B75" s="41"/>
      <c r="C75" s="42"/>
      <c r="D75" s="42"/>
      <c r="E75" s="173" t="s">
        <v>1294</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186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72" t="str">
        <f>E11</f>
        <v>Č31 - Úpořiny v.č.7ab</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Úpořiny</v>
      </c>
      <c r="G79" s="42"/>
      <c r="H79" s="42"/>
      <c r="I79" s="33" t="s">
        <v>24</v>
      </c>
      <c r="J79" s="75" t="str">
        <f>IF(J14="","",J14)</f>
        <v>27. 1. 2021</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Správa železnic, státní organizac</v>
      </c>
      <c r="G81" s="42"/>
      <c r="H81" s="42"/>
      <c r="I81" s="33" t="s">
        <v>38</v>
      </c>
      <c r="J81" s="38" t="str">
        <f>E23</f>
        <v xml:space="preserve"> </v>
      </c>
      <c r="K81" s="42"/>
      <c r="L81" s="148"/>
      <c r="S81" s="40"/>
      <c r="T81" s="40"/>
      <c r="U81" s="40"/>
      <c r="V81" s="40"/>
      <c r="W81" s="40"/>
      <c r="X81" s="40"/>
      <c r="Y81" s="40"/>
      <c r="Z81" s="40"/>
      <c r="AA81" s="40"/>
      <c r="AB81" s="40"/>
      <c r="AC81" s="40"/>
      <c r="AD81" s="40"/>
      <c r="AE81" s="40"/>
    </row>
    <row r="82" s="2" customFormat="1" ht="54.45" customHeight="1">
      <c r="A82" s="40"/>
      <c r="B82" s="41"/>
      <c r="C82" s="33" t="s">
        <v>36</v>
      </c>
      <c r="D82" s="42"/>
      <c r="E82" s="42"/>
      <c r="F82" s="28" t="str">
        <f>IF(E20="","",E20)</f>
        <v>Vyplň údaj</v>
      </c>
      <c r="G82" s="42"/>
      <c r="H82" s="42"/>
      <c r="I82" s="33" t="s">
        <v>42</v>
      </c>
      <c r="J82" s="38" t="str">
        <f>E26</f>
        <v>Opler Libor,724 496 796, Opler@spravazeleznic.cz</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199</v>
      </c>
      <c r="D84" s="192" t="s">
        <v>65</v>
      </c>
      <c r="E84" s="192" t="s">
        <v>61</v>
      </c>
      <c r="F84" s="192" t="s">
        <v>62</v>
      </c>
      <c r="G84" s="192" t="s">
        <v>200</v>
      </c>
      <c r="H84" s="192" t="s">
        <v>201</v>
      </c>
      <c r="I84" s="192" t="s">
        <v>202</v>
      </c>
      <c r="J84" s="192" t="s">
        <v>192</v>
      </c>
      <c r="K84" s="193" t="s">
        <v>203</v>
      </c>
      <c r="L84" s="194"/>
      <c r="M84" s="95" t="s">
        <v>39</v>
      </c>
      <c r="N84" s="96" t="s">
        <v>50</v>
      </c>
      <c r="O84" s="96" t="s">
        <v>204</v>
      </c>
      <c r="P84" s="96" t="s">
        <v>205</v>
      </c>
      <c r="Q84" s="96" t="s">
        <v>206</v>
      </c>
      <c r="R84" s="96" t="s">
        <v>207</v>
      </c>
      <c r="S84" s="96" t="s">
        <v>208</v>
      </c>
      <c r="T84" s="96" t="s">
        <v>209</v>
      </c>
      <c r="U84" s="97" t="s">
        <v>210</v>
      </c>
      <c r="V84" s="189"/>
      <c r="W84" s="189"/>
      <c r="X84" s="189"/>
      <c r="Y84" s="189"/>
      <c r="Z84" s="189"/>
      <c r="AA84" s="189"/>
      <c r="AB84" s="189"/>
      <c r="AC84" s="189"/>
      <c r="AD84" s="189"/>
      <c r="AE84" s="189"/>
    </row>
    <row r="85" s="2" customFormat="1" ht="22.8" customHeight="1">
      <c r="A85" s="40"/>
      <c r="B85" s="41"/>
      <c r="C85" s="102" t="s">
        <v>211</v>
      </c>
      <c r="D85" s="42"/>
      <c r="E85" s="42"/>
      <c r="F85" s="42"/>
      <c r="G85" s="42"/>
      <c r="H85" s="42"/>
      <c r="I85" s="42"/>
      <c r="J85" s="195">
        <f>BK85</f>
        <v>0</v>
      </c>
      <c r="K85" s="42"/>
      <c r="L85" s="46"/>
      <c r="M85" s="98"/>
      <c r="N85" s="196"/>
      <c r="O85" s="99"/>
      <c r="P85" s="197">
        <f>SUM(P86:P225)</f>
        <v>0</v>
      </c>
      <c r="Q85" s="99"/>
      <c r="R85" s="197">
        <f>SUM(R86:R225)</f>
        <v>115.88066000000002</v>
      </c>
      <c r="S85" s="99"/>
      <c r="T85" s="197">
        <f>SUM(T86:T225)</f>
        <v>0</v>
      </c>
      <c r="U85" s="100"/>
      <c r="V85" s="40"/>
      <c r="W85" s="40"/>
      <c r="X85" s="40"/>
      <c r="Y85" s="40"/>
      <c r="Z85" s="40"/>
      <c r="AA85" s="40"/>
      <c r="AB85" s="40"/>
      <c r="AC85" s="40"/>
      <c r="AD85" s="40"/>
      <c r="AE85" s="40"/>
      <c r="AT85" s="18" t="s">
        <v>79</v>
      </c>
      <c r="AU85" s="18" t="s">
        <v>193</v>
      </c>
      <c r="BK85" s="198">
        <f>SUM(BK86:BK225)</f>
        <v>0</v>
      </c>
    </row>
    <row r="86" s="2" customFormat="1">
      <c r="A86" s="40"/>
      <c r="B86" s="41"/>
      <c r="C86" s="199" t="s">
        <v>87</v>
      </c>
      <c r="D86" s="199" t="s">
        <v>212</v>
      </c>
      <c r="E86" s="200" t="s">
        <v>1297</v>
      </c>
      <c r="F86" s="201" t="s">
        <v>1298</v>
      </c>
      <c r="G86" s="202" t="s">
        <v>338</v>
      </c>
      <c r="H86" s="203">
        <v>57</v>
      </c>
      <c r="I86" s="204"/>
      <c r="J86" s="205">
        <f>ROUND(I86*H86,2)</f>
        <v>0</v>
      </c>
      <c r="K86" s="201" t="s">
        <v>216</v>
      </c>
      <c r="L86" s="46"/>
      <c r="M86" s="206" t="s">
        <v>39</v>
      </c>
      <c r="N86" s="207" t="s">
        <v>53</v>
      </c>
      <c r="O86" s="87"/>
      <c r="P86" s="208">
        <f>O86*H86</f>
        <v>0</v>
      </c>
      <c r="Q86" s="208">
        <v>0</v>
      </c>
      <c r="R86" s="208">
        <f>Q86*H86</f>
        <v>0</v>
      </c>
      <c r="S86" s="208">
        <v>0</v>
      </c>
      <c r="T86" s="208">
        <f>S86*H86</f>
        <v>0</v>
      </c>
      <c r="U86" s="209" t="s">
        <v>39</v>
      </c>
      <c r="V86" s="40"/>
      <c r="W86" s="40"/>
      <c r="X86" s="40"/>
      <c r="Y86" s="40"/>
      <c r="Z86" s="40"/>
      <c r="AA86" s="40"/>
      <c r="AB86" s="40"/>
      <c r="AC86" s="40"/>
      <c r="AD86" s="40"/>
      <c r="AE86" s="40"/>
      <c r="AR86" s="210" t="s">
        <v>217</v>
      </c>
      <c r="AT86" s="210" t="s">
        <v>212</v>
      </c>
      <c r="AU86" s="210" t="s">
        <v>80</v>
      </c>
      <c r="AY86" s="18" t="s">
        <v>218</v>
      </c>
      <c r="BE86" s="211">
        <f>IF(N86="základní",J86,0)</f>
        <v>0</v>
      </c>
      <c r="BF86" s="211">
        <f>IF(N86="snížená",J86,0)</f>
        <v>0</v>
      </c>
      <c r="BG86" s="211">
        <f>IF(N86="zákl. přenesená",J86,0)</f>
        <v>0</v>
      </c>
      <c r="BH86" s="211">
        <f>IF(N86="sníž. přenesená",J86,0)</f>
        <v>0</v>
      </c>
      <c r="BI86" s="211">
        <f>IF(N86="nulová",J86,0)</f>
        <v>0</v>
      </c>
      <c r="BJ86" s="18" t="s">
        <v>217</v>
      </c>
      <c r="BK86" s="211">
        <f>ROUND(I86*H86,2)</f>
        <v>0</v>
      </c>
      <c r="BL86" s="18" t="s">
        <v>217</v>
      </c>
      <c r="BM86" s="210" t="s">
        <v>89</v>
      </c>
    </row>
    <row r="87" s="2" customFormat="1">
      <c r="A87" s="40"/>
      <c r="B87" s="41"/>
      <c r="C87" s="42"/>
      <c r="D87" s="212" t="s">
        <v>220</v>
      </c>
      <c r="E87" s="42"/>
      <c r="F87" s="213" t="s">
        <v>1299</v>
      </c>
      <c r="G87" s="42"/>
      <c r="H87" s="42"/>
      <c r="I87" s="214"/>
      <c r="J87" s="42"/>
      <c r="K87" s="42"/>
      <c r="L87" s="46"/>
      <c r="M87" s="215"/>
      <c r="N87" s="216"/>
      <c r="O87" s="87"/>
      <c r="P87" s="87"/>
      <c r="Q87" s="87"/>
      <c r="R87" s="87"/>
      <c r="S87" s="87"/>
      <c r="T87" s="87"/>
      <c r="U87" s="88"/>
      <c r="V87" s="40"/>
      <c r="W87" s="40"/>
      <c r="X87" s="40"/>
      <c r="Y87" s="40"/>
      <c r="Z87" s="40"/>
      <c r="AA87" s="40"/>
      <c r="AB87" s="40"/>
      <c r="AC87" s="40"/>
      <c r="AD87" s="40"/>
      <c r="AE87" s="40"/>
      <c r="AT87" s="18" t="s">
        <v>220</v>
      </c>
      <c r="AU87" s="18" t="s">
        <v>80</v>
      </c>
    </row>
    <row r="88" s="2" customFormat="1">
      <c r="A88" s="40"/>
      <c r="B88" s="41"/>
      <c r="C88" s="42"/>
      <c r="D88" s="212" t="s">
        <v>234</v>
      </c>
      <c r="E88" s="42"/>
      <c r="F88" s="239" t="s">
        <v>1300</v>
      </c>
      <c r="G88" s="42"/>
      <c r="H88" s="42"/>
      <c r="I88" s="214"/>
      <c r="J88" s="42"/>
      <c r="K88" s="42"/>
      <c r="L88" s="46"/>
      <c r="M88" s="215"/>
      <c r="N88" s="216"/>
      <c r="O88" s="87"/>
      <c r="P88" s="87"/>
      <c r="Q88" s="87"/>
      <c r="R88" s="87"/>
      <c r="S88" s="87"/>
      <c r="T88" s="87"/>
      <c r="U88" s="88"/>
      <c r="V88" s="40"/>
      <c r="W88" s="40"/>
      <c r="X88" s="40"/>
      <c r="Y88" s="40"/>
      <c r="Z88" s="40"/>
      <c r="AA88" s="40"/>
      <c r="AB88" s="40"/>
      <c r="AC88" s="40"/>
      <c r="AD88" s="40"/>
      <c r="AE88" s="40"/>
      <c r="AT88" s="18" t="s">
        <v>234</v>
      </c>
      <c r="AU88" s="18" t="s">
        <v>80</v>
      </c>
    </row>
    <row r="89" s="2" customFormat="1">
      <c r="A89" s="40"/>
      <c r="B89" s="41"/>
      <c r="C89" s="199" t="s">
        <v>89</v>
      </c>
      <c r="D89" s="199" t="s">
        <v>212</v>
      </c>
      <c r="E89" s="200" t="s">
        <v>906</v>
      </c>
      <c r="F89" s="201" t="s">
        <v>877</v>
      </c>
      <c r="G89" s="202" t="s">
        <v>215</v>
      </c>
      <c r="H89" s="203">
        <v>80</v>
      </c>
      <c r="I89" s="204"/>
      <c r="J89" s="205">
        <f>ROUND(I89*H89,2)</f>
        <v>0</v>
      </c>
      <c r="K89" s="201" t="s">
        <v>216</v>
      </c>
      <c r="L89" s="46"/>
      <c r="M89" s="206" t="s">
        <v>39</v>
      </c>
      <c r="N89" s="207" t="s">
        <v>53</v>
      </c>
      <c r="O89" s="87"/>
      <c r="P89" s="208">
        <f>O89*H89</f>
        <v>0</v>
      </c>
      <c r="Q89" s="208">
        <v>0</v>
      </c>
      <c r="R89" s="208">
        <f>Q89*H89</f>
        <v>0</v>
      </c>
      <c r="S89" s="208">
        <v>0</v>
      </c>
      <c r="T89" s="208">
        <f>S89*H89</f>
        <v>0</v>
      </c>
      <c r="U89" s="209" t="s">
        <v>39</v>
      </c>
      <c r="V89" s="40"/>
      <c r="W89" s="40"/>
      <c r="X89" s="40"/>
      <c r="Y89" s="40"/>
      <c r="Z89" s="40"/>
      <c r="AA89" s="40"/>
      <c r="AB89" s="40"/>
      <c r="AC89" s="40"/>
      <c r="AD89" s="40"/>
      <c r="AE89" s="40"/>
      <c r="AR89" s="210" t="s">
        <v>217</v>
      </c>
      <c r="AT89" s="210" t="s">
        <v>212</v>
      </c>
      <c r="AU89" s="210" t="s">
        <v>80</v>
      </c>
      <c r="AY89" s="18" t="s">
        <v>218</v>
      </c>
      <c r="BE89" s="211">
        <f>IF(N89="základní",J89,0)</f>
        <v>0</v>
      </c>
      <c r="BF89" s="211">
        <f>IF(N89="snížená",J89,0)</f>
        <v>0</v>
      </c>
      <c r="BG89" s="211">
        <f>IF(N89="zákl. přenesená",J89,0)</f>
        <v>0</v>
      </c>
      <c r="BH89" s="211">
        <f>IF(N89="sníž. přenesená",J89,0)</f>
        <v>0</v>
      </c>
      <c r="BI89" s="211">
        <f>IF(N89="nulová",J89,0)</f>
        <v>0</v>
      </c>
      <c r="BJ89" s="18" t="s">
        <v>217</v>
      </c>
      <c r="BK89" s="211">
        <f>ROUND(I89*H89,2)</f>
        <v>0</v>
      </c>
      <c r="BL89" s="18" t="s">
        <v>217</v>
      </c>
      <c r="BM89" s="210" t="s">
        <v>217</v>
      </c>
    </row>
    <row r="90" s="2" customFormat="1">
      <c r="A90" s="40"/>
      <c r="B90" s="41"/>
      <c r="C90" s="42"/>
      <c r="D90" s="212" t="s">
        <v>220</v>
      </c>
      <c r="E90" s="42"/>
      <c r="F90" s="213" t="s">
        <v>908</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220</v>
      </c>
      <c r="AU90" s="18" t="s">
        <v>80</v>
      </c>
    </row>
    <row r="91" s="2" customFormat="1">
      <c r="A91" s="40"/>
      <c r="B91" s="41"/>
      <c r="C91" s="199" t="s">
        <v>229</v>
      </c>
      <c r="D91" s="199" t="s">
        <v>212</v>
      </c>
      <c r="E91" s="200" t="s">
        <v>1301</v>
      </c>
      <c r="F91" s="201" t="s">
        <v>1302</v>
      </c>
      <c r="G91" s="202" t="s">
        <v>215</v>
      </c>
      <c r="H91" s="203">
        <v>80</v>
      </c>
      <c r="I91" s="204"/>
      <c r="J91" s="205">
        <f>ROUND(I91*H91,2)</f>
        <v>0</v>
      </c>
      <c r="K91" s="201" t="s">
        <v>216</v>
      </c>
      <c r="L91" s="46"/>
      <c r="M91" s="206" t="s">
        <v>39</v>
      </c>
      <c r="N91" s="207"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217</v>
      </c>
      <c r="AT91" s="210" t="s">
        <v>212</v>
      </c>
      <c r="AU91" s="210" t="s">
        <v>80</v>
      </c>
      <c r="AY91" s="18" t="s">
        <v>218</v>
      </c>
      <c r="BE91" s="211">
        <f>IF(N91="základní",J91,0)</f>
        <v>0</v>
      </c>
      <c r="BF91" s="211">
        <f>IF(N91="snížená",J91,0)</f>
        <v>0</v>
      </c>
      <c r="BG91" s="211">
        <f>IF(N91="zákl. přenesená",J91,0)</f>
        <v>0</v>
      </c>
      <c r="BH91" s="211">
        <f>IF(N91="sníž. přenesená",J91,0)</f>
        <v>0</v>
      </c>
      <c r="BI91" s="211">
        <f>IF(N91="nulová",J91,0)</f>
        <v>0</v>
      </c>
      <c r="BJ91" s="18" t="s">
        <v>217</v>
      </c>
      <c r="BK91" s="211">
        <f>ROUND(I91*H91,2)</f>
        <v>0</v>
      </c>
      <c r="BL91" s="18" t="s">
        <v>217</v>
      </c>
      <c r="BM91" s="210" t="s">
        <v>248</v>
      </c>
    </row>
    <row r="92" s="2" customFormat="1">
      <c r="A92" s="40"/>
      <c r="B92" s="41"/>
      <c r="C92" s="42"/>
      <c r="D92" s="212" t="s">
        <v>220</v>
      </c>
      <c r="E92" s="42"/>
      <c r="F92" s="213" t="s">
        <v>1303</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220</v>
      </c>
      <c r="AU92" s="18" t="s">
        <v>80</v>
      </c>
    </row>
    <row r="93" s="2" customFormat="1" ht="21.75" customHeight="1">
      <c r="A93" s="40"/>
      <c r="B93" s="41"/>
      <c r="C93" s="199" t="s">
        <v>217</v>
      </c>
      <c r="D93" s="199" t="s">
        <v>212</v>
      </c>
      <c r="E93" s="200" t="s">
        <v>430</v>
      </c>
      <c r="F93" s="201" t="s">
        <v>702</v>
      </c>
      <c r="G93" s="202" t="s">
        <v>338</v>
      </c>
      <c r="H93" s="203">
        <v>57</v>
      </c>
      <c r="I93" s="204"/>
      <c r="J93" s="205">
        <f>ROUND(I93*H93,2)</f>
        <v>0</v>
      </c>
      <c r="K93" s="201" t="s">
        <v>216</v>
      </c>
      <c r="L93" s="46"/>
      <c r="M93" s="206" t="s">
        <v>39</v>
      </c>
      <c r="N93" s="207"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217</v>
      </c>
      <c r="AT93" s="210" t="s">
        <v>212</v>
      </c>
      <c r="AU93" s="210" t="s">
        <v>80</v>
      </c>
      <c r="AY93" s="18" t="s">
        <v>218</v>
      </c>
      <c r="BE93" s="211">
        <f>IF(N93="základní",J93,0)</f>
        <v>0</v>
      </c>
      <c r="BF93" s="211">
        <f>IF(N93="snížená",J93,0)</f>
        <v>0</v>
      </c>
      <c r="BG93" s="211">
        <f>IF(N93="zákl. přenesená",J93,0)</f>
        <v>0</v>
      </c>
      <c r="BH93" s="211">
        <f>IF(N93="sníž. přenesená",J93,0)</f>
        <v>0</v>
      </c>
      <c r="BI93" s="211">
        <f>IF(N93="nulová",J93,0)</f>
        <v>0</v>
      </c>
      <c r="BJ93" s="18" t="s">
        <v>217</v>
      </c>
      <c r="BK93" s="211">
        <f>ROUND(I93*H93,2)</f>
        <v>0</v>
      </c>
      <c r="BL93" s="18" t="s">
        <v>217</v>
      </c>
      <c r="BM93" s="210" t="s">
        <v>219</v>
      </c>
    </row>
    <row r="94" s="2" customFormat="1">
      <c r="A94" s="40"/>
      <c r="B94" s="41"/>
      <c r="C94" s="42"/>
      <c r="D94" s="212" t="s">
        <v>220</v>
      </c>
      <c r="E94" s="42"/>
      <c r="F94" s="213" t="s">
        <v>432</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220</v>
      </c>
      <c r="AU94" s="18" t="s">
        <v>80</v>
      </c>
    </row>
    <row r="95" s="2" customFormat="1">
      <c r="A95" s="40"/>
      <c r="B95" s="41"/>
      <c r="C95" s="199" t="s">
        <v>243</v>
      </c>
      <c r="D95" s="199" t="s">
        <v>212</v>
      </c>
      <c r="E95" s="200" t="s">
        <v>1304</v>
      </c>
      <c r="F95" s="201" t="s">
        <v>1305</v>
      </c>
      <c r="G95" s="202" t="s">
        <v>273</v>
      </c>
      <c r="H95" s="203">
        <v>90</v>
      </c>
      <c r="I95" s="204"/>
      <c r="J95" s="205">
        <f>ROUND(I95*H95,2)</f>
        <v>0</v>
      </c>
      <c r="K95" s="201" t="s">
        <v>216</v>
      </c>
      <c r="L95" s="46"/>
      <c r="M95" s="206" t="s">
        <v>39</v>
      </c>
      <c r="N95" s="207" t="s">
        <v>53</v>
      </c>
      <c r="O95" s="87"/>
      <c r="P95" s="208">
        <f>O95*H95</f>
        <v>0</v>
      </c>
      <c r="Q95" s="208">
        <v>0</v>
      </c>
      <c r="R95" s="208">
        <f>Q95*H95</f>
        <v>0</v>
      </c>
      <c r="S95" s="208">
        <v>0</v>
      </c>
      <c r="T95" s="208">
        <f>S95*H95</f>
        <v>0</v>
      </c>
      <c r="U95" s="209" t="s">
        <v>39</v>
      </c>
      <c r="V95" s="40"/>
      <c r="W95" s="40"/>
      <c r="X95" s="40"/>
      <c r="Y95" s="40"/>
      <c r="Z95" s="40"/>
      <c r="AA95" s="40"/>
      <c r="AB95" s="40"/>
      <c r="AC95" s="40"/>
      <c r="AD95" s="40"/>
      <c r="AE95" s="40"/>
      <c r="AR95" s="210" t="s">
        <v>217</v>
      </c>
      <c r="AT95" s="210" t="s">
        <v>212</v>
      </c>
      <c r="AU95" s="210" t="s">
        <v>80</v>
      </c>
      <c r="AY95" s="18" t="s">
        <v>218</v>
      </c>
      <c r="BE95" s="211">
        <f>IF(N95="základní",J95,0)</f>
        <v>0</v>
      </c>
      <c r="BF95" s="211">
        <f>IF(N95="snížená",J95,0)</f>
        <v>0</v>
      </c>
      <c r="BG95" s="211">
        <f>IF(N95="zákl. přenesená",J95,0)</f>
        <v>0</v>
      </c>
      <c r="BH95" s="211">
        <f>IF(N95="sníž. přenesená",J95,0)</f>
        <v>0</v>
      </c>
      <c r="BI95" s="211">
        <f>IF(N95="nulová",J95,0)</f>
        <v>0</v>
      </c>
      <c r="BJ95" s="18" t="s">
        <v>217</v>
      </c>
      <c r="BK95" s="211">
        <f>ROUND(I95*H95,2)</f>
        <v>0</v>
      </c>
      <c r="BL95" s="18" t="s">
        <v>217</v>
      </c>
      <c r="BM95" s="210" t="s">
        <v>227</v>
      </c>
    </row>
    <row r="96" s="2" customFormat="1">
      <c r="A96" s="40"/>
      <c r="B96" s="41"/>
      <c r="C96" s="42"/>
      <c r="D96" s="212" t="s">
        <v>220</v>
      </c>
      <c r="E96" s="42"/>
      <c r="F96" s="213" t="s">
        <v>1306</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220</v>
      </c>
      <c r="AU96" s="18" t="s">
        <v>80</v>
      </c>
    </row>
    <row r="97" s="2" customFormat="1">
      <c r="A97" s="40"/>
      <c r="B97" s="41"/>
      <c r="C97" s="42"/>
      <c r="D97" s="212" t="s">
        <v>234</v>
      </c>
      <c r="E97" s="42"/>
      <c r="F97" s="239" t="s">
        <v>1307</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234</v>
      </c>
      <c r="AU97" s="18" t="s">
        <v>80</v>
      </c>
    </row>
    <row r="98" s="2" customFormat="1" ht="16.5" customHeight="1">
      <c r="A98" s="40"/>
      <c r="B98" s="41"/>
      <c r="C98" s="199" t="s">
        <v>248</v>
      </c>
      <c r="D98" s="199" t="s">
        <v>212</v>
      </c>
      <c r="E98" s="200" t="s">
        <v>433</v>
      </c>
      <c r="F98" s="201" t="s">
        <v>703</v>
      </c>
      <c r="G98" s="202" t="s">
        <v>273</v>
      </c>
      <c r="H98" s="203">
        <v>180</v>
      </c>
      <c r="I98" s="204"/>
      <c r="J98" s="205">
        <f>ROUND(I98*H98,2)</f>
        <v>0</v>
      </c>
      <c r="K98" s="201" t="s">
        <v>216</v>
      </c>
      <c r="L98" s="46"/>
      <c r="M98" s="206" t="s">
        <v>39</v>
      </c>
      <c r="N98" s="207"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217</v>
      </c>
      <c r="AT98" s="210" t="s">
        <v>212</v>
      </c>
      <c r="AU98" s="210" t="s">
        <v>80</v>
      </c>
      <c r="AY98" s="18" t="s">
        <v>218</v>
      </c>
      <c r="BE98" s="211">
        <f>IF(N98="základní",J98,0)</f>
        <v>0</v>
      </c>
      <c r="BF98" s="211">
        <f>IF(N98="snížená",J98,0)</f>
        <v>0</v>
      </c>
      <c r="BG98" s="211">
        <f>IF(N98="zákl. přenesená",J98,0)</f>
        <v>0</v>
      </c>
      <c r="BH98" s="211">
        <f>IF(N98="sníž. přenesená",J98,0)</f>
        <v>0</v>
      </c>
      <c r="BI98" s="211">
        <f>IF(N98="nulová",J98,0)</f>
        <v>0</v>
      </c>
      <c r="BJ98" s="18" t="s">
        <v>217</v>
      </c>
      <c r="BK98" s="211">
        <f>ROUND(I98*H98,2)</f>
        <v>0</v>
      </c>
      <c r="BL98" s="18" t="s">
        <v>217</v>
      </c>
      <c r="BM98" s="210" t="s">
        <v>232</v>
      </c>
    </row>
    <row r="99" s="2" customFormat="1">
      <c r="A99" s="40"/>
      <c r="B99" s="41"/>
      <c r="C99" s="42"/>
      <c r="D99" s="212" t="s">
        <v>220</v>
      </c>
      <c r="E99" s="42"/>
      <c r="F99" s="213" t="s">
        <v>434</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220</v>
      </c>
      <c r="AU99" s="18" t="s">
        <v>80</v>
      </c>
    </row>
    <row r="100" s="2" customFormat="1">
      <c r="A100" s="40"/>
      <c r="B100" s="41"/>
      <c r="C100" s="42"/>
      <c r="D100" s="212" t="s">
        <v>234</v>
      </c>
      <c r="E100" s="42"/>
      <c r="F100" s="239" t="s">
        <v>1307</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234</v>
      </c>
      <c r="AU100" s="18" t="s">
        <v>80</v>
      </c>
    </row>
    <row r="101" s="12" customFormat="1">
      <c r="A101" s="12"/>
      <c r="B101" s="217"/>
      <c r="C101" s="218"/>
      <c r="D101" s="212" t="s">
        <v>222</v>
      </c>
      <c r="E101" s="219" t="s">
        <v>39</v>
      </c>
      <c r="F101" s="220" t="s">
        <v>1308</v>
      </c>
      <c r="G101" s="218"/>
      <c r="H101" s="221">
        <v>180</v>
      </c>
      <c r="I101" s="222"/>
      <c r="J101" s="218"/>
      <c r="K101" s="218"/>
      <c r="L101" s="223"/>
      <c r="M101" s="224"/>
      <c r="N101" s="225"/>
      <c r="O101" s="225"/>
      <c r="P101" s="225"/>
      <c r="Q101" s="225"/>
      <c r="R101" s="225"/>
      <c r="S101" s="225"/>
      <c r="T101" s="225"/>
      <c r="U101" s="226"/>
      <c r="V101" s="12"/>
      <c r="W101" s="12"/>
      <c r="X101" s="12"/>
      <c r="Y101" s="12"/>
      <c r="Z101" s="12"/>
      <c r="AA101" s="12"/>
      <c r="AB101" s="12"/>
      <c r="AC101" s="12"/>
      <c r="AD101" s="12"/>
      <c r="AE101" s="12"/>
      <c r="AT101" s="227" t="s">
        <v>222</v>
      </c>
      <c r="AU101" s="227" t="s">
        <v>80</v>
      </c>
      <c r="AV101" s="12" t="s">
        <v>89</v>
      </c>
      <c r="AW101" s="12" t="s">
        <v>41</v>
      </c>
      <c r="AX101" s="12" t="s">
        <v>80</v>
      </c>
      <c r="AY101" s="227" t="s">
        <v>218</v>
      </c>
    </row>
    <row r="102" s="13" customFormat="1">
      <c r="A102" s="13"/>
      <c r="B102" s="228"/>
      <c r="C102" s="229"/>
      <c r="D102" s="212" t="s">
        <v>222</v>
      </c>
      <c r="E102" s="230" t="s">
        <v>39</v>
      </c>
      <c r="F102" s="231" t="s">
        <v>224</v>
      </c>
      <c r="G102" s="229"/>
      <c r="H102" s="232">
        <v>180</v>
      </c>
      <c r="I102" s="233"/>
      <c r="J102" s="229"/>
      <c r="K102" s="229"/>
      <c r="L102" s="234"/>
      <c r="M102" s="235"/>
      <c r="N102" s="236"/>
      <c r="O102" s="236"/>
      <c r="P102" s="236"/>
      <c r="Q102" s="236"/>
      <c r="R102" s="236"/>
      <c r="S102" s="236"/>
      <c r="T102" s="236"/>
      <c r="U102" s="237"/>
      <c r="V102" s="13"/>
      <c r="W102" s="13"/>
      <c r="X102" s="13"/>
      <c r="Y102" s="13"/>
      <c r="Z102" s="13"/>
      <c r="AA102" s="13"/>
      <c r="AB102" s="13"/>
      <c r="AC102" s="13"/>
      <c r="AD102" s="13"/>
      <c r="AE102" s="13"/>
      <c r="AT102" s="238" t="s">
        <v>222</v>
      </c>
      <c r="AU102" s="238" t="s">
        <v>80</v>
      </c>
      <c r="AV102" s="13" t="s">
        <v>217</v>
      </c>
      <c r="AW102" s="13" t="s">
        <v>41</v>
      </c>
      <c r="AX102" s="13" t="s">
        <v>87</v>
      </c>
      <c r="AY102" s="238" t="s">
        <v>218</v>
      </c>
    </row>
    <row r="103" s="2" customFormat="1" ht="33" customHeight="1">
      <c r="A103" s="40"/>
      <c r="B103" s="41"/>
      <c r="C103" s="199" t="s">
        <v>254</v>
      </c>
      <c r="D103" s="199" t="s">
        <v>212</v>
      </c>
      <c r="E103" s="200" t="s">
        <v>1309</v>
      </c>
      <c r="F103" s="201" t="s">
        <v>1310</v>
      </c>
      <c r="G103" s="202" t="s">
        <v>239</v>
      </c>
      <c r="H103" s="203">
        <v>4</v>
      </c>
      <c r="I103" s="204"/>
      <c r="J103" s="205">
        <f>ROUND(I103*H103,2)</f>
        <v>0</v>
      </c>
      <c r="K103" s="201" t="s">
        <v>216</v>
      </c>
      <c r="L103" s="46"/>
      <c r="M103" s="206" t="s">
        <v>39</v>
      </c>
      <c r="N103" s="207" t="s">
        <v>53</v>
      </c>
      <c r="O103" s="87"/>
      <c r="P103" s="208">
        <f>O103*H103</f>
        <v>0</v>
      </c>
      <c r="Q103" s="208">
        <v>0</v>
      </c>
      <c r="R103" s="208">
        <f>Q103*H103</f>
        <v>0</v>
      </c>
      <c r="S103" s="208">
        <v>0</v>
      </c>
      <c r="T103" s="208">
        <f>S103*H103</f>
        <v>0</v>
      </c>
      <c r="U103" s="209" t="s">
        <v>39</v>
      </c>
      <c r="V103" s="40"/>
      <c r="W103" s="40"/>
      <c r="X103" s="40"/>
      <c r="Y103" s="40"/>
      <c r="Z103" s="40"/>
      <c r="AA103" s="40"/>
      <c r="AB103" s="40"/>
      <c r="AC103" s="40"/>
      <c r="AD103" s="40"/>
      <c r="AE103" s="40"/>
      <c r="AR103" s="210" t="s">
        <v>217</v>
      </c>
      <c r="AT103" s="210" t="s">
        <v>212</v>
      </c>
      <c r="AU103" s="210" t="s">
        <v>80</v>
      </c>
      <c r="AY103" s="18" t="s">
        <v>218</v>
      </c>
      <c r="BE103" s="211">
        <f>IF(N103="základní",J103,0)</f>
        <v>0</v>
      </c>
      <c r="BF103" s="211">
        <f>IF(N103="snížená",J103,0)</f>
        <v>0</v>
      </c>
      <c r="BG103" s="211">
        <f>IF(N103="zákl. přenesená",J103,0)</f>
        <v>0</v>
      </c>
      <c r="BH103" s="211">
        <f>IF(N103="sníž. přenesená",J103,0)</f>
        <v>0</v>
      </c>
      <c r="BI103" s="211">
        <f>IF(N103="nulová",J103,0)</f>
        <v>0</v>
      </c>
      <c r="BJ103" s="18" t="s">
        <v>217</v>
      </c>
      <c r="BK103" s="211">
        <f>ROUND(I103*H103,2)</f>
        <v>0</v>
      </c>
      <c r="BL103" s="18" t="s">
        <v>217</v>
      </c>
      <c r="BM103" s="210" t="s">
        <v>240</v>
      </c>
    </row>
    <row r="104" s="2" customFormat="1">
      <c r="A104" s="40"/>
      <c r="B104" s="41"/>
      <c r="C104" s="42"/>
      <c r="D104" s="212" t="s">
        <v>220</v>
      </c>
      <c r="E104" s="42"/>
      <c r="F104" s="213" t="s">
        <v>1311</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220</v>
      </c>
      <c r="AU104" s="18" t="s">
        <v>80</v>
      </c>
    </row>
    <row r="105" s="2" customFormat="1">
      <c r="A105" s="40"/>
      <c r="B105" s="41"/>
      <c r="C105" s="42"/>
      <c r="D105" s="212" t="s">
        <v>234</v>
      </c>
      <c r="E105" s="42"/>
      <c r="F105" s="239" t="s">
        <v>1312</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234</v>
      </c>
      <c r="AU105" s="18" t="s">
        <v>80</v>
      </c>
    </row>
    <row r="106" s="2" customFormat="1">
      <c r="A106" s="40"/>
      <c r="B106" s="41"/>
      <c r="C106" s="199" t="s">
        <v>219</v>
      </c>
      <c r="D106" s="199" t="s">
        <v>212</v>
      </c>
      <c r="E106" s="200" t="s">
        <v>1313</v>
      </c>
      <c r="F106" s="201" t="s">
        <v>1314</v>
      </c>
      <c r="G106" s="202" t="s">
        <v>239</v>
      </c>
      <c r="H106" s="203">
        <v>44</v>
      </c>
      <c r="I106" s="204"/>
      <c r="J106" s="205">
        <f>ROUND(I106*H106,2)</f>
        <v>0</v>
      </c>
      <c r="K106" s="201" t="s">
        <v>216</v>
      </c>
      <c r="L106" s="46"/>
      <c r="M106" s="206" t="s">
        <v>39</v>
      </c>
      <c r="N106" s="207" t="s">
        <v>53</v>
      </c>
      <c r="O106" s="87"/>
      <c r="P106" s="208">
        <f>O106*H106</f>
        <v>0</v>
      </c>
      <c r="Q106" s="208">
        <v>0</v>
      </c>
      <c r="R106" s="208">
        <f>Q106*H106</f>
        <v>0</v>
      </c>
      <c r="S106" s="208">
        <v>0</v>
      </c>
      <c r="T106" s="208">
        <f>S106*H106</f>
        <v>0</v>
      </c>
      <c r="U106" s="209" t="s">
        <v>39</v>
      </c>
      <c r="V106" s="40"/>
      <c r="W106" s="40"/>
      <c r="X106" s="40"/>
      <c r="Y106" s="40"/>
      <c r="Z106" s="40"/>
      <c r="AA106" s="40"/>
      <c r="AB106" s="40"/>
      <c r="AC106" s="40"/>
      <c r="AD106" s="40"/>
      <c r="AE106" s="40"/>
      <c r="AR106" s="210" t="s">
        <v>217</v>
      </c>
      <c r="AT106" s="210" t="s">
        <v>212</v>
      </c>
      <c r="AU106" s="210" t="s">
        <v>80</v>
      </c>
      <c r="AY106" s="18" t="s">
        <v>218</v>
      </c>
      <c r="BE106" s="211">
        <f>IF(N106="základní",J106,0)</f>
        <v>0</v>
      </c>
      <c r="BF106" s="211">
        <f>IF(N106="snížená",J106,0)</f>
        <v>0</v>
      </c>
      <c r="BG106" s="211">
        <f>IF(N106="zákl. přenesená",J106,0)</f>
        <v>0</v>
      </c>
      <c r="BH106" s="211">
        <f>IF(N106="sníž. přenesená",J106,0)</f>
        <v>0</v>
      </c>
      <c r="BI106" s="211">
        <f>IF(N106="nulová",J106,0)</f>
        <v>0</v>
      </c>
      <c r="BJ106" s="18" t="s">
        <v>217</v>
      </c>
      <c r="BK106" s="211">
        <f>ROUND(I106*H106,2)</f>
        <v>0</v>
      </c>
      <c r="BL106" s="18" t="s">
        <v>217</v>
      </c>
      <c r="BM106" s="210" t="s">
        <v>246</v>
      </c>
    </row>
    <row r="107" s="2" customFormat="1">
      <c r="A107" s="40"/>
      <c r="B107" s="41"/>
      <c r="C107" s="42"/>
      <c r="D107" s="212" t="s">
        <v>220</v>
      </c>
      <c r="E107" s="42"/>
      <c r="F107" s="213" t="s">
        <v>1315</v>
      </c>
      <c r="G107" s="42"/>
      <c r="H107" s="42"/>
      <c r="I107" s="214"/>
      <c r="J107" s="42"/>
      <c r="K107" s="42"/>
      <c r="L107" s="46"/>
      <c r="M107" s="215"/>
      <c r="N107" s="216"/>
      <c r="O107" s="87"/>
      <c r="P107" s="87"/>
      <c r="Q107" s="87"/>
      <c r="R107" s="87"/>
      <c r="S107" s="87"/>
      <c r="T107" s="87"/>
      <c r="U107" s="88"/>
      <c r="V107" s="40"/>
      <c r="W107" s="40"/>
      <c r="X107" s="40"/>
      <c r="Y107" s="40"/>
      <c r="Z107" s="40"/>
      <c r="AA107" s="40"/>
      <c r="AB107" s="40"/>
      <c r="AC107" s="40"/>
      <c r="AD107" s="40"/>
      <c r="AE107" s="40"/>
      <c r="AT107" s="18" t="s">
        <v>220</v>
      </c>
      <c r="AU107" s="18" t="s">
        <v>80</v>
      </c>
    </row>
    <row r="108" s="2" customFormat="1">
      <c r="A108" s="40"/>
      <c r="B108" s="41"/>
      <c r="C108" s="42"/>
      <c r="D108" s="212" t="s">
        <v>234</v>
      </c>
      <c r="E108" s="42"/>
      <c r="F108" s="239" t="s">
        <v>1316</v>
      </c>
      <c r="G108" s="42"/>
      <c r="H108" s="42"/>
      <c r="I108" s="214"/>
      <c r="J108" s="42"/>
      <c r="K108" s="42"/>
      <c r="L108" s="46"/>
      <c r="M108" s="215"/>
      <c r="N108" s="216"/>
      <c r="O108" s="87"/>
      <c r="P108" s="87"/>
      <c r="Q108" s="87"/>
      <c r="R108" s="87"/>
      <c r="S108" s="87"/>
      <c r="T108" s="87"/>
      <c r="U108" s="88"/>
      <c r="V108" s="40"/>
      <c r="W108" s="40"/>
      <c r="X108" s="40"/>
      <c r="Y108" s="40"/>
      <c r="Z108" s="40"/>
      <c r="AA108" s="40"/>
      <c r="AB108" s="40"/>
      <c r="AC108" s="40"/>
      <c r="AD108" s="40"/>
      <c r="AE108" s="40"/>
      <c r="AT108" s="18" t="s">
        <v>234</v>
      </c>
      <c r="AU108" s="18" t="s">
        <v>80</v>
      </c>
    </row>
    <row r="109" s="2" customFormat="1">
      <c r="A109" s="40"/>
      <c r="B109" s="41"/>
      <c r="C109" s="199" t="s">
        <v>266</v>
      </c>
      <c r="D109" s="199" t="s">
        <v>212</v>
      </c>
      <c r="E109" s="200" t="s">
        <v>1317</v>
      </c>
      <c r="F109" s="201" t="s">
        <v>1318</v>
      </c>
      <c r="G109" s="202" t="s">
        <v>239</v>
      </c>
      <c r="H109" s="203">
        <v>35</v>
      </c>
      <c r="I109" s="204"/>
      <c r="J109" s="205">
        <f>ROUND(I109*H109,2)</f>
        <v>0</v>
      </c>
      <c r="K109" s="201" t="s">
        <v>216</v>
      </c>
      <c r="L109" s="46"/>
      <c r="M109" s="206" t="s">
        <v>39</v>
      </c>
      <c r="N109" s="207" t="s">
        <v>53</v>
      </c>
      <c r="O109" s="87"/>
      <c r="P109" s="208">
        <f>O109*H109</f>
        <v>0</v>
      </c>
      <c r="Q109" s="208">
        <v>0</v>
      </c>
      <c r="R109" s="208">
        <f>Q109*H109</f>
        <v>0</v>
      </c>
      <c r="S109" s="208">
        <v>0</v>
      </c>
      <c r="T109" s="208">
        <f>S109*H109</f>
        <v>0</v>
      </c>
      <c r="U109" s="209" t="s">
        <v>39</v>
      </c>
      <c r="V109" s="40"/>
      <c r="W109" s="40"/>
      <c r="X109" s="40"/>
      <c r="Y109" s="40"/>
      <c r="Z109" s="40"/>
      <c r="AA109" s="40"/>
      <c r="AB109" s="40"/>
      <c r="AC109" s="40"/>
      <c r="AD109" s="40"/>
      <c r="AE109" s="40"/>
      <c r="AR109" s="210" t="s">
        <v>217</v>
      </c>
      <c r="AT109" s="210" t="s">
        <v>212</v>
      </c>
      <c r="AU109" s="210" t="s">
        <v>80</v>
      </c>
      <c r="AY109" s="18" t="s">
        <v>218</v>
      </c>
      <c r="BE109" s="211">
        <f>IF(N109="základní",J109,0)</f>
        <v>0</v>
      </c>
      <c r="BF109" s="211">
        <f>IF(N109="snížená",J109,0)</f>
        <v>0</v>
      </c>
      <c r="BG109" s="211">
        <f>IF(N109="zákl. přenesená",J109,0)</f>
        <v>0</v>
      </c>
      <c r="BH109" s="211">
        <f>IF(N109="sníž. přenesená",J109,0)</f>
        <v>0</v>
      </c>
      <c r="BI109" s="211">
        <f>IF(N109="nulová",J109,0)</f>
        <v>0</v>
      </c>
      <c r="BJ109" s="18" t="s">
        <v>217</v>
      </c>
      <c r="BK109" s="211">
        <f>ROUND(I109*H109,2)</f>
        <v>0</v>
      </c>
      <c r="BL109" s="18" t="s">
        <v>217</v>
      </c>
      <c r="BM109" s="210" t="s">
        <v>318</v>
      </c>
    </row>
    <row r="110" s="2" customFormat="1">
      <c r="A110" s="40"/>
      <c r="B110" s="41"/>
      <c r="C110" s="42"/>
      <c r="D110" s="212" t="s">
        <v>220</v>
      </c>
      <c r="E110" s="42"/>
      <c r="F110" s="213" t="s">
        <v>1319</v>
      </c>
      <c r="G110" s="42"/>
      <c r="H110" s="42"/>
      <c r="I110" s="214"/>
      <c r="J110" s="42"/>
      <c r="K110" s="42"/>
      <c r="L110" s="46"/>
      <c r="M110" s="215"/>
      <c r="N110" s="216"/>
      <c r="O110" s="87"/>
      <c r="P110" s="87"/>
      <c r="Q110" s="87"/>
      <c r="R110" s="87"/>
      <c r="S110" s="87"/>
      <c r="T110" s="87"/>
      <c r="U110" s="88"/>
      <c r="V110" s="40"/>
      <c r="W110" s="40"/>
      <c r="X110" s="40"/>
      <c r="Y110" s="40"/>
      <c r="Z110" s="40"/>
      <c r="AA110" s="40"/>
      <c r="AB110" s="40"/>
      <c r="AC110" s="40"/>
      <c r="AD110" s="40"/>
      <c r="AE110" s="40"/>
      <c r="AT110" s="18" t="s">
        <v>220</v>
      </c>
      <c r="AU110" s="18" t="s">
        <v>80</v>
      </c>
    </row>
    <row r="111" s="2" customFormat="1">
      <c r="A111" s="40"/>
      <c r="B111" s="41"/>
      <c r="C111" s="42"/>
      <c r="D111" s="212" t="s">
        <v>234</v>
      </c>
      <c r="E111" s="42"/>
      <c r="F111" s="239" t="s">
        <v>1320</v>
      </c>
      <c r="G111" s="42"/>
      <c r="H111" s="42"/>
      <c r="I111" s="214"/>
      <c r="J111" s="42"/>
      <c r="K111" s="42"/>
      <c r="L111" s="46"/>
      <c r="M111" s="215"/>
      <c r="N111" s="216"/>
      <c r="O111" s="87"/>
      <c r="P111" s="87"/>
      <c r="Q111" s="87"/>
      <c r="R111" s="87"/>
      <c r="S111" s="87"/>
      <c r="T111" s="87"/>
      <c r="U111" s="88"/>
      <c r="V111" s="40"/>
      <c r="W111" s="40"/>
      <c r="X111" s="40"/>
      <c r="Y111" s="40"/>
      <c r="Z111" s="40"/>
      <c r="AA111" s="40"/>
      <c r="AB111" s="40"/>
      <c r="AC111" s="40"/>
      <c r="AD111" s="40"/>
      <c r="AE111" s="40"/>
      <c r="AT111" s="18" t="s">
        <v>234</v>
      </c>
      <c r="AU111" s="18" t="s">
        <v>80</v>
      </c>
    </row>
    <row r="112" s="2" customFormat="1">
      <c r="A112" s="40"/>
      <c r="B112" s="41"/>
      <c r="C112" s="199" t="s">
        <v>227</v>
      </c>
      <c r="D112" s="199" t="s">
        <v>212</v>
      </c>
      <c r="E112" s="200" t="s">
        <v>1321</v>
      </c>
      <c r="F112" s="201" t="s">
        <v>1322</v>
      </c>
      <c r="G112" s="202" t="s">
        <v>239</v>
      </c>
      <c r="H112" s="203">
        <v>130.5</v>
      </c>
      <c r="I112" s="204"/>
      <c r="J112" s="205">
        <f>ROUND(I112*H112,2)</f>
        <v>0</v>
      </c>
      <c r="K112" s="201" t="s">
        <v>216</v>
      </c>
      <c r="L112" s="46"/>
      <c r="M112" s="206" t="s">
        <v>39</v>
      </c>
      <c r="N112" s="207" t="s">
        <v>53</v>
      </c>
      <c r="O112" s="87"/>
      <c r="P112" s="208">
        <f>O112*H112</f>
        <v>0</v>
      </c>
      <c r="Q112" s="208">
        <v>0</v>
      </c>
      <c r="R112" s="208">
        <f>Q112*H112</f>
        <v>0</v>
      </c>
      <c r="S112" s="208">
        <v>0</v>
      </c>
      <c r="T112" s="208">
        <f>S112*H112</f>
        <v>0</v>
      </c>
      <c r="U112" s="209" t="s">
        <v>39</v>
      </c>
      <c r="V112" s="40"/>
      <c r="W112" s="40"/>
      <c r="X112" s="40"/>
      <c r="Y112" s="40"/>
      <c r="Z112" s="40"/>
      <c r="AA112" s="40"/>
      <c r="AB112" s="40"/>
      <c r="AC112" s="40"/>
      <c r="AD112" s="40"/>
      <c r="AE112" s="40"/>
      <c r="AR112" s="210" t="s">
        <v>217</v>
      </c>
      <c r="AT112" s="210" t="s">
        <v>212</v>
      </c>
      <c r="AU112" s="210" t="s">
        <v>80</v>
      </c>
      <c r="AY112" s="18" t="s">
        <v>218</v>
      </c>
      <c r="BE112" s="211">
        <f>IF(N112="základní",J112,0)</f>
        <v>0</v>
      </c>
      <c r="BF112" s="211">
        <f>IF(N112="snížená",J112,0)</f>
        <v>0</v>
      </c>
      <c r="BG112" s="211">
        <f>IF(N112="zákl. přenesená",J112,0)</f>
        <v>0</v>
      </c>
      <c r="BH112" s="211">
        <f>IF(N112="sníž. přenesená",J112,0)</f>
        <v>0</v>
      </c>
      <c r="BI112" s="211">
        <f>IF(N112="nulová",J112,0)</f>
        <v>0</v>
      </c>
      <c r="BJ112" s="18" t="s">
        <v>217</v>
      </c>
      <c r="BK112" s="211">
        <f>ROUND(I112*H112,2)</f>
        <v>0</v>
      </c>
      <c r="BL112" s="18" t="s">
        <v>217</v>
      </c>
      <c r="BM112" s="210" t="s">
        <v>330</v>
      </c>
    </row>
    <row r="113" s="2" customFormat="1">
      <c r="A113" s="40"/>
      <c r="B113" s="41"/>
      <c r="C113" s="42"/>
      <c r="D113" s="212" t="s">
        <v>220</v>
      </c>
      <c r="E113" s="42"/>
      <c r="F113" s="213" t="s">
        <v>1323</v>
      </c>
      <c r="G113" s="42"/>
      <c r="H113" s="42"/>
      <c r="I113" s="214"/>
      <c r="J113" s="42"/>
      <c r="K113" s="42"/>
      <c r="L113" s="46"/>
      <c r="M113" s="215"/>
      <c r="N113" s="216"/>
      <c r="O113" s="87"/>
      <c r="P113" s="87"/>
      <c r="Q113" s="87"/>
      <c r="R113" s="87"/>
      <c r="S113" s="87"/>
      <c r="T113" s="87"/>
      <c r="U113" s="88"/>
      <c r="V113" s="40"/>
      <c r="W113" s="40"/>
      <c r="X113" s="40"/>
      <c r="Y113" s="40"/>
      <c r="Z113" s="40"/>
      <c r="AA113" s="40"/>
      <c r="AB113" s="40"/>
      <c r="AC113" s="40"/>
      <c r="AD113" s="40"/>
      <c r="AE113" s="40"/>
      <c r="AT113" s="18" t="s">
        <v>220</v>
      </c>
      <c r="AU113" s="18" t="s">
        <v>80</v>
      </c>
    </row>
    <row r="114" s="2" customFormat="1">
      <c r="A114" s="40"/>
      <c r="B114" s="41"/>
      <c r="C114" s="42"/>
      <c r="D114" s="212" t="s">
        <v>234</v>
      </c>
      <c r="E114" s="42"/>
      <c r="F114" s="239" t="s">
        <v>1324</v>
      </c>
      <c r="G114" s="42"/>
      <c r="H114" s="42"/>
      <c r="I114" s="214"/>
      <c r="J114" s="42"/>
      <c r="K114" s="42"/>
      <c r="L114" s="46"/>
      <c r="M114" s="215"/>
      <c r="N114" s="216"/>
      <c r="O114" s="87"/>
      <c r="P114" s="87"/>
      <c r="Q114" s="87"/>
      <c r="R114" s="87"/>
      <c r="S114" s="87"/>
      <c r="T114" s="87"/>
      <c r="U114" s="88"/>
      <c r="V114" s="40"/>
      <c r="W114" s="40"/>
      <c r="X114" s="40"/>
      <c r="Y114" s="40"/>
      <c r="Z114" s="40"/>
      <c r="AA114" s="40"/>
      <c r="AB114" s="40"/>
      <c r="AC114" s="40"/>
      <c r="AD114" s="40"/>
      <c r="AE114" s="40"/>
      <c r="AT114" s="18" t="s">
        <v>234</v>
      </c>
      <c r="AU114" s="18" t="s">
        <v>80</v>
      </c>
    </row>
    <row r="115" s="2" customFormat="1">
      <c r="A115" s="40"/>
      <c r="B115" s="41"/>
      <c r="C115" s="199" t="s">
        <v>278</v>
      </c>
      <c r="D115" s="199" t="s">
        <v>212</v>
      </c>
      <c r="E115" s="200" t="s">
        <v>1325</v>
      </c>
      <c r="F115" s="201" t="s">
        <v>1326</v>
      </c>
      <c r="G115" s="202" t="s">
        <v>273</v>
      </c>
      <c r="H115" s="203">
        <v>100</v>
      </c>
      <c r="I115" s="204"/>
      <c r="J115" s="205">
        <f>ROUND(I115*H115,2)</f>
        <v>0</v>
      </c>
      <c r="K115" s="201" t="s">
        <v>216</v>
      </c>
      <c r="L115" s="46"/>
      <c r="M115" s="206" t="s">
        <v>39</v>
      </c>
      <c r="N115" s="207" t="s">
        <v>53</v>
      </c>
      <c r="O115" s="87"/>
      <c r="P115" s="208">
        <f>O115*H115</f>
        <v>0</v>
      </c>
      <c r="Q115" s="208">
        <v>0</v>
      </c>
      <c r="R115" s="208">
        <f>Q115*H115</f>
        <v>0</v>
      </c>
      <c r="S115" s="208">
        <v>0</v>
      </c>
      <c r="T115" s="208">
        <f>S115*H115</f>
        <v>0</v>
      </c>
      <c r="U115" s="209" t="s">
        <v>39</v>
      </c>
      <c r="V115" s="40"/>
      <c r="W115" s="40"/>
      <c r="X115" s="40"/>
      <c r="Y115" s="40"/>
      <c r="Z115" s="40"/>
      <c r="AA115" s="40"/>
      <c r="AB115" s="40"/>
      <c r="AC115" s="40"/>
      <c r="AD115" s="40"/>
      <c r="AE115" s="40"/>
      <c r="AR115" s="210" t="s">
        <v>217</v>
      </c>
      <c r="AT115" s="210" t="s">
        <v>212</v>
      </c>
      <c r="AU115" s="210" t="s">
        <v>80</v>
      </c>
      <c r="AY115" s="18" t="s">
        <v>218</v>
      </c>
      <c r="BE115" s="211">
        <f>IF(N115="základní",J115,0)</f>
        <v>0</v>
      </c>
      <c r="BF115" s="211">
        <f>IF(N115="snížená",J115,0)</f>
        <v>0</v>
      </c>
      <c r="BG115" s="211">
        <f>IF(N115="zákl. přenesená",J115,0)</f>
        <v>0</v>
      </c>
      <c r="BH115" s="211">
        <f>IF(N115="sníž. přenesená",J115,0)</f>
        <v>0</v>
      </c>
      <c r="BI115" s="211">
        <f>IF(N115="nulová",J115,0)</f>
        <v>0</v>
      </c>
      <c r="BJ115" s="18" t="s">
        <v>217</v>
      </c>
      <c r="BK115" s="211">
        <f>ROUND(I115*H115,2)</f>
        <v>0</v>
      </c>
      <c r="BL115" s="18" t="s">
        <v>217</v>
      </c>
      <c r="BM115" s="210" t="s">
        <v>251</v>
      </c>
    </row>
    <row r="116" s="2" customFormat="1">
      <c r="A116" s="40"/>
      <c r="B116" s="41"/>
      <c r="C116" s="42"/>
      <c r="D116" s="212" t="s">
        <v>220</v>
      </c>
      <c r="E116" s="42"/>
      <c r="F116" s="213" t="s">
        <v>1327</v>
      </c>
      <c r="G116" s="42"/>
      <c r="H116" s="42"/>
      <c r="I116" s="214"/>
      <c r="J116" s="42"/>
      <c r="K116" s="42"/>
      <c r="L116" s="46"/>
      <c r="M116" s="215"/>
      <c r="N116" s="216"/>
      <c r="O116" s="87"/>
      <c r="P116" s="87"/>
      <c r="Q116" s="87"/>
      <c r="R116" s="87"/>
      <c r="S116" s="87"/>
      <c r="T116" s="87"/>
      <c r="U116" s="88"/>
      <c r="V116" s="40"/>
      <c r="W116" s="40"/>
      <c r="X116" s="40"/>
      <c r="Y116" s="40"/>
      <c r="Z116" s="40"/>
      <c r="AA116" s="40"/>
      <c r="AB116" s="40"/>
      <c r="AC116" s="40"/>
      <c r="AD116" s="40"/>
      <c r="AE116" s="40"/>
      <c r="AT116" s="18" t="s">
        <v>220</v>
      </c>
      <c r="AU116" s="18" t="s">
        <v>80</v>
      </c>
    </row>
    <row r="117" s="2" customFormat="1">
      <c r="A117" s="40"/>
      <c r="B117" s="41"/>
      <c r="C117" s="42"/>
      <c r="D117" s="212" t="s">
        <v>234</v>
      </c>
      <c r="E117" s="42"/>
      <c r="F117" s="239" t="s">
        <v>1328</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234</v>
      </c>
      <c r="AU117" s="18" t="s">
        <v>80</v>
      </c>
    </row>
    <row r="118" s="2" customFormat="1">
      <c r="A118" s="40"/>
      <c r="B118" s="41"/>
      <c r="C118" s="199" t="s">
        <v>232</v>
      </c>
      <c r="D118" s="199" t="s">
        <v>212</v>
      </c>
      <c r="E118" s="200" t="s">
        <v>1329</v>
      </c>
      <c r="F118" s="201" t="s">
        <v>1330</v>
      </c>
      <c r="G118" s="202" t="s">
        <v>239</v>
      </c>
      <c r="H118" s="203">
        <v>2</v>
      </c>
      <c r="I118" s="204"/>
      <c r="J118" s="205">
        <f>ROUND(I118*H118,2)</f>
        <v>0</v>
      </c>
      <c r="K118" s="201" t="s">
        <v>216</v>
      </c>
      <c r="L118" s="46"/>
      <c r="M118" s="206" t="s">
        <v>39</v>
      </c>
      <c r="N118" s="207" t="s">
        <v>53</v>
      </c>
      <c r="O118" s="87"/>
      <c r="P118" s="208">
        <f>O118*H118</f>
        <v>0</v>
      </c>
      <c r="Q118" s="208">
        <v>0</v>
      </c>
      <c r="R118" s="208">
        <f>Q118*H118</f>
        <v>0</v>
      </c>
      <c r="S118" s="208">
        <v>0</v>
      </c>
      <c r="T118" s="208">
        <f>S118*H118</f>
        <v>0</v>
      </c>
      <c r="U118" s="209" t="s">
        <v>39</v>
      </c>
      <c r="V118" s="40"/>
      <c r="W118" s="40"/>
      <c r="X118" s="40"/>
      <c r="Y118" s="40"/>
      <c r="Z118" s="40"/>
      <c r="AA118" s="40"/>
      <c r="AB118" s="40"/>
      <c r="AC118" s="40"/>
      <c r="AD118" s="40"/>
      <c r="AE118" s="40"/>
      <c r="AR118" s="210" t="s">
        <v>217</v>
      </c>
      <c r="AT118" s="210" t="s">
        <v>212</v>
      </c>
      <c r="AU118" s="210" t="s">
        <v>80</v>
      </c>
      <c r="AY118" s="18" t="s">
        <v>218</v>
      </c>
      <c r="BE118" s="211">
        <f>IF(N118="základní",J118,0)</f>
        <v>0</v>
      </c>
      <c r="BF118" s="211">
        <f>IF(N118="snížená",J118,0)</f>
        <v>0</v>
      </c>
      <c r="BG118" s="211">
        <f>IF(N118="zákl. přenesená",J118,0)</f>
        <v>0</v>
      </c>
      <c r="BH118" s="211">
        <f>IF(N118="sníž. přenesená",J118,0)</f>
        <v>0</v>
      </c>
      <c r="BI118" s="211">
        <f>IF(N118="nulová",J118,0)</f>
        <v>0</v>
      </c>
      <c r="BJ118" s="18" t="s">
        <v>217</v>
      </c>
      <c r="BK118" s="211">
        <f>ROUND(I118*H118,2)</f>
        <v>0</v>
      </c>
      <c r="BL118" s="18" t="s">
        <v>217</v>
      </c>
      <c r="BM118" s="210" t="s">
        <v>351</v>
      </c>
    </row>
    <row r="119" s="2" customFormat="1">
      <c r="A119" s="40"/>
      <c r="B119" s="41"/>
      <c r="C119" s="42"/>
      <c r="D119" s="212" t="s">
        <v>220</v>
      </c>
      <c r="E119" s="42"/>
      <c r="F119" s="213" t="s">
        <v>1331</v>
      </c>
      <c r="G119" s="42"/>
      <c r="H119" s="42"/>
      <c r="I119" s="214"/>
      <c r="J119" s="42"/>
      <c r="K119" s="42"/>
      <c r="L119" s="46"/>
      <c r="M119" s="215"/>
      <c r="N119" s="216"/>
      <c r="O119" s="87"/>
      <c r="P119" s="87"/>
      <c r="Q119" s="87"/>
      <c r="R119" s="87"/>
      <c r="S119" s="87"/>
      <c r="T119" s="87"/>
      <c r="U119" s="88"/>
      <c r="V119" s="40"/>
      <c r="W119" s="40"/>
      <c r="X119" s="40"/>
      <c r="Y119" s="40"/>
      <c r="Z119" s="40"/>
      <c r="AA119" s="40"/>
      <c r="AB119" s="40"/>
      <c r="AC119" s="40"/>
      <c r="AD119" s="40"/>
      <c r="AE119" s="40"/>
      <c r="AT119" s="18" t="s">
        <v>220</v>
      </c>
      <c r="AU119" s="18" t="s">
        <v>80</v>
      </c>
    </row>
    <row r="120" s="2" customFormat="1">
      <c r="A120" s="40"/>
      <c r="B120" s="41"/>
      <c r="C120" s="42"/>
      <c r="D120" s="212" t="s">
        <v>234</v>
      </c>
      <c r="E120" s="42"/>
      <c r="F120" s="239" t="s">
        <v>1332</v>
      </c>
      <c r="G120" s="42"/>
      <c r="H120" s="42"/>
      <c r="I120" s="214"/>
      <c r="J120" s="42"/>
      <c r="K120" s="42"/>
      <c r="L120" s="46"/>
      <c r="M120" s="215"/>
      <c r="N120" s="216"/>
      <c r="O120" s="87"/>
      <c r="P120" s="87"/>
      <c r="Q120" s="87"/>
      <c r="R120" s="87"/>
      <c r="S120" s="87"/>
      <c r="T120" s="87"/>
      <c r="U120" s="88"/>
      <c r="V120" s="40"/>
      <c r="W120" s="40"/>
      <c r="X120" s="40"/>
      <c r="Y120" s="40"/>
      <c r="Z120" s="40"/>
      <c r="AA120" s="40"/>
      <c r="AB120" s="40"/>
      <c r="AC120" s="40"/>
      <c r="AD120" s="40"/>
      <c r="AE120" s="40"/>
      <c r="AT120" s="18" t="s">
        <v>234</v>
      </c>
      <c r="AU120" s="18" t="s">
        <v>80</v>
      </c>
    </row>
    <row r="121" s="2" customFormat="1" ht="33" customHeight="1">
      <c r="A121" s="40"/>
      <c r="B121" s="41"/>
      <c r="C121" s="199" t="s">
        <v>288</v>
      </c>
      <c r="D121" s="199" t="s">
        <v>212</v>
      </c>
      <c r="E121" s="200" t="s">
        <v>1333</v>
      </c>
      <c r="F121" s="201" t="s">
        <v>1334</v>
      </c>
      <c r="G121" s="202" t="s">
        <v>239</v>
      </c>
      <c r="H121" s="203">
        <v>2</v>
      </c>
      <c r="I121" s="204"/>
      <c r="J121" s="205">
        <f>ROUND(I121*H121,2)</f>
        <v>0</v>
      </c>
      <c r="K121" s="201" t="s">
        <v>216</v>
      </c>
      <c r="L121" s="46"/>
      <c r="M121" s="206" t="s">
        <v>39</v>
      </c>
      <c r="N121" s="207" t="s">
        <v>53</v>
      </c>
      <c r="O121" s="87"/>
      <c r="P121" s="208">
        <f>O121*H121</f>
        <v>0</v>
      </c>
      <c r="Q121" s="208">
        <v>0</v>
      </c>
      <c r="R121" s="208">
        <f>Q121*H121</f>
        <v>0</v>
      </c>
      <c r="S121" s="208">
        <v>0</v>
      </c>
      <c r="T121" s="208">
        <f>S121*H121</f>
        <v>0</v>
      </c>
      <c r="U121" s="209" t="s">
        <v>39</v>
      </c>
      <c r="V121" s="40"/>
      <c r="W121" s="40"/>
      <c r="X121" s="40"/>
      <c r="Y121" s="40"/>
      <c r="Z121" s="40"/>
      <c r="AA121" s="40"/>
      <c r="AB121" s="40"/>
      <c r="AC121" s="40"/>
      <c r="AD121" s="40"/>
      <c r="AE121" s="40"/>
      <c r="AR121" s="210" t="s">
        <v>217</v>
      </c>
      <c r="AT121" s="210" t="s">
        <v>212</v>
      </c>
      <c r="AU121" s="210" t="s">
        <v>80</v>
      </c>
      <c r="AY121" s="18" t="s">
        <v>218</v>
      </c>
      <c r="BE121" s="211">
        <f>IF(N121="základní",J121,0)</f>
        <v>0</v>
      </c>
      <c r="BF121" s="211">
        <f>IF(N121="snížená",J121,0)</f>
        <v>0</v>
      </c>
      <c r="BG121" s="211">
        <f>IF(N121="zákl. přenesená",J121,0)</f>
        <v>0</v>
      </c>
      <c r="BH121" s="211">
        <f>IF(N121="sníž. přenesená",J121,0)</f>
        <v>0</v>
      </c>
      <c r="BI121" s="211">
        <f>IF(N121="nulová",J121,0)</f>
        <v>0</v>
      </c>
      <c r="BJ121" s="18" t="s">
        <v>217</v>
      </c>
      <c r="BK121" s="211">
        <f>ROUND(I121*H121,2)</f>
        <v>0</v>
      </c>
      <c r="BL121" s="18" t="s">
        <v>217</v>
      </c>
      <c r="BM121" s="210" t="s">
        <v>363</v>
      </c>
    </row>
    <row r="122" s="2" customFormat="1">
      <c r="A122" s="40"/>
      <c r="B122" s="41"/>
      <c r="C122" s="42"/>
      <c r="D122" s="212" t="s">
        <v>220</v>
      </c>
      <c r="E122" s="42"/>
      <c r="F122" s="213" t="s">
        <v>1335</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220</v>
      </c>
      <c r="AU122" s="18" t="s">
        <v>80</v>
      </c>
    </row>
    <row r="123" s="2" customFormat="1">
      <c r="A123" s="40"/>
      <c r="B123" s="41"/>
      <c r="C123" s="42"/>
      <c r="D123" s="212" t="s">
        <v>234</v>
      </c>
      <c r="E123" s="42"/>
      <c r="F123" s="239" t="s">
        <v>1336</v>
      </c>
      <c r="G123" s="42"/>
      <c r="H123" s="42"/>
      <c r="I123" s="214"/>
      <c r="J123" s="42"/>
      <c r="K123" s="42"/>
      <c r="L123" s="46"/>
      <c r="M123" s="215"/>
      <c r="N123" s="216"/>
      <c r="O123" s="87"/>
      <c r="P123" s="87"/>
      <c r="Q123" s="87"/>
      <c r="R123" s="87"/>
      <c r="S123" s="87"/>
      <c r="T123" s="87"/>
      <c r="U123" s="88"/>
      <c r="V123" s="40"/>
      <c r="W123" s="40"/>
      <c r="X123" s="40"/>
      <c r="Y123" s="40"/>
      <c r="Z123" s="40"/>
      <c r="AA123" s="40"/>
      <c r="AB123" s="40"/>
      <c r="AC123" s="40"/>
      <c r="AD123" s="40"/>
      <c r="AE123" s="40"/>
      <c r="AT123" s="18" t="s">
        <v>234</v>
      </c>
      <c r="AU123" s="18" t="s">
        <v>80</v>
      </c>
    </row>
    <row r="124" s="2" customFormat="1" ht="21.75" customHeight="1">
      <c r="A124" s="40"/>
      <c r="B124" s="41"/>
      <c r="C124" s="199" t="s">
        <v>240</v>
      </c>
      <c r="D124" s="199" t="s">
        <v>212</v>
      </c>
      <c r="E124" s="200" t="s">
        <v>506</v>
      </c>
      <c r="F124" s="201" t="s">
        <v>733</v>
      </c>
      <c r="G124" s="202" t="s">
        <v>239</v>
      </c>
      <c r="H124" s="203">
        <v>1</v>
      </c>
      <c r="I124" s="204"/>
      <c r="J124" s="205">
        <f>ROUND(I124*H124,2)</f>
        <v>0</v>
      </c>
      <c r="K124" s="201" t="s">
        <v>216</v>
      </c>
      <c r="L124" s="46"/>
      <c r="M124" s="206" t="s">
        <v>39</v>
      </c>
      <c r="N124" s="207" t="s">
        <v>53</v>
      </c>
      <c r="O124" s="87"/>
      <c r="P124" s="208">
        <f>O124*H124</f>
        <v>0</v>
      </c>
      <c r="Q124" s="208">
        <v>0</v>
      </c>
      <c r="R124" s="208">
        <f>Q124*H124</f>
        <v>0</v>
      </c>
      <c r="S124" s="208">
        <v>0</v>
      </c>
      <c r="T124" s="208">
        <f>S124*H124</f>
        <v>0</v>
      </c>
      <c r="U124" s="209" t="s">
        <v>39</v>
      </c>
      <c r="V124" s="40"/>
      <c r="W124" s="40"/>
      <c r="X124" s="40"/>
      <c r="Y124" s="40"/>
      <c r="Z124" s="40"/>
      <c r="AA124" s="40"/>
      <c r="AB124" s="40"/>
      <c r="AC124" s="40"/>
      <c r="AD124" s="40"/>
      <c r="AE124" s="40"/>
      <c r="AR124" s="210" t="s">
        <v>217</v>
      </c>
      <c r="AT124" s="210" t="s">
        <v>212</v>
      </c>
      <c r="AU124" s="210" t="s">
        <v>80</v>
      </c>
      <c r="AY124" s="18" t="s">
        <v>218</v>
      </c>
      <c r="BE124" s="211">
        <f>IF(N124="základní",J124,0)</f>
        <v>0</v>
      </c>
      <c r="BF124" s="211">
        <f>IF(N124="snížená",J124,0)</f>
        <v>0</v>
      </c>
      <c r="BG124" s="211">
        <f>IF(N124="zákl. přenesená",J124,0)</f>
        <v>0</v>
      </c>
      <c r="BH124" s="211">
        <f>IF(N124="sníž. přenesená",J124,0)</f>
        <v>0</v>
      </c>
      <c r="BI124" s="211">
        <f>IF(N124="nulová",J124,0)</f>
        <v>0</v>
      </c>
      <c r="BJ124" s="18" t="s">
        <v>217</v>
      </c>
      <c r="BK124" s="211">
        <f>ROUND(I124*H124,2)</f>
        <v>0</v>
      </c>
      <c r="BL124" s="18" t="s">
        <v>217</v>
      </c>
      <c r="BM124" s="210" t="s">
        <v>375</v>
      </c>
    </row>
    <row r="125" s="2" customFormat="1">
      <c r="A125" s="40"/>
      <c r="B125" s="41"/>
      <c r="C125" s="42"/>
      <c r="D125" s="212" t="s">
        <v>220</v>
      </c>
      <c r="E125" s="42"/>
      <c r="F125" s="213" t="s">
        <v>507</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220</v>
      </c>
      <c r="AU125" s="18" t="s">
        <v>80</v>
      </c>
    </row>
    <row r="126" s="2" customFormat="1" ht="21.75" customHeight="1">
      <c r="A126" s="40"/>
      <c r="B126" s="41"/>
      <c r="C126" s="199" t="s">
        <v>8</v>
      </c>
      <c r="D126" s="199" t="s">
        <v>212</v>
      </c>
      <c r="E126" s="200" t="s">
        <v>508</v>
      </c>
      <c r="F126" s="201" t="s">
        <v>734</v>
      </c>
      <c r="G126" s="202" t="s">
        <v>239</v>
      </c>
      <c r="H126" s="203">
        <v>1</v>
      </c>
      <c r="I126" s="204"/>
      <c r="J126" s="205">
        <f>ROUND(I126*H126,2)</f>
        <v>0</v>
      </c>
      <c r="K126" s="201" t="s">
        <v>216</v>
      </c>
      <c r="L126" s="46"/>
      <c r="M126" s="206" t="s">
        <v>39</v>
      </c>
      <c r="N126" s="207" t="s">
        <v>53</v>
      </c>
      <c r="O126" s="87"/>
      <c r="P126" s="208">
        <f>O126*H126</f>
        <v>0</v>
      </c>
      <c r="Q126" s="208">
        <v>0</v>
      </c>
      <c r="R126" s="208">
        <f>Q126*H126</f>
        <v>0</v>
      </c>
      <c r="S126" s="208">
        <v>0</v>
      </c>
      <c r="T126" s="208">
        <f>S126*H126</f>
        <v>0</v>
      </c>
      <c r="U126" s="209" t="s">
        <v>39</v>
      </c>
      <c r="V126" s="40"/>
      <c r="W126" s="40"/>
      <c r="X126" s="40"/>
      <c r="Y126" s="40"/>
      <c r="Z126" s="40"/>
      <c r="AA126" s="40"/>
      <c r="AB126" s="40"/>
      <c r="AC126" s="40"/>
      <c r="AD126" s="40"/>
      <c r="AE126" s="40"/>
      <c r="AR126" s="210" t="s">
        <v>217</v>
      </c>
      <c r="AT126" s="210" t="s">
        <v>212</v>
      </c>
      <c r="AU126" s="210" t="s">
        <v>80</v>
      </c>
      <c r="AY126" s="18" t="s">
        <v>218</v>
      </c>
      <c r="BE126" s="211">
        <f>IF(N126="základní",J126,0)</f>
        <v>0</v>
      </c>
      <c r="BF126" s="211">
        <f>IF(N126="snížená",J126,0)</f>
        <v>0</v>
      </c>
      <c r="BG126" s="211">
        <f>IF(N126="zákl. přenesená",J126,0)</f>
        <v>0</v>
      </c>
      <c r="BH126" s="211">
        <f>IF(N126="sníž. přenesená",J126,0)</f>
        <v>0</v>
      </c>
      <c r="BI126" s="211">
        <f>IF(N126="nulová",J126,0)</f>
        <v>0</v>
      </c>
      <c r="BJ126" s="18" t="s">
        <v>217</v>
      </c>
      <c r="BK126" s="211">
        <f>ROUND(I126*H126,2)</f>
        <v>0</v>
      </c>
      <c r="BL126" s="18" t="s">
        <v>217</v>
      </c>
      <c r="BM126" s="210" t="s">
        <v>257</v>
      </c>
    </row>
    <row r="127" s="2" customFormat="1">
      <c r="A127" s="40"/>
      <c r="B127" s="41"/>
      <c r="C127" s="42"/>
      <c r="D127" s="212" t="s">
        <v>220</v>
      </c>
      <c r="E127" s="42"/>
      <c r="F127" s="213" t="s">
        <v>509</v>
      </c>
      <c r="G127" s="42"/>
      <c r="H127" s="42"/>
      <c r="I127" s="214"/>
      <c r="J127" s="42"/>
      <c r="K127" s="42"/>
      <c r="L127" s="46"/>
      <c r="M127" s="215"/>
      <c r="N127" s="216"/>
      <c r="O127" s="87"/>
      <c r="P127" s="87"/>
      <c r="Q127" s="87"/>
      <c r="R127" s="87"/>
      <c r="S127" s="87"/>
      <c r="T127" s="87"/>
      <c r="U127" s="88"/>
      <c r="V127" s="40"/>
      <c r="W127" s="40"/>
      <c r="X127" s="40"/>
      <c r="Y127" s="40"/>
      <c r="Z127" s="40"/>
      <c r="AA127" s="40"/>
      <c r="AB127" s="40"/>
      <c r="AC127" s="40"/>
      <c r="AD127" s="40"/>
      <c r="AE127" s="40"/>
      <c r="AT127" s="18" t="s">
        <v>220</v>
      </c>
      <c r="AU127" s="18" t="s">
        <v>80</v>
      </c>
    </row>
    <row r="128" s="2" customFormat="1" ht="16.5" customHeight="1">
      <c r="A128" s="40"/>
      <c r="B128" s="41"/>
      <c r="C128" s="250" t="s">
        <v>246</v>
      </c>
      <c r="D128" s="250" t="s">
        <v>313</v>
      </c>
      <c r="E128" s="251" t="s">
        <v>314</v>
      </c>
      <c r="F128" s="252" t="s">
        <v>315</v>
      </c>
      <c r="G128" s="253" t="s">
        <v>179</v>
      </c>
      <c r="H128" s="254">
        <v>96.671999999999997</v>
      </c>
      <c r="I128" s="255"/>
      <c r="J128" s="256">
        <f>ROUND(I128*H128,2)</f>
        <v>0</v>
      </c>
      <c r="K128" s="252" t="s">
        <v>216</v>
      </c>
      <c r="L128" s="257"/>
      <c r="M128" s="258" t="s">
        <v>39</v>
      </c>
      <c r="N128" s="259" t="s">
        <v>53</v>
      </c>
      <c r="O128" s="87"/>
      <c r="P128" s="208">
        <f>O128*H128</f>
        <v>0</v>
      </c>
      <c r="Q128" s="208">
        <v>1</v>
      </c>
      <c r="R128" s="208">
        <f>Q128*H128</f>
        <v>96.671999999999997</v>
      </c>
      <c r="S128" s="208">
        <v>0</v>
      </c>
      <c r="T128" s="208">
        <f>S128*H128</f>
        <v>0</v>
      </c>
      <c r="U128" s="209" t="s">
        <v>39</v>
      </c>
      <c r="V128" s="40"/>
      <c r="W128" s="40"/>
      <c r="X128" s="40"/>
      <c r="Y128" s="40"/>
      <c r="Z128" s="40"/>
      <c r="AA128" s="40"/>
      <c r="AB128" s="40"/>
      <c r="AC128" s="40"/>
      <c r="AD128" s="40"/>
      <c r="AE128" s="40"/>
      <c r="AR128" s="210" t="s">
        <v>219</v>
      </c>
      <c r="AT128" s="210" t="s">
        <v>313</v>
      </c>
      <c r="AU128" s="210" t="s">
        <v>80</v>
      </c>
      <c r="AY128" s="18" t="s">
        <v>218</v>
      </c>
      <c r="BE128" s="211">
        <f>IF(N128="základní",J128,0)</f>
        <v>0</v>
      </c>
      <c r="BF128" s="211">
        <f>IF(N128="snížená",J128,0)</f>
        <v>0</v>
      </c>
      <c r="BG128" s="211">
        <f>IF(N128="zákl. přenesená",J128,0)</f>
        <v>0</v>
      </c>
      <c r="BH128" s="211">
        <f>IF(N128="sníž. přenesená",J128,0)</f>
        <v>0</v>
      </c>
      <c r="BI128" s="211">
        <f>IF(N128="nulová",J128,0)</f>
        <v>0</v>
      </c>
      <c r="BJ128" s="18" t="s">
        <v>217</v>
      </c>
      <c r="BK128" s="211">
        <f>ROUND(I128*H128,2)</f>
        <v>0</v>
      </c>
      <c r="BL128" s="18" t="s">
        <v>217</v>
      </c>
      <c r="BM128" s="210" t="s">
        <v>264</v>
      </c>
    </row>
    <row r="129" s="2" customFormat="1">
      <c r="A129" s="40"/>
      <c r="B129" s="41"/>
      <c r="C129" s="42"/>
      <c r="D129" s="212" t="s">
        <v>220</v>
      </c>
      <c r="E129" s="42"/>
      <c r="F129" s="213" t="s">
        <v>315</v>
      </c>
      <c r="G129" s="42"/>
      <c r="H129" s="42"/>
      <c r="I129" s="214"/>
      <c r="J129" s="42"/>
      <c r="K129" s="42"/>
      <c r="L129" s="46"/>
      <c r="M129" s="215"/>
      <c r="N129" s="216"/>
      <c r="O129" s="87"/>
      <c r="P129" s="87"/>
      <c r="Q129" s="87"/>
      <c r="R129" s="87"/>
      <c r="S129" s="87"/>
      <c r="T129" s="87"/>
      <c r="U129" s="88"/>
      <c r="V129" s="40"/>
      <c r="W129" s="40"/>
      <c r="X129" s="40"/>
      <c r="Y129" s="40"/>
      <c r="Z129" s="40"/>
      <c r="AA129" s="40"/>
      <c r="AB129" s="40"/>
      <c r="AC129" s="40"/>
      <c r="AD129" s="40"/>
      <c r="AE129" s="40"/>
      <c r="AT129" s="18" t="s">
        <v>220</v>
      </c>
      <c r="AU129" s="18" t="s">
        <v>80</v>
      </c>
    </row>
    <row r="130" s="2" customFormat="1">
      <c r="A130" s="40"/>
      <c r="B130" s="41"/>
      <c r="C130" s="42"/>
      <c r="D130" s="212" t="s">
        <v>234</v>
      </c>
      <c r="E130" s="42"/>
      <c r="F130" s="239" t="s">
        <v>538</v>
      </c>
      <c r="G130" s="42"/>
      <c r="H130" s="42"/>
      <c r="I130" s="214"/>
      <c r="J130" s="42"/>
      <c r="K130" s="42"/>
      <c r="L130" s="46"/>
      <c r="M130" s="215"/>
      <c r="N130" s="216"/>
      <c r="O130" s="87"/>
      <c r="P130" s="87"/>
      <c r="Q130" s="87"/>
      <c r="R130" s="87"/>
      <c r="S130" s="87"/>
      <c r="T130" s="87"/>
      <c r="U130" s="88"/>
      <c r="V130" s="40"/>
      <c r="W130" s="40"/>
      <c r="X130" s="40"/>
      <c r="Y130" s="40"/>
      <c r="Z130" s="40"/>
      <c r="AA130" s="40"/>
      <c r="AB130" s="40"/>
      <c r="AC130" s="40"/>
      <c r="AD130" s="40"/>
      <c r="AE130" s="40"/>
      <c r="AT130" s="18" t="s">
        <v>234</v>
      </c>
      <c r="AU130" s="18" t="s">
        <v>80</v>
      </c>
    </row>
    <row r="131" s="2" customFormat="1" ht="16.5" customHeight="1">
      <c r="A131" s="40"/>
      <c r="B131" s="41"/>
      <c r="C131" s="250" t="s">
        <v>312</v>
      </c>
      <c r="D131" s="250" t="s">
        <v>313</v>
      </c>
      <c r="E131" s="251" t="s">
        <v>319</v>
      </c>
      <c r="F131" s="252" t="s">
        <v>320</v>
      </c>
      <c r="G131" s="253" t="s">
        <v>179</v>
      </c>
      <c r="H131" s="254">
        <v>6.4100000000000001</v>
      </c>
      <c r="I131" s="255"/>
      <c r="J131" s="256">
        <f>ROUND(I131*H131,2)</f>
        <v>0</v>
      </c>
      <c r="K131" s="252" t="s">
        <v>216</v>
      </c>
      <c r="L131" s="257"/>
      <c r="M131" s="258" t="s">
        <v>39</v>
      </c>
      <c r="N131" s="259" t="s">
        <v>53</v>
      </c>
      <c r="O131" s="87"/>
      <c r="P131" s="208">
        <f>O131*H131</f>
        <v>0</v>
      </c>
      <c r="Q131" s="208">
        <v>1</v>
      </c>
      <c r="R131" s="208">
        <f>Q131*H131</f>
        <v>6.4100000000000001</v>
      </c>
      <c r="S131" s="208">
        <v>0</v>
      </c>
      <c r="T131" s="208">
        <f>S131*H131</f>
        <v>0</v>
      </c>
      <c r="U131" s="209" t="s">
        <v>39</v>
      </c>
      <c r="V131" s="40"/>
      <c r="W131" s="40"/>
      <c r="X131" s="40"/>
      <c r="Y131" s="40"/>
      <c r="Z131" s="40"/>
      <c r="AA131" s="40"/>
      <c r="AB131" s="40"/>
      <c r="AC131" s="40"/>
      <c r="AD131" s="40"/>
      <c r="AE131" s="40"/>
      <c r="AR131" s="210" t="s">
        <v>219</v>
      </c>
      <c r="AT131" s="210" t="s">
        <v>313</v>
      </c>
      <c r="AU131" s="210" t="s">
        <v>80</v>
      </c>
      <c r="AY131" s="18" t="s">
        <v>218</v>
      </c>
      <c r="BE131" s="211">
        <f>IF(N131="základní",J131,0)</f>
        <v>0</v>
      </c>
      <c r="BF131" s="211">
        <f>IF(N131="snížená",J131,0)</f>
        <v>0</v>
      </c>
      <c r="BG131" s="211">
        <f>IF(N131="zákl. přenesená",J131,0)</f>
        <v>0</v>
      </c>
      <c r="BH131" s="211">
        <f>IF(N131="sníž. přenesená",J131,0)</f>
        <v>0</v>
      </c>
      <c r="BI131" s="211">
        <f>IF(N131="nulová",J131,0)</f>
        <v>0</v>
      </c>
      <c r="BJ131" s="18" t="s">
        <v>217</v>
      </c>
      <c r="BK131" s="211">
        <f>ROUND(I131*H131,2)</f>
        <v>0</v>
      </c>
      <c r="BL131" s="18" t="s">
        <v>217</v>
      </c>
      <c r="BM131" s="210" t="s">
        <v>409</v>
      </c>
    </row>
    <row r="132" s="2" customFormat="1">
      <c r="A132" s="40"/>
      <c r="B132" s="41"/>
      <c r="C132" s="42"/>
      <c r="D132" s="212" t="s">
        <v>220</v>
      </c>
      <c r="E132" s="42"/>
      <c r="F132" s="213" t="s">
        <v>320</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220</v>
      </c>
      <c r="AU132" s="18" t="s">
        <v>80</v>
      </c>
    </row>
    <row r="133" s="2" customFormat="1">
      <c r="A133" s="40"/>
      <c r="B133" s="41"/>
      <c r="C133" s="42"/>
      <c r="D133" s="212" t="s">
        <v>234</v>
      </c>
      <c r="E133" s="42"/>
      <c r="F133" s="239" t="s">
        <v>1337</v>
      </c>
      <c r="G133" s="42"/>
      <c r="H133" s="42"/>
      <c r="I133" s="214"/>
      <c r="J133" s="42"/>
      <c r="K133" s="42"/>
      <c r="L133" s="46"/>
      <c r="M133" s="215"/>
      <c r="N133" s="216"/>
      <c r="O133" s="87"/>
      <c r="P133" s="87"/>
      <c r="Q133" s="87"/>
      <c r="R133" s="87"/>
      <c r="S133" s="87"/>
      <c r="T133" s="87"/>
      <c r="U133" s="88"/>
      <c r="V133" s="40"/>
      <c r="W133" s="40"/>
      <c r="X133" s="40"/>
      <c r="Y133" s="40"/>
      <c r="Z133" s="40"/>
      <c r="AA133" s="40"/>
      <c r="AB133" s="40"/>
      <c r="AC133" s="40"/>
      <c r="AD133" s="40"/>
      <c r="AE133" s="40"/>
      <c r="AT133" s="18" t="s">
        <v>234</v>
      </c>
      <c r="AU133" s="18" t="s">
        <v>80</v>
      </c>
    </row>
    <row r="134" s="2" customFormat="1">
      <c r="A134" s="40"/>
      <c r="B134" s="41"/>
      <c r="C134" s="250" t="s">
        <v>318</v>
      </c>
      <c r="D134" s="250" t="s">
        <v>313</v>
      </c>
      <c r="E134" s="251" t="s">
        <v>1338</v>
      </c>
      <c r="F134" s="252" t="s">
        <v>1339</v>
      </c>
      <c r="G134" s="253" t="s">
        <v>239</v>
      </c>
      <c r="H134" s="254">
        <v>4</v>
      </c>
      <c r="I134" s="255"/>
      <c r="J134" s="256">
        <f>ROUND(I134*H134,2)</f>
        <v>0</v>
      </c>
      <c r="K134" s="252" t="s">
        <v>216</v>
      </c>
      <c r="L134" s="257"/>
      <c r="M134" s="258" t="s">
        <v>39</v>
      </c>
      <c r="N134" s="259" t="s">
        <v>53</v>
      </c>
      <c r="O134" s="87"/>
      <c r="P134" s="208">
        <f>O134*H134</f>
        <v>0</v>
      </c>
      <c r="Q134" s="208">
        <v>0.10299999999999999</v>
      </c>
      <c r="R134" s="208">
        <f>Q134*H134</f>
        <v>0.41199999999999998</v>
      </c>
      <c r="S134" s="208">
        <v>0</v>
      </c>
      <c r="T134" s="208">
        <f>S134*H134</f>
        <v>0</v>
      </c>
      <c r="U134" s="209" t="s">
        <v>39</v>
      </c>
      <c r="V134" s="40"/>
      <c r="W134" s="40"/>
      <c r="X134" s="40"/>
      <c r="Y134" s="40"/>
      <c r="Z134" s="40"/>
      <c r="AA134" s="40"/>
      <c r="AB134" s="40"/>
      <c r="AC134" s="40"/>
      <c r="AD134" s="40"/>
      <c r="AE134" s="40"/>
      <c r="AR134" s="210" t="s">
        <v>219</v>
      </c>
      <c r="AT134" s="210" t="s">
        <v>313</v>
      </c>
      <c r="AU134" s="210" t="s">
        <v>80</v>
      </c>
      <c r="AY134" s="18" t="s">
        <v>218</v>
      </c>
      <c r="BE134" s="211">
        <f>IF(N134="základní",J134,0)</f>
        <v>0</v>
      </c>
      <c r="BF134" s="211">
        <f>IF(N134="snížená",J134,0)</f>
        <v>0</v>
      </c>
      <c r="BG134" s="211">
        <f>IF(N134="zákl. přenesená",J134,0)</f>
        <v>0</v>
      </c>
      <c r="BH134" s="211">
        <f>IF(N134="sníž. přenesená",J134,0)</f>
        <v>0</v>
      </c>
      <c r="BI134" s="211">
        <f>IF(N134="nulová",J134,0)</f>
        <v>0</v>
      </c>
      <c r="BJ134" s="18" t="s">
        <v>217</v>
      </c>
      <c r="BK134" s="211">
        <f>ROUND(I134*H134,2)</f>
        <v>0</v>
      </c>
      <c r="BL134" s="18" t="s">
        <v>217</v>
      </c>
      <c r="BM134" s="210" t="s">
        <v>269</v>
      </c>
    </row>
    <row r="135" s="2" customFormat="1">
      <c r="A135" s="40"/>
      <c r="B135" s="41"/>
      <c r="C135" s="42"/>
      <c r="D135" s="212" t="s">
        <v>220</v>
      </c>
      <c r="E135" s="42"/>
      <c r="F135" s="213" t="s">
        <v>1339</v>
      </c>
      <c r="G135" s="42"/>
      <c r="H135" s="42"/>
      <c r="I135" s="214"/>
      <c r="J135" s="42"/>
      <c r="K135" s="42"/>
      <c r="L135" s="46"/>
      <c r="M135" s="215"/>
      <c r="N135" s="216"/>
      <c r="O135" s="87"/>
      <c r="P135" s="87"/>
      <c r="Q135" s="87"/>
      <c r="R135" s="87"/>
      <c r="S135" s="87"/>
      <c r="T135" s="87"/>
      <c r="U135" s="88"/>
      <c r="V135" s="40"/>
      <c r="W135" s="40"/>
      <c r="X135" s="40"/>
      <c r="Y135" s="40"/>
      <c r="Z135" s="40"/>
      <c r="AA135" s="40"/>
      <c r="AB135" s="40"/>
      <c r="AC135" s="40"/>
      <c r="AD135" s="40"/>
      <c r="AE135" s="40"/>
      <c r="AT135" s="18" t="s">
        <v>220</v>
      </c>
      <c r="AU135" s="18" t="s">
        <v>80</v>
      </c>
    </row>
    <row r="136" s="2" customFormat="1">
      <c r="A136" s="40"/>
      <c r="B136" s="41"/>
      <c r="C136" s="42"/>
      <c r="D136" s="212" t="s">
        <v>234</v>
      </c>
      <c r="E136" s="42"/>
      <c r="F136" s="239" t="s">
        <v>1340</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234</v>
      </c>
      <c r="AU136" s="18" t="s">
        <v>80</v>
      </c>
    </row>
    <row r="137" s="2" customFormat="1">
      <c r="A137" s="40"/>
      <c r="B137" s="41"/>
      <c r="C137" s="250" t="s">
        <v>322</v>
      </c>
      <c r="D137" s="250" t="s">
        <v>313</v>
      </c>
      <c r="E137" s="251" t="s">
        <v>1341</v>
      </c>
      <c r="F137" s="252" t="s">
        <v>1342</v>
      </c>
      <c r="G137" s="253" t="s">
        <v>239</v>
      </c>
      <c r="H137" s="254">
        <v>10</v>
      </c>
      <c r="I137" s="255"/>
      <c r="J137" s="256">
        <f>ROUND(I137*H137,2)</f>
        <v>0</v>
      </c>
      <c r="K137" s="252" t="s">
        <v>216</v>
      </c>
      <c r="L137" s="257"/>
      <c r="M137" s="258" t="s">
        <v>39</v>
      </c>
      <c r="N137" s="259" t="s">
        <v>53</v>
      </c>
      <c r="O137" s="87"/>
      <c r="P137" s="208">
        <f>O137*H137</f>
        <v>0</v>
      </c>
      <c r="Q137" s="208">
        <v>0.12676999999999999</v>
      </c>
      <c r="R137" s="208">
        <f>Q137*H137</f>
        <v>1.2677000000000001</v>
      </c>
      <c r="S137" s="208">
        <v>0</v>
      </c>
      <c r="T137" s="208">
        <f>S137*H137</f>
        <v>0</v>
      </c>
      <c r="U137" s="209" t="s">
        <v>39</v>
      </c>
      <c r="V137" s="40"/>
      <c r="W137" s="40"/>
      <c r="X137" s="40"/>
      <c r="Y137" s="40"/>
      <c r="Z137" s="40"/>
      <c r="AA137" s="40"/>
      <c r="AB137" s="40"/>
      <c r="AC137" s="40"/>
      <c r="AD137" s="40"/>
      <c r="AE137" s="40"/>
      <c r="AR137" s="210" t="s">
        <v>219</v>
      </c>
      <c r="AT137" s="210" t="s">
        <v>313</v>
      </c>
      <c r="AU137" s="210" t="s">
        <v>80</v>
      </c>
      <c r="AY137" s="18" t="s">
        <v>218</v>
      </c>
      <c r="BE137" s="211">
        <f>IF(N137="základní",J137,0)</f>
        <v>0</v>
      </c>
      <c r="BF137" s="211">
        <f>IF(N137="snížená",J137,0)</f>
        <v>0</v>
      </c>
      <c r="BG137" s="211">
        <f>IF(N137="zákl. přenesená",J137,0)</f>
        <v>0</v>
      </c>
      <c r="BH137" s="211">
        <f>IF(N137="sníž. přenesená",J137,0)</f>
        <v>0</v>
      </c>
      <c r="BI137" s="211">
        <f>IF(N137="nulová",J137,0)</f>
        <v>0</v>
      </c>
      <c r="BJ137" s="18" t="s">
        <v>217</v>
      </c>
      <c r="BK137" s="211">
        <f>ROUND(I137*H137,2)</f>
        <v>0</v>
      </c>
      <c r="BL137" s="18" t="s">
        <v>217</v>
      </c>
      <c r="BM137" s="210" t="s">
        <v>274</v>
      </c>
    </row>
    <row r="138" s="2" customFormat="1">
      <c r="A138" s="40"/>
      <c r="B138" s="41"/>
      <c r="C138" s="42"/>
      <c r="D138" s="212" t="s">
        <v>220</v>
      </c>
      <c r="E138" s="42"/>
      <c r="F138" s="213" t="s">
        <v>1342</v>
      </c>
      <c r="G138" s="42"/>
      <c r="H138" s="42"/>
      <c r="I138" s="214"/>
      <c r="J138" s="42"/>
      <c r="K138" s="42"/>
      <c r="L138" s="46"/>
      <c r="M138" s="215"/>
      <c r="N138" s="216"/>
      <c r="O138" s="87"/>
      <c r="P138" s="87"/>
      <c r="Q138" s="87"/>
      <c r="R138" s="87"/>
      <c r="S138" s="87"/>
      <c r="T138" s="87"/>
      <c r="U138" s="88"/>
      <c r="V138" s="40"/>
      <c r="W138" s="40"/>
      <c r="X138" s="40"/>
      <c r="Y138" s="40"/>
      <c r="Z138" s="40"/>
      <c r="AA138" s="40"/>
      <c r="AB138" s="40"/>
      <c r="AC138" s="40"/>
      <c r="AD138" s="40"/>
      <c r="AE138" s="40"/>
      <c r="AT138" s="18" t="s">
        <v>220</v>
      </c>
      <c r="AU138" s="18" t="s">
        <v>80</v>
      </c>
    </row>
    <row r="139" s="2" customFormat="1">
      <c r="A139" s="40"/>
      <c r="B139" s="41"/>
      <c r="C139" s="42"/>
      <c r="D139" s="212" t="s">
        <v>234</v>
      </c>
      <c r="E139" s="42"/>
      <c r="F139" s="239" t="s">
        <v>1343</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234</v>
      </c>
      <c r="AU139" s="18" t="s">
        <v>80</v>
      </c>
    </row>
    <row r="140" s="2" customFormat="1">
      <c r="A140" s="40"/>
      <c r="B140" s="41"/>
      <c r="C140" s="250" t="s">
        <v>330</v>
      </c>
      <c r="D140" s="250" t="s">
        <v>313</v>
      </c>
      <c r="E140" s="251" t="s">
        <v>1344</v>
      </c>
      <c r="F140" s="252" t="s">
        <v>1345</v>
      </c>
      <c r="G140" s="253" t="s">
        <v>239</v>
      </c>
      <c r="H140" s="254">
        <v>6</v>
      </c>
      <c r="I140" s="255"/>
      <c r="J140" s="256">
        <f>ROUND(I140*H140,2)</f>
        <v>0</v>
      </c>
      <c r="K140" s="252" t="s">
        <v>216</v>
      </c>
      <c r="L140" s="257"/>
      <c r="M140" s="258" t="s">
        <v>39</v>
      </c>
      <c r="N140" s="259" t="s">
        <v>53</v>
      </c>
      <c r="O140" s="87"/>
      <c r="P140" s="208">
        <f>O140*H140</f>
        <v>0</v>
      </c>
      <c r="Q140" s="208">
        <v>0.13073000000000001</v>
      </c>
      <c r="R140" s="208">
        <f>Q140*H140</f>
        <v>0.78438000000000008</v>
      </c>
      <c r="S140" s="208">
        <v>0</v>
      </c>
      <c r="T140" s="208">
        <f>S140*H140</f>
        <v>0</v>
      </c>
      <c r="U140" s="209" t="s">
        <v>39</v>
      </c>
      <c r="V140" s="40"/>
      <c r="W140" s="40"/>
      <c r="X140" s="40"/>
      <c r="Y140" s="40"/>
      <c r="Z140" s="40"/>
      <c r="AA140" s="40"/>
      <c r="AB140" s="40"/>
      <c r="AC140" s="40"/>
      <c r="AD140" s="40"/>
      <c r="AE140" s="40"/>
      <c r="AR140" s="210" t="s">
        <v>219</v>
      </c>
      <c r="AT140" s="210" t="s">
        <v>313</v>
      </c>
      <c r="AU140" s="210" t="s">
        <v>80</v>
      </c>
      <c r="AY140" s="18" t="s">
        <v>218</v>
      </c>
      <c r="BE140" s="211">
        <f>IF(N140="základní",J140,0)</f>
        <v>0</v>
      </c>
      <c r="BF140" s="211">
        <f>IF(N140="snížená",J140,0)</f>
        <v>0</v>
      </c>
      <c r="BG140" s="211">
        <f>IF(N140="zákl. přenesená",J140,0)</f>
        <v>0</v>
      </c>
      <c r="BH140" s="211">
        <f>IF(N140="sníž. přenesená",J140,0)</f>
        <v>0</v>
      </c>
      <c r="BI140" s="211">
        <f>IF(N140="nulová",J140,0)</f>
        <v>0</v>
      </c>
      <c r="BJ140" s="18" t="s">
        <v>217</v>
      </c>
      <c r="BK140" s="211">
        <f>ROUND(I140*H140,2)</f>
        <v>0</v>
      </c>
      <c r="BL140" s="18" t="s">
        <v>217</v>
      </c>
      <c r="BM140" s="210" t="s">
        <v>481</v>
      </c>
    </row>
    <row r="141" s="2" customFormat="1">
      <c r="A141" s="40"/>
      <c r="B141" s="41"/>
      <c r="C141" s="42"/>
      <c r="D141" s="212" t="s">
        <v>220</v>
      </c>
      <c r="E141" s="42"/>
      <c r="F141" s="213" t="s">
        <v>1345</v>
      </c>
      <c r="G141" s="42"/>
      <c r="H141" s="42"/>
      <c r="I141" s="214"/>
      <c r="J141" s="42"/>
      <c r="K141" s="42"/>
      <c r="L141" s="46"/>
      <c r="M141" s="215"/>
      <c r="N141" s="216"/>
      <c r="O141" s="87"/>
      <c r="P141" s="87"/>
      <c r="Q141" s="87"/>
      <c r="R141" s="87"/>
      <c r="S141" s="87"/>
      <c r="T141" s="87"/>
      <c r="U141" s="88"/>
      <c r="V141" s="40"/>
      <c r="W141" s="40"/>
      <c r="X141" s="40"/>
      <c r="Y141" s="40"/>
      <c r="Z141" s="40"/>
      <c r="AA141" s="40"/>
      <c r="AB141" s="40"/>
      <c r="AC141" s="40"/>
      <c r="AD141" s="40"/>
      <c r="AE141" s="40"/>
      <c r="AT141" s="18" t="s">
        <v>220</v>
      </c>
      <c r="AU141" s="18" t="s">
        <v>80</v>
      </c>
    </row>
    <row r="142" s="2" customFormat="1">
      <c r="A142" s="40"/>
      <c r="B142" s="41"/>
      <c r="C142" s="42"/>
      <c r="D142" s="212" t="s">
        <v>234</v>
      </c>
      <c r="E142" s="42"/>
      <c r="F142" s="239" t="s">
        <v>1346</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234</v>
      </c>
      <c r="AU142" s="18" t="s">
        <v>80</v>
      </c>
    </row>
    <row r="143" s="2" customFormat="1">
      <c r="A143" s="40"/>
      <c r="B143" s="41"/>
      <c r="C143" s="250" t="s">
        <v>7</v>
      </c>
      <c r="D143" s="250" t="s">
        <v>313</v>
      </c>
      <c r="E143" s="251" t="s">
        <v>1347</v>
      </c>
      <c r="F143" s="252" t="s">
        <v>1348</v>
      </c>
      <c r="G143" s="253" t="s">
        <v>239</v>
      </c>
      <c r="H143" s="254">
        <v>4</v>
      </c>
      <c r="I143" s="255"/>
      <c r="J143" s="256">
        <f>ROUND(I143*H143,2)</f>
        <v>0</v>
      </c>
      <c r="K143" s="252" t="s">
        <v>216</v>
      </c>
      <c r="L143" s="257"/>
      <c r="M143" s="258" t="s">
        <v>39</v>
      </c>
      <c r="N143" s="259" t="s">
        <v>53</v>
      </c>
      <c r="O143" s="87"/>
      <c r="P143" s="208">
        <f>O143*H143</f>
        <v>0</v>
      </c>
      <c r="Q143" s="208">
        <v>0.13469</v>
      </c>
      <c r="R143" s="208">
        <f>Q143*H143</f>
        <v>0.53876000000000002</v>
      </c>
      <c r="S143" s="208">
        <v>0</v>
      </c>
      <c r="T143" s="208">
        <f>S143*H143</f>
        <v>0</v>
      </c>
      <c r="U143" s="209" t="s">
        <v>39</v>
      </c>
      <c r="V143" s="40"/>
      <c r="W143" s="40"/>
      <c r="X143" s="40"/>
      <c r="Y143" s="40"/>
      <c r="Z143" s="40"/>
      <c r="AA143" s="40"/>
      <c r="AB143" s="40"/>
      <c r="AC143" s="40"/>
      <c r="AD143" s="40"/>
      <c r="AE143" s="40"/>
      <c r="AR143" s="210" t="s">
        <v>219</v>
      </c>
      <c r="AT143" s="210" t="s">
        <v>313</v>
      </c>
      <c r="AU143" s="210" t="s">
        <v>80</v>
      </c>
      <c r="AY143" s="18" t="s">
        <v>218</v>
      </c>
      <c r="BE143" s="211">
        <f>IF(N143="základní",J143,0)</f>
        <v>0</v>
      </c>
      <c r="BF143" s="211">
        <f>IF(N143="snížená",J143,0)</f>
        <v>0</v>
      </c>
      <c r="BG143" s="211">
        <f>IF(N143="zákl. přenesená",J143,0)</f>
        <v>0</v>
      </c>
      <c r="BH143" s="211">
        <f>IF(N143="sníž. přenesená",J143,0)</f>
        <v>0</v>
      </c>
      <c r="BI143" s="211">
        <f>IF(N143="nulová",J143,0)</f>
        <v>0</v>
      </c>
      <c r="BJ143" s="18" t="s">
        <v>217</v>
      </c>
      <c r="BK143" s="211">
        <f>ROUND(I143*H143,2)</f>
        <v>0</v>
      </c>
      <c r="BL143" s="18" t="s">
        <v>217</v>
      </c>
      <c r="BM143" s="210" t="s">
        <v>484</v>
      </c>
    </row>
    <row r="144" s="2" customFormat="1">
      <c r="A144" s="40"/>
      <c r="B144" s="41"/>
      <c r="C144" s="42"/>
      <c r="D144" s="212" t="s">
        <v>220</v>
      </c>
      <c r="E144" s="42"/>
      <c r="F144" s="213" t="s">
        <v>1348</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220</v>
      </c>
      <c r="AU144" s="18" t="s">
        <v>80</v>
      </c>
    </row>
    <row r="145" s="2" customFormat="1">
      <c r="A145" s="40"/>
      <c r="B145" s="41"/>
      <c r="C145" s="42"/>
      <c r="D145" s="212" t="s">
        <v>234</v>
      </c>
      <c r="E145" s="42"/>
      <c r="F145" s="239" t="s">
        <v>1349</v>
      </c>
      <c r="G145" s="42"/>
      <c r="H145" s="42"/>
      <c r="I145" s="214"/>
      <c r="J145" s="42"/>
      <c r="K145" s="42"/>
      <c r="L145" s="46"/>
      <c r="M145" s="215"/>
      <c r="N145" s="216"/>
      <c r="O145" s="87"/>
      <c r="P145" s="87"/>
      <c r="Q145" s="87"/>
      <c r="R145" s="87"/>
      <c r="S145" s="87"/>
      <c r="T145" s="87"/>
      <c r="U145" s="88"/>
      <c r="V145" s="40"/>
      <c r="W145" s="40"/>
      <c r="X145" s="40"/>
      <c r="Y145" s="40"/>
      <c r="Z145" s="40"/>
      <c r="AA145" s="40"/>
      <c r="AB145" s="40"/>
      <c r="AC145" s="40"/>
      <c r="AD145" s="40"/>
      <c r="AE145" s="40"/>
      <c r="AT145" s="18" t="s">
        <v>234</v>
      </c>
      <c r="AU145" s="18" t="s">
        <v>80</v>
      </c>
    </row>
    <row r="146" s="2" customFormat="1">
      <c r="A146" s="40"/>
      <c r="B146" s="41"/>
      <c r="C146" s="250" t="s">
        <v>251</v>
      </c>
      <c r="D146" s="250" t="s">
        <v>313</v>
      </c>
      <c r="E146" s="251" t="s">
        <v>1350</v>
      </c>
      <c r="F146" s="252" t="s">
        <v>1351</v>
      </c>
      <c r="G146" s="253" t="s">
        <v>239</v>
      </c>
      <c r="H146" s="254">
        <v>6</v>
      </c>
      <c r="I146" s="255"/>
      <c r="J146" s="256">
        <f>ROUND(I146*H146,2)</f>
        <v>0</v>
      </c>
      <c r="K146" s="252" t="s">
        <v>216</v>
      </c>
      <c r="L146" s="257"/>
      <c r="M146" s="258" t="s">
        <v>39</v>
      </c>
      <c r="N146" s="259" t="s">
        <v>53</v>
      </c>
      <c r="O146" s="87"/>
      <c r="P146" s="208">
        <f>O146*H146</f>
        <v>0</v>
      </c>
      <c r="Q146" s="208">
        <v>0.13865</v>
      </c>
      <c r="R146" s="208">
        <f>Q146*H146</f>
        <v>0.83189999999999997</v>
      </c>
      <c r="S146" s="208">
        <v>0</v>
      </c>
      <c r="T146" s="208">
        <f>S146*H146</f>
        <v>0</v>
      </c>
      <c r="U146" s="209" t="s">
        <v>39</v>
      </c>
      <c r="V146" s="40"/>
      <c r="W146" s="40"/>
      <c r="X146" s="40"/>
      <c r="Y146" s="40"/>
      <c r="Z146" s="40"/>
      <c r="AA146" s="40"/>
      <c r="AB146" s="40"/>
      <c r="AC146" s="40"/>
      <c r="AD146" s="40"/>
      <c r="AE146" s="40"/>
      <c r="AR146" s="210" t="s">
        <v>219</v>
      </c>
      <c r="AT146" s="210" t="s">
        <v>313</v>
      </c>
      <c r="AU146" s="210" t="s">
        <v>80</v>
      </c>
      <c r="AY146" s="18" t="s">
        <v>218</v>
      </c>
      <c r="BE146" s="211">
        <f>IF(N146="základní",J146,0)</f>
        <v>0</v>
      </c>
      <c r="BF146" s="211">
        <f>IF(N146="snížená",J146,0)</f>
        <v>0</v>
      </c>
      <c r="BG146" s="211">
        <f>IF(N146="zákl. přenesená",J146,0)</f>
        <v>0</v>
      </c>
      <c r="BH146" s="211">
        <f>IF(N146="sníž. přenesená",J146,0)</f>
        <v>0</v>
      </c>
      <c r="BI146" s="211">
        <f>IF(N146="nulová",J146,0)</f>
        <v>0</v>
      </c>
      <c r="BJ146" s="18" t="s">
        <v>217</v>
      </c>
      <c r="BK146" s="211">
        <f>ROUND(I146*H146,2)</f>
        <v>0</v>
      </c>
      <c r="BL146" s="18" t="s">
        <v>217</v>
      </c>
      <c r="BM146" s="210" t="s">
        <v>572</v>
      </c>
    </row>
    <row r="147" s="2" customFormat="1">
      <c r="A147" s="40"/>
      <c r="B147" s="41"/>
      <c r="C147" s="42"/>
      <c r="D147" s="212" t="s">
        <v>220</v>
      </c>
      <c r="E147" s="42"/>
      <c r="F147" s="213" t="s">
        <v>1351</v>
      </c>
      <c r="G147" s="42"/>
      <c r="H147" s="42"/>
      <c r="I147" s="214"/>
      <c r="J147" s="42"/>
      <c r="K147" s="42"/>
      <c r="L147" s="46"/>
      <c r="M147" s="215"/>
      <c r="N147" s="216"/>
      <c r="O147" s="87"/>
      <c r="P147" s="87"/>
      <c r="Q147" s="87"/>
      <c r="R147" s="87"/>
      <c r="S147" s="87"/>
      <c r="T147" s="87"/>
      <c r="U147" s="88"/>
      <c r="V147" s="40"/>
      <c r="W147" s="40"/>
      <c r="X147" s="40"/>
      <c r="Y147" s="40"/>
      <c r="Z147" s="40"/>
      <c r="AA147" s="40"/>
      <c r="AB147" s="40"/>
      <c r="AC147" s="40"/>
      <c r="AD147" s="40"/>
      <c r="AE147" s="40"/>
      <c r="AT147" s="18" t="s">
        <v>220</v>
      </c>
      <c r="AU147" s="18" t="s">
        <v>80</v>
      </c>
    </row>
    <row r="148" s="2" customFormat="1">
      <c r="A148" s="40"/>
      <c r="B148" s="41"/>
      <c r="C148" s="42"/>
      <c r="D148" s="212" t="s">
        <v>234</v>
      </c>
      <c r="E148" s="42"/>
      <c r="F148" s="239" t="s">
        <v>1352</v>
      </c>
      <c r="G148" s="42"/>
      <c r="H148" s="42"/>
      <c r="I148" s="214"/>
      <c r="J148" s="42"/>
      <c r="K148" s="42"/>
      <c r="L148" s="46"/>
      <c r="M148" s="215"/>
      <c r="N148" s="216"/>
      <c r="O148" s="87"/>
      <c r="P148" s="87"/>
      <c r="Q148" s="87"/>
      <c r="R148" s="87"/>
      <c r="S148" s="87"/>
      <c r="T148" s="87"/>
      <c r="U148" s="88"/>
      <c r="V148" s="40"/>
      <c r="W148" s="40"/>
      <c r="X148" s="40"/>
      <c r="Y148" s="40"/>
      <c r="Z148" s="40"/>
      <c r="AA148" s="40"/>
      <c r="AB148" s="40"/>
      <c r="AC148" s="40"/>
      <c r="AD148" s="40"/>
      <c r="AE148" s="40"/>
      <c r="AT148" s="18" t="s">
        <v>234</v>
      </c>
      <c r="AU148" s="18" t="s">
        <v>80</v>
      </c>
    </row>
    <row r="149" s="2" customFormat="1">
      <c r="A149" s="40"/>
      <c r="B149" s="41"/>
      <c r="C149" s="250" t="s">
        <v>347</v>
      </c>
      <c r="D149" s="250" t="s">
        <v>313</v>
      </c>
      <c r="E149" s="251" t="s">
        <v>1353</v>
      </c>
      <c r="F149" s="252" t="s">
        <v>1354</v>
      </c>
      <c r="G149" s="253" t="s">
        <v>239</v>
      </c>
      <c r="H149" s="254">
        <v>2</v>
      </c>
      <c r="I149" s="255"/>
      <c r="J149" s="256">
        <f>ROUND(I149*H149,2)</f>
        <v>0</v>
      </c>
      <c r="K149" s="252" t="s">
        <v>216</v>
      </c>
      <c r="L149" s="257"/>
      <c r="M149" s="258" t="s">
        <v>39</v>
      </c>
      <c r="N149" s="259" t="s">
        <v>53</v>
      </c>
      <c r="O149" s="87"/>
      <c r="P149" s="208">
        <f>O149*H149</f>
        <v>0</v>
      </c>
      <c r="Q149" s="208">
        <v>0.14262</v>
      </c>
      <c r="R149" s="208">
        <f>Q149*H149</f>
        <v>0.28523999999999999</v>
      </c>
      <c r="S149" s="208">
        <v>0</v>
      </c>
      <c r="T149" s="208">
        <f>S149*H149</f>
        <v>0</v>
      </c>
      <c r="U149" s="209" t="s">
        <v>39</v>
      </c>
      <c r="V149" s="40"/>
      <c r="W149" s="40"/>
      <c r="X149" s="40"/>
      <c r="Y149" s="40"/>
      <c r="Z149" s="40"/>
      <c r="AA149" s="40"/>
      <c r="AB149" s="40"/>
      <c r="AC149" s="40"/>
      <c r="AD149" s="40"/>
      <c r="AE149" s="40"/>
      <c r="AR149" s="210" t="s">
        <v>219</v>
      </c>
      <c r="AT149" s="210" t="s">
        <v>313</v>
      </c>
      <c r="AU149" s="210" t="s">
        <v>80</v>
      </c>
      <c r="AY149" s="18" t="s">
        <v>218</v>
      </c>
      <c r="BE149" s="211">
        <f>IF(N149="základní",J149,0)</f>
        <v>0</v>
      </c>
      <c r="BF149" s="211">
        <f>IF(N149="snížená",J149,0)</f>
        <v>0</v>
      </c>
      <c r="BG149" s="211">
        <f>IF(N149="zákl. přenesená",J149,0)</f>
        <v>0</v>
      </c>
      <c r="BH149" s="211">
        <f>IF(N149="sníž. přenesená",J149,0)</f>
        <v>0</v>
      </c>
      <c r="BI149" s="211">
        <f>IF(N149="nulová",J149,0)</f>
        <v>0</v>
      </c>
      <c r="BJ149" s="18" t="s">
        <v>217</v>
      </c>
      <c r="BK149" s="211">
        <f>ROUND(I149*H149,2)</f>
        <v>0</v>
      </c>
      <c r="BL149" s="18" t="s">
        <v>217</v>
      </c>
      <c r="BM149" s="210" t="s">
        <v>487</v>
      </c>
    </row>
    <row r="150" s="2" customFormat="1">
      <c r="A150" s="40"/>
      <c r="B150" s="41"/>
      <c r="C150" s="42"/>
      <c r="D150" s="212" t="s">
        <v>220</v>
      </c>
      <c r="E150" s="42"/>
      <c r="F150" s="213" t="s">
        <v>1354</v>
      </c>
      <c r="G150" s="42"/>
      <c r="H150" s="42"/>
      <c r="I150" s="214"/>
      <c r="J150" s="42"/>
      <c r="K150" s="42"/>
      <c r="L150" s="46"/>
      <c r="M150" s="215"/>
      <c r="N150" s="216"/>
      <c r="O150" s="87"/>
      <c r="P150" s="87"/>
      <c r="Q150" s="87"/>
      <c r="R150" s="87"/>
      <c r="S150" s="87"/>
      <c r="T150" s="87"/>
      <c r="U150" s="88"/>
      <c r="V150" s="40"/>
      <c r="W150" s="40"/>
      <c r="X150" s="40"/>
      <c r="Y150" s="40"/>
      <c r="Z150" s="40"/>
      <c r="AA150" s="40"/>
      <c r="AB150" s="40"/>
      <c r="AC150" s="40"/>
      <c r="AD150" s="40"/>
      <c r="AE150" s="40"/>
      <c r="AT150" s="18" t="s">
        <v>220</v>
      </c>
      <c r="AU150" s="18" t="s">
        <v>80</v>
      </c>
    </row>
    <row r="151" s="2" customFormat="1">
      <c r="A151" s="40"/>
      <c r="B151" s="41"/>
      <c r="C151" s="42"/>
      <c r="D151" s="212" t="s">
        <v>234</v>
      </c>
      <c r="E151" s="42"/>
      <c r="F151" s="239" t="s">
        <v>1355</v>
      </c>
      <c r="G151" s="42"/>
      <c r="H151" s="42"/>
      <c r="I151" s="214"/>
      <c r="J151" s="42"/>
      <c r="K151" s="42"/>
      <c r="L151" s="46"/>
      <c r="M151" s="215"/>
      <c r="N151" s="216"/>
      <c r="O151" s="87"/>
      <c r="P151" s="87"/>
      <c r="Q151" s="87"/>
      <c r="R151" s="87"/>
      <c r="S151" s="87"/>
      <c r="T151" s="87"/>
      <c r="U151" s="88"/>
      <c r="V151" s="40"/>
      <c r="W151" s="40"/>
      <c r="X151" s="40"/>
      <c r="Y151" s="40"/>
      <c r="Z151" s="40"/>
      <c r="AA151" s="40"/>
      <c r="AB151" s="40"/>
      <c r="AC151" s="40"/>
      <c r="AD151" s="40"/>
      <c r="AE151" s="40"/>
      <c r="AT151" s="18" t="s">
        <v>234</v>
      </c>
      <c r="AU151" s="18" t="s">
        <v>80</v>
      </c>
    </row>
    <row r="152" s="2" customFormat="1">
      <c r="A152" s="40"/>
      <c r="B152" s="41"/>
      <c r="C152" s="250" t="s">
        <v>351</v>
      </c>
      <c r="D152" s="250" t="s">
        <v>313</v>
      </c>
      <c r="E152" s="251" t="s">
        <v>1356</v>
      </c>
      <c r="F152" s="252" t="s">
        <v>1357</v>
      </c>
      <c r="G152" s="253" t="s">
        <v>239</v>
      </c>
      <c r="H152" s="254">
        <v>4</v>
      </c>
      <c r="I152" s="255"/>
      <c r="J152" s="256">
        <f>ROUND(I152*H152,2)</f>
        <v>0</v>
      </c>
      <c r="K152" s="252" t="s">
        <v>216</v>
      </c>
      <c r="L152" s="257"/>
      <c r="M152" s="258" t="s">
        <v>39</v>
      </c>
      <c r="N152" s="259" t="s">
        <v>53</v>
      </c>
      <c r="O152" s="87"/>
      <c r="P152" s="208">
        <f>O152*H152</f>
        <v>0</v>
      </c>
      <c r="Q152" s="208">
        <v>0.14657999999999999</v>
      </c>
      <c r="R152" s="208">
        <f>Q152*H152</f>
        <v>0.58631999999999995</v>
      </c>
      <c r="S152" s="208">
        <v>0</v>
      </c>
      <c r="T152" s="208">
        <f>S152*H152</f>
        <v>0</v>
      </c>
      <c r="U152" s="209" t="s">
        <v>39</v>
      </c>
      <c r="V152" s="40"/>
      <c r="W152" s="40"/>
      <c r="X152" s="40"/>
      <c r="Y152" s="40"/>
      <c r="Z152" s="40"/>
      <c r="AA152" s="40"/>
      <c r="AB152" s="40"/>
      <c r="AC152" s="40"/>
      <c r="AD152" s="40"/>
      <c r="AE152" s="40"/>
      <c r="AR152" s="210" t="s">
        <v>219</v>
      </c>
      <c r="AT152" s="210" t="s">
        <v>313</v>
      </c>
      <c r="AU152" s="210" t="s">
        <v>80</v>
      </c>
      <c r="AY152" s="18" t="s">
        <v>218</v>
      </c>
      <c r="BE152" s="211">
        <f>IF(N152="základní",J152,0)</f>
        <v>0</v>
      </c>
      <c r="BF152" s="211">
        <f>IF(N152="snížená",J152,0)</f>
        <v>0</v>
      </c>
      <c r="BG152" s="211">
        <f>IF(N152="zákl. přenesená",J152,0)</f>
        <v>0</v>
      </c>
      <c r="BH152" s="211">
        <f>IF(N152="sníž. přenesená",J152,0)</f>
        <v>0</v>
      </c>
      <c r="BI152" s="211">
        <f>IF(N152="nulová",J152,0)</f>
        <v>0</v>
      </c>
      <c r="BJ152" s="18" t="s">
        <v>217</v>
      </c>
      <c r="BK152" s="211">
        <f>ROUND(I152*H152,2)</f>
        <v>0</v>
      </c>
      <c r="BL152" s="18" t="s">
        <v>217</v>
      </c>
      <c r="BM152" s="210" t="s">
        <v>492</v>
      </c>
    </row>
    <row r="153" s="2" customFormat="1">
      <c r="A153" s="40"/>
      <c r="B153" s="41"/>
      <c r="C153" s="42"/>
      <c r="D153" s="212" t="s">
        <v>220</v>
      </c>
      <c r="E153" s="42"/>
      <c r="F153" s="213" t="s">
        <v>1357</v>
      </c>
      <c r="G153" s="42"/>
      <c r="H153" s="42"/>
      <c r="I153" s="214"/>
      <c r="J153" s="42"/>
      <c r="K153" s="42"/>
      <c r="L153" s="46"/>
      <c r="M153" s="215"/>
      <c r="N153" s="216"/>
      <c r="O153" s="87"/>
      <c r="P153" s="87"/>
      <c r="Q153" s="87"/>
      <c r="R153" s="87"/>
      <c r="S153" s="87"/>
      <c r="T153" s="87"/>
      <c r="U153" s="88"/>
      <c r="V153" s="40"/>
      <c r="W153" s="40"/>
      <c r="X153" s="40"/>
      <c r="Y153" s="40"/>
      <c r="Z153" s="40"/>
      <c r="AA153" s="40"/>
      <c r="AB153" s="40"/>
      <c r="AC153" s="40"/>
      <c r="AD153" s="40"/>
      <c r="AE153" s="40"/>
      <c r="AT153" s="18" t="s">
        <v>220</v>
      </c>
      <c r="AU153" s="18" t="s">
        <v>80</v>
      </c>
    </row>
    <row r="154" s="2" customFormat="1">
      <c r="A154" s="40"/>
      <c r="B154" s="41"/>
      <c r="C154" s="42"/>
      <c r="D154" s="212" t="s">
        <v>234</v>
      </c>
      <c r="E154" s="42"/>
      <c r="F154" s="239" t="s">
        <v>1358</v>
      </c>
      <c r="G154" s="42"/>
      <c r="H154" s="42"/>
      <c r="I154" s="214"/>
      <c r="J154" s="42"/>
      <c r="K154" s="42"/>
      <c r="L154" s="46"/>
      <c r="M154" s="215"/>
      <c r="N154" s="216"/>
      <c r="O154" s="87"/>
      <c r="P154" s="87"/>
      <c r="Q154" s="87"/>
      <c r="R154" s="87"/>
      <c r="S154" s="87"/>
      <c r="T154" s="87"/>
      <c r="U154" s="88"/>
      <c r="V154" s="40"/>
      <c r="W154" s="40"/>
      <c r="X154" s="40"/>
      <c r="Y154" s="40"/>
      <c r="Z154" s="40"/>
      <c r="AA154" s="40"/>
      <c r="AB154" s="40"/>
      <c r="AC154" s="40"/>
      <c r="AD154" s="40"/>
      <c r="AE154" s="40"/>
      <c r="AT154" s="18" t="s">
        <v>234</v>
      </c>
      <c r="AU154" s="18" t="s">
        <v>80</v>
      </c>
    </row>
    <row r="155" s="2" customFormat="1">
      <c r="A155" s="40"/>
      <c r="B155" s="41"/>
      <c r="C155" s="250" t="s">
        <v>357</v>
      </c>
      <c r="D155" s="250" t="s">
        <v>313</v>
      </c>
      <c r="E155" s="251" t="s">
        <v>1359</v>
      </c>
      <c r="F155" s="252" t="s">
        <v>1360</v>
      </c>
      <c r="G155" s="253" t="s">
        <v>239</v>
      </c>
      <c r="H155" s="254">
        <v>4</v>
      </c>
      <c r="I155" s="255"/>
      <c r="J155" s="256">
        <f>ROUND(I155*H155,2)</f>
        <v>0</v>
      </c>
      <c r="K155" s="252" t="s">
        <v>216</v>
      </c>
      <c r="L155" s="257"/>
      <c r="M155" s="258" t="s">
        <v>39</v>
      </c>
      <c r="N155" s="259" t="s">
        <v>53</v>
      </c>
      <c r="O155" s="87"/>
      <c r="P155" s="208">
        <f>O155*H155</f>
        <v>0</v>
      </c>
      <c r="Q155" s="208">
        <v>0.15054000000000001</v>
      </c>
      <c r="R155" s="208">
        <f>Q155*H155</f>
        <v>0.60216000000000003</v>
      </c>
      <c r="S155" s="208">
        <v>0</v>
      </c>
      <c r="T155" s="208">
        <f>S155*H155</f>
        <v>0</v>
      </c>
      <c r="U155" s="209" t="s">
        <v>39</v>
      </c>
      <c r="V155" s="40"/>
      <c r="W155" s="40"/>
      <c r="X155" s="40"/>
      <c r="Y155" s="40"/>
      <c r="Z155" s="40"/>
      <c r="AA155" s="40"/>
      <c r="AB155" s="40"/>
      <c r="AC155" s="40"/>
      <c r="AD155" s="40"/>
      <c r="AE155" s="40"/>
      <c r="AR155" s="210" t="s">
        <v>219</v>
      </c>
      <c r="AT155" s="210" t="s">
        <v>313</v>
      </c>
      <c r="AU155" s="210" t="s">
        <v>80</v>
      </c>
      <c r="AY155" s="18" t="s">
        <v>218</v>
      </c>
      <c r="BE155" s="211">
        <f>IF(N155="základní",J155,0)</f>
        <v>0</v>
      </c>
      <c r="BF155" s="211">
        <f>IF(N155="snížená",J155,0)</f>
        <v>0</v>
      </c>
      <c r="BG155" s="211">
        <f>IF(N155="zákl. přenesená",J155,0)</f>
        <v>0</v>
      </c>
      <c r="BH155" s="211">
        <f>IF(N155="sníž. přenesená",J155,0)</f>
        <v>0</v>
      </c>
      <c r="BI155" s="211">
        <f>IF(N155="nulová",J155,0)</f>
        <v>0</v>
      </c>
      <c r="BJ155" s="18" t="s">
        <v>217</v>
      </c>
      <c r="BK155" s="211">
        <f>ROUND(I155*H155,2)</f>
        <v>0</v>
      </c>
      <c r="BL155" s="18" t="s">
        <v>217</v>
      </c>
      <c r="BM155" s="210" t="s">
        <v>281</v>
      </c>
    </row>
    <row r="156" s="2" customFormat="1">
      <c r="A156" s="40"/>
      <c r="B156" s="41"/>
      <c r="C156" s="42"/>
      <c r="D156" s="212" t="s">
        <v>220</v>
      </c>
      <c r="E156" s="42"/>
      <c r="F156" s="213" t="s">
        <v>1360</v>
      </c>
      <c r="G156" s="42"/>
      <c r="H156" s="42"/>
      <c r="I156" s="214"/>
      <c r="J156" s="42"/>
      <c r="K156" s="42"/>
      <c r="L156" s="46"/>
      <c r="M156" s="215"/>
      <c r="N156" s="216"/>
      <c r="O156" s="87"/>
      <c r="P156" s="87"/>
      <c r="Q156" s="87"/>
      <c r="R156" s="87"/>
      <c r="S156" s="87"/>
      <c r="T156" s="87"/>
      <c r="U156" s="88"/>
      <c r="V156" s="40"/>
      <c r="W156" s="40"/>
      <c r="X156" s="40"/>
      <c r="Y156" s="40"/>
      <c r="Z156" s="40"/>
      <c r="AA156" s="40"/>
      <c r="AB156" s="40"/>
      <c r="AC156" s="40"/>
      <c r="AD156" s="40"/>
      <c r="AE156" s="40"/>
      <c r="AT156" s="18" t="s">
        <v>220</v>
      </c>
      <c r="AU156" s="18" t="s">
        <v>80</v>
      </c>
    </row>
    <row r="157" s="2" customFormat="1">
      <c r="A157" s="40"/>
      <c r="B157" s="41"/>
      <c r="C157" s="42"/>
      <c r="D157" s="212" t="s">
        <v>234</v>
      </c>
      <c r="E157" s="42"/>
      <c r="F157" s="239" t="s">
        <v>1361</v>
      </c>
      <c r="G157" s="42"/>
      <c r="H157" s="42"/>
      <c r="I157" s="214"/>
      <c r="J157" s="42"/>
      <c r="K157" s="42"/>
      <c r="L157" s="46"/>
      <c r="M157" s="215"/>
      <c r="N157" s="216"/>
      <c r="O157" s="87"/>
      <c r="P157" s="87"/>
      <c r="Q157" s="87"/>
      <c r="R157" s="87"/>
      <c r="S157" s="87"/>
      <c r="T157" s="87"/>
      <c r="U157" s="88"/>
      <c r="V157" s="40"/>
      <c r="W157" s="40"/>
      <c r="X157" s="40"/>
      <c r="Y157" s="40"/>
      <c r="Z157" s="40"/>
      <c r="AA157" s="40"/>
      <c r="AB157" s="40"/>
      <c r="AC157" s="40"/>
      <c r="AD157" s="40"/>
      <c r="AE157" s="40"/>
      <c r="AT157" s="18" t="s">
        <v>234</v>
      </c>
      <c r="AU157" s="18" t="s">
        <v>80</v>
      </c>
    </row>
    <row r="158" s="2" customFormat="1">
      <c r="A158" s="40"/>
      <c r="B158" s="41"/>
      <c r="C158" s="250" t="s">
        <v>363</v>
      </c>
      <c r="D158" s="250" t="s">
        <v>313</v>
      </c>
      <c r="E158" s="251" t="s">
        <v>1362</v>
      </c>
      <c r="F158" s="252" t="s">
        <v>1363</v>
      </c>
      <c r="G158" s="253" t="s">
        <v>239</v>
      </c>
      <c r="H158" s="254">
        <v>4</v>
      </c>
      <c r="I158" s="255"/>
      <c r="J158" s="256">
        <f>ROUND(I158*H158,2)</f>
        <v>0</v>
      </c>
      <c r="K158" s="252" t="s">
        <v>216</v>
      </c>
      <c r="L158" s="257"/>
      <c r="M158" s="258" t="s">
        <v>39</v>
      </c>
      <c r="N158" s="259" t="s">
        <v>53</v>
      </c>
      <c r="O158" s="87"/>
      <c r="P158" s="208">
        <f>O158*H158</f>
        <v>0</v>
      </c>
      <c r="Q158" s="208">
        <v>0.1545</v>
      </c>
      <c r="R158" s="208">
        <f>Q158*H158</f>
        <v>0.61799999999999999</v>
      </c>
      <c r="S158" s="208">
        <v>0</v>
      </c>
      <c r="T158" s="208">
        <f>S158*H158</f>
        <v>0</v>
      </c>
      <c r="U158" s="209" t="s">
        <v>39</v>
      </c>
      <c r="V158" s="40"/>
      <c r="W158" s="40"/>
      <c r="X158" s="40"/>
      <c r="Y158" s="40"/>
      <c r="Z158" s="40"/>
      <c r="AA158" s="40"/>
      <c r="AB158" s="40"/>
      <c r="AC158" s="40"/>
      <c r="AD158" s="40"/>
      <c r="AE158" s="40"/>
      <c r="AR158" s="210" t="s">
        <v>219</v>
      </c>
      <c r="AT158" s="210" t="s">
        <v>313</v>
      </c>
      <c r="AU158" s="210" t="s">
        <v>80</v>
      </c>
      <c r="AY158" s="18" t="s">
        <v>218</v>
      </c>
      <c r="BE158" s="211">
        <f>IF(N158="základní",J158,0)</f>
        <v>0</v>
      </c>
      <c r="BF158" s="211">
        <f>IF(N158="snížená",J158,0)</f>
        <v>0</v>
      </c>
      <c r="BG158" s="211">
        <f>IF(N158="zákl. přenesená",J158,0)</f>
        <v>0</v>
      </c>
      <c r="BH158" s="211">
        <f>IF(N158="sníž. přenesená",J158,0)</f>
        <v>0</v>
      </c>
      <c r="BI158" s="211">
        <f>IF(N158="nulová",J158,0)</f>
        <v>0</v>
      </c>
      <c r="BJ158" s="18" t="s">
        <v>217</v>
      </c>
      <c r="BK158" s="211">
        <f>ROUND(I158*H158,2)</f>
        <v>0</v>
      </c>
      <c r="BL158" s="18" t="s">
        <v>217</v>
      </c>
      <c r="BM158" s="210" t="s">
        <v>286</v>
      </c>
    </row>
    <row r="159" s="2" customFormat="1">
      <c r="A159" s="40"/>
      <c r="B159" s="41"/>
      <c r="C159" s="42"/>
      <c r="D159" s="212" t="s">
        <v>220</v>
      </c>
      <c r="E159" s="42"/>
      <c r="F159" s="213" t="s">
        <v>1363</v>
      </c>
      <c r="G159" s="42"/>
      <c r="H159" s="42"/>
      <c r="I159" s="214"/>
      <c r="J159" s="42"/>
      <c r="K159" s="42"/>
      <c r="L159" s="46"/>
      <c r="M159" s="215"/>
      <c r="N159" s="216"/>
      <c r="O159" s="87"/>
      <c r="P159" s="87"/>
      <c r="Q159" s="87"/>
      <c r="R159" s="87"/>
      <c r="S159" s="87"/>
      <c r="T159" s="87"/>
      <c r="U159" s="88"/>
      <c r="V159" s="40"/>
      <c r="W159" s="40"/>
      <c r="X159" s="40"/>
      <c r="Y159" s="40"/>
      <c r="Z159" s="40"/>
      <c r="AA159" s="40"/>
      <c r="AB159" s="40"/>
      <c r="AC159" s="40"/>
      <c r="AD159" s="40"/>
      <c r="AE159" s="40"/>
      <c r="AT159" s="18" t="s">
        <v>220</v>
      </c>
      <c r="AU159" s="18" t="s">
        <v>80</v>
      </c>
    </row>
    <row r="160" s="2" customFormat="1">
      <c r="A160" s="40"/>
      <c r="B160" s="41"/>
      <c r="C160" s="42"/>
      <c r="D160" s="212" t="s">
        <v>234</v>
      </c>
      <c r="E160" s="42"/>
      <c r="F160" s="239" t="s">
        <v>1364</v>
      </c>
      <c r="G160" s="42"/>
      <c r="H160" s="42"/>
      <c r="I160" s="214"/>
      <c r="J160" s="42"/>
      <c r="K160" s="42"/>
      <c r="L160" s="46"/>
      <c r="M160" s="215"/>
      <c r="N160" s="216"/>
      <c r="O160" s="87"/>
      <c r="P160" s="87"/>
      <c r="Q160" s="87"/>
      <c r="R160" s="87"/>
      <c r="S160" s="87"/>
      <c r="T160" s="87"/>
      <c r="U160" s="88"/>
      <c r="V160" s="40"/>
      <c r="W160" s="40"/>
      <c r="X160" s="40"/>
      <c r="Y160" s="40"/>
      <c r="Z160" s="40"/>
      <c r="AA160" s="40"/>
      <c r="AB160" s="40"/>
      <c r="AC160" s="40"/>
      <c r="AD160" s="40"/>
      <c r="AE160" s="40"/>
      <c r="AT160" s="18" t="s">
        <v>234</v>
      </c>
      <c r="AU160" s="18" t="s">
        <v>80</v>
      </c>
    </row>
    <row r="161" s="2" customFormat="1">
      <c r="A161" s="40"/>
      <c r="B161" s="41"/>
      <c r="C161" s="250" t="s">
        <v>371</v>
      </c>
      <c r="D161" s="250" t="s">
        <v>313</v>
      </c>
      <c r="E161" s="251" t="s">
        <v>1365</v>
      </c>
      <c r="F161" s="252" t="s">
        <v>1366</v>
      </c>
      <c r="G161" s="253" t="s">
        <v>239</v>
      </c>
      <c r="H161" s="254">
        <v>4</v>
      </c>
      <c r="I161" s="255"/>
      <c r="J161" s="256">
        <f>ROUND(I161*H161,2)</f>
        <v>0</v>
      </c>
      <c r="K161" s="252" t="s">
        <v>216</v>
      </c>
      <c r="L161" s="257"/>
      <c r="M161" s="258" t="s">
        <v>39</v>
      </c>
      <c r="N161" s="259" t="s">
        <v>53</v>
      </c>
      <c r="O161" s="87"/>
      <c r="P161" s="208">
        <f>O161*H161</f>
        <v>0</v>
      </c>
      <c r="Q161" s="208">
        <v>0.15845999999999999</v>
      </c>
      <c r="R161" s="208">
        <f>Q161*H161</f>
        <v>0.63383999999999996</v>
      </c>
      <c r="S161" s="208">
        <v>0</v>
      </c>
      <c r="T161" s="208">
        <f>S161*H161</f>
        <v>0</v>
      </c>
      <c r="U161" s="209" t="s">
        <v>39</v>
      </c>
      <c r="V161" s="40"/>
      <c r="W161" s="40"/>
      <c r="X161" s="40"/>
      <c r="Y161" s="40"/>
      <c r="Z161" s="40"/>
      <c r="AA161" s="40"/>
      <c r="AB161" s="40"/>
      <c r="AC161" s="40"/>
      <c r="AD161" s="40"/>
      <c r="AE161" s="40"/>
      <c r="AR161" s="210" t="s">
        <v>219</v>
      </c>
      <c r="AT161" s="210" t="s">
        <v>313</v>
      </c>
      <c r="AU161" s="210" t="s">
        <v>80</v>
      </c>
      <c r="AY161" s="18" t="s">
        <v>218</v>
      </c>
      <c r="BE161" s="211">
        <f>IF(N161="základní",J161,0)</f>
        <v>0</v>
      </c>
      <c r="BF161" s="211">
        <f>IF(N161="snížená",J161,0)</f>
        <v>0</v>
      </c>
      <c r="BG161" s="211">
        <f>IF(N161="zákl. přenesená",J161,0)</f>
        <v>0</v>
      </c>
      <c r="BH161" s="211">
        <f>IF(N161="sníž. přenesená",J161,0)</f>
        <v>0</v>
      </c>
      <c r="BI161" s="211">
        <f>IF(N161="nulová",J161,0)</f>
        <v>0</v>
      </c>
      <c r="BJ161" s="18" t="s">
        <v>217</v>
      </c>
      <c r="BK161" s="211">
        <f>ROUND(I161*H161,2)</f>
        <v>0</v>
      </c>
      <c r="BL161" s="18" t="s">
        <v>217</v>
      </c>
      <c r="BM161" s="210" t="s">
        <v>291</v>
      </c>
    </row>
    <row r="162" s="2" customFormat="1">
      <c r="A162" s="40"/>
      <c r="B162" s="41"/>
      <c r="C162" s="42"/>
      <c r="D162" s="212" t="s">
        <v>220</v>
      </c>
      <c r="E162" s="42"/>
      <c r="F162" s="213" t="s">
        <v>1366</v>
      </c>
      <c r="G162" s="42"/>
      <c r="H162" s="42"/>
      <c r="I162" s="214"/>
      <c r="J162" s="42"/>
      <c r="K162" s="42"/>
      <c r="L162" s="46"/>
      <c r="M162" s="215"/>
      <c r="N162" s="216"/>
      <c r="O162" s="87"/>
      <c r="P162" s="87"/>
      <c r="Q162" s="87"/>
      <c r="R162" s="87"/>
      <c r="S162" s="87"/>
      <c r="T162" s="87"/>
      <c r="U162" s="88"/>
      <c r="V162" s="40"/>
      <c r="W162" s="40"/>
      <c r="X162" s="40"/>
      <c r="Y162" s="40"/>
      <c r="Z162" s="40"/>
      <c r="AA162" s="40"/>
      <c r="AB162" s="40"/>
      <c r="AC162" s="40"/>
      <c r="AD162" s="40"/>
      <c r="AE162" s="40"/>
      <c r="AT162" s="18" t="s">
        <v>220</v>
      </c>
      <c r="AU162" s="18" t="s">
        <v>80</v>
      </c>
    </row>
    <row r="163" s="2" customFormat="1">
      <c r="A163" s="40"/>
      <c r="B163" s="41"/>
      <c r="C163" s="42"/>
      <c r="D163" s="212" t="s">
        <v>234</v>
      </c>
      <c r="E163" s="42"/>
      <c r="F163" s="239" t="s">
        <v>1367</v>
      </c>
      <c r="G163" s="42"/>
      <c r="H163" s="42"/>
      <c r="I163" s="214"/>
      <c r="J163" s="42"/>
      <c r="K163" s="42"/>
      <c r="L163" s="46"/>
      <c r="M163" s="215"/>
      <c r="N163" s="216"/>
      <c r="O163" s="87"/>
      <c r="P163" s="87"/>
      <c r="Q163" s="87"/>
      <c r="R163" s="87"/>
      <c r="S163" s="87"/>
      <c r="T163" s="87"/>
      <c r="U163" s="88"/>
      <c r="V163" s="40"/>
      <c r="W163" s="40"/>
      <c r="X163" s="40"/>
      <c r="Y163" s="40"/>
      <c r="Z163" s="40"/>
      <c r="AA163" s="40"/>
      <c r="AB163" s="40"/>
      <c r="AC163" s="40"/>
      <c r="AD163" s="40"/>
      <c r="AE163" s="40"/>
      <c r="AT163" s="18" t="s">
        <v>234</v>
      </c>
      <c r="AU163" s="18" t="s">
        <v>80</v>
      </c>
    </row>
    <row r="164" s="2" customFormat="1">
      <c r="A164" s="40"/>
      <c r="B164" s="41"/>
      <c r="C164" s="250" t="s">
        <v>375</v>
      </c>
      <c r="D164" s="250" t="s">
        <v>313</v>
      </c>
      <c r="E164" s="251" t="s">
        <v>1368</v>
      </c>
      <c r="F164" s="252" t="s">
        <v>1369</v>
      </c>
      <c r="G164" s="253" t="s">
        <v>239</v>
      </c>
      <c r="H164" s="254">
        <v>4</v>
      </c>
      <c r="I164" s="255"/>
      <c r="J164" s="256">
        <f>ROUND(I164*H164,2)</f>
        <v>0</v>
      </c>
      <c r="K164" s="252" t="s">
        <v>216</v>
      </c>
      <c r="L164" s="257"/>
      <c r="M164" s="258" t="s">
        <v>39</v>
      </c>
      <c r="N164" s="259" t="s">
        <v>53</v>
      </c>
      <c r="O164" s="87"/>
      <c r="P164" s="208">
        <f>O164*H164</f>
        <v>0</v>
      </c>
      <c r="Q164" s="208">
        <v>0.16242000000000001</v>
      </c>
      <c r="R164" s="208">
        <f>Q164*H164</f>
        <v>0.64968000000000004</v>
      </c>
      <c r="S164" s="208">
        <v>0</v>
      </c>
      <c r="T164" s="208">
        <f>S164*H164</f>
        <v>0</v>
      </c>
      <c r="U164" s="209" t="s">
        <v>39</v>
      </c>
      <c r="V164" s="40"/>
      <c r="W164" s="40"/>
      <c r="X164" s="40"/>
      <c r="Y164" s="40"/>
      <c r="Z164" s="40"/>
      <c r="AA164" s="40"/>
      <c r="AB164" s="40"/>
      <c r="AC164" s="40"/>
      <c r="AD164" s="40"/>
      <c r="AE164" s="40"/>
      <c r="AR164" s="210" t="s">
        <v>219</v>
      </c>
      <c r="AT164" s="210" t="s">
        <v>313</v>
      </c>
      <c r="AU164" s="210" t="s">
        <v>80</v>
      </c>
      <c r="AY164" s="18" t="s">
        <v>218</v>
      </c>
      <c r="BE164" s="211">
        <f>IF(N164="základní",J164,0)</f>
        <v>0</v>
      </c>
      <c r="BF164" s="211">
        <f>IF(N164="snížená",J164,0)</f>
        <v>0</v>
      </c>
      <c r="BG164" s="211">
        <f>IF(N164="zákl. přenesená",J164,0)</f>
        <v>0</v>
      </c>
      <c r="BH164" s="211">
        <f>IF(N164="sníž. přenesená",J164,0)</f>
        <v>0</v>
      </c>
      <c r="BI164" s="211">
        <f>IF(N164="nulová",J164,0)</f>
        <v>0</v>
      </c>
      <c r="BJ164" s="18" t="s">
        <v>217</v>
      </c>
      <c r="BK164" s="211">
        <f>ROUND(I164*H164,2)</f>
        <v>0</v>
      </c>
      <c r="BL164" s="18" t="s">
        <v>217</v>
      </c>
      <c r="BM164" s="210" t="s">
        <v>297</v>
      </c>
    </row>
    <row r="165" s="2" customFormat="1">
      <c r="A165" s="40"/>
      <c r="B165" s="41"/>
      <c r="C165" s="42"/>
      <c r="D165" s="212" t="s">
        <v>220</v>
      </c>
      <c r="E165" s="42"/>
      <c r="F165" s="213" t="s">
        <v>1369</v>
      </c>
      <c r="G165" s="42"/>
      <c r="H165" s="42"/>
      <c r="I165" s="214"/>
      <c r="J165" s="42"/>
      <c r="K165" s="42"/>
      <c r="L165" s="46"/>
      <c r="M165" s="215"/>
      <c r="N165" s="216"/>
      <c r="O165" s="87"/>
      <c r="P165" s="87"/>
      <c r="Q165" s="87"/>
      <c r="R165" s="87"/>
      <c r="S165" s="87"/>
      <c r="T165" s="87"/>
      <c r="U165" s="88"/>
      <c r="V165" s="40"/>
      <c r="W165" s="40"/>
      <c r="X165" s="40"/>
      <c r="Y165" s="40"/>
      <c r="Z165" s="40"/>
      <c r="AA165" s="40"/>
      <c r="AB165" s="40"/>
      <c r="AC165" s="40"/>
      <c r="AD165" s="40"/>
      <c r="AE165" s="40"/>
      <c r="AT165" s="18" t="s">
        <v>220</v>
      </c>
      <c r="AU165" s="18" t="s">
        <v>80</v>
      </c>
    </row>
    <row r="166" s="2" customFormat="1">
      <c r="A166" s="40"/>
      <c r="B166" s="41"/>
      <c r="C166" s="42"/>
      <c r="D166" s="212" t="s">
        <v>234</v>
      </c>
      <c r="E166" s="42"/>
      <c r="F166" s="239" t="s">
        <v>1370</v>
      </c>
      <c r="G166" s="42"/>
      <c r="H166" s="42"/>
      <c r="I166" s="214"/>
      <c r="J166" s="42"/>
      <c r="K166" s="42"/>
      <c r="L166" s="46"/>
      <c r="M166" s="215"/>
      <c r="N166" s="216"/>
      <c r="O166" s="87"/>
      <c r="P166" s="87"/>
      <c r="Q166" s="87"/>
      <c r="R166" s="87"/>
      <c r="S166" s="87"/>
      <c r="T166" s="87"/>
      <c r="U166" s="88"/>
      <c r="V166" s="40"/>
      <c r="W166" s="40"/>
      <c r="X166" s="40"/>
      <c r="Y166" s="40"/>
      <c r="Z166" s="40"/>
      <c r="AA166" s="40"/>
      <c r="AB166" s="40"/>
      <c r="AC166" s="40"/>
      <c r="AD166" s="40"/>
      <c r="AE166" s="40"/>
      <c r="AT166" s="18" t="s">
        <v>234</v>
      </c>
      <c r="AU166" s="18" t="s">
        <v>80</v>
      </c>
    </row>
    <row r="167" s="2" customFormat="1">
      <c r="A167" s="40"/>
      <c r="B167" s="41"/>
      <c r="C167" s="250" t="s">
        <v>379</v>
      </c>
      <c r="D167" s="250" t="s">
        <v>313</v>
      </c>
      <c r="E167" s="251" t="s">
        <v>1371</v>
      </c>
      <c r="F167" s="252" t="s">
        <v>1372</v>
      </c>
      <c r="G167" s="253" t="s">
        <v>239</v>
      </c>
      <c r="H167" s="254">
        <v>5</v>
      </c>
      <c r="I167" s="255"/>
      <c r="J167" s="256">
        <f>ROUND(I167*H167,2)</f>
        <v>0</v>
      </c>
      <c r="K167" s="252" t="s">
        <v>216</v>
      </c>
      <c r="L167" s="257"/>
      <c r="M167" s="258" t="s">
        <v>39</v>
      </c>
      <c r="N167" s="259" t="s">
        <v>53</v>
      </c>
      <c r="O167" s="87"/>
      <c r="P167" s="208">
        <f>O167*H167</f>
        <v>0</v>
      </c>
      <c r="Q167" s="208">
        <v>0.16638</v>
      </c>
      <c r="R167" s="208">
        <f>Q167*H167</f>
        <v>0.83189999999999997</v>
      </c>
      <c r="S167" s="208">
        <v>0</v>
      </c>
      <c r="T167" s="208">
        <f>S167*H167</f>
        <v>0</v>
      </c>
      <c r="U167" s="209" t="s">
        <v>39</v>
      </c>
      <c r="V167" s="40"/>
      <c r="W167" s="40"/>
      <c r="X167" s="40"/>
      <c r="Y167" s="40"/>
      <c r="Z167" s="40"/>
      <c r="AA167" s="40"/>
      <c r="AB167" s="40"/>
      <c r="AC167" s="40"/>
      <c r="AD167" s="40"/>
      <c r="AE167" s="40"/>
      <c r="AR167" s="210" t="s">
        <v>219</v>
      </c>
      <c r="AT167" s="210" t="s">
        <v>313</v>
      </c>
      <c r="AU167" s="210" t="s">
        <v>80</v>
      </c>
      <c r="AY167" s="18" t="s">
        <v>218</v>
      </c>
      <c r="BE167" s="211">
        <f>IF(N167="základní",J167,0)</f>
        <v>0</v>
      </c>
      <c r="BF167" s="211">
        <f>IF(N167="snížená",J167,0)</f>
        <v>0</v>
      </c>
      <c r="BG167" s="211">
        <f>IF(N167="zákl. přenesená",J167,0)</f>
        <v>0</v>
      </c>
      <c r="BH167" s="211">
        <f>IF(N167="sníž. přenesená",J167,0)</f>
        <v>0</v>
      </c>
      <c r="BI167" s="211">
        <f>IF(N167="nulová",J167,0)</f>
        <v>0</v>
      </c>
      <c r="BJ167" s="18" t="s">
        <v>217</v>
      </c>
      <c r="BK167" s="211">
        <f>ROUND(I167*H167,2)</f>
        <v>0</v>
      </c>
      <c r="BL167" s="18" t="s">
        <v>217</v>
      </c>
      <c r="BM167" s="210" t="s">
        <v>510</v>
      </c>
    </row>
    <row r="168" s="2" customFormat="1">
      <c r="A168" s="40"/>
      <c r="B168" s="41"/>
      <c r="C168" s="42"/>
      <c r="D168" s="212" t="s">
        <v>220</v>
      </c>
      <c r="E168" s="42"/>
      <c r="F168" s="213" t="s">
        <v>1372</v>
      </c>
      <c r="G168" s="42"/>
      <c r="H168" s="42"/>
      <c r="I168" s="214"/>
      <c r="J168" s="42"/>
      <c r="K168" s="42"/>
      <c r="L168" s="46"/>
      <c r="M168" s="215"/>
      <c r="N168" s="216"/>
      <c r="O168" s="87"/>
      <c r="P168" s="87"/>
      <c r="Q168" s="87"/>
      <c r="R168" s="87"/>
      <c r="S168" s="87"/>
      <c r="T168" s="87"/>
      <c r="U168" s="88"/>
      <c r="V168" s="40"/>
      <c r="W168" s="40"/>
      <c r="X168" s="40"/>
      <c r="Y168" s="40"/>
      <c r="Z168" s="40"/>
      <c r="AA168" s="40"/>
      <c r="AB168" s="40"/>
      <c r="AC168" s="40"/>
      <c r="AD168" s="40"/>
      <c r="AE168" s="40"/>
      <c r="AT168" s="18" t="s">
        <v>220</v>
      </c>
      <c r="AU168" s="18" t="s">
        <v>80</v>
      </c>
    </row>
    <row r="169" s="2" customFormat="1">
      <c r="A169" s="40"/>
      <c r="B169" s="41"/>
      <c r="C169" s="42"/>
      <c r="D169" s="212" t="s">
        <v>234</v>
      </c>
      <c r="E169" s="42"/>
      <c r="F169" s="239" t="s">
        <v>1373</v>
      </c>
      <c r="G169" s="42"/>
      <c r="H169" s="42"/>
      <c r="I169" s="214"/>
      <c r="J169" s="42"/>
      <c r="K169" s="42"/>
      <c r="L169" s="46"/>
      <c r="M169" s="215"/>
      <c r="N169" s="216"/>
      <c r="O169" s="87"/>
      <c r="P169" s="87"/>
      <c r="Q169" s="87"/>
      <c r="R169" s="87"/>
      <c r="S169" s="87"/>
      <c r="T169" s="87"/>
      <c r="U169" s="88"/>
      <c r="V169" s="40"/>
      <c r="W169" s="40"/>
      <c r="X169" s="40"/>
      <c r="Y169" s="40"/>
      <c r="Z169" s="40"/>
      <c r="AA169" s="40"/>
      <c r="AB169" s="40"/>
      <c r="AC169" s="40"/>
      <c r="AD169" s="40"/>
      <c r="AE169" s="40"/>
      <c r="AT169" s="18" t="s">
        <v>234</v>
      </c>
      <c r="AU169" s="18" t="s">
        <v>80</v>
      </c>
    </row>
    <row r="170" s="2" customFormat="1">
      <c r="A170" s="40"/>
      <c r="B170" s="41"/>
      <c r="C170" s="250" t="s">
        <v>257</v>
      </c>
      <c r="D170" s="250" t="s">
        <v>313</v>
      </c>
      <c r="E170" s="251" t="s">
        <v>1374</v>
      </c>
      <c r="F170" s="252" t="s">
        <v>1375</v>
      </c>
      <c r="G170" s="253" t="s">
        <v>239</v>
      </c>
      <c r="H170" s="254">
        <v>5</v>
      </c>
      <c r="I170" s="255"/>
      <c r="J170" s="256">
        <f>ROUND(I170*H170,2)</f>
        <v>0</v>
      </c>
      <c r="K170" s="252" t="s">
        <v>216</v>
      </c>
      <c r="L170" s="257"/>
      <c r="M170" s="258" t="s">
        <v>39</v>
      </c>
      <c r="N170" s="259" t="s">
        <v>53</v>
      </c>
      <c r="O170" s="87"/>
      <c r="P170" s="208">
        <f>O170*H170</f>
        <v>0</v>
      </c>
      <c r="Q170" s="208">
        <v>0.17035</v>
      </c>
      <c r="R170" s="208">
        <f>Q170*H170</f>
        <v>0.85175000000000001</v>
      </c>
      <c r="S170" s="208">
        <v>0</v>
      </c>
      <c r="T170" s="208">
        <f>S170*H170</f>
        <v>0</v>
      </c>
      <c r="U170" s="209" t="s">
        <v>39</v>
      </c>
      <c r="V170" s="40"/>
      <c r="W170" s="40"/>
      <c r="X170" s="40"/>
      <c r="Y170" s="40"/>
      <c r="Z170" s="40"/>
      <c r="AA170" s="40"/>
      <c r="AB170" s="40"/>
      <c r="AC170" s="40"/>
      <c r="AD170" s="40"/>
      <c r="AE170" s="40"/>
      <c r="AR170" s="210" t="s">
        <v>219</v>
      </c>
      <c r="AT170" s="210" t="s">
        <v>313</v>
      </c>
      <c r="AU170" s="210" t="s">
        <v>80</v>
      </c>
      <c r="AY170" s="18" t="s">
        <v>218</v>
      </c>
      <c r="BE170" s="211">
        <f>IF(N170="základní",J170,0)</f>
        <v>0</v>
      </c>
      <c r="BF170" s="211">
        <f>IF(N170="snížená",J170,0)</f>
        <v>0</v>
      </c>
      <c r="BG170" s="211">
        <f>IF(N170="zákl. přenesená",J170,0)</f>
        <v>0</v>
      </c>
      <c r="BH170" s="211">
        <f>IF(N170="sníž. přenesená",J170,0)</f>
        <v>0</v>
      </c>
      <c r="BI170" s="211">
        <f>IF(N170="nulová",J170,0)</f>
        <v>0</v>
      </c>
      <c r="BJ170" s="18" t="s">
        <v>217</v>
      </c>
      <c r="BK170" s="211">
        <f>ROUND(I170*H170,2)</f>
        <v>0</v>
      </c>
      <c r="BL170" s="18" t="s">
        <v>217</v>
      </c>
      <c r="BM170" s="210" t="s">
        <v>513</v>
      </c>
    </row>
    <row r="171" s="2" customFormat="1">
      <c r="A171" s="40"/>
      <c r="B171" s="41"/>
      <c r="C171" s="42"/>
      <c r="D171" s="212" t="s">
        <v>220</v>
      </c>
      <c r="E171" s="42"/>
      <c r="F171" s="213" t="s">
        <v>1375</v>
      </c>
      <c r="G171" s="42"/>
      <c r="H171" s="42"/>
      <c r="I171" s="214"/>
      <c r="J171" s="42"/>
      <c r="K171" s="42"/>
      <c r="L171" s="46"/>
      <c r="M171" s="215"/>
      <c r="N171" s="216"/>
      <c r="O171" s="87"/>
      <c r="P171" s="87"/>
      <c r="Q171" s="87"/>
      <c r="R171" s="87"/>
      <c r="S171" s="87"/>
      <c r="T171" s="87"/>
      <c r="U171" s="88"/>
      <c r="V171" s="40"/>
      <c r="W171" s="40"/>
      <c r="X171" s="40"/>
      <c r="Y171" s="40"/>
      <c r="Z171" s="40"/>
      <c r="AA171" s="40"/>
      <c r="AB171" s="40"/>
      <c r="AC171" s="40"/>
      <c r="AD171" s="40"/>
      <c r="AE171" s="40"/>
      <c r="AT171" s="18" t="s">
        <v>220</v>
      </c>
      <c r="AU171" s="18" t="s">
        <v>80</v>
      </c>
    </row>
    <row r="172" s="2" customFormat="1">
      <c r="A172" s="40"/>
      <c r="B172" s="41"/>
      <c r="C172" s="42"/>
      <c r="D172" s="212" t="s">
        <v>234</v>
      </c>
      <c r="E172" s="42"/>
      <c r="F172" s="239" t="s">
        <v>1376</v>
      </c>
      <c r="G172" s="42"/>
      <c r="H172" s="42"/>
      <c r="I172" s="214"/>
      <c r="J172" s="42"/>
      <c r="K172" s="42"/>
      <c r="L172" s="46"/>
      <c r="M172" s="215"/>
      <c r="N172" s="216"/>
      <c r="O172" s="87"/>
      <c r="P172" s="87"/>
      <c r="Q172" s="87"/>
      <c r="R172" s="87"/>
      <c r="S172" s="87"/>
      <c r="T172" s="87"/>
      <c r="U172" s="88"/>
      <c r="V172" s="40"/>
      <c r="W172" s="40"/>
      <c r="X172" s="40"/>
      <c r="Y172" s="40"/>
      <c r="Z172" s="40"/>
      <c r="AA172" s="40"/>
      <c r="AB172" s="40"/>
      <c r="AC172" s="40"/>
      <c r="AD172" s="40"/>
      <c r="AE172" s="40"/>
      <c r="AT172" s="18" t="s">
        <v>234</v>
      </c>
      <c r="AU172" s="18" t="s">
        <v>80</v>
      </c>
    </row>
    <row r="173" s="2" customFormat="1">
      <c r="A173" s="40"/>
      <c r="B173" s="41"/>
      <c r="C173" s="250" t="s">
        <v>390</v>
      </c>
      <c r="D173" s="250" t="s">
        <v>313</v>
      </c>
      <c r="E173" s="251" t="s">
        <v>1377</v>
      </c>
      <c r="F173" s="252" t="s">
        <v>1378</v>
      </c>
      <c r="G173" s="253" t="s">
        <v>239</v>
      </c>
      <c r="H173" s="254">
        <v>2</v>
      </c>
      <c r="I173" s="255"/>
      <c r="J173" s="256">
        <f>ROUND(I173*H173,2)</f>
        <v>0</v>
      </c>
      <c r="K173" s="252" t="s">
        <v>216</v>
      </c>
      <c r="L173" s="257"/>
      <c r="M173" s="258" t="s">
        <v>39</v>
      </c>
      <c r="N173" s="259" t="s">
        <v>53</v>
      </c>
      <c r="O173" s="87"/>
      <c r="P173" s="208">
        <f>O173*H173</f>
        <v>0</v>
      </c>
      <c r="Q173" s="208">
        <v>0.17430999999999999</v>
      </c>
      <c r="R173" s="208">
        <f>Q173*H173</f>
        <v>0.34861999999999999</v>
      </c>
      <c r="S173" s="208">
        <v>0</v>
      </c>
      <c r="T173" s="208">
        <f>S173*H173</f>
        <v>0</v>
      </c>
      <c r="U173" s="209" t="s">
        <v>39</v>
      </c>
      <c r="V173" s="40"/>
      <c r="W173" s="40"/>
      <c r="X173" s="40"/>
      <c r="Y173" s="40"/>
      <c r="Z173" s="40"/>
      <c r="AA173" s="40"/>
      <c r="AB173" s="40"/>
      <c r="AC173" s="40"/>
      <c r="AD173" s="40"/>
      <c r="AE173" s="40"/>
      <c r="AR173" s="210" t="s">
        <v>219</v>
      </c>
      <c r="AT173" s="210" t="s">
        <v>313</v>
      </c>
      <c r="AU173" s="210" t="s">
        <v>80</v>
      </c>
      <c r="AY173" s="18" t="s">
        <v>218</v>
      </c>
      <c r="BE173" s="211">
        <f>IF(N173="základní",J173,0)</f>
        <v>0</v>
      </c>
      <c r="BF173" s="211">
        <f>IF(N173="snížená",J173,0)</f>
        <v>0</v>
      </c>
      <c r="BG173" s="211">
        <f>IF(N173="zákl. přenesená",J173,0)</f>
        <v>0</v>
      </c>
      <c r="BH173" s="211">
        <f>IF(N173="sníž. přenesená",J173,0)</f>
        <v>0</v>
      </c>
      <c r="BI173" s="211">
        <f>IF(N173="nulová",J173,0)</f>
        <v>0</v>
      </c>
      <c r="BJ173" s="18" t="s">
        <v>217</v>
      </c>
      <c r="BK173" s="211">
        <f>ROUND(I173*H173,2)</f>
        <v>0</v>
      </c>
      <c r="BL173" s="18" t="s">
        <v>217</v>
      </c>
      <c r="BM173" s="210" t="s">
        <v>517</v>
      </c>
    </row>
    <row r="174" s="2" customFormat="1">
      <c r="A174" s="40"/>
      <c r="B174" s="41"/>
      <c r="C174" s="42"/>
      <c r="D174" s="212" t="s">
        <v>220</v>
      </c>
      <c r="E174" s="42"/>
      <c r="F174" s="213" t="s">
        <v>1378</v>
      </c>
      <c r="G174" s="42"/>
      <c r="H174" s="42"/>
      <c r="I174" s="214"/>
      <c r="J174" s="42"/>
      <c r="K174" s="42"/>
      <c r="L174" s="46"/>
      <c r="M174" s="215"/>
      <c r="N174" s="216"/>
      <c r="O174" s="87"/>
      <c r="P174" s="87"/>
      <c r="Q174" s="87"/>
      <c r="R174" s="87"/>
      <c r="S174" s="87"/>
      <c r="T174" s="87"/>
      <c r="U174" s="88"/>
      <c r="V174" s="40"/>
      <c r="W174" s="40"/>
      <c r="X174" s="40"/>
      <c r="Y174" s="40"/>
      <c r="Z174" s="40"/>
      <c r="AA174" s="40"/>
      <c r="AB174" s="40"/>
      <c r="AC174" s="40"/>
      <c r="AD174" s="40"/>
      <c r="AE174" s="40"/>
      <c r="AT174" s="18" t="s">
        <v>220</v>
      </c>
      <c r="AU174" s="18" t="s">
        <v>80</v>
      </c>
    </row>
    <row r="175" s="2" customFormat="1">
      <c r="A175" s="40"/>
      <c r="B175" s="41"/>
      <c r="C175" s="42"/>
      <c r="D175" s="212" t="s">
        <v>234</v>
      </c>
      <c r="E175" s="42"/>
      <c r="F175" s="239" t="s">
        <v>1379</v>
      </c>
      <c r="G175" s="42"/>
      <c r="H175" s="42"/>
      <c r="I175" s="214"/>
      <c r="J175" s="42"/>
      <c r="K175" s="42"/>
      <c r="L175" s="46"/>
      <c r="M175" s="215"/>
      <c r="N175" s="216"/>
      <c r="O175" s="87"/>
      <c r="P175" s="87"/>
      <c r="Q175" s="87"/>
      <c r="R175" s="87"/>
      <c r="S175" s="87"/>
      <c r="T175" s="87"/>
      <c r="U175" s="88"/>
      <c r="V175" s="40"/>
      <c r="W175" s="40"/>
      <c r="X175" s="40"/>
      <c r="Y175" s="40"/>
      <c r="Z175" s="40"/>
      <c r="AA175" s="40"/>
      <c r="AB175" s="40"/>
      <c r="AC175" s="40"/>
      <c r="AD175" s="40"/>
      <c r="AE175" s="40"/>
      <c r="AT175" s="18" t="s">
        <v>234</v>
      </c>
      <c r="AU175" s="18" t="s">
        <v>80</v>
      </c>
    </row>
    <row r="176" s="2" customFormat="1">
      <c r="A176" s="40"/>
      <c r="B176" s="41"/>
      <c r="C176" s="250" t="s">
        <v>264</v>
      </c>
      <c r="D176" s="250" t="s">
        <v>313</v>
      </c>
      <c r="E176" s="251" t="s">
        <v>1380</v>
      </c>
      <c r="F176" s="252" t="s">
        <v>1381</v>
      </c>
      <c r="G176" s="253" t="s">
        <v>239</v>
      </c>
      <c r="H176" s="254">
        <v>6</v>
      </c>
      <c r="I176" s="255"/>
      <c r="J176" s="256">
        <f>ROUND(I176*H176,2)</f>
        <v>0</v>
      </c>
      <c r="K176" s="252" t="s">
        <v>216</v>
      </c>
      <c r="L176" s="257"/>
      <c r="M176" s="258" t="s">
        <v>39</v>
      </c>
      <c r="N176" s="259" t="s">
        <v>53</v>
      </c>
      <c r="O176" s="87"/>
      <c r="P176" s="208">
        <f>O176*H176</f>
        <v>0</v>
      </c>
      <c r="Q176" s="208">
        <v>0.17827000000000001</v>
      </c>
      <c r="R176" s="208">
        <f>Q176*H176</f>
        <v>1.06962</v>
      </c>
      <c r="S176" s="208">
        <v>0</v>
      </c>
      <c r="T176" s="208">
        <f>S176*H176</f>
        <v>0</v>
      </c>
      <c r="U176" s="209" t="s">
        <v>39</v>
      </c>
      <c r="V176" s="40"/>
      <c r="W176" s="40"/>
      <c r="X176" s="40"/>
      <c r="Y176" s="40"/>
      <c r="Z176" s="40"/>
      <c r="AA176" s="40"/>
      <c r="AB176" s="40"/>
      <c r="AC176" s="40"/>
      <c r="AD176" s="40"/>
      <c r="AE176" s="40"/>
      <c r="AR176" s="210" t="s">
        <v>219</v>
      </c>
      <c r="AT176" s="210" t="s">
        <v>313</v>
      </c>
      <c r="AU176" s="210" t="s">
        <v>80</v>
      </c>
      <c r="AY176" s="18" t="s">
        <v>218</v>
      </c>
      <c r="BE176" s="211">
        <f>IF(N176="základní",J176,0)</f>
        <v>0</v>
      </c>
      <c r="BF176" s="211">
        <f>IF(N176="snížená",J176,0)</f>
        <v>0</v>
      </c>
      <c r="BG176" s="211">
        <f>IF(N176="zákl. přenesená",J176,0)</f>
        <v>0</v>
      </c>
      <c r="BH176" s="211">
        <f>IF(N176="sníž. přenesená",J176,0)</f>
        <v>0</v>
      </c>
      <c r="BI176" s="211">
        <f>IF(N176="nulová",J176,0)</f>
        <v>0</v>
      </c>
      <c r="BJ176" s="18" t="s">
        <v>217</v>
      </c>
      <c r="BK176" s="211">
        <f>ROUND(I176*H176,2)</f>
        <v>0</v>
      </c>
      <c r="BL176" s="18" t="s">
        <v>217</v>
      </c>
      <c r="BM176" s="210" t="s">
        <v>521</v>
      </c>
    </row>
    <row r="177" s="2" customFormat="1">
      <c r="A177" s="40"/>
      <c r="B177" s="41"/>
      <c r="C177" s="42"/>
      <c r="D177" s="212" t="s">
        <v>220</v>
      </c>
      <c r="E177" s="42"/>
      <c r="F177" s="213" t="s">
        <v>1381</v>
      </c>
      <c r="G177" s="42"/>
      <c r="H177" s="42"/>
      <c r="I177" s="214"/>
      <c r="J177" s="42"/>
      <c r="K177" s="42"/>
      <c r="L177" s="46"/>
      <c r="M177" s="215"/>
      <c r="N177" s="216"/>
      <c r="O177" s="87"/>
      <c r="P177" s="87"/>
      <c r="Q177" s="87"/>
      <c r="R177" s="87"/>
      <c r="S177" s="87"/>
      <c r="T177" s="87"/>
      <c r="U177" s="88"/>
      <c r="V177" s="40"/>
      <c r="W177" s="40"/>
      <c r="X177" s="40"/>
      <c r="Y177" s="40"/>
      <c r="Z177" s="40"/>
      <c r="AA177" s="40"/>
      <c r="AB177" s="40"/>
      <c r="AC177" s="40"/>
      <c r="AD177" s="40"/>
      <c r="AE177" s="40"/>
      <c r="AT177" s="18" t="s">
        <v>220</v>
      </c>
      <c r="AU177" s="18" t="s">
        <v>80</v>
      </c>
    </row>
    <row r="178" s="2" customFormat="1">
      <c r="A178" s="40"/>
      <c r="B178" s="41"/>
      <c r="C178" s="42"/>
      <c r="D178" s="212" t="s">
        <v>234</v>
      </c>
      <c r="E178" s="42"/>
      <c r="F178" s="239" t="s">
        <v>1382</v>
      </c>
      <c r="G178" s="42"/>
      <c r="H178" s="42"/>
      <c r="I178" s="214"/>
      <c r="J178" s="42"/>
      <c r="K178" s="42"/>
      <c r="L178" s="46"/>
      <c r="M178" s="215"/>
      <c r="N178" s="216"/>
      <c r="O178" s="87"/>
      <c r="P178" s="87"/>
      <c r="Q178" s="87"/>
      <c r="R178" s="87"/>
      <c r="S178" s="87"/>
      <c r="T178" s="87"/>
      <c r="U178" s="88"/>
      <c r="V178" s="40"/>
      <c r="W178" s="40"/>
      <c r="X178" s="40"/>
      <c r="Y178" s="40"/>
      <c r="Z178" s="40"/>
      <c r="AA178" s="40"/>
      <c r="AB178" s="40"/>
      <c r="AC178" s="40"/>
      <c r="AD178" s="40"/>
      <c r="AE178" s="40"/>
      <c r="AT178" s="18" t="s">
        <v>234</v>
      </c>
      <c r="AU178" s="18" t="s">
        <v>80</v>
      </c>
    </row>
    <row r="179" s="2" customFormat="1">
      <c r="A179" s="40"/>
      <c r="B179" s="41"/>
      <c r="C179" s="250" t="s">
        <v>404</v>
      </c>
      <c r="D179" s="250" t="s">
        <v>313</v>
      </c>
      <c r="E179" s="251" t="s">
        <v>1383</v>
      </c>
      <c r="F179" s="252" t="s">
        <v>1384</v>
      </c>
      <c r="G179" s="253" t="s">
        <v>239</v>
      </c>
      <c r="H179" s="254">
        <v>7</v>
      </c>
      <c r="I179" s="255"/>
      <c r="J179" s="256">
        <f>ROUND(I179*H179,2)</f>
        <v>0</v>
      </c>
      <c r="K179" s="252" t="s">
        <v>216</v>
      </c>
      <c r="L179" s="257"/>
      <c r="M179" s="258" t="s">
        <v>39</v>
      </c>
      <c r="N179" s="259" t="s">
        <v>53</v>
      </c>
      <c r="O179" s="87"/>
      <c r="P179" s="208">
        <f>O179*H179</f>
        <v>0</v>
      </c>
      <c r="Q179" s="208">
        <v>0.18223</v>
      </c>
      <c r="R179" s="208">
        <f>Q179*H179</f>
        <v>1.2756099999999999</v>
      </c>
      <c r="S179" s="208">
        <v>0</v>
      </c>
      <c r="T179" s="208">
        <f>S179*H179</f>
        <v>0</v>
      </c>
      <c r="U179" s="209" t="s">
        <v>39</v>
      </c>
      <c r="V179" s="40"/>
      <c r="W179" s="40"/>
      <c r="X179" s="40"/>
      <c r="Y179" s="40"/>
      <c r="Z179" s="40"/>
      <c r="AA179" s="40"/>
      <c r="AB179" s="40"/>
      <c r="AC179" s="40"/>
      <c r="AD179" s="40"/>
      <c r="AE179" s="40"/>
      <c r="AR179" s="210" t="s">
        <v>219</v>
      </c>
      <c r="AT179" s="210" t="s">
        <v>313</v>
      </c>
      <c r="AU179" s="210" t="s">
        <v>80</v>
      </c>
      <c r="AY179" s="18" t="s">
        <v>218</v>
      </c>
      <c r="BE179" s="211">
        <f>IF(N179="základní",J179,0)</f>
        <v>0</v>
      </c>
      <c r="BF179" s="211">
        <f>IF(N179="snížená",J179,0)</f>
        <v>0</v>
      </c>
      <c r="BG179" s="211">
        <f>IF(N179="zákl. přenesená",J179,0)</f>
        <v>0</v>
      </c>
      <c r="BH179" s="211">
        <f>IF(N179="sníž. přenesená",J179,0)</f>
        <v>0</v>
      </c>
      <c r="BI179" s="211">
        <f>IF(N179="nulová",J179,0)</f>
        <v>0</v>
      </c>
      <c r="BJ179" s="18" t="s">
        <v>217</v>
      </c>
      <c r="BK179" s="211">
        <f>ROUND(I179*H179,2)</f>
        <v>0</v>
      </c>
      <c r="BL179" s="18" t="s">
        <v>217</v>
      </c>
      <c r="BM179" s="210" t="s">
        <v>524</v>
      </c>
    </row>
    <row r="180" s="2" customFormat="1">
      <c r="A180" s="40"/>
      <c r="B180" s="41"/>
      <c r="C180" s="42"/>
      <c r="D180" s="212" t="s">
        <v>220</v>
      </c>
      <c r="E180" s="42"/>
      <c r="F180" s="213" t="s">
        <v>1384</v>
      </c>
      <c r="G180" s="42"/>
      <c r="H180" s="42"/>
      <c r="I180" s="214"/>
      <c r="J180" s="42"/>
      <c r="K180" s="42"/>
      <c r="L180" s="46"/>
      <c r="M180" s="215"/>
      <c r="N180" s="216"/>
      <c r="O180" s="87"/>
      <c r="P180" s="87"/>
      <c r="Q180" s="87"/>
      <c r="R180" s="87"/>
      <c r="S180" s="87"/>
      <c r="T180" s="87"/>
      <c r="U180" s="88"/>
      <c r="V180" s="40"/>
      <c r="W180" s="40"/>
      <c r="X180" s="40"/>
      <c r="Y180" s="40"/>
      <c r="Z180" s="40"/>
      <c r="AA180" s="40"/>
      <c r="AB180" s="40"/>
      <c r="AC180" s="40"/>
      <c r="AD180" s="40"/>
      <c r="AE180" s="40"/>
      <c r="AT180" s="18" t="s">
        <v>220</v>
      </c>
      <c r="AU180" s="18" t="s">
        <v>80</v>
      </c>
    </row>
    <row r="181" s="2" customFormat="1">
      <c r="A181" s="40"/>
      <c r="B181" s="41"/>
      <c r="C181" s="42"/>
      <c r="D181" s="212" t="s">
        <v>234</v>
      </c>
      <c r="E181" s="42"/>
      <c r="F181" s="239" t="s">
        <v>1385</v>
      </c>
      <c r="G181" s="42"/>
      <c r="H181" s="42"/>
      <c r="I181" s="214"/>
      <c r="J181" s="42"/>
      <c r="K181" s="42"/>
      <c r="L181" s="46"/>
      <c r="M181" s="215"/>
      <c r="N181" s="216"/>
      <c r="O181" s="87"/>
      <c r="P181" s="87"/>
      <c r="Q181" s="87"/>
      <c r="R181" s="87"/>
      <c r="S181" s="87"/>
      <c r="T181" s="87"/>
      <c r="U181" s="88"/>
      <c r="V181" s="40"/>
      <c r="W181" s="40"/>
      <c r="X181" s="40"/>
      <c r="Y181" s="40"/>
      <c r="Z181" s="40"/>
      <c r="AA181" s="40"/>
      <c r="AB181" s="40"/>
      <c r="AC181" s="40"/>
      <c r="AD181" s="40"/>
      <c r="AE181" s="40"/>
      <c r="AT181" s="18" t="s">
        <v>234</v>
      </c>
      <c r="AU181" s="18" t="s">
        <v>80</v>
      </c>
    </row>
    <row r="182" s="2" customFormat="1">
      <c r="A182" s="40"/>
      <c r="B182" s="41"/>
      <c r="C182" s="250" t="s">
        <v>409</v>
      </c>
      <c r="D182" s="250" t="s">
        <v>313</v>
      </c>
      <c r="E182" s="251" t="s">
        <v>1386</v>
      </c>
      <c r="F182" s="252" t="s">
        <v>1387</v>
      </c>
      <c r="G182" s="253" t="s">
        <v>239</v>
      </c>
      <c r="H182" s="254">
        <v>6</v>
      </c>
      <c r="I182" s="255"/>
      <c r="J182" s="256">
        <f>ROUND(I182*H182,2)</f>
        <v>0</v>
      </c>
      <c r="K182" s="252" t="s">
        <v>216</v>
      </c>
      <c r="L182" s="257"/>
      <c r="M182" s="258" t="s">
        <v>39</v>
      </c>
      <c r="N182" s="259" t="s">
        <v>53</v>
      </c>
      <c r="O182" s="87"/>
      <c r="P182" s="208">
        <f>O182*H182</f>
        <v>0</v>
      </c>
      <c r="Q182" s="208">
        <v>0.18618999999999999</v>
      </c>
      <c r="R182" s="208">
        <f>Q182*H182</f>
        <v>1.11714</v>
      </c>
      <c r="S182" s="208">
        <v>0</v>
      </c>
      <c r="T182" s="208">
        <f>S182*H182</f>
        <v>0</v>
      </c>
      <c r="U182" s="209" t="s">
        <v>39</v>
      </c>
      <c r="V182" s="40"/>
      <c r="W182" s="40"/>
      <c r="X182" s="40"/>
      <c r="Y182" s="40"/>
      <c r="Z182" s="40"/>
      <c r="AA182" s="40"/>
      <c r="AB182" s="40"/>
      <c r="AC182" s="40"/>
      <c r="AD182" s="40"/>
      <c r="AE182" s="40"/>
      <c r="AR182" s="210" t="s">
        <v>219</v>
      </c>
      <c r="AT182" s="210" t="s">
        <v>313</v>
      </c>
      <c r="AU182" s="210" t="s">
        <v>80</v>
      </c>
      <c r="AY182" s="18" t="s">
        <v>218</v>
      </c>
      <c r="BE182" s="211">
        <f>IF(N182="základní",J182,0)</f>
        <v>0</v>
      </c>
      <c r="BF182" s="211">
        <f>IF(N182="snížená",J182,0)</f>
        <v>0</v>
      </c>
      <c r="BG182" s="211">
        <f>IF(N182="zákl. přenesená",J182,0)</f>
        <v>0</v>
      </c>
      <c r="BH182" s="211">
        <f>IF(N182="sníž. přenesená",J182,0)</f>
        <v>0</v>
      </c>
      <c r="BI182" s="211">
        <f>IF(N182="nulová",J182,0)</f>
        <v>0</v>
      </c>
      <c r="BJ182" s="18" t="s">
        <v>217</v>
      </c>
      <c r="BK182" s="211">
        <f>ROUND(I182*H182,2)</f>
        <v>0</v>
      </c>
      <c r="BL182" s="18" t="s">
        <v>217</v>
      </c>
      <c r="BM182" s="210" t="s">
        <v>303</v>
      </c>
    </row>
    <row r="183" s="2" customFormat="1">
      <c r="A183" s="40"/>
      <c r="B183" s="41"/>
      <c r="C183" s="42"/>
      <c r="D183" s="212" t="s">
        <v>220</v>
      </c>
      <c r="E183" s="42"/>
      <c r="F183" s="213" t="s">
        <v>1387</v>
      </c>
      <c r="G183" s="42"/>
      <c r="H183" s="42"/>
      <c r="I183" s="214"/>
      <c r="J183" s="42"/>
      <c r="K183" s="42"/>
      <c r="L183" s="46"/>
      <c r="M183" s="215"/>
      <c r="N183" s="216"/>
      <c r="O183" s="87"/>
      <c r="P183" s="87"/>
      <c r="Q183" s="87"/>
      <c r="R183" s="87"/>
      <c r="S183" s="87"/>
      <c r="T183" s="87"/>
      <c r="U183" s="88"/>
      <c r="V183" s="40"/>
      <c r="W183" s="40"/>
      <c r="X183" s="40"/>
      <c r="Y183" s="40"/>
      <c r="Z183" s="40"/>
      <c r="AA183" s="40"/>
      <c r="AB183" s="40"/>
      <c r="AC183" s="40"/>
      <c r="AD183" s="40"/>
      <c r="AE183" s="40"/>
      <c r="AT183" s="18" t="s">
        <v>220</v>
      </c>
      <c r="AU183" s="18" t="s">
        <v>80</v>
      </c>
    </row>
    <row r="184" s="2" customFormat="1">
      <c r="A184" s="40"/>
      <c r="B184" s="41"/>
      <c r="C184" s="42"/>
      <c r="D184" s="212" t="s">
        <v>234</v>
      </c>
      <c r="E184" s="42"/>
      <c r="F184" s="239" t="s">
        <v>1388</v>
      </c>
      <c r="G184" s="42"/>
      <c r="H184" s="42"/>
      <c r="I184" s="214"/>
      <c r="J184" s="42"/>
      <c r="K184" s="42"/>
      <c r="L184" s="46"/>
      <c r="M184" s="215"/>
      <c r="N184" s="216"/>
      <c r="O184" s="87"/>
      <c r="P184" s="87"/>
      <c r="Q184" s="87"/>
      <c r="R184" s="87"/>
      <c r="S184" s="87"/>
      <c r="T184" s="87"/>
      <c r="U184" s="88"/>
      <c r="V184" s="40"/>
      <c r="W184" s="40"/>
      <c r="X184" s="40"/>
      <c r="Y184" s="40"/>
      <c r="Z184" s="40"/>
      <c r="AA184" s="40"/>
      <c r="AB184" s="40"/>
      <c r="AC184" s="40"/>
      <c r="AD184" s="40"/>
      <c r="AE184" s="40"/>
      <c r="AT184" s="18" t="s">
        <v>234</v>
      </c>
      <c r="AU184" s="18" t="s">
        <v>80</v>
      </c>
    </row>
    <row r="185" s="2" customFormat="1" ht="16.5" customHeight="1">
      <c r="A185" s="40"/>
      <c r="B185" s="41"/>
      <c r="C185" s="250" t="s">
        <v>537</v>
      </c>
      <c r="D185" s="250" t="s">
        <v>313</v>
      </c>
      <c r="E185" s="251" t="s">
        <v>1389</v>
      </c>
      <c r="F185" s="252" t="s">
        <v>1390</v>
      </c>
      <c r="G185" s="253" t="s">
        <v>239</v>
      </c>
      <c r="H185" s="254">
        <v>20</v>
      </c>
      <c r="I185" s="255"/>
      <c r="J185" s="256">
        <f>ROUND(I185*H185,2)</f>
        <v>0</v>
      </c>
      <c r="K185" s="252" t="s">
        <v>216</v>
      </c>
      <c r="L185" s="257"/>
      <c r="M185" s="258" t="s">
        <v>39</v>
      </c>
      <c r="N185" s="259" t="s">
        <v>53</v>
      </c>
      <c r="O185" s="87"/>
      <c r="P185" s="208">
        <f>O185*H185</f>
        <v>0</v>
      </c>
      <c r="Q185" s="208">
        <v>0.00051999999999999995</v>
      </c>
      <c r="R185" s="208">
        <f>Q185*H185</f>
        <v>0.0104</v>
      </c>
      <c r="S185" s="208">
        <v>0</v>
      </c>
      <c r="T185" s="208">
        <f>S185*H185</f>
        <v>0</v>
      </c>
      <c r="U185" s="209" t="s">
        <v>39</v>
      </c>
      <c r="V185" s="40"/>
      <c r="W185" s="40"/>
      <c r="X185" s="40"/>
      <c r="Y185" s="40"/>
      <c r="Z185" s="40"/>
      <c r="AA185" s="40"/>
      <c r="AB185" s="40"/>
      <c r="AC185" s="40"/>
      <c r="AD185" s="40"/>
      <c r="AE185" s="40"/>
      <c r="AR185" s="210" t="s">
        <v>219</v>
      </c>
      <c r="AT185" s="210" t="s">
        <v>313</v>
      </c>
      <c r="AU185" s="210" t="s">
        <v>80</v>
      </c>
      <c r="AY185" s="18" t="s">
        <v>218</v>
      </c>
      <c r="BE185" s="211">
        <f>IF(N185="základní",J185,0)</f>
        <v>0</v>
      </c>
      <c r="BF185" s="211">
        <f>IF(N185="snížená",J185,0)</f>
        <v>0</v>
      </c>
      <c r="BG185" s="211">
        <f>IF(N185="zákl. přenesená",J185,0)</f>
        <v>0</v>
      </c>
      <c r="BH185" s="211">
        <f>IF(N185="sníž. přenesená",J185,0)</f>
        <v>0</v>
      </c>
      <c r="BI185" s="211">
        <f>IF(N185="nulová",J185,0)</f>
        <v>0</v>
      </c>
      <c r="BJ185" s="18" t="s">
        <v>217</v>
      </c>
      <c r="BK185" s="211">
        <f>ROUND(I185*H185,2)</f>
        <v>0</v>
      </c>
      <c r="BL185" s="18" t="s">
        <v>217</v>
      </c>
      <c r="BM185" s="210" t="s">
        <v>308</v>
      </c>
    </row>
    <row r="186" s="2" customFormat="1">
      <c r="A186" s="40"/>
      <c r="B186" s="41"/>
      <c r="C186" s="42"/>
      <c r="D186" s="212" t="s">
        <v>220</v>
      </c>
      <c r="E186" s="42"/>
      <c r="F186" s="213" t="s">
        <v>1390</v>
      </c>
      <c r="G186" s="42"/>
      <c r="H186" s="42"/>
      <c r="I186" s="214"/>
      <c r="J186" s="42"/>
      <c r="K186" s="42"/>
      <c r="L186" s="46"/>
      <c r="M186" s="215"/>
      <c r="N186" s="216"/>
      <c r="O186" s="87"/>
      <c r="P186" s="87"/>
      <c r="Q186" s="87"/>
      <c r="R186" s="87"/>
      <c r="S186" s="87"/>
      <c r="T186" s="87"/>
      <c r="U186" s="88"/>
      <c r="V186" s="40"/>
      <c r="W186" s="40"/>
      <c r="X186" s="40"/>
      <c r="Y186" s="40"/>
      <c r="Z186" s="40"/>
      <c r="AA186" s="40"/>
      <c r="AB186" s="40"/>
      <c r="AC186" s="40"/>
      <c r="AD186" s="40"/>
      <c r="AE186" s="40"/>
      <c r="AT186" s="18" t="s">
        <v>220</v>
      </c>
      <c r="AU186" s="18" t="s">
        <v>80</v>
      </c>
    </row>
    <row r="187" s="2" customFormat="1">
      <c r="A187" s="40"/>
      <c r="B187" s="41"/>
      <c r="C187" s="42"/>
      <c r="D187" s="212" t="s">
        <v>234</v>
      </c>
      <c r="E187" s="42"/>
      <c r="F187" s="239" t="s">
        <v>1391</v>
      </c>
      <c r="G187" s="42"/>
      <c r="H187" s="42"/>
      <c r="I187" s="214"/>
      <c r="J187" s="42"/>
      <c r="K187" s="42"/>
      <c r="L187" s="46"/>
      <c r="M187" s="215"/>
      <c r="N187" s="216"/>
      <c r="O187" s="87"/>
      <c r="P187" s="87"/>
      <c r="Q187" s="87"/>
      <c r="R187" s="87"/>
      <c r="S187" s="87"/>
      <c r="T187" s="87"/>
      <c r="U187" s="88"/>
      <c r="V187" s="40"/>
      <c r="W187" s="40"/>
      <c r="X187" s="40"/>
      <c r="Y187" s="40"/>
      <c r="Z187" s="40"/>
      <c r="AA187" s="40"/>
      <c r="AB187" s="40"/>
      <c r="AC187" s="40"/>
      <c r="AD187" s="40"/>
      <c r="AE187" s="40"/>
      <c r="AT187" s="18" t="s">
        <v>234</v>
      </c>
      <c r="AU187" s="18" t="s">
        <v>80</v>
      </c>
    </row>
    <row r="188" s="2" customFormat="1" ht="16.5" customHeight="1">
      <c r="A188" s="40"/>
      <c r="B188" s="41"/>
      <c r="C188" s="250" t="s">
        <v>269</v>
      </c>
      <c r="D188" s="250" t="s">
        <v>313</v>
      </c>
      <c r="E188" s="251" t="s">
        <v>1392</v>
      </c>
      <c r="F188" s="252" t="s">
        <v>1393</v>
      </c>
      <c r="G188" s="253" t="s">
        <v>239</v>
      </c>
      <c r="H188" s="254">
        <v>20</v>
      </c>
      <c r="I188" s="255"/>
      <c r="J188" s="256">
        <f>ROUND(I188*H188,2)</f>
        <v>0</v>
      </c>
      <c r="K188" s="252" t="s">
        <v>216</v>
      </c>
      <c r="L188" s="257"/>
      <c r="M188" s="258" t="s">
        <v>39</v>
      </c>
      <c r="N188" s="259" t="s">
        <v>53</v>
      </c>
      <c r="O188" s="87"/>
      <c r="P188" s="208">
        <f>O188*H188</f>
        <v>0</v>
      </c>
      <c r="Q188" s="208">
        <v>0.00056999999999999998</v>
      </c>
      <c r="R188" s="208">
        <f>Q188*H188</f>
        <v>0.0114</v>
      </c>
      <c r="S188" s="208">
        <v>0</v>
      </c>
      <c r="T188" s="208">
        <f>S188*H188</f>
        <v>0</v>
      </c>
      <c r="U188" s="209" t="s">
        <v>39</v>
      </c>
      <c r="V188" s="40"/>
      <c r="W188" s="40"/>
      <c r="X188" s="40"/>
      <c r="Y188" s="40"/>
      <c r="Z188" s="40"/>
      <c r="AA188" s="40"/>
      <c r="AB188" s="40"/>
      <c r="AC188" s="40"/>
      <c r="AD188" s="40"/>
      <c r="AE188" s="40"/>
      <c r="AR188" s="210" t="s">
        <v>219</v>
      </c>
      <c r="AT188" s="210" t="s">
        <v>313</v>
      </c>
      <c r="AU188" s="210" t="s">
        <v>80</v>
      </c>
      <c r="AY188" s="18" t="s">
        <v>218</v>
      </c>
      <c r="BE188" s="211">
        <f>IF(N188="základní",J188,0)</f>
        <v>0</v>
      </c>
      <c r="BF188" s="211">
        <f>IF(N188="snížená",J188,0)</f>
        <v>0</v>
      </c>
      <c r="BG188" s="211">
        <f>IF(N188="zákl. přenesená",J188,0)</f>
        <v>0</v>
      </c>
      <c r="BH188" s="211">
        <f>IF(N188="sníž. přenesená",J188,0)</f>
        <v>0</v>
      </c>
      <c r="BI188" s="211">
        <f>IF(N188="nulová",J188,0)</f>
        <v>0</v>
      </c>
      <c r="BJ188" s="18" t="s">
        <v>217</v>
      </c>
      <c r="BK188" s="211">
        <f>ROUND(I188*H188,2)</f>
        <v>0</v>
      </c>
      <c r="BL188" s="18" t="s">
        <v>217</v>
      </c>
      <c r="BM188" s="210" t="s">
        <v>532</v>
      </c>
    </row>
    <row r="189" s="2" customFormat="1">
      <c r="A189" s="40"/>
      <c r="B189" s="41"/>
      <c r="C189" s="42"/>
      <c r="D189" s="212" t="s">
        <v>220</v>
      </c>
      <c r="E189" s="42"/>
      <c r="F189" s="213" t="s">
        <v>1393</v>
      </c>
      <c r="G189" s="42"/>
      <c r="H189" s="42"/>
      <c r="I189" s="214"/>
      <c r="J189" s="42"/>
      <c r="K189" s="42"/>
      <c r="L189" s="46"/>
      <c r="M189" s="215"/>
      <c r="N189" s="216"/>
      <c r="O189" s="87"/>
      <c r="P189" s="87"/>
      <c r="Q189" s="87"/>
      <c r="R189" s="87"/>
      <c r="S189" s="87"/>
      <c r="T189" s="87"/>
      <c r="U189" s="88"/>
      <c r="V189" s="40"/>
      <c r="W189" s="40"/>
      <c r="X189" s="40"/>
      <c r="Y189" s="40"/>
      <c r="Z189" s="40"/>
      <c r="AA189" s="40"/>
      <c r="AB189" s="40"/>
      <c r="AC189" s="40"/>
      <c r="AD189" s="40"/>
      <c r="AE189" s="40"/>
      <c r="AT189" s="18" t="s">
        <v>220</v>
      </c>
      <c r="AU189" s="18" t="s">
        <v>80</v>
      </c>
    </row>
    <row r="190" s="2" customFormat="1">
      <c r="A190" s="40"/>
      <c r="B190" s="41"/>
      <c r="C190" s="42"/>
      <c r="D190" s="212" t="s">
        <v>234</v>
      </c>
      <c r="E190" s="42"/>
      <c r="F190" s="239" t="s">
        <v>1391</v>
      </c>
      <c r="G190" s="42"/>
      <c r="H190" s="42"/>
      <c r="I190" s="214"/>
      <c r="J190" s="42"/>
      <c r="K190" s="42"/>
      <c r="L190" s="46"/>
      <c r="M190" s="215"/>
      <c r="N190" s="216"/>
      <c r="O190" s="87"/>
      <c r="P190" s="87"/>
      <c r="Q190" s="87"/>
      <c r="R190" s="87"/>
      <c r="S190" s="87"/>
      <c r="T190" s="87"/>
      <c r="U190" s="88"/>
      <c r="V190" s="40"/>
      <c r="W190" s="40"/>
      <c r="X190" s="40"/>
      <c r="Y190" s="40"/>
      <c r="Z190" s="40"/>
      <c r="AA190" s="40"/>
      <c r="AB190" s="40"/>
      <c r="AC190" s="40"/>
      <c r="AD190" s="40"/>
      <c r="AE190" s="40"/>
      <c r="AT190" s="18" t="s">
        <v>234</v>
      </c>
      <c r="AU190" s="18" t="s">
        <v>80</v>
      </c>
    </row>
    <row r="191" s="2" customFormat="1" ht="16.5" customHeight="1">
      <c r="A191" s="40"/>
      <c r="B191" s="41"/>
      <c r="C191" s="250" t="s">
        <v>543</v>
      </c>
      <c r="D191" s="250" t="s">
        <v>313</v>
      </c>
      <c r="E191" s="251" t="s">
        <v>1394</v>
      </c>
      <c r="F191" s="252" t="s">
        <v>1395</v>
      </c>
      <c r="G191" s="253" t="s">
        <v>239</v>
      </c>
      <c r="H191" s="254">
        <v>100</v>
      </c>
      <c r="I191" s="255"/>
      <c r="J191" s="256">
        <f>ROUND(I191*H191,2)</f>
        <v>0</v>
      </c>
      <c r="K191" s="252" t="s">
        <v>216</v>
      </c>
      <c r="L191" s="257"/>
      <c r="M191" s="258" t="s">
        <v>39</v>
      </c>
      <c r="N191" s="259" t="s">
        <v>53</v>
      </c>
      <c r="O191" s="87"/>
      <c r="P191" s="208">
        <f>O191*H191</f>
        <v>0</v>
      </c>
      <c r="Q191" s="208">
        <v>9.0000000000000006E-05</v>
      </c>
      <c r="R191" s="208">
        <f>Q191*H191</f>
        <v>0.0090000000000000011</v>
      </c>
      <c r="S191" s="208">
        <v>0</v>
      </c>
      <c r="T191" s="208">
        <f>S191*H191</f>
        <v>0</v>
      </c>
      <c r="U191" s="209" t="s">
        <v>39</v>
      </c>
      <c r="V191" s="40"/>
      <c r="W191" s="40"/>
      <c r="X191" s="40"/>
      <c r="Y191" s="40"/>
      <c r="Z191" s="40"/>
      <c r="AA191" s="40"/>
      <c r="AB191" s="40"/>
      <c r="AC191" s="40"/>
      <c r="AD191" s="40"/>
      <c r="AE191" s="40"/>
      <c r="AR191" s="210" t="s">
        <v>219</v>
      </c>
      <c r="AT191" s="210" t="s">
        <v>313</v>
      </c>
      <c r="AU191" s="210" t="s">
        <v>80</v>
      </c>
      <c r="AY191" s="18" t="s">
        <v>218</v>
      </c>
      <c r="BE191" s="211">
        <f>IF(N191="základní",J191,0)</f>
        <v>0</v>
      </c>
      <c r="BF191" s="211">
        <f>IF(N191="snížená",J191,0)</f>
        <v>0</v>
      </c>
      <c r="BG191" s="211">
        <f>IF(N191="zákl. přenesená",J191,0)</f>
        <v>0</v>
      </c>
      <c r="BH191" s="211">
        <f>IF(N191="sníž. přenesená",J191,0)</f>
        <v>0</v>
      </c>
      <c r="BI191" s="211">
        <f>IF(N191="nulová",J191,0)</f>
        <v>0</v>
      </c>
      <c r="BJ191" s="18" t="s">
        <v>217</v>
      </c>
      <c r="BK191" s="211">
        <f>ROUND(I191*H191,2)</f>
        <v>0</v>
      </c>
      <c r="BL191" s="18" t="s">
        <v>217</v>
      </c>
      <c r="BM191" s="210" t="s">
        <v>535</v>
      </c>
    </row>
    <row r="192" s="2" customFormat="1">
      <c r="A192" s="40"/>
      <c r="B192" s="41"/>
      <c r="C192" s="42"/>
      <c r="D192" s="212" t="s">
        <v>220</v>
      </c>
      <c r="E192" s="42"/>
      <c r="F192" s="213" t="s">
        <v>1395</v>
      </c>
      <c r="G192" s="42"/>
      <c r="H192" s="42"/>
      <c r="I192" s="214"/>
      <c r="J192" s="42"/>
      <c r="K192" s="42"/>
      <c r="L192" s="46"/>
      <c r="M192" s="215"/>
      <c r="N192" s="216"/>
      <c r="O192" s="87"/>
      <c r="P192" s="87"/>
      <c r="Q192" s="87"/>
      <c r="R192" s="87"/>
      <c r="S192" s="87"/>
      <c r="T192" s="87"/>
      <c r="U192" s="88"/>
      <c r="V192" s="40"/>
      <c r="W192" s="40"/>
      <c r="X192" s="40"/>
      <c r="Y192" s="40"/>
      <c r="Z192" s="40"/>
      <c r="AA192" s="40"/>
      <c r="AB192" s="40"/>
      <c r="AC192" s="40"/>
      <c r="AD192" s="40"/>
      <c r="AE192" s="40"/>
      <c r="AT192" s="18" t="s">
        <v>220</v>
      </c>
      <c r="AU192" s="18" t="s">
        <v>80</v>
      </c>
    </row>
    <row r="193" s="2" customFormat="1">
      <c r="A193" s="40"/>
      <c r="B193" s="41"/>
      <c r="C193" s="42"/>
      <c r="D193" s="212" t="s">
        <v>234</v>
      </c>
      <c r="E193" s="42"/>
      <c r="F193" s="239" t="s">
        <v>1396</v>
      </c>
      <c r="G193" s="42"/>
      <c r="H193" s="42"/>
      <c r="I193" s="214"/>
      <c r="J193" s="42"/>
      <c r="K193" s="42"/>
      <c r="L193" s="46"/>
      <c r="M193" s="215"/>
      <c r="N193" s="216"/>
      <c r="O193" s="87"/>
      <c r="P193" s="87"/>
      <c r="Q193" s="87"/>
      <c r="R193" s="87"/>
      <c r="S193" s="87"/>
      <c r="T193" s="87"/>
      <c r="U193" s="88"/>
      <c r="V193" s="40"/>
      <c r="W193" s="40"/>
      <c r="X193" s="40"/>
      <c r="Y193" s="40"/>
      <c r="Z193" s="40"/>
      <c r="AA193" s="40"/>
      <c r="AB193" s="40"/>
      <c r="AC193" s="40"/>
      <c r="AD193" s="40"/>
      <c r="AE193" s="40"/>
      <c r="AT193" s="18" t="s">
        <v>234</v>
      </c>
      <c r="AU193" s="18" t="s">
        <v>80</v>
      </c>
    </row>
    <row r="194" s="2" customFormat="1" ht="16.5" customHeight="1">
      <c r="A194" s="40"/>
      <c r="B194" s="41"/>
      <c r="C194" s="250" t="s">
        <v>274</v>
      </c>
      <c r="D194" s="250" t="s">
        <v>313</v>
      </c>
      <c r="E194" s="251" t="s">
        <v>1397</v>
      </c>
      <c r="F194" s="252" t="s">
        <v>1398</v>
      </c>
      <c r="G194" s="253" t="s">
        <v>215</v>
      </c>
      <c r="H194" s="254">
        <v>60</v>
      </c>
      <c r="I194" s="255"/>
      <c r="J194" s="256">
        <f>ROUND(I194*H194,2)</f>
        <v>0</v>
      </c>
      <c r="K194" s="252" t="s">
        <v>216</v>
      </c>
      <c r="L194" s="257"/>
      <c r="M194" s="258" t="s">
        <v>39</v>
      </c>
      <c r="N194" s="259" t="s">
        <v>53</v>
      </c>
      <c r="O194" s="87"/>
      <c r="P194" s="208">
        <f>O194*H194</f>
        <v>0</v>
      </c>
      <c r="Q194" s="208">
        <v>0.001</v>
      </c>
      <c r="R194" s="208">
        <f>Q194*H194</f>
        <v>0.059999999999999998</v>
      </c>
      <c r="S194" s="208">
        <v>0</v>
      </c>
      <c r="T194" s="208">
        <f>S194*H194</f>
        <v>0</v>
      </c>
      <c r="U194" s="209" t="s">
        <v>39</v>
      </c>
      <c r="V194" s="40"/>
      <c r="W194" s="40"/>
      <c r="X194" s="40"/>
      <c r="Y194" s="40"/>
      <c r="Z194" s="40"/>
      <c r="AA194" s="40"/>
      <c r="AB194" s="40"/>
      <c r="AC194" s="40"/>
      <c r="AD194" s="40"/>
      <c r="AE194" s="40"/>
      <c r="AR194" s="210" t="s">
        <v>219</v>
      </c>
      <c r="AT194" s="210" t="s">
        <v>313</v>
      </c>
      <c r="AU194" s="210" t="s">
        <v>80</v>
      </c>
      <c r="AY194" s="18" t="s">
        <v>218</v>
      </c>
      <c r="BE194" s="211">
        <f>IF(N194="základní",J194,0)</f>
        <v>0</v>
      </c>
      <c r="BF194" s="211">
        <f>IF(N194="snížená",J194,0)</f>
        <v>0</v>
      </c>
      <c r="BG194" s="211">
        <f>IF(N194="zákl. přenesená",J194,0)</f>
        <v>0</v>
      </c>
      <c r="BH194" s="211">
        <f>IF(N194="sníž. přenesená",J194,0)</f>
        <v>0</v>
      </c>
      <c r="BI194" s="211">
        <f>IF(N194="nulová",J194,0)</f>
        <v>0</v>
      </c>
      <c r="BJ194" s="18" t="s">
        <v>217</v>
      </c>
      <c r="BK194" s="211">
        <f>ROUND(I194*H194,2)</f>
        <v>0</v>
      </c>
      <c r="BL194" s="18" t="s">
        <v>217</v>
      </c>
      <c r="BM194" s="210" t="s">
        <v>316</v>
      </c>
    </row>
    <row r="195" s="2" customFormat="1">
      <c r="A195" s="40"/>
      <c r="B195" s="41"/>
      <c r="C195" s="42"/>
      <c r="D195" s="212" t="s">
        <v>220</v>
      </c>
      <c r="E195" s="42"/>
      <c r="F195" s="213" t="s">
        <v>1398</v>
      </c>
      <c r="G195" s="42"/>
      <c r="H195" s="42"/>
      <c r="I195" s="214"/>
      <c r="J195" s="42"/>
      <c r="K195" s="42"/>
      <c r="L195" s="46"/>
      <c r="M195" s="215"/>
      <c r="N195" s="216"/>
      <c r="O195" s="87"/>
      <c r="P195" s="87"/>
      <c r="Q195" s="87"/>
      <c r="R195" s="87"/>
      <c r="S195" s="87"/>
      <c r="T195" s="87"/>
      <c r="U195" s="88"/>
      <c r="V195" s="40"/>
      <c r="W195" s="40"/>
      <c r="X195" s="40"/>
      <c r="Y195" s="40"/>
      <c r="Z195" s="40"/>
      <c r="AA195" s="40"/>
      <c r="AB195" s="40"/>
      <c r="AC195" s="40"/>
      <c r="AD195" s="40"/>
      <c r="AE195" s="40"/>
      <c r="AT195" s="18" t="s">
        <v>220</v>
      </c>
      <c r="AU195" s="18" t="s">
        <v>80</v>
      </c>
    </row>
    <row r="196" s="2" customFormat="1">
      <c r="A196" s="40"/>
      <c r="B196" s="41"/>
      <c r="C196" s="42"/>
      <c r="D196" s="212" t="s">
        <v>234</v>
      </c>
      <c r="E196" s="42"/>
      <c r="F196" s="239" t="s">
        <v>1399</v>
      </c>
      <c r="G196" s="42"/>
      <c r="H196" s="42"/>
      <c r="I196" s="214"/>
      <c r="J196" s="42"/>
      <c r="K196" s="42"/>
      <c r="L196" s="46"/>
      <c r="M196" s="215"/>
      <c r="N196" s="216"/>
      <c r="O196" s="87"/>
      <c r="P196" s="87"/>
      <c r="Q196" s="87"/>
      <c r="R196" s="87"/>
      <c r="S196" s="87"/>
      <c r="T196" s="87"/>
      <c r="U196" s="88"/>
      <c r="V196" s="40"/>
      <c r="W196" s="40"/>
      <c r="X196" s="40"/>
      <c r="Y196" s="40"/>
      <c r="Z196" s="40"/>
      <c r="AA196" s="40"/>
      <c r="AB196" s="40"/>
      <c r="AC196" s="40"/>
      <c r="AD196" s="40"/>
      <c r="AE196" s="40"/>
      <c r="AT196" s="18" t="s">
        <v>234</v>
      </c>
      <c r="AU196" s="18" t="s">
        <v>80</v>
      </c>
    </row>
    <row r="197" s="2" customFormat="1">
      <c r="A197" s="40"/>
      <c r="B197" s="41"/>
      <c r="C197" s="250" t="s">
        <v>552</v>
      </c>
      <c r="D197" s="250" t="s">
        <v>313</v>
      </c>
      <c r="E197" s="251" t="s">
        <v>1400</v>
      </c>
      <c r="F197" s="252" t="s">
        <v>1401</v>
      </c>
      <c r="G197" s="253" t="s">
        <v>239</v>
      </c>
      <c r="H197" s="254">
        <v>36</v>
      </c>
      <c r="I197" s="255"/>
      <c r="J197" s="256">
        <f>ROUND(I197*H197,2)</f>
        <v>0</v>
      </c>
      <c r="K197" s="252" t="s">
        <v>216</v>
      </c>
      <c r="L197" s="257"/>
      <c r="M197" s="258" t="s">
        <v>39</v>
      </c>
      <c r="N197" s="259" t="s">
        <v>53</v>
      </c>
      <c r="O197" s="87"/>
      <c r="P197" s="208">
        <f>O197*H197</f>
        <v>0</v>
      </c>
      <c r="Q197" s="208">
        <v>9.0000000000000006E-05</v>
      </c>
      <c r="R197" s="208">
        <f>Q197*H197</f>
        <v>0.0032400000000000003</v>
      </c>
      <c r="S197" s="208">
        <v>0</v>
      </c>
      <c r="T197" s="208">
        <f>S197*H197</f>
        <v>0</v>
      </c>
      <c r="U197" s="209" t="s">
        <v>39</v>
      </c>
      <c r="V197" s="40"/>
      <c r="W197" s="40"/>
      <c r="X197" s="40"/>
      <c r="Y197" s="40"/>
      <c r="Z197" s="40"/>
      <c r="AA197" s="40"/>
      <c r="AB197" s="40"/>
      <c r="AC197" s="40"/>
      <c r="AD197" s="40"/>
      <c r="AE197" s="40"/>
      <c r="AR197" s="210" t="s">
        <v>219</v>
      </c>
      <c r="AT197" s="210" t="s">
        <v>313</v>
      </c>
      <c r="AU197" s="210" t="s">
        <v>80</v>
      </c>
      <c r="AY197" s="18" t="s">
        <v>218</v>
      </c>
      <c r="BE197" s="211">
        <f>IF(N197="základní",J197,0)</f>
        <v>0</v>
      </c>
      <c r="BF197" s="211">
        <f>IF(N197="snížená",J197,0)</f>
        <v>0</v>
      </c>
      <c r="BG197" s="211">
        <f>IF(N197="zákl. přenesená",J197,0)</f>
        <v>0</v>
      </c>
      <c r="BH197" s="211">
        <f>IF(N197="sníž. přenesená",J197,0)</f>
        <v>0</v>
      </c>
      <c r="BI197" s="211">
        <f>IF(N197="nulová",J197,0)</f>
        <v>0</v>
      </c>
      <c r="BJ197" s="18" t="s">
        <v>217</v>
      </c>
      <c r="BK197" s="211">
        <f>ROUND(I197*H197,2)</f>
        <v>0</v>
      </c>
      <c r="BL197" s="18" t="s">
        <v>217</v>
      </c>
      <c r="BM197" s="210" t="s">
        <v>541</v>
      </c>
    </row>
    <row r="198" s="2" customFormat="1">
      <c r="A198" s="40"/>
      <c r="B198" s="41"/>
      <c r="C198" s="42"/>
      <c r="D198" s="212" t="s">
        <v>220</v>
      </c>
      <c r="E198" s="42"/>
      <c r="F198" s="213" t="s">
        <v>1401</v>
      </c>
      <c r="G198" s="42"/>
      <c r="H198" s="42"/>
      <c r="I198" s="214"/>
      <c r="J198" s="42"/>
      <c r="K198" s="42"/>
      <c r="L198" s="46"/>
      <c r="M198" s="215"/>
      <c r="N198" s="216"/>
      <c r="O198" s="87"/>
      <c r="P198" s="87"/>
      <c r="Q198" s="87"/>
      <c r="R198" s="87"/>
      <c r="S198" s="87"/>
      <c r="T198" s="87"/>
      <c r="U198" s="88"/>
      <c r="V198" s="40"/>
      <c r="W198" s="40"/>
      <c r="X198" s="40"/>
      <c r="Y198" s="40"/>
      <c r="Z198" s="40"/>
      <c r="AA198" s="40"/>
      <c r="AB198" s="40"/>
      <c r="AC198" s="40"/>
      <c r="AD198" s="40"/>
      <c r="AE198" s="40"/>
      <c r="AT198" s="18" t="s">
        <v>220</v>
      </c>
      <c r="AU198" s="18" t="s">
        <v>80</v>
      </c>
    </row>
    <row r="199" s="2" customFormat="1" ht="55.5" customHeight="1">
      <c r="A199" s="40"/>
      <c r="B199" s="41"/>
      <c r="C199" s="199" t="s">
        <v>481</v>
      </c>
      <c r="D199" s="199" t="s">
        <v>212</v>
      </c>
      <c r="E199" s="200" t="s">
        <v>397</v>
      </c>
      <c r="F199" s="201" t="s">
        <v>398</v>
      </c>
      <c r="G199" s="202" t="s">
        <v>179</v>
      </c>
      <c r="H199" s="203">
        <v>114</v>
      </c>
      <c r="I199" s="204"/>
      <c r="J199" s="205">
        <f>ROUND(I199*H199,2)</f>
        <v>0</v>
      </c>
      <c r="K199" s="201" t="s">
        <v>216</v>
      </c>
      <c r="L199" s="46"/>
      <c r="M199" s="206" t="s">
        <v>39</v>
      </c>
      <c r="N199" s="207" t="s">
        <v>53</v>
      </c>
      <c r="O199" s="87"/>
      <c r="P199" s="208">
        <f>O199*H199</f>
        <v>0</v>
      </c>
      <c r="Q199" s="208">
        <v>0</v>
      </c>
      <c r="R199" s="208">
        <f>Q199*H199</f>
        <v>0</v>
      </c>
      <c r="S199" s="208">
        <v>0</v>
      </c>
      <c r="T199" s="208">
        <f>S199*H199</f>
        <v>0</v>
      </c>
      <c r="U199" s="209" t="s">
        <v>39</v>
      </c>
      <c r="V199" s="40"/>
      <c r="W199" s="40"/>
      <c r="X199" s="40"/>
      <c r="Y199" s="40"/>
      <c r="Z199" s="40"/>
      <c r="AA199" s="40"/>
      <c r="AB199" s="40"/>
      <c r="AC199" s="40"/>
      <c r="AD199" s="40"/>
      <c r="AE199" s="40"/>
      <c r="AR199" s="210" t="s">
        <v>217</v>
      </c>
      <c r="AT199" s="210" t="s">
        <v>212</v>
      </c>
      <c r="AU199" s="210" t="s">
        <v>80</v>
      </c>
      <c r="AY199" s="18" t="s">
        <v>218</v>
      </c>
      <c r="BE199" s="211">
        <f>IF(N199="základní",J199,0)</f>
        <v>0</v>
      </c>
      <c r="BF199" s="211">
        <f>IF(N199="snížená",J199,0)</f>
        <v>0</v>
      </c>
      <c r="BG199" s="211">
        <f>IF(N199="zákl. přenesená",J199,0)</f>
        <v>0</v>
      </c>
      <c r="BH199" s="211">
        <f>IF(N199="sníž. přenesená",J199,0)</f>
        <v>0</v>
      </c>
      <c r="BI199" s="211">
        <f>IF(N199="nulová",J199,0)</f>
        <v>0</v>
      </c>
      <c r="BJ199" s="18" t="s">
        <v>217</v>
      </c>
      <c r="BK199" s="211">
        <f>ROUND(I199*H199,2)</f>
        <v>0</v>
      </c>
      <c r="BL199" s="18" t="s">
        <v>217</v>
      </c>
      <c r="BM199" s="210" t="s">
        <v>321</v>
      </c>
    </row>
    <row r="200" s="2" customFormat="1">
      <c r="A200" s="40"/>
      <c r="B200" s="41"/>
      <c r="C200" s="42"/>
      <c r="D200" s="212" t="s">
        <v>220</v>
      </c>
      <c r="E200" s="42"/>
      <c r="F200" s="213" t="s">
        <v>400</v>
      </c>
      <c r="G200" s="42"/>
      <c r="H200" s="42"/>
      <c r="I200" s="214"/>
      <c r="J200" s="42"/>
      <c r="K200" s="42"/>
      <c r="L200" s="46"/>
      <c r="M200" s="215"/>
      <c r="N200" s="216"/>
      <c r="O200" s="87"/>
      <c r="P200" s="87"/>
      <c r="Q200" s="87"/>
      <c r="R200" s="87"/>
      <c r="S200" s="87"/>
      <c r="T200" s="87"/>
      <c r="U200" s="88"/>
      <c r="V200" s="40"/>
      <c r="W200" s="40"/>
      <c r="X200" s="40"/>
      <c r="Y200" s="40"/>
      <c r="Z200" s="40"/>
      <c r="AA200" s="40"/>
      <c r="AB200" s="40"/>
      <c r="AC200" s="40"/>
      <c r="AD200" s="40"/>
      <c r="AE200" s="40"/>
      <c r="AT200" s="18" t="s">
        <v>220</v>
      </c>
      <c r="AU200" s="18" t="s">
        <v>80</v>
      </c>
    </row>
    <row r="201" s="2" customFormat="1">
      <c r="A201" s="40"/>
      <c r="B201" s="41"/>
      <c r="C201" s="42"/>
      <c r="D201" s="212" t="s">
        <v>234</v>
      </c>
      <c r="E201" s="42"/>
      <c r="F201" s="239" t="s">
        <v>1402</v>
      </c>
      <c r="G201" s="42"/>
      <c r="H201" s="42"/>
      <c r="I201" s="214"/>
      <c r="J201" s="42"/>
      <c r="K201" s="42"/>
      <c r="L201" s="46"/>
      <c r="M201" s="215"/>
      <c r="N201" s="216"/>
      <c r="O201" s="87"/>
      <c r="P201" s="87"/>
      <c r="Q201" s="87"/>
      <c r="R201" s="87"/>
      <c r="S201" s="87"/>
      <c r="T201" s="87"/>
      <c r="U201" s="88"/>
      <c r="V201" s="40"/>
      <c r="W201" s="40"/>
      <c r="X201" s="40"/>
      <c r="Y201" s="40"/>
      <c r="Z201" s="40"/>
      <c r="AA201" s="40"/>
      <c r="AB201" s="40"/>
      <c r="AC201" s="40"/>
      <c r="AD201" s="40"/>
      <c r="AE201" s="40"/>
      <c r="AT201" s="18" t="s">
        <v>234</v>
      </c>
      <c r="AU201" s="18" t="s">
        <v>80</v>
      </c>
    </row>
    <row r="202" s="2" customFormat="1" ht="21.75" customHeight="1">
      <c r="A202" s="40"/>
      <c r="B202" s="41"/>
      <c r="C202" s="199" t="s">
        <v>559</v>
      </c>
      <c r="D202" s="199" t="s">
        <v>212</v>
      </c>
      <c r="E202" s="200" t="s">
        <v>410</v>
      </c>
      <c r="F202" s="201" t="s">
        <v>411</v>
      </c>
      <c r="G202" s="202" t="s">
        <v>179</v>
      </c>
      <c r="H202" s="203">
        <v>457</v>
      </c>
      <c r="I202" s="204"/>
      <c r="J202" s="205">
        <f>ROUND(I202*H202,2)</f>
        <v>0</v>
      </c>
      <c r="K202" s="201" t="s">
        <v>216</v>
      </c>
      <c r="L202" s="46"/>
      <c r="M202" s="206" t="s">
        <v>39</v>
      </c>
      <c r="N202" s="207" t="s">
        <v>53</v>
      </c>
      <c r="O202" s="87"/>
      <c r="P202" s="208">
        <f>O202*H202</f>
        <v>0</v>
      </c>
      <c r="Q202" s="208">
        <v>0</v>
      </c>
      <c r="R202" s="208">
        <f>Q202*H202</f>
        <v>0</v>
      </c>
      <c r="S202" s="208">
        <v>0</v>
      </c>
      <c r="T202" s="208">
        <f>S202*H202</f>
        <v>0</v>
      </c>
      <c r="U202" s="209" t="s">
        <v>39</v>
      </c>
      <c r="V202" s="40"/>
      <c r="W202" s="40"/>
      <c r="X202" s="40"/>
      <c r="Y202" s="40"/>
      <c r="Z202" s="40"/>
      <c r="AA202" s="40"/>
      <c r="AB202" s="40"/>
      <c r="AC202" s="40"/>
      <c r="AD202" s="40"/>
      <c r="AE202" s="40"/>
      <c r="AR202" s="210" t="s">
        <v>217</v>
      </c>
      <c r="AT202" s="210" t="s">
        <v>212</v>
      </c>
      <c r="AU202" s="210" t="s">
        <v>80</v>
      </c>
      <c r="AY202" s="18" t="s">
        <v>218</v>
      </c>
      <c r="BE202" s="211">
        <f>IF(N202="základní",J202,0)</f>
        <v>0</v>
      </c>
      <c r="BF202" s="211">
        <f>IF(N202="snížená",J202,0)</f>
        <v>0</v>
      </c>
      <c r="BG202" s="211">
        <f>IF(N202="zákl. přenesená",J202,0)</f>
        <v>0</v>
      </c>
      <c r="BH202" s="211">
        <f>IF(N202="sníž. přenesená",J202,0)</f>
        <v>0</v>
      </c>
      <c r="BI202" s="211">
        <f>IF(N202="nulová",J202,0)</f>
        <v>0</v>
      </c>
      <c r="BJ202" s="18" t="s">
        <v>217</v>
      </c>
      <c r="BK202" s="211">
        <f>ROUND(I202*H202,2)</f>
        <v>0</v>
      </c>
      <c r="BL202" s="18" t="s">
        <v>217</v>
      </c>
      <c r="BM202" s="210" t="s">
        <v>325</v>
      </c>
    </row>
    <row r="203" s="2" customFormat="1">
      <c r="A203" s="40"/>
      <c r="B203" s="41"/>
      <c r="C203" s="42"/>
      <c r="D203" s="212" t="s">
        <v>220</v>
      </c>
      <c r="E203" s="42"/>
      <c r="F203" s="213" t="s">
        <v>413</v>
      </c>
      <c r="G203" s="42"/>
      <c r="H203" s="42"/>
      <c r="I203" s="214"/>
      <c r="J203" s="42"/>
      <c r="K203" s="42"/>
      <c r="L203" s="46"/>
      <c r="M203" s="215"/>
      <c r="N203" s="216"/>
      <c r="O203" s="87"/>
      <c r="P203" s="87"/>
      <c r="Q203" s="87"/>
      <c r="R203" s="87"/>
      <c r="S203" s="87"/>
      <c r="T203" s="87"/>
      <c r="U203" s="88"/>
      <c r="V203" s="40"/>
      <c r="W203" s="40"/>
      <c r="X203" s="40"/>
      <c r="Y203" s="40"/>
      <c r="Z203" s="40"/>
      <c r="AA203" s="40"/>
      <c r="AB203" s="40"/>
      <c r="AC203" s="40"/>
      <c r="AD203" s="40"/>
      <c r="AE203" s="40"/>
      <c r="AT203" s="18" t="s">
        <v>220</v>
      </c>
      <c r="AU203" s="18" t="s">
        <v>80</v>
      </c>
    </row>
    <row r="204" s="2" customFormat="1">
      <c r="A204" s="40"/>
      <c r="B204" s="41"/>
      <c r="C204" s="42"/>
      <c r="D204" s="212" t="s">
        <v>234</v>
      </c>
      <c r="E204" s="42"/>
      <c r="F204" s="239" t="s">
        <v>1403</v>
      </c>
      <c r="G204" s="42"/>
      <c r="H204" s="42"/>
      <c r="I204" s="214"/>
      <c r="J204" s="42"/>
      <c r="K204" s="42"/>
      <c r="L204" s="46"/>
      <c r="M204" s="215"/>
      <c r="N204" s="216"/>
      <c r="O204" s="87"/>
      <c r="P204" s="87"/>
      <c r="Q204" s="87"/>
      <c r="R204" s="87"/>
      <c r="S204" s="87"/>
      <c r="T204" s="87"/>
      <c r="U204" s="88"/>
      <c r="V204" s="40"/>
      <c r="W204" s="40"/>
      <c r="X204" s="40"/>
      <c r="Y204" s="40"/>
      <c r="Z204" s="40"/>
      <c r="AA204" s="40"/>
      <c r="AB204" s="40"/>
      <c r="AC204" s="40"/>
      <c r="AD204" s="40"/>
      <c r="AE204" s="40"/>
      <c r="AT204" s="18" t="s">
        <v>234</v>
      </c>
      <c r="AU204" s="18" t="s">
        <v>80</v>
      </c>
    </row>
    <row r="205" s="2" customFormat="1" ht="21.75" customHeight="1">
      <c r="A205" s="40"/>
      <c r="B205" s="41"/>
      <c r="C205" s="199" t="s">
        <v>484</v>
      </c>
      <c r="D205" s="199" t="s">
        <v>212</v>
      </c>
      <c r="E205" s="200" t="s">
        <v>306</v>
      </c>
      <c r="F205" s="201" t="s">
        <v>307</v>
      </c>
      <c r="G205" s="202" t="s">
        <v>179</v>
      </c>
      <c r="H205" s="203">
        <v>114</v>
      </c>
      <c r="I205" s="204"/>
      <c r="J205" s="205">
        <f>ROUND(I205*H205,2)</f>
        <v>0</v>
      </c>
      <c r="K205" s="201" t="s">
        <v>216</v>
      </c>
      <c r="L205" s="46"/>
      <c r="M205" s="206" t="s">
        <v>39</v>
      </c>
      <c r="N205" s="207" t="s">
        <v>53</v>
      </c>
      <c r="O205" s="87"/>
      <c r="P205" s="208">
        <f>O205*H205</f>
        <v>0</v>
      </c>
      <c r="Q205" s="208">
        <v>0</v>
      </c>
      <c r="R205" s="208">
        <f>Q205*H205</f>
        <v>0</v>
      </c>
      <c r="S205" s="208">
        <v>0</v>
      </c>
      <c r="T205" s="208">
        <f>S205*H205</f>
        <v>0</v>
      </c>
      <c r="U205" s="209" t="s">
        <v>39</v>
      </c>
      <c r="V205" s="40"/>
      <c r="W205" s="40"/>
      <c r="X205" s="40"/>
      <c r="Y205" s="40"/>
      <c r="Z205" s="40"/>
      <c r="AA205" s="40"/>
      <c r="AB205" s="40"/>
      <c r="AC205" s="40"/>
      <c r="AD205" s="40"/>
      <c r="AE205" s="40"/>
      <c r="AR205" s="210" t="s">
        <v>217</v>
      </c>
      <c r="AT205" s="210" t="s">
        <v>212</v>
      </c>
      <c r="AU205" s="210" t="s">
        <v>80</v>
      </c>
      <c r="AY205" s="18" t="s">
        <v>218</v>
      </c>
      <c r="BE205" s="211">
        <f>IF(N205="základní",J205,0)</f>
        <v>0</v>
      </c>
      <c r="BF205" s="211">
        <f>IF(N205="snížená",J205,0)</f>
        <v>0</v>
      </c>
      <c r="BG205" s="211">
        <f>IF(N205="zákl. přenesená",J205,0)</f>
        <v>0</v>
      </c>
      <c r="BH205" s="211">
        <f>IF(N205="sníž. přenesená",J205,0)</f>
        <v>0</v>
      </c>
      <c r="BI205" s="211">
        <f>IF(N205="nulová",J205,0)</f>
        <v>0</v>
      </c>
      <c r="BJ205" s="18" t="s">
        <v>217</v>
      </c>
      <c r="BK205" s="211">
        <f>ROUND(I205*H205,2)</f>
        <v>0</v>
      </c>
      <c r="BL205" s="18" t="s">
        <v>217</v>
      </c>
      <c r="BM205" s="210" t="s">
        <v>1404</v>
      </c>
    </row>
    <row r="206" s="2" customFormat="1">
      <c r="A206" s="40"/>
      <c r="B206" s="41"/>
      <c r="C206" s="42"/>
      <c r="D206" s="212" t="s">
        <v>220</v>
      </c>
      <c r="E206" s="42"/>
      <c r="F206" s="213" t="s">
        <v>309</v>
      </c>
      <c r="G206" s="42"/>
      <c r="H206" s="42"/>
      <c r="I206" s="214"/>
      <c r="J206" s="42"/>
      <c r="K206" s="42"/>
      <c r="L206" s="46"/>
      <c r="M206" s="215"/>
      <c r="N206" s="216"/>
      <c r="O206" s="87"/>
      <c r="P206" s="87"/>
      <c r="Q206" s="87"/>
      <c r="R206" s="87"/>
      <c r="S206" s="87"/>
      <c r="T206" s="87"/>
      <c r="U206" s="88"/>
      <c r="V206" s="40"/>
      <c r="W206" s="40"/>
      <c r="X206" s="40"/>
      <c r="Y206" s="40"/>
      <c r="Z206" s="40"/>
      <c r="AA206" s="40"/>
      <c r="AB206" s="40"/>
      <c r="AC206" s="40"/>
      <c r="AD206" s="40"/>
      <c r="AE206" s="40"/>
      <c r="AT206" s="18" t="s">
        <v>220</v>
      </c>
      <c r="AU206" s="18" t="s">
        <v>80</v>
      </c>
    </row>
    <row r="207" s="2" customFormat="1" ht="16.5" customHeight="1">
      <c r="A207" s="40"/>
      <c r="B207" s="41"/>
      <c r="C207" s="199" t="s">
        <v>567</v>
      </c>
      <c r="D207" s="199" t="s">
        <v>212</v>
      </c>
      <c r="E207" s="200" t="s">
        <v>391</v>
      </c>
      <c r="F207" s="201" t="s">
        <v>392</v>
      </c>
      <c r="G207" s="202" t="s">
        <v>179</v>
      </c>
      <c r="H207" s="203">
        <v>0.20000000000000001</v>
      </c>
      <c r="I207" s="204"/>
      <c r="J207" s="205">
        <f>ROUND(I207*H207,2)</f>
        <v>0</v>
      </c>
      <c r="K207" s="201" t="s">
        <v>216</v>
      </c>
      <c r="L207" s="46"/>
      <c r="M207" s="206" t="s">
        <v>39</v>
      </c>
      <c r="N207" s="207" t="s">
        <v>53</v>
      </c>
      <c r="O207" s="87"/>
      <c r="P207" s="208">
        <f>O207*H207</f>
        <v>0</v>
      </c>
      <c r="Q207" s="208">
        <v>0</v>
      </c>
      <c r="R207" s="208">
        <f>Q207*H207</f>
        <v>0</v>
      </c>
      <c r="S207" s="208">
        <v>0</v>
      </c>
      <c r="T207" s="208">
        <f>S207*H207</f>
        <v>0</v>
      </c>
      <c r="U207" s="209" t="s">
        <v>39</v>
      </c>
      <c r="V207" s="40"/>
      <c r="W207" s="40"/>
      <c r="X207" s="40"/>
      <c r="Y207" s="40"/>
      <c r="Z207" s="40"/>
      <c r="AA207" s="40"/>
      <c r="AB207" s="40"/>
      <c r="AC207" s="40"/>
      <c r="AD207" s="40"/>
      <c r="AE207" s="40"/>
      <c r="AR207" s="210" t="s">
        <v>217</v>
      </c>
      <c r="AT207" s="210" t="s">
        <v>212</v>
      </c>
      <c r="AU207" s="210" t="s">
        <v>80</v>
      </c>
      <c r="AY207" s="18" t="s">
        <v>218</v>
      </c>
      <c r="BE207" s="211">
        <f>IF(N207="základní",J207,0)</f>
        <v>0</v>
      </c>
      <c r="BF207" s="211">
        <f>IF(N207="snížená",J207,0)</f>
        <v>0</v>
      </c>
      <c r="BG207" s="211">
        <f>IF(N207="zákl. přenesená",J207,0)</f>
        <v>0</v>
      </c>
      <c r="BH207" s="211">
        <f>IF(N207="sníž. přenesená",J207,0)</f>
        <v>0</v>
      </c>
      <c r="BI207" s="211">
        <f>IF(N207="nulová",J207,0)</f>
        <v>0</v>
      </c>
      <c r="BJ207" s="18" t="s">
        <v>217</v>
      </c>
      <c r="BK207" s="211">
        <f>ROUND(I207*H207,2)</f>
        <v>0</v>
      </c>
      <c r="BL207" s="18" t="s">
        <v>217</v>
      </c>
      <c r="BM207" s="210" t="s">
        <v>1405</v>
      </c>
    </row>
    <row r="208" s="2" customFormat="1">
      <c r="A208" s="40"/>
      <c r="B208" s="41"/>
      <c r="C208" s="42"/>
      <c r="D208" s="212" t="s">
        <v>220</v>
      </c>
      <c r="E208" s="42"/>
      <c r="F208" s="213" t="s">
        <v>395</v>
      </c>
      <c r="G208" s="42"/>
      <c r="H208" s="42"/>
      <c r="I208" s="214"/>
      <c r="J208" s="42"/>
      <c r="K208" s="42"/>
      <c r="L208" s="46"/>
      <c r="M208" s="215"/>
      <c r="N208" s="216"/>
      <c r="O208" s="87"/>
      <c r="P208" s="87"/>
      <c r="Q208" s="87"/>
      <c r="R208" s="87"/>
      <c r="S208" s="87"/>
      <c r="T208" s="87"/>
      <c r="U208" s="88"/>
      <c r="V208" s="40"/>
      <c r="W208" s="40"/>
      <c r="X208" s="40"/>
      <c r="Y208" s="40"/>
      <c r="Z208" s="40"/>
      <c r="AA208" s="40"/>
      <c r="AB208" s="40"/>
      <c r="AC208" s="40"/>
      <c r="AD208" s="40"/>
      <c r="AE208" s="40"/>
      <c r="AT208" s="18" t="s">
        <v>220</v>
      </c>
      <c r="AU208" s="18" t="s">
        <v>80</v>
      </c>
    </row>
    <row r="209" s="2" customFormat="1">
      <c r="A209" s="40"/>
      <c r="B209" s="41"/>
      <c r="C209" s="199" t="s">
        <v>572</v>
      </c>
      <c r="D209" s="199" t="s">
        <v>212</v>
      </c>
      <c r="E209" s="200" t="s">
        <v>619</v>
      </c>
      <c r="F209" s="201" t="s">
        <v>765</v>
      </c>
      <c r="G209" s="202" t="s">
        <v>239</v>
      </c>
      <c r="H209" s="203">
        <v>1</v>
      </c>
      <c r="I209" s="204"/>
      <c r="J209" s="205">
        <f>ROUND(I209*H209,2)</f>
        <v>0</v>
      </c>
      <c r="K209" s="201" t="s">
        <v>216</v>
      </c>
      <c r="L209" s="46"/>
      <c r="M209" s="206" t="s">
        <v>39</v>
      </c>
      <c r="N209" s="207" t="s">
        <v>53</v>
      </c>
      <c r="O209" s="87"/>
      <c r="P209" s="208">
        <f>O209*H209</f>
        <v>0</v>
      </c>
      <c r="Q209" s="208">
        <v>0</v>
      </c>
      <c r="R209" s="208">
        <f>Q209*H209</f>
        <v>0</v>
      </c>
      <c r="S209" s="208">
        <v>0</v>
      </c>
      <c r="T209" s="208">
        <f>S209*H209</f>
        <v>0</v>
      </c>
      <c r="U209" s="209" t="s">
        <v>39</v>
      </c>
      <c r="V209" s="40"/>
      <c r="W209" s="40"/>
      <c r="X209" s="40"/>
      <c r="Y209" s="40"/>
      <c r="Z209" s="40"/>
      <c r="AA209" s="40"/>
      <c r="AB209" s="40"/>
      <c r="AC209" s="40"/>
      <c r="AD209" s="40"/>
      <c r="AE209" s="40"/>
      <c r="AR209" s="210" t="s">
        <v>217</v>
      </c>
      <c r="AT209" s="210" t="s">
        <v>212</v>
      </c>
      <c r="AU209" s="210" t="s">
        <v>80</v>
      </c>
      <c r="AY209" s="18" t="s">
        <v>218</v>
      </c>
      <c r="BE209" s="211">
        <f>IF(N209="základní",J209,0)</f>
        <v>0</v>
      </c>
      <c r="BF209" s="211">
        <f>IF(N209="snížená",J209,0)</f>
        <v>0</v>
      </c>
      <c r="BG209" s="211">
        <f>IF(N209="zákl. přenesená",J209,0)</f>
        <v>0</v>
      </c>
      <c r="BH209" s="211">
        <f>IF(N209="sníž. přenesená",J209,0)</f>
        <v>0</v>
      </c>
      <c r="BI209" s="211">
        <f>IF(N209="nulová",J209,0)</f>
        <v>0</v>
      </c>
      <c r="BJ209" s="18" t="s">
        <v>217</v>
      </c>
      <c r="BK209" s="211">
        <f>ROUND(I209*H209,2)</f>
        <v>0</v>
      </c>
      <c r="BL209" s="18" t="s">
        <v>217</v>
      </c>
      <c r="BM209" s="210" t="s">
        <v>1406</v>
      </c>
    </row>
    <row r="210" s="2" customFormat="1">
      <c r="A210" s="40"/>
      <c r="B210" s="41"/>
      <c r="C210" s="42"/>
      <c r="D210" s="212" t="s">
        <v>220</v>
      </c>
      <c r="E210" s="42"/>
      <c r="F210" s="213" t="s">
        <v>767</v>
      </c>
      <c r="G210" s="42"/>
      <c r="H210" s="42"/>
      <c r="I210" s="214"/>
      <c r="J210" s="42"/>
      <c r="K210" s="42"/>
      <c r="L210" s="46"/>
      <c r="M210" s="215"/>
      <c r="N210" s="216"/>
      <c r="O210" s="87"/>
      <c r="P210" s="87"/>
      <c r="Q210" s="87"/>
      <c r="R210" s="87"/>
      <c r="S210" s="87"/>
      <c r="T210" s="87"/>
      <c r="U210" s="88"/>
      <c r="V210" s="40"/>
      <c r="W210" s="40"/>
      <c r="X210" s="40"/>
      <c r="Y210" s="40"/>
      <c r="Z210" s="40"/>
      <c r="AA210" s="40"/>
      <c r="AB210" s="40"/>
      <c r="AC210" s="40"/>
      <c r="AD210" s="40"/>
      <c r="AE210" s="40"/>
      <c r="AT210" s="18" t="s">
        <v>220</v>
      </c>
      <c r="AU210" s="18" t="s">
        <v>80</v>
      </c>
    </row>
    <row r="211" s="2" customFormat="1">
      <c r="A211" s="40"/>
      <c r="B211" s="41"/>
      <c r="C211" s="42"/>
      <c r="D211" s="212" t="s">
        <v>234</v>
      </c>
      <c r="E211" s="42"/>
      <c r="F211" s="239" t="s">
        <v>819</v>
      </c>
      <c r="G211" s="42"/>
      <c r="H211" s="42"/>
      <c r="I211" s="214"/>
      <c r="J211" s="42"/>
      <c r="K211" s="42"/>
      <c r="L211" s="46"/>
      <c r="M211" s="215"/>
      <c r="N211" s="216"/>
      <c r="O211" s="87"/>
      <c r="P211" s="87"/>
      <c r="Q211" s="87"/>
      <c r="R211" s="87"/>
      <c r="S211" s="87"/>
      <c r="T211" s="87"/>
      <c r="U211" s="88"/>
      <c r="V211" s="40"/>
      <c r="W211" s="40"/>
      <c r="X211" s="40"/>
      <c r="Y211" s="40"/>
      <c r="Z211" s="40"/>
      <c r="AA211" s="40"/>
      <c r="AB211" s="40"/>
      <c r="AC211" s="40"/>
      <c r="AD211" s="40"/>
      <c r="AE211" s="40"/>
      <c r="AT211" s="18" t="s">
        <v>234</v>
      </c>
      <c r="AU211" s="18" t="s">
        <v>80</v>
      </c>
    </row>
    <row r="212" s="2" customFormat="1">
      <c r="A212" s="40"/>
      <c r="B212" s="41"/>
      <c r="C212" s="199" t="s">
        <v>577</v>
      </c>
      <c r="D212" s="199" t="s">
        <v>212</v>
      </c>
      <c r="E212" s="200" t="s">
        <v>624</v>
      </c>
      <c r="F212" s="201" t="s">
        <v>768</v>
      </c>
      <c r="G212" s="202" t="s">
        <v>179</v>
      </c>
      <c r="H212" s="203">
        <v>103.02200000000001</v>
      </c>
      <c r="I212" s="204"/>
      <c r="J212" s="205">
        <f>ROUND(I212*H212,2)</f>
        <v>0</v>
      </c>
      <c r="K212" s="201" t="s">
        <v>216</v>
      </c>
      <c r="L212" s="46"/>
      <c r="M212" s="206" t="s">
        <v>39</v>
      </c>
      <c r="N212" s="207" t="s">
        <v>53</v>
      </c>
      <c r="O212" s="87"/>
      <c r="P212" s="208">
        <f>O212*H212</f>
        <v>0</v>
      </c>
      <c r="Q212" s="208">
        <v>0</v>
      </c>
      <c r="R212" s="208">
        <f>Q212*H212</f>
        <v>0</v>
      </c>
      <c r="S212" s="208">
        <v>0</v>
      </c>
      <c r="T212" s="208">
        <f>S212*H212</f>
        <v>0</v>
      </c>
      <c r="U212" s="209" t="s">
        <v>39</v>
      </c>
      <c r="V212" s="40"/>
      <c r="W212" s="40"/>
      <c r="X212" s="40"/>
      <c r="Y212" s="40"/>
      <c r="Z212" s="40"/>
      <c r="AA212" s="40"/>
      <c r="AB212" s="40"/>
      <c r="AC212" s="40"/>
      <c r="AD212" s="40"/>
      <c r="AE212" s="40"/>
      <c r="AR212" s="210" t="s">
        <v>217</v>
      </c>
      <c r="AT212" s="210" t="s">
        <v>212</v>
      </c>
      <c r="AU212" s="210" t="s">
        <v>80</v>
      </c>
      <c r="AY212" s="18" t="s">
        <v>218</v>
      </c>
      <c r="BE212" s="211">
        <f>IF(N212="základní",J212,0)</f>
        <v>0</v>
      </c>
      <c r="BF212" s="211">
        <f>IF(N212="snížená",J212,0)</f>
        <v>0</v>
      </c>
      <c r="BG212" s="211">
        <f>IF(N212="zákl. přenesená",J212,0)</f>
        <v>0</v>
      </c>
      <c r="BH212" s="211">
        <f>IF(N212="sníž. přenesená",J212,0)</f>
        <v>0</v>
      </c>
      <c r="BI212" s="211">
        <f>IF(N212="nulová",J212,0)</f>
        <v>0</v>
      </c>
      <c r="BJ212" s="18" t="s">
        <v>217</v>
      </c>
      <c r="BK212" s="211">
        <f>ROUND(I212*H212,2)</f>
        <v>0</v>
      </c>
      <c r="BL212" s="18" t="s">
        <v>217</v>
      </c>
      <c r="BM212" s="210" t="s">
        <v>1407</v>
      </c>
    </row>
    <row r="213" s="2" customFormat="1">
      <c r="A213" s="40"/>
      <c r="B213" s="41"/>
      <c r="C213" s="42"/>
      <c r="D213" s="212" t="s">
        <v>220</v>
      </c>
      <c r="E213" s="42"/>
      <c r="F213" s="213" t="s">
        <v>769</v>
      </c>
      <c r="G213" s="42"/>
      <c r="H213" s="42"/>
      <c r="I213" s="214"/>
      <c r="J213" s="42"/>
      <c r="K213" s="42"/>
      <c r="L213" s="46"/>
      <c r="M213" s="215"/>
      <c r="N213" s="216"/>
      <c r="O213" s="87"/>
      <c r="P213" s="87"/>
      <c r="Q213" s="87"/>
      <c r="R213" s="87"/>
      <c r="S213" s="87"/>
      <c r="T213" s="87"/>
      <c r="U213" s="88"/>
      <c r="V213" s="40"/>
      <c r="W213" s="40"/>
      <c r="X213" s="40"/>
      <c r="Y213" s="40"/>
      <c r="Z213" s="40"/>
      <c r="AA213" s="40"/>
      <c r="AB213" s="40"/>
      <c r="AC213" s="40"/>
      <c r="AD213" s="40"/>
      <c r="AE213" s="40"/>
      <c r="AT213" s="18" t="s">
        <v>220</v>
      </c>
      <c r="AU213" s="18" t="s">
        <v>80</v>
      </c>
    </row>
    <row r="214" s="2" customFormat="1">
      <c r="A214" s="40"/>
      <c r="B214" s="41"/>
      <c r="C214" s="42"/>
      <c r="D214" s="212" t="s">
        <v>234</v>
      </c>
      <c r="E214" s="42"/>
      <c r="F214" s="239" t="s">
        <v>1408</v>
      </c>
      <c r="G214" s="42"/>
      <c r="H214" s="42"/>
      <c r="I214" s="214"/>
      <c r="J214" s="42"/>
      <c r="K214" s="42"/>
      <c r="L214" s="46"/>
      <c r="M214" s="215"/>
      <c r="N214" s="216"/>
      <c r="O214" s="87"/>
      <c r="P214" s="87"/>
      <c r="Q214" s="87"/>
      <c r="R214" s="87"/>
      <c r="S214" s="87"/>
      <c r="T214" s="87"/>
      <c r="U214" s="88"/>
      <c r="V214" s="40"/>
      <c r="W214" s="40"/>
      <c r="X214" s="40"/>
      <c r="Y214" s="40"/>
      <c r="Z214" s="40"/>
      <c r="AA214" s="40"/>
      <c r="AB214" s="40"/>
      <c r="AC214" s="40"/>
      <c r="AD214" s="40"/>
      <c r="AE214" s="40"/>
      <c r="AT214" s="18" t="s">
        <v>234</v>
      </c>
      <c r="AU214" s="18" t="s">
        <v>80</v>
      </c>
    </row>
    <row r="215" s="2" customFormat="1">
      <c r="A215" s="40"/>
      <c r="B215" s="41"/>
      <c r="C215" s="199" t="s">
        <v>487</v>
      </c>
      <c r="D215" s="199" t="s">
        <v>212</v>
      </c>
      <c r="E215" s="200" t="s">
        <v>628</v>
      </c>
      <c r="F215" s="201" t="s">
        <v>778</v>
      </c>
      <c r="G215" s="202" t="s">
        <v>179</v>
      </c>
      <c r="H215" s="203">
        <v>8.5</v>
      </c>
      <c r="I215" s="204"/>
      <c r="J215" s="205">
        <f>ROUND(I215*H215,2)</f>
        <v>0</v>
      </c>
      <c r="K215" s="201" t="s">
        <v>216</v>
      </c>
      <c r="L215" s="46"/>
      <c r="M215" s="206" t="s">
        <v>39</v>
      </c>
      <c r="N215" s="207" t="s">
        <v>53</v>
      </c>
      <c r="O215" s="87"/>
      <c r="P215" s="208">
        <f>O215*H215</f>
        <v>0</v>
      </c>
      <c r="Q215" s="208">
        <v>0</v>
      </c>
      <c r="R215" s="208">
        <f>Q215*H215</f>
        <v>0</v>
      </c>
      <c r="S215" s="208">
        <v>0</v>
      </c>
      <c r="T215" s="208">
        <f>S215*H215</f>
        <v>0</v>
      </c>
      <c r="U215" s="209" t="s">
        <v>39</v>
      </c>
      <c r="V215" s="40"/>
      <c r="W215" s="40"/>
      <c r="X215" s="40"/>
      <c r="Y215" s="40"/>
      <c r="Z215" s="40"/>
      <c r="AA215" s="40"/>
      <c r="AB215" s="40"/>
      <c r="AC215" s="40"/>
      <c r="AD215" s="40"/>
      <c r="AE215" s="40"/>
      <c r="AR215" s="210" t="s">
        <v>217</v>
      </c>
      <c r="AT215" s="210" t="s">
        <v>212</v>
      </c>
      <c r="AU215" s="210" t="s">
        <v>80</v>
      </c>
      <c r="AY215" s="18" t="s">
        <v>218</v>
      </c>
      <c r="BE215" s="211">
        <f>IF(N215="základní",J215,0)</f>
        <v>0</v>
      </c>
      <c r="BF215" s="211">
        <f>IF(N215="snížená",J215,0)</f>
        <v>0</v>
      </c>
      <c r="BG215" s="211">
        <f>IF(N215="zákl. přenesená",J215,0)</f>
        <v>0</v>
      </c>
      <c r="BH215" s="211">
        <f>IF(N215="sníž. přenesená",J215,0)</f>
        <v>0</v>
      </c>
      <c r="BI215" s="211">
        <f>IF(N215="nulová",J215,0)</f>
        <v>0</v>
      </c>
      <c r="BJ215" s="18" t="s">
        <v>217</v>
      </c>
      <c r="BK215" s="211">
        <f>ROUND(I215*H215,2)</f>
        <v>0</v>
      </c>
      <c r="BL215" s="18" t="s">
        <v>217</v>
      </c>
      <c r="BM215" s="210" t="s">
        <v>1409</v>
      </c>
    </row>
    <row r="216" s="2" customFormat="1">
      <c r="A216" s="40"/>
      <c r="B216" s="41"/>
      <c r="C216" s="42"/>
      <c r="D216" s="212" t="s">
        <v>220</v>
      </c>
      <c r="E216" s="42"/>
      <c r="F216" s="213" t="s">
        <v>780</v>
      </c>
      <c r="G216" s="42"/>
      <c r="H216" s="42"/>
      <c r="I216" s="214"/>
      <c r="J216" s="42"/>
      <c r="K216" s="42"/>
      <c r="L216" s="46"/>
      <c r="M216" s="215"/>
      <c r="N216" s="216"/>
      <c r="O216" s="87"/>
      <c r="P216" s="87"/>
      <c r="Q216" s="87"/>
      <c r="R216" s="87"/>
      <c r="S216" s="87"/>
      <c r="T216" s="87"/>
      <c r="U216" s="88"/>
      <c r="V216" s="40"/>
      <c r="W216" s="40"/>
      <c r="X216" s="40"/>
      <c r="Y216" s="40"/>
      <c r="Z216" s="40"/>
      <c r="AA216" s="40"/>
      <c r="AB216" s="40"/>
      <c r="AC216" s="40"/>
      <c r="AD216" s="40"/>
      <c r="AE216" s="40"/>
      <c r="AT216" s="18" t="s">
        <v>220</v>
      </c>
      <c r="AU216" s="18" t="s">
        <v>80</v>
      </c>
    </row>
    <row r="217" s="2" customFormat="1">
      <c r="A217" s="40"/>
      <c r="B217" s="41"/>
      <c r="C217" s="42"/>
      <c r="D217" s="212" t="s">
        <v>234</v>
      </c>
      <c r="E217" s="42"/>
      <c r="F217" s="239" t="s">
        <v>631</v>
      </c>
      <c r="G217" s="42"/>
      <c r="H217" s="42"/>
      <c r="I217" s="214"/>
      <c r="J217" s="42"/>
      <c r="K217" s="42"/>
      <c r="L217" s="46"/>
      <c r="M217" s="215"/>
      <c r="N217" s="216"/>
      <c r="O217" s="87"/>
      <c r="P217" s="87"/>
      <c r="Q217" s="87"/>
      <c r="R217" s="87"/>
      <c r="S217" s="87"/>
      <c r="T217" s="87"/>
      <c r="U217" s="88"/>
      <c r="V217" s="40"/>
      <c r="W217" s="40"/>
      <c r="X217" s="40"/>
      <c r="Y217" s="40"/>
      <c r="Z217" s="40"/>
      <c r="AA217" s="40"/>
      <c r="AB217" s="40"/>
      <c r="AC217" s="40"/>
      <c r="AD217" s="40"/>
      <c r="AE217" s="40"/>
      <c r="AT217" s="18" t="s">
        <v>234</v>
      </c>
      <c r="AU217" s="18" t="s">
        <v>80</v>
      </c>
    </row>
    <row r="218" s="2" customFormat="1">
      <c r="A218" s="40"/>
      <c r="B218" s="41"/>
      <c r="C218" s="199" t="s">
        <v>586</v>
      </c>
      <c r="D218" s="199" t="s">
        <v>212</v>
      </c>
      <c r="E218" s="200" t="s">
        <v>632</v>
      </c>
      <c r="F218" s="201" t="s">
        <v>633</v>
      </c>
      <c r="G218" s="202" t="s">
        <v>179</v>
      </c>
      <c r="H218" s="203">
        <v>8.5</v>
      </c>
      <c r="I218" s="204"/>
      <c r="J218" s="205">
        <f>ROUND(I218*H218,2)</f>
        <v>0</v>
      </c>
      <c r="K218" s="201" t="s">
        <v>216</v>
      </c>
      <c r="L218" s="46"/>
      <c r="M218" s="206" t="s">
        <v>39</v>
      </c>
      <c r="N218" s="207" t="s">
        <v>53</v>
      </c>
      <c r="O218" s="87"/>
      <c r="P218" s="208">
        <f>O218*H218</f>
        <v>0</v>
      </c>
      <c r="Q218" s="208">
        <v>0</v>
      </c>
      <c r="R218" s="208">
        <f>Q218*H218</f>
        <v>0</v>
      </c>
      <c r="S218" s="208">
        <v>0</v>
      </c>
      <c r="T218" s="208">
        <f>S218*H218</f>
        <v>0</v>
      </c>
      <c r="U218" s="209" t="s">
        <v>39</v>
      </c>
      <c r="V218" s="40"/>
      <c r="W218" s="40"/>
      <c r="X218" s="40"/>
      <c r="Y218" s="40"/>
      <c r="Z218" s="40"/>
      <c r="AA218" s="40"/>
      <c r="AB218" s="40"/>
      <c r="AC218" s="40"/>
      <c r="AD218" s="40"/>
      <c r="AE218" s="40"/>
      <c r="AR218" s="210" t="s">
        <v>217</v>
      </c>
      <c r="AT218" s="210" t="s">
        <v>212</v>
      </c>
      <c r="AU218" s="210" t="s">
        <v>80</v>
      </c>
      <c r="AY218" s="18" t="s">
        <v>218</v>
      </c>
      <c r="BE218" s="211">
        <f>IF(N218="základní",J218,0)</f>
        <v>0</v>
      </c>
      <c r="BF218" s="211">
        <f>IF(N218="snížená",J218,0)</f>
        <v>0</v>
      </c>
      <c r="BG218" s="211">
        <f>IF(N218="zákl. přenesená",J218,0)</f>
        <v>0</v>
      </c>
      <c r="BH218" s="211">
        <f>IF(N218="sníž. přenesená",J218,0)</f>
        <v>0</v>
      </c>
      <c r="BI218" s="211">
        <f>IF(N218="nulová",J218,0)</f>
        <v>0</v>
      </c>
      <c r="BJ218" s="18" t="s">
        <v>217</v>
      </c>
      <c r="BK218" s="211">
        <f>ROUND(I218*H218,2)</f>
        <v>0</v>
      </c>
      <c r="BL218" s="18" t="s">
        <v>217</v>
      </c>
      <c r="BM218" s="210" t="s">
        <v>1410</v>
      </c>
    </row>
    <row r="219" s="2" customFormat="1">
      <c r="A219" s="40"/>
      <c r="B219" s="41"/>
      <c r="C219" s="42"/>
      <c r="D219" s="212" t="s">
        <v>220</v>
      </c>
      <c r="E219" s="42"/>
      <c r="F219" s="213" t="s">
        <v>781</v>
      </c>
      <c r="G219" s="42"/>
      <c r="H219" s="42"/>
      <c r="I219" s="214"/>
      <c r="J219" s="42"/>
      <c r="K219" s="42"/>
      <c r="L219" s="46"/>
      <c r="M219" s="215"/>
      <c r="N219" s="216"/>
      <c r="O219" s="87"/>
      <c r="P219" s="87"/>
      <c r="Q219" s="87"/>
      <c r="R219" s="87"/>
      <c r="S219" s="87"/>
      <c r="T219" s="87"/>
      <c r="U219" s="88"/>
      <c r="V219" s="40"/>
      <c r="W219" s="40"/>
      <c r="X219" s="40"/>
      <c r="Y219" s="40"/>
      <c r="Z219" s="40"/>
      <c r="AA219" s="40"/>
      <c r="AB219" s="40"/>
      <c r="AC219" s="40"/>
      <c r="AD219" s="40"/>
      <c r="AE219" s="40"/>
      <c r="AT219" s="18" t="s">
        <v>220</v>
      </c>
      <c r="AU219" s="18" t="s">
        <v>80</v>
      </c>
    </row>
    <row r="220" s="2" customFormat="1">
      <c r="A220" s="40"/>
      <c r="B220" s="41"/>
      <c r="C220" s="42"/>
      <c r="D220" s="212" t="s">
        <v>234</v>
      </c>
      <c r="E220" s="42"/>
      <c r="F220" s="239" t="s">
        <v>635</v>
      </c>
      <c r="G220" s="42"/>
      <c r="H220" s="42"/>
      <c r="I220" s="214"/>
      <c r="J220" s="42"/>
      <c r="K220" s="42"/>
      <c r="L220" s="46"/>
      <c r="M220" s="215"/>
      <c r="N220" s="216"/>
      <c r="O220" s="87"/>
      <c r="P220" s="87"/>
      <c r="Q220" s="87"/>
      <c r="R220" s="87"/>
      <c r="S220" s="87"/>
      <c r="T220" s="87"/>
      <c r="U220" s="88"/>
      <c r="V220" s="40"/>
      <c r="W220" s="40"/>
      <c r="X220" s="40"/>
      <c r="Y220" s="40"/>
      <c r="Z220" s="40"/>
      <c r="AA220" s="40"/>
      <c r="AB220" s="40"/>
      <c r="AC220" s="40"/>
      <c r="AD220" s="40"/>
      <c r="AE220" s="40"/>
      <c r="AT220" s="18" t="s">
        <v>234</v>
      </c>
      <c r="AU220" s="18" t="s">
        <v>80</v>
      </c>
    </row>
    <row r="221" s="2" customFormat="1" ht="21.75" customHeight="1">
      <c r="A221" s="40"/>
      <c r="B221" s="41"/>
      <c r="C221" s="199" t="s">
        <v>492</v>
      </c>
      <c r="D221" s="199" t="s">
        <v>212</v>
      </c>
      <c r="E221" s="200" t="s">
        <v>637</v>
      </c>
      <c r="F221" s="201" t="s">
        <v>638</v>
      </c>
      <c r="G221" s="202" t="s">
        <v>179</v>
      </c>
      <c r="H221" s="203">
        <v>8.5</v>
      </c>
      <c r="I221" s="204"/>
      <c r="J221" s="205">
        <f>ROUND(I221*H221,2)</f>
        <v>0</v>
      </c>
      <c r="K221" s="201" t="s">
        <v>216</v>
      </c>
      <c r="L221" s="46"/>
      <c r="M221" s="206" t="s">
        <v>39</v>
      </c>
      <c r="N221" s="207" t="s">
        <v>53</v>
      </c>
      <c r="O221" s="87"/>
      <c r="P221" s="208">
        <f>O221*H221</f>
        <v>0</v>
      </c>
      <c r="Q221" s="208">
        <v>0</v>
      </c>
      <c r="R221" s="208">
        <f>Q221*H221</f>
        <v>0</v>
      </c>
      <c r="S221" s="208">
        <v>0</v>
      </c>
      <c r="T221" s="208">
        <f>S221*H221</f>
        <v>0</v>
      </c>
      <c r="U221" s="209" t="s">
        <v>39</v>
      </c>
      <c r="V221" s="40"/>
      <c r="W221" s="40"/>
      <c r="X221" s="40"/>
      <c r="Y221" s="40"/>
      <c r="Z221" s="40"/>
      <c r="AA221" s="40"/>
      <c r="AB221" s="40"/>
      <c r="AC221" s="40"/>
      <c r="AD221" s="40"/>
      <c r="AE221" s="40"/>
      <c r="AR221" s="210" t="s">
        <v>217</v>
      </c>
      <c r="AT221" s="210" t="s">
        <v>212</v>
      </c>
      <c r="AU221" s="210" t="s">
        <v>80</v>
      </c>
      <c r="AY221" s="18" t="s">
        <v>218</v>
      </c>
      <c r="BE221" s="211">
        <f>IF(N221="základní",J221,0)</f>
        <v>0</v>
      </c>
      <c r="BF221" s="211">
        <f>IF(N221="snížená",J221,0)</f>
        <v>0</v>
      </c>
      <c r="BG221" s="211">
        <f>IF(N221="zákl. přenesená",J221,0)</f>
        <v>0</v>
      </c>
      <c r="BH221" s="211">
        <f>IF(N221="sníž. přenesená",J221,0)</f>
        <v>0</v>
      </c>
      <c r="BI221" s="211">
        <f>IF(N221="nulová",J221,0)</f>
        <v>0</v>
      </c>
      <c r="BJ221" s="18" t="s">
        <v>217</v>
      </c>
      <c r="BK221" s="211">
        <f>ROUND(I221*H221,2)</f>
        <v>0</v>
      </c>
      <c r="BL221" s="18" t="s">
        <v>217</v>
      </c>
      <c r="BM221" s="210" t="s">
        <v>747</v>
      </c>
    </row>
    <row r="222" s="2" customFormat="1">
      <c r="A222" s="40"/>
      <c r="B222" s="41"/>
      <c r="C222" s="42"/>
      <c r="D222" s="212" t="s">
        <v>220</v>
      </c>
      <c r="E222" s="42"/>
      <c r="F222" s="213" t="s">
        <v>1178</v>
      </c>
      <c r="G222" s="42"/>
      <c r="H222" s="42"/>
      <c r="I222" s="214"/>
      <c r="J222" s="42"/>
      <c r="K222" s="42"/>
      <c r="L222" s="46"/>
      <c r="M222" s="215"/>
      <c r="N222" s="216"/>
      <c r="O222" s="87"/>
      <c r="P222" s="87"/>
      <c r="Q222" s="87"/>
      <c r="R222" s="87"/>
      <c r="S222" s="87"/>
      <c r="T222" s="87"/>
      <c r="U222" s="88"/>
      <c r="V222" s="40"/>
      <c r="W222" s="40"/>
      <c r="X222" s="40"/>
      <c r="Y222" s="40"/>
      <c r="Z222" s="40"/>
      <c r="AA222" s="40"/>
      <c r="AB222" s="40"/>
      <c r="AC222" s="40"/>
      <c r="AD222" s="40"/>
      <c r="AE222" s="40"/>
      <c r="AT222" s="18" t="s">
        <v>220</v>
      </c>
      <c r="AU222" s="18" t="s">
        <v>80</v>
      </c>
    </row>
    <row r="223" s="2" customFormat="1" ht="66.75" customHeight="1">
      <c r="A223" s="40"/>
      <c r="B223" s="41"/>
      <c r="C223" s="199" t="s">
        <v>594</v>
      </c>
      <c r="D223" s="199" t="s">
        <v>212</v>
      </c>
      <c r="E223" s="200" t="s">
        <v>695</v>
      </c>
      <c r="F223" s="201" t="s">
        <v>696</v>
      </c>
      <c r="G223" s="202" t="s">
        <v>179</v>
      </c>
      <c r="H223" s="203">
        <v>8.5</v>
      </c>
      <c r="I223" s="204"/>
      <c r="J223" s="205">
        <f>ROUND(I223*H223,2)</f>
        <v>0</v>
      </c>
      <c r="K223" s="201" t="s">
        <v>216</v>
      </c>
      <c r="L223" s="46"/>
      <c r="M223" s="206" t="s">
        <v>39</v>
      </c>
      <c r="N223" s="207" t="s">
        <v>53</v>
      </c>
      <c r="O223" s="87"/>
      <c r="P223" s="208">
        <f>O223*H223</f>
        <v>0</v>
      </c>
      <c r="Q223" s="208">
        <v>0</v>
      </c>
      <c r="R223" s="208">
        <f>Q223*H223</f>
        <v>0</v>
      </c>
      <c r="S223" s="208">
        <v>0</v>
      </c>
      <c r="T223" s="208">
        <f>S223*H223</f>
        <v>0</v>
      </c>
      <c r="U223" s="209" t="s">
        <v>39</v>
      </c>
      <c r="V223" s="40"/>
      <c r="W223" s="40"/>
      <c r="X223" s="40"/>
      <c r="Y223" s="40"/>
      <c r="Z223" s="40"/>
      <c r="AA223" s="40"/>
      <c r="AB223" s="40"/>
      <c r="AC223" s="40"/>
      <c r="AD223" s="40"/>
      <c r="AE223" s="40"/>
      <c r="AR223" s="210" t="s">
        <v>217</v>
      </c>
      <c r="AT223" s="210" t="s">
        <v>212</v>
      </c>
      <c r="AU223" s="210" t="s">
        <v>80</v>
      </c>
      <c r="AY223" s="18" t="s">
        <v>218</v>
      </c>
      <c r="BE223" s="211">
        <f>IF(N223="základní",J223,0)</f>
        <v>0</v>
      </c>
      <c r="BF223" s="211">
        <f>IF(N223="snížená",J223,0)</f>
        <v>0</v>
      </c>
      <c r="BG223" s="211">
        <f>IF(N223="zákl. přenesená",J223,0)</f>
        <v>0</v>
      </c>
      <c r="BH223" s="211">
        <f>IF(N223="sníž. přenesená",J223,0)</f>
        <v>0</v>
      </c>
      <c r="BI223" s="211">
        <f>IF(N223="nulová",J223,0)</f>
        <v>0</v>
      </c>
      <c r="BJ223" s="18" t="s">
        <v>217</v>
      </c>
      <c r="BK223" s="211">
        <f>ROUND(I223*H223,2)</f>
        <v>0</v>
      </c>
      <c r="BL223" s="18" t="s">
        <v>217</v>
      </c>
      <c r="BM223" s="210" t="s">
        <v>751</v>
      </c>
    </row>
    <row r="224" s="2" customFormat="1">
      <c r="A224" s="40"/>
      <c r="B224" s="41"/>
      <c r="C224" s="42"/>
      <c r="D224" s="212" t="s">
        <v>220</v>
      </c>
      <c r="E224" s="42"/>
      <c r="F224" s="213" t="s">
        <v>698</v>
      </c>
      <c r="G224" s="42"/>
      <c r="H224" s="42"/>
      <c r="I224" s="214"/>
      <c r="J224" s="42"/>
      <c r="K224" s="42"/>
      <c r="L224" s="46"/>
      <c r="M224" s="215"/>
      <c r="N224" s="216"/>
      <c r="O224" s="87"/>
      <c r="P224" s="87"/>
      <c r="Q224" s="87"/>
      <c r="R224" s="87"/>
      <c r="S224" s="87"/>
      <c r="T224" s="87"/>
      <c r="U224" s="88"/>
      <c r="V224" s="40"/>
      <c r="W224" s="40"/>
      <c r="X224" s="40"/>
      <c r="Y224" s="40"/>
      <c r="Z224" s="40"/>
      <c r="AA224" s="40"/>
      <c r="AB224" s="40"/>
      <c r="AC224" s="40"/>
      <c r="AD224" s="40"/>
      <c r="AE224" s="40"/>
      <c r="AT224" s="18" t="s">
        <v>220</v>
      </c>
      <c r="AU224" s="18" t="s">
        <v>80</v>
      </c>
    </row>
    <row r="225" s="2" customFormat="1">
      <c r="A225" s="40"/>
      <c r="B225" s="41"/>
      <c r="C225" s="42"/>
      <c r="D225" s="212" t="s">
        <v>234</v>
      </c>
      <c r="E225" s="42"/>
      <c r="F225" s="239" t="s">
        <v>1411</v>
      </c>
      <c r="G225" s="42"/>
      <c r="H225" s="42"/>
      <c r="I225" s="214"/>
      <c r="J225" s="42"/>
      <c r="K225" s="42"/>
      <c r="L225" s="46"/>
      <c r="M225" s="300"/>
      <c r="N225" s="301"/>
      <c r="O225" s="302"/>
      <c r="P225" s="302"/>
      <c r="Q225" s="302"/>
      <c r="R225" s="302"/>
      <c r="S225" s="302"/>
      <c r="T225" s="302"/>
      <c r="U225" s="303"/>
      <c r="V225" s="40"/>
      <c r="W225" s="40"/>
      <c r="X225" s="40"/>
      <c r="Y225" s="40"/>
      <c r="Z225" s="40"/>
      <c r="AA225" s="40"/>
      <c r="AB225" s="40"/>
      <c r="AC225" s="40"/>
      <c r="AD225" s="40"/>
      <c r="AE225" s="40"/>
      <c r="AT225" s="18" t="s">
        <v>234</v>
      </c>
      <c r="AU225" s="18" t="s">
        <v>80</v>
      </c>
    </row>
    <row r="226" s="2" customFormat="1" ht="6.96" customHeight="1">
      <c r="A226" s="40"/>
      <c r="B226" s="62"/>
      <c r="C226" s="63"/>
      <c r="D226" s="63"/>
      <c r="E226" s="63"/>
      <c r="F226" s="63"/>
      <c r="G226" s="63"/>
      <c r="H226" s="63"/>
      <c r="I226" s="63"/>
      <c r="J226" s="63"/>
      <c r="K226" s="63"/>
      <c r="L226" s="46"/>
      <c r="M226" s="40"/>
      <c r="O226" s="40"/>
      <c r="P226" s="40"/>
      <c r="Q226" s="40"/>
      <c r="R226" s="40"/>
      <c r="S226" s="40"/>
      <c r="T226" s="40"/>
      <c r="U226" s="40"/>
      <c r="V226" s="40"/>
      <c r="W226" s="40"/>
      <c r="X226" s="40"/>
      <c r="Y226" s="40"/>
      <c r="Z226" s="40"/>
      <c r="AA226" s="40"/>
      <c r="AB226" s="40"/>
      <c r="AC226" s="40"/>
      <c r="AD226" s="40"/>
      <c r="AE226" s="40"/>
    </row>
  </sheetData>
  <sheetProtection sheet="1" autoFilter="0" formatColumns="0" formatRows="0" objects="1" scenarios="1" spinCount="100000" saltValue="LgMm0dK/7QZ6IaDsXqqmsjnWhRpgfkp6f9xUd0GK4lF7b+XRyconISJ0vamcqVw7/bYg6FxQK2dV8+AfF3+AEg==" hashValue="qlQlPf7nHqdU0B71Nbx/I6n5e9kWAd3Fsiaq9/Q2RsLVzvkrQEzG0C3ZL60noAcjkeeaoqtUP65uLQSkZ4262Q==" algorithmName="SHA-512" password="CDD6"/>
  <autoFilter ref="C84:K225"/>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129</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173</v>
      </c>
      <c r="L4" s="21"/>
      <c r="M4" s="145" t="s">
        <v>10</v>
      </c>
      <c r="AT4" s="18" t="s">
        <v>41</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1294</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1412</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1296</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ROUND((SUM(BE87:BE345)),  2)</f>
        <v>0</v>
      </c>
      <c r="G35" s="40"/>
      <c r="H35" s="40"/>
      <c r="I35" s="161">
        <v>0.20999999999999999</v>
      </c>
      <c r="J35" s="160">
        <f>ROUND(((SUM(BE87:BE345))*I35),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ROUND((SUM(BF87:BF345)),  2)</f>
        <v>0</v>
      </c>
      <c r="G36" s="40"/>
      <c r="H36" s="40"/>
      <c r="I36" s="161">
        <v>0.14999999999999999</v>
      </c>
      <c r="J36" s="160">
        <f>ROUND(((SUM(BF87:BF345))*I36),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ROUND((SUM(BG87:BG345)),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ROUND((SUM(BH87:BH345)),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ROUND((SUM(BI87:BI345)),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1294</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Č32 - Úpořiny v.č.8ab</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Opler Libor,724 496 796, Opler@spravazeleznic.cz</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194</v>
      </c>
      <c r="E64" s="181"/>
      <c r="F64" s="181"/>
      <c r="G64" s="181"/>
      <c r="H64" s="181"/>
      <c r="I64" s="181"/>
      <c r="J64" s="182">
        <f>J340</f>
        <v>0</v>
      </c>
      <c r="K64" s="179"/>
      <c r="L64" s="183"/>
      <c r="S64" s="9"/>
      <c r="T64" s="9"/>
      <c r="U64" s="9"/>
      <c r="V64" s="9"/>
      <c r="W64" s="9"/>
      <c r="X64" s="9"/>
      <c r="Y64" s="9"/>
      <c r="Z64" s="9"/>
      <c r="AA64" s="9"/>
      <c r="AB64" s="9"/>
      <c r="AC64" s="9"/>
      <c r="AD64" s="9"/>
      <c r="AE64" s="9"/>
    </row>
    <row r="65" hidden="1" s="10" customFormat="1" ht="19.92" customHeight="1">
      <c r="A65" s="10"/>
      <c r="B65" s="184"/>
      <c r="C65" s="128"/>
      <c r="D65" s="185" t="s">
        <v>195</v>
      </c>
      <c r="E65" s="186"/>
      <c r="F65" s="186"/>
      <c r="G65" s="186"/>
      <c r="H65" s="186"/>
      <c r="I65" s="186"/>
      <c r="J65" s="187">
        <f>J341</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198</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26.25" customHeight="1">
      <c r="A75" s="40"/>
      <c r="B75" s="41"/>
      <c r="C75" s="42"/>
      <c r="D75" s="42"/>
      <c r="E75" s="173" t="str">
        <f>E7</f>
        <v>Oprava kolejí a výhybek v žst. Úpořiny - změna1 po prohlídce staveniště</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184</v>
      </c>
      <c r="D76" s="23"/>
      <c r="E76" s="23"/>
      <c r="F76" s="23"/>
      <c r="G76" s="23"/>
      <c r="H76" s="23"/>
      <c r="I76" s="23"/>
      <c r="J76" s="23"/>
      <c r="K76" s="23"/>
      <c r="L76" s="21"/>
    </row>
    <row r="77" s="2" customFormat="1" ht="16.5" customHeight="1">
      <c r="A77" s="40"/>
      <c r="B77" s="41"/>
      <c r="C77" s="42"/>
      <c r="D77" s="42"/>
      <c r="E77" s="173" t="s">
        <v>1294</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186</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Č32 - Úpořiny v.č.8ab</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ŽST Úpořiny</v>
      </c>
      <c r="G81" s="42"/>
      <c r="H81" s="42"/>
      <c r="I81" s="33" t="s">
        <v>24</v>
      </c>
      <c r="J81" s="75" t="str">
        <f>IF(J14="","",J14)</f>
        <v>27. 1. 2021</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železnic, státní organizac</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54.45" customHeight="1">
      <c r="A84" s="40"/>
      <c r="B84" s="41"/>
      <c r="C84" s="33" t="s">
        <v>36</v>
      </c>
      <c r="D84" s="42"/>
      <c r="E84" s="42"/>
      <c r="F84" s="28" t="str">
        <f>IF(E20="","",E20)</f>
        <v>Vyplň údaj</v>
      </c>
      <c r="G84" s="42"/>
      <c r="H84" s="42"/>
      <c r="I84" s="33" t="s">
        <v>42</v>
      </c>
      <c r="J84" s="38" t="str">
        <f>E26</f>
        <v>Opler Libor,724 496 796, Opler@spravazeleznic.cz</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199</v>
      </c>
      <c r="D86" s="192" t="s">
        <v>65</v>
      </c>
      <c r="E86" s="192" t="s">
        <v>61</v>
      </c>
      <c r="F86" s="192" t="s">
        <v>62</v>
      </c>
      <c r="G86" s="192" t="s">
        <v>200</v>
      </c>
      <c r="H86" s="192" t="s">
        <v>201</v>
      </c>
      <c r="I86" s="192" t="s">
        <v>202</v>
      </c>
      <c r="J86" s="192" t="s">
        <v>192</v>
      </c>
      <c r="K86" s="193" t="s">
        <v>203</v>
      </c>
      <c r="L86" s="194"/>
      <c r="M86" s="95" t="s">
        <v>39</v>
      </c>
      <c r="N86" s="96" t="s">
        <v>50</v>
      </c>
      <c r="O86" s="96" t="s">
        <v>204</v>
      </c>
      <c r="P86" s="96" t="s">
        <v>205</v>
      </c>
      <c r="Q86" s="96" t="s">
        <v>206</v>
      </c>
      <c r="R86" s="96" t="s">
        <v>207</v>
      </c>
      <c r="S86" s="96" t="s">
        <v>208</v>
      </c>
      <c r="T86" s="96" t="s">
        <v>209</v>
      </c>
      <c r="U86" s="97" t="s">
        <v>210</v>
      </c>
      <c r="V86" s="189"/>
      <c r="W86" s="189"/>
      <c r="X86" s="189"/>
      <c r="Y86" s="189"/>
      <c r="Z86" s="189"/>
      <c r="AA86" s="189"/>
      <c r="AB86" s="189"/>
      <c r="AC86" s="189"/>
      <c r="AD86" s="189"/>
      <c r="AE86" s="189"/>
    </row>
    <row r="87" s="2" customFormat="1" ht="22.8" customHeight="1">
      <c r="A87" s="40"/>
      <c r="B87" s="41"/>
      <c r="C87" s="102" t="s">
        <v>211</v>
      </c>
      <c r="D87" s="42"/>
      <c r="E87" s="42"/>
      <c r="F87" s="42"/>
      <c r="G87" s="42"/>
      <c r="H87" s="42"/>
      <c r="I87" s="42"/>
      <c r="J87" s="195">
        <f>BK87</f>
        <v>0</v>
      </c>
      <c r="K87" s="42"/>
      <c r="L87" s="46"/>
      <c r="M87" s="98"/>
      <c r="N87" s="196"/>
      <c r="O87" s="99"/>
      <c r="P87" s="197">
        <f>P88+SUM(P89:P340)</f>
        <v>0</v>
      </c>
      <c r="Q87" s="99"/>
      <c r="R87" s="197">
        <f>R88+SUM(R89:R340)</f>
        <v>128.69798999999998</v>
      </c>
      <c r="S87" s="99"/>
      <c r="T87" s="197">
        <f>T88+SUM(T89:T340)</f>
        <v>0</v>
      </c>
      <c r="U87" s="100"/>
      <c r="V87" s="40"/>
      <c r="W87" s="40"/>
      <c r="X87" s="40"/>
      <c r="Y87" s="40"/>
      <c r="Z87" s="40"/>
      <c r="AA87" s="40"/>
      <c r="AB87" s="40"/>
      <c r="AC87" s="40"/>
      <c r="AD87" s="40"/>
      <c r="AE87" s="40"/>
      <c r="AT87" s="18" t="s">
        <v>79</v>
      </c>
      <c r="AU87" s="18" t="s">
        <v>193</v>
      </c>
      <c r="BK87" s="198">
        <f>BK88+SUM(BK89:BK340)</f>
        <v>0</v>
      </c>
    </row>
    <row r="88" s="2" customFormat="1">
      <c r="A88" s="40"/>
      <c r="B88" s="41"/>
      <c r="C88" s="199" t="s">
        <v>87</v>
      </c>
      <c r="D88" s="199" t="s">
        <v>212</v>
      </c>
      <c r="E88" s="200" t="s">
        <v>423</v>
      </c>
      <c r="F88" s="201" t="s">
        <v>700</v>
      </c>
      <c r="G88" s="202" t="s">
        <v>273</v>
      </c>
      <c r="H88" s="203">
        <v>96</v>
      </c>
      <c r="I88" s="204"/>
      <c r="J88" s="205">
        <f>ROUND(I88*H88,2)</f>
        <v>0</v>
      </c>
      <c r="K88" s="201" t="s">
        <v>216</v>
      </c>
      <c r="L88" s="46"/>
      <c r="M88" s="206" t="s">
        <v>39</v>
      </c>
      <c r="N88" s="207" t="s">
        <v>53</v>
      </c>
      <c r="O88" s="87"/>
      <c r="P88" s="208">
        <f>O88*H88</f>
        <v>0</v>
      </c>
      <c r="Q88" s="208">
        <v>0</v>
      </c>
      <c r="R88" s="208">
        <f>Q88*H88</f>
        <v>0</v>
      </c>
      <c r="S88" s="208">
        <v>0</v>
      </c>
      <c r="T88" s="208">
        <f>S88*H88</f>
        <v>0</v>
      </c>
      <c r="U88" s="209" t="s">
        <v>39</v>
      </c>
      <c r="V88" s="40"/>
      <c r="W88" s="40"/>
      <c r="X88" s="40"/>
      <c r="Y88" s="40"/>
      <c r="Z88" s="40"/>
      <c r="AA88" s="40"/>
      <c r="AB88" s="40"/>
      <c r="AC88" s="40"/>
      <c r="AD88" s="40"/>
      <c r="AE88" s="40"/>
      <c r="AR88" s="210" t="s">
        <v>217</v>
      </c>
      <c r="AT88" s="210" t="s">
        <v>212</v>
      </c>
      <c r="AU88" s="210" t="s">
        <v>80</v>
      </c>
      <c r="AY88" s="18" t="s">
        <v>218</v>
      </c>
      <c r="BE88" s="211">
        <f>IF(N88="základní",J88,0)</f>
        <v>0</v>
      </c>
      <c r="BF88" s="211">
        <f>IF(N88="snížená",J88,0)</f>
        <v>0</v>
      </c>
      <c r="BG88" s="211">
        <f>IF(N88="zákl. přenesená",J88,0)</f>
        <v>0</v>
      </c>
      <c r="BH88" s="211">
        <f>IF(N88="sníž. přenesená",J88,0)</f>
        <v>0</v>
      </c>
      <c r="BI88" s="211">
        <f>IF(N88="nulová",J88,0)</f>
        <v>0</v>
      </c>
      <c r="BJ88" s="18" t="s">
        <v>217</v>
      </c>
      <c r="BK88" s="211">
        <f>ROUND(I88*H88,2)</f>
        <v>0</v>
      </c>
      <c r="BL88" s="18" t="s">
        <v>217</v>
      </c>
      <c r="BM88" s="210" t="s">
        <v>89</v>
      </c>
    </row>
    <row r="89" s="2" customFormat="1">
      <c r="A89" s="40"/>
      <c r="B89" s="41"/>
      <c r="C89" s="42"/>
      <c r="D89" s="212" t="s">
        <v>220</v>
      </c>
      <c r="E89" s="42"/>
      <c r="F89" s="213" t="s">
        <v>425</v>
      </c>
      <c r="G89" s="42"/>
      <c r="H89" s="42"/>
      <c r="I89" s="214"/>
      <c r="J89" s="42"/>
      <c r="K89" s="42"/>
      <c r="L89" s="46"/>
      <c r="M89" s="215"/>
      <c r="N89" s="216"/>
      <c r="O89" s="87"/>
      <c r="P89" s="87"/>
      <c r="Q89" s="87"/>
      <c r="R89" s="87"/>
      <c r="S89" s="87"/>
      <c r="T89" s="87"/>
      <c r="U89" s="88"/>
      <c r="V89" s="40"/>
      <c r="W89" s="40"/>
      <c r="X89" s="40"/>
      <c r="Y89" s="40"/>
      <c r="Z89" s="40"/>
      <c r="AA89" s="40"/>
      <c r="AB89" s="40"/>
      <c r="AC89" s="40"/>
      <c r="AD89" s="40"/>
      <c r="AE89" s="40"/>
      <c r="AT89" s="18" t="s">
        <v>220</v>
      </c>
      <c r="AU89" s="18" t="s">
        <v>80</v>
      </c>
    </row>
    <row r="90" s="2" customFormat="1">
      <c r="A90" s="40"/>
      <c r="B90" s="41"/>
      <c r="C90" s="42"/>
      <c r="D90" s="212" t="s">
        <v>234</v>
      </c>
      <c r="E90" s="42"/>
      <c r="F90" s="239" t="s">
        <v>1413</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234</v>
      </c>
      <c r="AU90" s="18" t="s">
        <v>80</v>
      </c>
    </row>
    <row r="91" s="2" customFormat="1">
      <c r="A91" s="40"/>
      <c r="B91" s="41"/>
      <c r="C91" s="199" t="s">
        <v>89</v>
      </c>
      <c r="D91" s="199" t="s">
        <v>212</v>
      </c>
      <c r="E91" s="200" t="s">
        <v>906</v>
      </c>
      <c r="F91" s="201" t="s">
        <v>877</v>
      </c>
      <c r="G91" s="202" t="s">
        <v>215</v>
      </c>
      <c r="H91" s="203">
        <v>80</v>
      </c>
      <c r="I91" s="204"/>
      <c r="J91" s="205">
        <f>ROUND(I91*H91,2)</f>
        <v>0</v>
      </c>
      <c r="K91" s="201" t="s">
        <v>216</v>
      </c>
      <c r="L91" s="46"/>
      <c r="M91" s="206" t="s">
        <v>39</v>
      </c>
      <c r="N91" s="207"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217</v>
      </c>
      <c r="AT91" s="210" t="s">
        <v>212</v>
      </c>
      <c r="AU91" s="210" t="s">
        <v>80</v>
      </c>
      <c r="AY91" s="18" t="s">
        <v>218</v>
      </c>
      <c r="BE91" s="211">
        <f>IF(N91="základní",J91,0)</f>
        <v>0</v>
      </c>
      <c r="BF91" s="211">
        <f>IF(N91="snížená",J91,0)</f>
        <v>0</v>
      </c>
      <c r="BG91" s="211">
        <f>IF(N91="zákl. přenesená",J91,0)</f>
        <v>0</v>
      </c>
      <c r="BH91" s="211">
        <f>IF(N91="sníž. přenesená",J91,0)</f>
        <v>0</v>
      </c>
      <c r="BI91" s="211">
        <f>IF(N91="nulová",J91,0)</f>
        <v>0</v>
      </c>
      <c r="BJ91" s="18" t="s">
        <v>217</v>
      </c>
      <c r="BK91" s="211">
        <f>ROUND(I91*H91,2)</f>
        <v>0</v>
      </c>
      <c r="BL91" s="18" t="s">
        <v>217</v>
      </c>
      <c r="BM91" s="210" t="s">
        <v>217</v>
      </c>
    </row>
    <row r="92" s="2" customFormat="1">
      <c r="A92" s="40"/>
      <c r="B92" s="41"/>
      <c r="C92" s="42"/>
      <c r="D92" s="212" t="s">
        <v>220</v>
      </c>
      <c r="E92" s="42"/>
      <c r="F92" s="213" t="s">
        <v>908</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220</v>
      </c>
      <c r="AU92" s="18" t="s">
        <v>80</v>
      </c>
    </row>
    <row r="93" s="2" customFormat="1">
      <c r="A93" s="40"/>
      <c r="B93" s="41"/>
      <c r="C93" s="199" t="s">
        <v>229</v>
      </c>
      <c r="D93" s="199" t="s">
        <v>212</v>
      </c>
      <c r="E93" s="200" t="s">
        <v>1301</v>
      </c>
      <c r="F93" s="201" t="s">
        <v>1302</v>
      </c>
      <c r="G93" s="202" t="s">
        <v>215</v>
      </c>
      <c r="H93" s="203">
        <v>80</v>
      </c>
      <c r="I93" s="204"/>
      <c r="J93" s="205">
        <f>ROUND(I93*H93,2)</f>
        <v>0</v>
      </c>
      <c r="K93" s="201" t="s">
        <v>216</v>
      </c>
      <c r="L93" s="46"/>
      <c r="M93" s="206" t="s">
        <v>39</v>
      </c>
      <c r="N93" s="207"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217</v>
      </c>
      <c r="AT93" s="210" t="s">
        <v>212</v>
      </c>
      <c r="AU93" s="210" t="s">
        <v>80</v>
      </c>
      <c r="AY93" s="18" t="s">
        <v>218</v>
      </c>
      <c r="BE93" s="211">
        <f>IF(N93="základní",J93,0)</f>
        <v>0</v>
      </c>
      <c r="BF93" s="211">
        <f>IF(N93="snížená",J93,0)</f>
        <v>0</v>
      </c>
      <c r="BG93" s="211">
        <f>IF(N93="zákl. přenesená",J93,0)</f>
        <v>0</v>
      </c>
      <c r="BH93" s="211">
        <f>IF(N93="sníž. přenesená",J93,0)</f>
        <v>0</v>
      </c>
      <c r="BI93" s="211">
        <f>IF(N93="nulová",J93,0)</f>
        <v>0</v>
      </c>
      <c r="BJ93" s="18" t="s">
        <v>217</v>
      </c>
      <c r="BK93" s="211">
        <f>ROUND(I93*H93,2)</f>
        <v>0</v>
      </c>
      <c r="BL93" s="18" t="s">
        <v>217</v>
      </c>
      <c r="BM93" s="210" t="s">
        <v>248</v>
      </c>
    </row>
    <row r="94" s="2" customFormat="1">
      <c r="A94" s="40"/>
      <c r="B94" s="41"/>
      <c r="C94" s="42"/>
      <c r="D94" s="212" t="s">
        <v>220</v>
      </c>
      <c r="E94" s="42"/>
      <c r="F94" s="213" t="s">
        <v>1303</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220</v>
      </c>
      <c r="AU94" s="18" t="s">
        <v>80</v>
      </c>
    </row>
    <row r="95" s="2" customFormat="1" ht="21.75" customHeight="1">
      <c r="A95" s="40"/>
      <c r="B95" s="41"/>
      <c r="C95" s="199" t="s">
        <v>217</v>
      </c>
      <c r="D95" s="199" t="s">
        <v>212</v>
      </c>
      <c r="E95" s="200" t="s">
        <v>430</v>
      </c>
      <c r="F95" s="201" t="s">
        <v>702</v>
      </c>
      <c r="G95" s="202" t="s">
        <v>338</v>
      </c>
      <c r="H95" s="203">
        <v>60</v>
      </c>
      <c r="I95" s="204"/>
      <c r="J95" s="205">
        <f>ROUND(I95*H95,2)</f>
        <v>0</v>
      </c>
      <c r="K95" s="201" t="s">
        <v>216</v>
      </c>
      <c r="L95" s="46"/>
      <c r="M95" s="206" t="s">
        <v>39</v>
      </c>
      <c r="N95" s="207" t="s">
        <v>53</v>
      </c>
      <c r="O95" s="87"/>
      <c r="P95" s="208">
        <f>O95*H95</f>
        <v>0</v>
      </c>
      <c r="Q95" s="208">
        <v>0</v>
      </c>
      <c r="R95" s="208">
        <f>Q95*H95</f>
        <v>0</v>
      </c>
      <c r="S95" s="208">
        <v>0</v>
      </c>
      <c r="T95" s="208">
        <f>S95*H95</f>
        <v>0</v>
      </c>
      <c r="U95" s="209" t="s">
        <v>39</v>
      </c>
      <c r="V95" s="40"/>
      <c r="W95" s="40"/>
      <c r="X95" s="40"/>
      <c r="Y95" s="40"/>
      <c r="Z95" s="40"/>
      <c r="AA95" s="40"/>
      <c r="AB95" s="40"/>
      <c r="AC95" s="40"/>
      <c r="AD95" s="40"/>
      <c r="AE95" s="40"/>
      <c r="AR95" s="210" t="s">
        <v>217</v>
      </c>
      <c r="AT95" s="210" t="s">
        <v>212</v>
      </c>
      <c r="AU95" s="210" t="s">
        <v>80</v>
      </c>
      <c r="AY95" s="18" t="s">
        <v>218</v>
      </c>
      <c r="BE95" s="211">
        <f>IF(N95="základní",J95,0)</f>
        <v>0</v>
      </c>
      <c r="BF95" s="211">
        <f>IF(N95="snížená",J95,0)</f>
        <v>0</v>
      </c>
      <c r="BG95" s="211">
        <f>IF(N95="zákl. přenesená",J95,0)</f>
        <v>0</v>
      </c>
      <c r="BH95" s="211">
        <f>IF(N95="sníž. přenesená",J95,0)</f>
        <v>0</v>
      </c>
      <c r="BI95" s="211">
        <f>IF(N95="nulová",J95,0)</f>
        <v>0</v>
      </c>
      <c r="BJ95" s="18" t="s">
        <v>217</v>
      </c>
      <c r="BK95" s="211">
        <f>ROUND(I95*H95,2)</f>
        <v>0</v>
      </c>
      <c r="BL95" s="18" t="s">
        <v>217</v>
      </c>
      <c r="BM95" s="210" t="s">
        <v>219</v>
      </c>
    </row>
    <row r="96" s="2" customFormat="1">
      <c r="A96" s="40"/>
      <c r="B96" s="41"/>
      <c r="C96" s="42"/>
      <c r="D96" s="212" t="s">
        <v>220</v>
      </c>
      <c r="E96" s="42"/>
      <c r="F96" s="213" t="s">
        <v>432</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220</v>
      </c>
      <c r="AU96" s="18" t="s">
        <v>80</v>
      </c>
    </row>
    <row r="97" s="2" customFormat="1" ht="16.5" customHeight="1">
      <c r="A97" s="40"/>
      <c r="B97" s="41"/>
      <c r="C97" s="199" t="s">
        <v>243</v>
      </c>
      <c r="D97" s="199" t="s">
        <v>212</v>
      </c>
      <c r="E97" s="200" t="s">
        <v>433</v>
      </c>
      <c r="F97" s="201" t="s">
        <v>703</v>
      </c>
      <c r="G97" s="202" t="s">
        <v>273</v>
      </c>
      <c r="H97" s="203">
        <v>180</v>
      </c>
      <c r="I97" s="204"/>
      <c r="J97" s="205">
        <f>ROUND(I97*H97,2)</f>
        <v>0</v>
      </c>
      <c r="K97" s="201" t="s">
        <v>216</v>
      </c>
      <c r="L97" s="46"/>
      <c r="M97" s="206" t="s">
        <v>39</v>
      </c>
      <c r="N97" s="207" t="s">
        <v>53</v>
      </c>
      <c r="O97" s="87"/>
      <c r="P97" s="208">
        <f>O97*H97</f>
        <v>0</v>
      </c>
      <c r="Q97" s="208">
        <v>0</v>
      </c>
      <c r="R97" s="208">
        <f>Q97*H97</f>
        <v>0</v>
      </c>
      <c r="S97" s="208">
        <v>0</v>
      </c>
      <c r="T97" s="208">
        <f>S97*H97</f>
        <v>0</v>
      </c>
      <c r="U97" s="209" t="s">
        <v>39</v>
      </c>
      <c r="V97" s="40"/>
      <c r="W97" s="40"/>
      <c r="X97" s="40"/>
      <c r="Y97" s="40"/>
      <c r="Z97" s="40"/>
      <c r="AA97" s="40"/>
      <c r="AB97" s="40"/>
      <c r="AC97" s="40"/>
      <c r="AD97" s="40"/>
      <c r="AE97" s="40"/>
      <c r="AR97" s="210" t="s">
        <v>217</v>
      </c>
      <c r="AT97" s="210" t="s">
        <v>212</v>
      </c>
      <c r="AU97" s="210" t="s">
        <v>80</v>
      </c>
      <c r="AY97" s="18" t="s">
        <v>218</v>
      </c>
      <c r="BE97" s="211">
        <f>IF(N97="základní",J97,0)</f>
        <v>0</v>
      </c>
      <c r="BF97" s="211">
        <f>IF(N97="snížená",J97,0)</f>
        <v>0</v>
      </c>
      <c r="BG97" s="211">
        <f>IF(N97="zákl. přenesená",J97,0)</f>
        <v>0</v>
      </c>
      <c r="BH97" s="211">
        <f>IF(N97="sníž. přenesená",J97,0)</f>
        <v>0</v>
      </c>
      <c r="BI97" s="211">
        <f>IF(N97="nulová",J97,0)</f>
        <v>0</v>
      </c>
      <c r="BJ97" s="18" t="s">
        <v>217</v>
      </c>
      <c r="BK97" s="211">
        <f>ROUND(I97*H97,2)</f>
        <v>0</v>
      </c>
      <c r="BL97" s="18" t="s">
        <v>217</v>
      </c>
      <c r="BM97" s="210" t="s">
        <v>227</v>
      </c>
    </row>
    <row r="98" s="2" customFormat="1">
      <c r="A98" s="40"/>
      <c r="B98" s="41"/>
      <c r="C98" s="42"/>
      <c r="D98" s="212" t="s">
        <v>220</v>
      </c>
      <c r="E98" s="42"/>
      <c r="F98" s="213" t="s">
        <v>434</v>
      </c>
      <c r="G98" s="42"/>
      <c r="H98" s="42"/>
      <c r="I98" s="214"/>
      <c r="J98" s="42"/>
      <c r="K98" s="42"/>
      <c r="L98" s="46"/>
      <c r="M98" s="215"/>
      <c r="N98" s="216"/>
      <c r="O98" s="87"/>
      <c r="P98" s="87"/>
      <c r="Q98" s="87"/>
      <c r="R98" s="87"/>
      <c r="S98" s="87"/>
      <c r="T98" s="87"/>
      <c r="U98" s="88"/>
      <c r="V98" s="40"/>
      <c r="W98" s="40"/>
      <c r="X98" s="40"/>
      <c r="Y98" s="40"/>
      <c r="Z98" s="40"/>
      <c r="AA98" s="40"/>
      <c r="AB98" s="40"/>
      <c r="AC98" s="40"/>
      <c r="AD98" s="40"/>
      <c r="AE98" s="40"/>
      <c r="AT98" s="18" t="s">
        <v>220</v>
      </c>
      <c r="AU98" s="18" t="s">
        <v>80</v>
      </c>
    </row>
    <row r="99" s="2" customFormat="1">
      <c r="A99" s="40"/>
      <c r="B99" s="41"/>
      <c r="C99" s="42"/>
      <c r="D99" s="212" t="s">
        <v>234</v>
      </c>
      <c r="E99" s="42"/>
      <c r="F99" s="239" t="s">
        <v>1414</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234</v>
      </c>
      <c r="AU99" s="18" t="s">
        <v>80</v>
      </c>
    </row>
    <row r="100" s="12" customFormat="1">
      <c r="A100" s="12"/>
      <c r="B100" s="217"/>
      <c r="C100" s="218"/>
      <c r="D100" s="212" t="s">
        <v>222</v>
      </c>
      <c r="E100" s="219" t="s">
        <v>39</v>
      </c>
      <c r="F100" s="220" t="s">
        <v>1308</v>
      </c>
      <c r="G100" s="218"/>
      <c r="H100" s="221">
        <v>180</v>
      </c>
      <c r="I100" s="222"/>
      <c r="J100" s="218"/>
      <c r="K100" s="218"/>
      <c r="L100" s="223"/>
      <c r="M100" s="224"/>
      <c r="N100" s="225"/>
      <c r="O100" s="225"/>
      <c r="P100" s="225"/>
      <c r="Q100" s="225"/>
      <c r="R100" s="225"/>
      <c r="S100" s="225"/>
      <c r="T100" s="225"/>
      <c r="U100" s="226"/>
      <c r="V100" s="12"/>
      <c r="W100" s="12"/>
      <c r="X100" s="12"/>
      <c r="Y100" s="12"/>
      <c r="Z100" s="12"/>
      <c r="AA100" s="12"/>
      <c r="AB100" s="12"/>
      <c r="AC100" s="12"/>
      <c r="AD100" s="12"/>
      <c r="AE100" s="12"/>
      <c r="AT100" s="227" t="s">
        <v>222</v>
      </c>
      <c r="AU100" s="227" t="s">
        <v>80</v>
      </c>
      <c r="AV100" s="12" t="s">
        <v>89</v>
      </c>
      <c r="AW100" s="12" t="s">
        <v>41</v>
      </c>
      <c r="AX100" s="12" t="s">
        <v>80</v>
      </c>
      <c r="AY100" s="227" t="s">
        <v>218</v>
      </c>
    </row>
    <row r="101" s="13" customFormat="1">
      <c r="A101" s="13"/>
      <c r="B101" s="228"/>
      <c r="C101" s="229"/>
      <c r="D101" s="212" t="s">
        <v>222</v>
      </c>
      <c r="E101" s="230" t="s">
        <v>39</v>
      </c>
      <c r="F101" s="231" t="s">
        <v>224</v>
      </c>
      <c r="G101" s="229"/>
      <c r="H101" s="232">
        <v>180</v>
      </c>
      <c r="I101" s="233"/>
      <c r="J101" s="229"/>
      <c r="K101" s="229"/>
      <c r="L101" s="234"/>
      <c r="M101" s="235"/>
      <c r="N101" s="236"/>
      <c r="O101" s="236"/>
      <c r="P101" s="236"/>
      <c r="Q101" s="236"/>
      <c r="R101" s="236"/>
      <c r="S101" s="236"/>
      <c r="T101" s="236"/>
      <c r="U101" s="237"/>
      <c r="V101" s="13"/>
      <c r="W101" s="13"/>
      <c r="X101" s="13"/>
      <c r="Y101" s="13"/>
      <c r="Z101" s="13"/>
      <c r="AA101" s="13"/>
      <c r="AB101" s="13"/>
      <c r="AC101" s="13"/>
      <c r="AD101" s="13"/>
      <c r="AE101" s="13"/>
      <c r="AT101" s="238" t="s">
        <v>222</v>
      </c>
      <c r="AU101" s="238" t="s">
        <v>80</v>
      </c>
      <c r="AV101" s="13" t="s">
        <v>217</v>
      </c>
      <c r="AW101" s="13" t="s">
        <v>41</v>
      </c>
      <c r="AX101" s="13" t="s">
        <v>87</v>
      </c>
      <c r="AY101" s="238" t="s">
        <v>218</v>
      </c>
    </row>
    <row r="102" s="2" customFormat="1">
      <c r="A102" s="40"/>
      <c r="B102" s="41"/>
      <c r="C102" s="199" t="s">
        <v>248</v>
      </c>
      <c r="D102" s="199" t="s">
        <v>212</v>
      </c>
      <c r="E102" s="200" t="s">
        <v>1415</v>
      </c>
      <c r="F102" s="201" t="s">
        <v>1416</v>
      </c>
      <c r="G102" s="202" t="s">
        <v>239</v>
      </c>
      <c r="H102" s="203">
        <v>14</v>
      </c>
      <c r="I102" s="204"/>
      <c r="J102" s="205">
        <f>ROUND(I102*H102,2)</f>
        <v>0</v>
      </c>
      <c r="K102" s="201" t="s">
        <v>216</v>
      </c>
      <c r="L102" s="46"/>
      <c r="M102" s="206" t="s">
        <v>39</v>
      </c>
      <c r="N102" s="207" t="s">
        <v>53</v>
      </c>
      <c r="O102" s="87"/>
      <c r="P102" s="208">
        <f>O102*H102</f>
        <v>0</v>
      </c>
      <c r="Q102" s="208">
        <v>0</v>
      </c>
      <c r="R102" s="208">
        <f>Q102*H102</f>
        <v>0</v>
      </c>
      <c r="S102" s="208">
        <v>0</v>
      </c>
      <c r="T102" s="208">
        <f>S102*H102</f>
        <v>0</v>
      </c>
      <c r="U102" s="209" t="s">
        <v>39</v>
      </c>
      <c r="V102" s="40"/>
      <c r="W102" s="40"/>
      <c r="X102" s="40"/>
      <c r="Y102" s="40"/>
      <c r="Z102" s="40"/>
      <c r="AA102" s="40"/>
      <c r="AB102" s="40"/>
      <c r="AC102" s="40"/>
      <c r="AD102" s="40"/>
      <c r="AE102" s="40"/>
      <c r="AR102" s="210" t="s">
        <v>217</v>
      </c>
      <c r="AT102" s="210" t="s">
        <v>212</v>
      </c>
      <c r="AU102" s="210" t="s">
        <v>80</v>
      </c>
      <c r="AY102" s="18" t="s">
        <v>218</v>
      </c>
      <c r="BE102" s="211">
        <f>IF(N102="základní",J102,0)</f>
        <v>0</v>
      </c>
      <c r="BF102" s="211">
        <f>IF(N102="snížená",J102,0)</f>
        <v>0</v>
      </c>
      <c r="BG102" s="211">
        <f>IF(N102="zákl. přenesená",J102,0)</f>
        <v>0</v>
      </c>
      <c r="BH102" s="211">
        <f>IF(N102="sníž. přenesená",J102,0)</f>
        <v>0</v>
      </c>
      <c r="BI102" s="211">
        <f>IF(N102="nulová",J102,0)</f>
        <v>0</v>
      </c>
      <c r="BJ102" s="18" t="s">
        <v>217</v>
      </c>
      <c r="BK102" s="211">
        <f>ROUND(I102*H102,2)</f>
        <v>0</v>
      </c>
      <c r="BL102" s="18" t="s">
        <v>217</v>
      </c>
      <c r="BM102" s="210" t="s">
        <v>232</v>
      </c>
    </row>
    <row r="103" s="2" customFormat="1">
      <c r="A103" s="40"/>
      <c r="B103" s="41"/>
      <c r="C103" s="42"/>
      <c r="D103" s="212" t="s">
        <v>220</v>
      </c>
      <c r="E103" s="42"/>
      <c r="F103" s="213" t="s">
        <v>1417</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220</v>
      </c>
      <c r="AU103" s="18" t="s">
        <v>80</v>
      </c>
    </row>
    <row r="104" s="2" customFormat="1">
      <c r="A104" s="40"/>
      <c r="B104" s="41"/>
      <c r="C104" s="42"/>
      <c r="D104" s="212" t="s">
        <v>234</v>
      </c>
      <c r="E104" s="42"/>
      <c r="F104" s="239" t="s">
        <v>1418</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234</v>
      </c>
      <c r="AU104" s="18" t="s">
        <v>80</v>
      </c>
    </row>
    <row r="105" s="2" customFormat="1">
      <c r="A105" s="40"/>
      <c r="B105" s="41"/>
      <c r="C105" s="199" t="s">
        <v>254</v>
      </c>
      <c r="D105" s="199" t="s">
        <v>212</v>
      </c>
      <c r="E105" s="200" t="s">
        <v>1419</v>
      </c>
      <c r="F105" s="201" t="s">
        <v>1420</v>
      </c>
      <c r="G105" s="202" t="s">
        <v>239</v>
      </c>
      <c r="H105" s="203">
        <v>14</v>
      </c>
      <c r="I105" s="204"/>
      <c r="J105" s="205">
        <f>ROUND(I105*H105,2)</f>
        <v>0</v>
      </c>
      <c r="K105" s="201" t="s">
        <v>216</v>
      </c>
      <c r="L105" s="46"/>
      <c r="M105" s="206" t="s">
        <v>39</v>
      </c>
      <c r="N105" s="207" t="s">
        <v>53</v>
      </c>
      <c r="O105" s="87"/>
      <c r="P105" s="208">
        <f>O105*H105</f>
        <v>0</v>
      </c>
      <c r="Q105" s="208">
        <v>0</v>
      </c>
      <c r="R105" s="208">
        <f>Q105*H105</f>
        <v>0</v>
      </c>
      <c r="S105" s="208">
        <v>0</v>
      </c>
      <c r="T105" s="208">
        <f>S105*H105</f>
        <v>0</v>
      </c>
      <c r="U105" s="209" t="s">
        <v>39</v>
      </c>
      <c r="V105" s="40"/>
      <c r="W105" s="40"/>
      <c r="X105" s="40"/>
      <c r="Y105" s="40"/>
      <c r="Z105" s="40"/>
      <c r="AA105" s="40"/>
      <c r="AB105" s="40"/>
      <c r="AC105" s="40"/>
      <c r="AD105" s="40"/>
      <c r="AE105" s="40"/>
      <c r="AR105" s="210" t="s">
        <v>217</v>
      </c>
      <c r="AT105" s="210" t="s">
        <v>212</v>
      </c>
      <c r="AU105" s="210" t="s">
        <v>80</v>
      </c>
      <c r="AY105" s="18" t="s">
        <v>218</v>
      </c>
      <c r="BE105" s="211">
        <f>IF(N105="základní",J105,0)</f>
        <v>0</v>
      </c>
      <c r="BF105" s="211">
        <f>IF(N105="snížená",J105,0)</f>
        <v>0</v>
      </c>
      <c r="BG105" s="211">
        <f>IF(N105="zákl. přenesená",J105,0)</f>
        <v>0</v>
      </c>
      <c r="BH105" s="211">
        <f>IF(N105="sníž. přenesená",J105,0)</f>
        <v>0</v>
      </c>
      <c r="BI105" s="211">
        <f>IF(N105="nulová",J105,0)</f>
        <v>0</v>
      </c>
      <c r="BJ105" s="18" t="s">
        <v>217</v>
      </c>
      <c r="BK105" s="211">
        <f>ROUND(I105*H105,2)</f>
        <v>0</v>
      </c>
      <c r="BL105" s="18" t="s">
        <v>217</v>
      </c>
      <c r="BM105" s="210" t="s">
        <v>240</v>
      </c>
    </row>
    <row r="106" s="2" customFormat="1">
      <c r="A106" s="40"/>
      <c r="B106" s="41"/>
      <c r="C106" s="42"/>
      <c r="D106" s="212" t="s">
        <v>220</v>
      </c>
      <c r="E106" s="42"/>
      <c r="F106" s="213" t="s">
        <v>1421</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220</v>
      </c>
      <c r="AU106" s="18" t="s">
        <v>80</v>
      </c>
    </row>
    <row r="107" s="2" customFormat="1">
      <c r="A107" s="40"/>
      <c r="B107" s="41"/>
      <c r="C107" s="199" t="s">
        <v>219</v>
      </c>
      <c r="D107" s="199" t="s">
        <v>212</v>
      </c>
      <c r="E107" s="200" t="s">
        <v>1422</v>
      </c>
      <c r="F107" s="201" t="s">
        <v>1423</v>
      </c>
      <c r="G107" s="202" t="s">
        <v>239</v>
      </c>
      <c r="H107" s="203">
        <v>46</v>
      </c>
      <c r="I107" s="204"/>
      <c r="J107" s="205">
        <f>ROUND(I107*H107,2)</f>
        <v>0</v>
      </c>
      <c r="K107" s="201" t="s">
        <v>216</v>
      </c>
      <c r="L107" s="46"/>
      <c r="M107" s="206" t="s">
        <v>39</v>
      </c>
      <c r="N107" s="207" t="s">
        <v>53</v>
      </c>
      <c r="O107" s="87"/>
      <c r="P107" s="208">
        <f>O107*H107</f>
        <v>0</v>
      </c>
      <c r="Q107" s="208">
        <v>0</v>
      </c>
      <c r="R107" s="208">
        <f>Q107*H107</f>
        <v>0</v>
      </c>
      <c r="S107" s="208">
        <v>0</v>
      </c>
      <c r="T107" s="208">
        <f>S107*H107</f>
        <v>0</v>
      </c>
      <c r="U107" s="209" t="s">
        <v>39</v>
      </c>
      <c r="V107" s="40"/>
      <c r="W107" s="40"/>
      <c r="X107" s="40"/>
      <c r="Y107" s="40"/>
      <c r="Z107" s="40"/>
      <c r="AA107" s="40"/>
      <c r="AB107" s="40"/>
      <c r="AC107" s="40"/>
      <c r="AD107" s="40"/>
      <c r="AE107" s="40"/>
      <c r="AR107" s="210" t="s">
        <v>217</v>
      </c>
      <c r="AT107" s="210" t="s">
        <v>212</v>
      </c>
      <c r="AU107" s="210" t="s">
        <v>80</v>
      </c>
      <c r="AY107" s="18" t="s">
        <v>218</v>
      </c>
      <c r="BE107" s="211">
        <f>IF(N107="základní",J107,0)</f>
        <v>0</v>
      </c>
      <c r="BF107" s="211">
        <f>IF(N107="snížená",J107,0)</f>
        <v>0</v>
      </c>
      <c r="BG107" s="211">
        <f>IF(N107="zákl. přenesená",J107,0)</f>
        <v>0</v>
      </c>
      <c r="BH107" s="211">
        <f>IF(N107="sníž. přenesená",J107,0)</f>
        <v>0</v>
      </c>
      <c r="BI107" s="211">
        <f>IF(N107="nulová",J107,0)</f>
        <v>0</v>
      </c>
      <c r="BJ107" s="18" t="s">
        <v>217</v>
      </c>
      <c r="BK107" s="211">
        <f>ROUND(I107*H107,2)</f>
        <v>0</v>
      </c>
      <c r="BL107" s="18" t="s">
        <v>217</v>
      </c>
      <c r="BM107" s="210" t="s">
        <v>246</v>
      </c>
    </row>
    <row r="108" s="2" customFormat="1">
      <c r="A108" s="40"/>
      <c r="B108" s="41"/>
      <c r="C108" s="42"/>
      <c r="D108" s="212" t="s">
        <v>220</v>
      </c>
      <c r="E108" s="42"/>
      <c r="F108" s="213" t="s">
        <v>1424</v>
      </c>
      <c r="G108" s="42"/>
      <c r="H108" s="42"/>
      <c r="I108" s="214"/>
      <c r="J108" s="42"/>
      <c r="K108" s="42"/>
      <c r="L108" s="46"/>
      <c r="M108" s="215"/>
      <c r="N108" s="216"/>
      <c r="O108" s="87"/>
      <c r="P108" s="87"/>
      <c r="Q108" s="87"/>
      <c r="R108" s="87"/>
      <c r="S108" s="87"/>
      <c r="T108" s="87"/>
      <c r="U108" s="88"/>
      <c r="V108" s="40"/>
      <c r="W108" s="40"/>
      <c r="X108" s="40"/>
      <c r="Y108" s="40"/>
      <c r="Z108" s="40"/>
      <c r="AA108" s="40"/>
      <c r="AB108" s="40"/>
      <c r="AC108" s="40"/>
      <c r="AD108" s="40"/>
      <c r="AE108" s="40"/>
      <c r="AT108" s="18" t="s">
        <v>220</v>
      </c>
      <c r="AU108" s="18" t="s">
        <v>80</v>
      </c>
    </row>
    <row r="109" s="2" customFormat="1">
      <c r="A109" s="40"/>
      <c r="B109" s="41"/>
      <c r="C109" s="42"/>
      <c r="D109" s="212" t="s">
        <v>234</v>
      </c>
      <c r="E109" s="42"/>
      <c r="F109" s="239" t="s">
        <v>1425</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234</v>
      </c>
      <c r="AU109" s="18" t="s">
        <v>80</v>
      </c>
    </row>
    <row r="110" s="2" customFormat="1">
      <c r="A110" s="40"/>
      <c r="B110" s="41"/>
      <c r="C110" s="199" t="s">
        <v>266</v>
      </c>
      <c r="D110" s="199" t="s">
        <v>212</v>
      </c>
      <c r="E110" s="200" t="s">
        <v>440</v>
      </c>
      <c r="F110" s="201" t="s">
        <v>708</v>
      </c>
      <c r="G110" s="202" t="s">
        <v>239</v>
      </c>
      <c r="H110" s="203">
        <v>30</v>
      </c>
      <c r="I110" s="204"/>
      <c r="J110" s="205">
        <f>ROUND(I110*H110,2)</f>
        <v>0</v>
      </c>
      <c r="K110" s="201" t="s">
        <v>216</v>
      </c>
      <c r="L110" s="46"/>
      <c r="M110" s="206" t="s">
        <v>39</v>
      </c>
      <c r="N110" s="207" t="s">
        <v>53</v>
      </c>
      <c r="O110" s="87"/>
      <c r="P110" s="208">
        <f>O110*H110</f>
        <v>0</v>
      </c>
      <c r="Q110" s="208">
        <v>0</v>
      </c>
      <c r="R110" s="208">
        <f>Q110*H110</f>
        <v>0</v>
      </c>
      <c r="S110" s="208">
        <v>0</v>
      </c>
      <c r="T110" s="208">
        <f>S110*H110</f>
        <v>0</v>
      </c>
      <c r="U110" s="209" t="s">
        <v>39</v>
      </c>
      <c r="V110" s="40"/>
      <c r="W110" s="40"/>
      <c r="X110" s="40"/>
      <c r="Y110" s="40"/>
      <c r="Z110" s="40"/>
      <c r="AA110" s="40"/>
      <c r="AB110" s="40"/>
      <c r="AC110" s="40"/>
      <c r="AD110" s="40"/>
      <c r="AE110" s="40"/>
      <c r="AR110" s="210" t="s">
        <v>217</v>
      </c>
      <c r="AT110" s="210" t="s">
        <v>212</v>
      </c>
      <c r="AU110" s="210" t="s">
        <v>80</v>
      </c>
      <c r="AY110" s="18" t="s">
        <v>218</v>
      </c>
      <c r="BE110" s="211">
        <f>IF(N110="základní",J110,0)</f>
        <v>0</v>
      </c>
      <c r="BF110" s="211">
        <f>IF(N110="snížená",J110,0)</f>
        <v>0</v>
      </c>
      <c r="BG110" s="211">
        <f>IF(N110="zákl. přenesená",J110,0)</f>
        <v>0</v>
      </c>
      <c r="BH110" s="211">
        <f>IF(N110="sníž. přenesená",J110,0)</f>
        <v>0</v>
      </c>
      <c r="BI110" s="211">
        <f>IF(N110="nulová",J110,0)</f>
        <v>0</v>
      </c>
      <c r="BJ110" s="18" t="s">
        <v>217</v>
      </c>
      <c r="BK110" s="211">
        <f>ROUND(I110*H110,2)</f>
        <v>0</v>
      </c>
      <c r="BL110" s="18" t="s">
        <v>217</v>
      </c>
      <c r="BM110" s="210" t="s">
        <v>318</v>
      </c>
    </row>
    <row r="111" s="2" customFormat="1">
      <c r="A111" s="40"/>
      <c r="B111" s="41"/>
      <c r="C111" s="42"/>
      <c r="D111" s="212" t="s">
        <v>220</v>
      </c>
      <c r="E111" s="42"/>
      <c r="F111" s="213" t="s">
        <v>442</v>
      </c>
      <c r="G111" s="42"/>
      <c r="H111" s="42"/>
      <c r="I111" s="214"/>
      <c r="J111" s="42"/>
      <c r="K111" s="42"/>
      <c r="L111" s="46"/>
      <c r="M111" s="215"/>
      <c r="N111" s="216"/>
      <c r="O111" s="87"/>
      <c r="P111" s="87"/>
      <c r="Q111" s="87"/>
      <c r="R111" s="87"/>
      <c r="S111" s="87"/>
      <c r="T111" s="87"/>
      <c r="U111" s="88"/>
      <c r="V111" s="40"/>
      <c r="W111" s="40"/>
      <c r="X111" s="40"/>
      <c r="Y111" s="40"/>
      <c r="Z111" s="40"/>
      <c r="AA111" s="40"/>
      <c r="AB111" s="40"/>
      <c r="AC111" s="40"/>
      <c r="AD111" s="40"/>
      <c r="AE111" s="40"/>
      <c r="AT111" s="18" t="s">
        <v>220</v>
      </c>
      <c r="AU111" s="18" t="s">
        <v>80</v>
      </c>
    </row>
    <row r="112" s="2" customFormat="1">
      <c r="A112" s="40"/>
      <c r="B112" s="41"/>
      <c r="C112" s="42"/>
      <c r="D112" s="212" t="s">
        <v>234</v>
      </c>
      <c r="E112" s="42"/>
      <c r="F112" s="239" t="s">
        <v>1426</v>
      </c>
      <c r="G112" s="42"/>
      <c r="H112" s="42"/>
      <c r="I112" s="214"/>
      <c r="J112" s="42"/>
      <c r="K112" s="42"/>
      <c r="L112" s="46"/>
      <c r="M112" s="215"/>
      <c r="N112" s="216"/>
      <c r="O112" s="87"/>
      <c r="P112" s="87"/>
      <c r="Q112" s="87"/>
      <c r="R112" s="87"/>
      <c r="S112" s="87"/>
      <c r="T112" s="87"/>
      <c r="U112" s="88"/>
      <c r="V112" s="40"/>
      <c r="W112" s="40"/>
      <c r="X112" s="40"/>
      <c r="Y112" s="40"/>
      <c r="Z112" s="40"/>
      <c r="AA112" s="40"/>
      <c r="AB112" s="40"/>
      <c r="AC112" s="40"/>
      <c r="AD112" s="40"/>
      <c r="AE112" s="40"/>
      <c r="AT112" s="18" t="s">
        <v>234</v>
      </c>
      <c r="AU112" s="18" t="s">
        <v>80</v>
      </c>
    </row>
    <row r="113" s="2" customFormat="1">
      <c r="A113" s="40"/>
      <c r="B113" s="41"/>
      <c r="C113" s="199" t="s">
        <v>227</v>
      </c>
      <c r="D113" s="199" t="s">
        <v>212</v>
      </c>
      <c r="E113" s="200" t="s">
        <v>1427</v>
      </c>
      <c r="F113" s="201" t="s">
        <v>1428</v>
      </c>
      <c r="G113" s="202" t="s">
        <v>239</v>
      </c>
      <c r="H113" s="203">
        <v>9</v>
      </c>
      <c r="I113" s="204"/>
      <c r="J113" s="205">
        <f>ROUND(I113*H113,2)</f>
        <v>0</v>
      </c>
      <c r="K113" s="201" t="s">
        <v>216</v>
      </c>
      <c r="L113" s="46"/>
      <c r="M113" s="206" t="s">
        <v>39</v>
      </c>
      <c r="N113" s="207" t="s">
        <v>53</v>
      </c>
      <c r="O113" s="87"/>
      <c r="P113" s="208">
        <f>O113*H113</f>
        <v>0</v>
      </c>
      <c r="Q113" s="208">
        <v>0</v>
      </c>
      <c r="R113" s="208">
        <f>Q113*H113</f>
        <v>0</v>
      </c>
      <c r="S113" s="208">
        <v>0</v>
      </c>
      <c r="T113" s="208">
        <f>S113*H113</f>
        <v>0</v>
      </c>
      <c r="U113" s="209" t="s">
        <v>39</v>
      </c>
      <c r="V113" s="40"/>
      <c r="W113" s="40"/>
      <c r="X113" s="40"/>
      <c r="Y113" s="40"/>
      <c r="Z113" s="40"/>
      <c r="AA113" s="40"/>
      <c r="AB113" s="40"/>
      <c r="AC113" s="40"/>
      <c r="AD113" s="40"/>
      <c r="AE113" s="40"/>
      <c r="AR113" s="210" t="s">
        <v>217</v>
      </c>
      <c r="AT113" s="210" t="s">
        <v>212</v>
      </c>
      <c r="AU113" s="210" t="s">
        <v>80</v>
      </c>
      <c r="AY113" s="18" t="s">
        <v>218</v>
      </c>
      <c r="BE113" s="211">
        <f>IF(N113="základní",J113,0)</f>
        <v>0</v>
      </c>
      <c r="BF113" s="211">
        <f>IF(N113="snížená",J113,0)</f>
        <v>0</v>
      </c>
      <c r="BG113" s="211">
        <f>IF(N113="zákl. přenesená",J113,0)</f>
        <v>0</v>
      </c>
      <c r="BH113" s="211">
        <f>IF(N113="sníž. přenesená",J113,0)</f>
        <v>0</v>
      </c>
      <c r="BI113" s="211">
        <f>IF(N113="nulová",J113,0)</f>
        <v>0</v>
      </c>
      <c r="BJ113" s="18" t="s">
        <v>217</v>
      </c>
      <c r="BK113" s="211">
        <f>ROUND(I113*H113,2)</f>
        <v>0</v>
      </c>
      <c r="BL113" s="18" t="s">
        <v>217</v>
      </c>
      <c r="BM113" s="210" t="s">
        <v>330</v>
      </c>
    </row>
    <row r="114" s="2" customFormat="1">
      <c r="A114" s="40"/>
      <c r="B114" s="41"/>
      <c r="C114" s="42"/>
      <c r="D114" s="212" t="s">
        <v>220</v>
      </c>
      <c r="E114" s="42"/>
      <c r="F114" s="213" t="s">
        <v>1429</v>
      </c>
      <c r="G114" s="42"/>
      <c r="H114" s="42"/>
      <c r="I114" s="214"/>
      <c r="J114" s="42"/>
      <c r="K114" s="42"/>
      <c r="L114" s="46"/>
      <c r="M114" s="215"/>
      <c r="N114" s="216"/>
      <c r="O114" s="87"/>
      <c r="P114" s="87"/>
      <c r="Q114" s="87"/>
      <c r="R114" s="87"/>
      <c r="S114" s="87"/>
      <c r="T114" s="87"/>
      <c r="U114" s="88"/>
      <c r="V114" s="40"/>
      <c r="W114" s="40"/>
      <c r="X114" s="40"/>
      <c r="Y114" s="40"/>
      <c r="Z114" s="40"/>
      <c r="AA114" s="40"/>
      <c r="AB114" s="40"/>
      <c r="AC114" s="40"/>
      <c r="AD114" s="40"/>
      <c r="AE114" s="40"/>
      <c r="AT114" s="18" t="s">
        <v>220</v>
      </c>
      <c r="AU114" s="18" t="s">
        <v>80</v>
      </c>
    </row>
    <row r="115" s="2" customFormat="1">
      <c r="A115" s="40"/>
      <c r="B115" s="41"/>
      <c r="C115" s="42"/>
      <c r="D115" s="212" t="s">
        <v>234</v>
      </c>
      <c r="E115" s="42"/>
      <c r="F115" s="239" t="s">
        <v>1430</v>
      </c>
      <c r="G115" s="42"/>
      <c r="H115" s="42"/>
      <c r="I115" s="214"/>
      <c r="J115" s="42"/>
      <c r="K115" s="42"/>
      <c r="L115" s="46"/>
      <c r="M115" s="215"/>
      <c r="N115" s="216"/>
      <c r="O115" s="87"/>
      <c r="P115" s="87"/>
      <c r="Q115" s="87"/>
      <c r="R115" s="87"/>
      <c r="S115" s="87"/>
      <c r="T115" s="87"/>
      <c r="U115" s="88"/>
      <c r="V115" s="40"/>
      <c r="W115" s="40"/>
      <c r="X115" s="40"/>
      <c r="Y115" s="40"/>
      <c r="Z115" s="40"/>
      <c r="AA115" s="40"/>
      <c r="AB115" s="40"/>
      <c r="AC115" s="40"/>
      <c r="AD115" s="40"/>
      <c r="AE115" s="40"/>
      <c r="AT115" s="18" t="s">
        <v>234</v>
      </c>
      <c r="AU115" s="18" t="s">
        <v>80</v>
      </c>
    </row>
    <row r="116" s="2" customFormat="1">
      <c r="A116" s="40"/>
      <c r="B116" s="41"/>
      <c r="C116" s="199" t="s">
        <v>278</v>
      </c>
      <c r="D116" s="199" t="s">
        <v>212</v>
      </c>
      <c r="E116" s="200" t="s">
        <v>1427</v>
      </c>
      <c r="F116" s="201" t="s">
        <v>1428</v>
      </c>
      <c r="G116" s="202" t="s">
        <v>239</v>
      </c>
      <c r="H116" s="203">
        <v>8</v>
      </c>
      <c r="I116" s="204"/>
      <c r="J116" s="205">
        <f>ROUND(I116*H116,2)</f>
        <v>0</v>
      </c>
      <c r="K116" s="201" t="s">
        <v>216</v>
      </c>
      <c r="L116" s="46"/>
      <c r="M116" s="206" t="s">
        <v>39</v>
      </c>
      <c r="N116" s="207" t="s">
        <v>53</v>
      </c>
      <c r="O116" s="87"/>
      <c r="P116" s="208">
        <f>O116*H116</f>
        <v>0</v>
      </c>
      <c r="Q116" s="208">
        <v>0</v>
      </c>
      <c r="R116" s="208">
        <f>Q116*H116</f>
        <v>0</v>
      </c>
      <c r="S116" s="208">
        <v>0</v>
      </c>
      <c r="T116" s="208">
        <f>S116*H116</f>
        <v>0</v>
      </c>
      <c r="U116" s="209" t="s">
        <v>39</v>
      </c>
      <c r="V116" s="40"/>
      <c r="W116" s="40"/>
      <c r="X116" s="40"/>
      <c r="Y116" s="40"/>
      <c r="Z116" s="40"/>
      <c r="AA116" s="40"/>
      <c r="AB116" s="40"/>
      <c r="AC116" s="40"/>
      <c r="AD116" s="40"/>
      <c r="AE116" s="40"/>
      <c r="AR116" s="210" t="s">
        <v>217</v>
      </c>
      <c r="AT116" s="210" t="s">
        <v>212</v>
      </c>
      <c r="AU116" s="210" t="s">
        <v>80</v>
      </c>
      <c r="AY116" s="18" t="s">
        <v>218</v>
      </c>
      <c r="BE116" s="211">
        <f>IF(N116="základní",J116,0)</f>
        <v>0</v>
      </c>
      <c r="BF116" s="211">
        <f>IF(N116="snížená",J116,0)</f>
        <v>0</v>
      </c>
      <c r="BG116" s="211">
        <f>IF(N116="zákl. přenesená",J116,0)</f>
        <v>0</v>
      </c>
      <c r="BH116" s="211">
        <f>IF(N116="sníž. přenesená",J116,0)</f>
        <v>0</v>
      </c>
      <c r="BI116" s="211">
        <f>IF(N116="nulová",J116,0)</f>
        <v>0</v>
      </c>
      <c r="BJ116" s="18" t="s">
        <v>217</v>
      </c>
      <c r="BK116" s="211">
        <f>ROUND(I116*H116,2)</f>
        <v>0</v>
      </c>
      <c r="BL116" s="18" t="s">
        <v>217</v>
      </c>
      <c r="BM116" s="210" t="s">
        <v>251</v>
      </c>
    </row>
    <row r="117" s="2" customFormat="1">
      <c r="A117" s="40"/>
      <c r="B117" s="41"/>
      <c r="C117" s="42"/>
      <c r="D117" s="212" t="s">
        <v>220</v>
      </c>
      <c r="E117" s="42"/>
      <c r="F117" s="213" t="s">
        <v>1429</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220</v>
      </c>
      <c r="AU117" s="18" t="s">
        <v>80</v>
      </c>
    </row>
    <row r="118" s="2" customFormat="1">
      <c r="A118" s="40"/>
      <c r="B118" s="41"/>
      <c r="C118" s="42"/>
      <c r="D118" s="212" t="s">
        <v>234</v>
      </c>
      <c r="E118" s="42"/>
      <c r="F118" s="239" t="s">
        <v>1431</v>
      </c>
      <c r="G118" s="42"/>
      <c r="H118" s="42"/>
      <c r="I118" s="214"/>
      <c r="J118" s="42"/>
      <c r="K118" s="42"/>
      <c r="L118" s="46"/>
      <c r="M118" s="215"/>
      <c r="N118" s="216"/>
      <c r="O118" s="87"/>
      <c r="P118" s="87"/>
      <c r="Q118" s="87"/>
      <c r="R118" s="87"/>
      <c r="S118" s="87"/>
      <c r="T118" s="87"/>
      <c r="U118" s="88"/>
      <c r="V118" s="40"/>
      <c r="W118" s="40"/>
      <c r="X118" s="40"/>
      <c r="Y118" s="40"/>
      <c r="Z118" s="40"/>
      <c r="AA118" s="40"/>
      <c r="AB118" s="40"/>
      <c r="AC118" s="40"/>
      <c r="AD118" s="40"/>
      <c r="AE118" s="40"/>
      <c r="AT118" s="18" t="s">
        <v>234</v>
      </c>
      <c r="AU118" s="18" t="s">
        <v>80</v>
      </c>
    </row>
    <row r="119" s="2" customFormat="1">
      <c r="A119" s="40"/>
      <c r="B119" s="41"/>
      <c r="C119" s="199" t="s">
        <v>232</v>
      </c>
      <c r="D119" s="199" t="s">
        <v>212</v>
      </c>
      <c r="E119" s="200" t="s">
        <v>1321</v>
      </c>
      <c r="F119" s="201" t="s">
        <v>1322</v>
      </c>
      <c r="G119" s="202" t="s">
        <v>239</v>
      </c>
      <c r="H119" s="203">
        <v>130.5</v>
      </c>
      <c r="I119" s="204"/>
      <c r="J119" s="205">
        <f>ROUND(I119*H119,2)</f>
        <v>0</v>
      </c>
      <c r="K119" s="201" t="s">
        <v>216</v>
      </c>
      <c r="L119" s="46"/>
      <c r="M119" s="206" t="s">
        <v>39</v>
      </c>
      <c r="N119" s="207" t="s">
        <v>53</v>
      </c>
      <c r="O119" s="87"/>
      <c r="P119" s="208">
        <f>O119*H119</f>
        <v>0</v>
      </c>
      <c r="Q119" s="208">
        <v>0</v>
      </c>
      <c r="R119" s="208">
        <f>Q119*H119</f>
        <v>0</v>
      </c>
      <c r="S119" s="208">
        <v>0</v>
      </c>
      <c r="T119" s="208">
        <f>S119*H119</f>
        <v>0</v>
      </c>
      <c r="U119" s="209" t="s">
        <v>39</v>
      </c>
      <c r="V119" s="40"/>
      <c r="W119" s="40"/>
      <c r="X119" s="40"/>
      <c r="Y119" s="40"/>
      <c r="Z119" s="40"/>
      <c r="AA119" s="40"/>
      <c r="AB119" s="40"/>
      <c r="AC119" s="40"/>
      <c r="AD119" s="40"/>
      <c r="AE119" s="40"/>
      <c r="AR119" s="210" t="s">
        <v>217</v>
      </c>
      <c r="AT119" s="210" t="s">
        <v>212</v>
      </c>
      <c r="AU119" s="210" t="s">
        <v>80</v>
      </c>
      <c r="AY119" s="18" t="s">
        <v>218</v>
      </c>
      <c r="BE119" s="211">
        <f>IF(N119="základní",J119,0)</f>
        <v>0</v>
      </c>
      <c r="BF119" s="211">
        <f>IF(N119="snížená",J119,0)</f>
        <v>0</v>
      </c>
      <c r="BG119" s="211">
        <f>IF(N119="zákl. přenesená",J119,0)</f>
        <v>0</v>
      </c>
      <c r="BH119" s="211">
        <f>IF(N119="sníž. přenesená",J119,0)</f>
        <v>0</v>
      </c>
      <c r="BI119" s="211">
        <f>IF(N119="nulová",J119,0)</f>
        <v>0</v>
      </c>
      <c r="BJ119" s="18" t="s">
        <v>217</v>
      </c>
      <c r="BK119" s="211">
        <f>ROUND(I119*H119,2)</f>
        <v>0</v>
      </c>
      <c r="BL119" s="18" t="s">
        <v>217</v>
      </c>
      <c r="BM119" s="210" t="s">
        <v>351</v>
      </c>
    </row>
    <row r="120" s="2" customFormat="1">
      <c r="A120" s="40"/>
      <c r="B120" s="41"/>
      <c r="C120" s="42"/>
      <c r="D120" s="212" t="s">
        <v>220</v>
      </c>
      <c r="E120" s="42"/>
      <c r="F120" s="213" t="s">
        <v>1323</v>
      </c>
      <c r="G120" s="42"/>
      <c r="H120" s="42"/>
      <c r="I120" s="214"/>
      <c r="J120" s="42"/>
      <c r="K120" s="42"/>
      <c r="L120" s="46"/>
      <c r="M120" s="215"/>
      <c r="N120" s="216"/>
      <c r="O120" s="87"/>
      <c r="P120" s="87"/>
      <c r="Q120" s="87"/>
      <c r="R120" s="87"/>
      <c r="S120" s="87"/>
      <c r="T120" s="87"/>
      <c r="U120" s="88"/>
      <c r="V120" s="40"/>
      <c r="W120" s="40"/>
      <c r="X120" s="40"/>
      <c r="Y120" s="40"/>
      <c r="Z120" s="40"/>
      <c r="AA120" s="40"/>
      <c r="AB120" s="40"/>
      <c r="AC120" s="40"/>
      <c r="AD120" s="40"/>
      <c r="AE120" s="40"/>
      <c r="AT120" s="18" t="s">
        <v>220</v>
      </c>
      <c r="AU120" s="18" t="s">
        <v>80</v>
      </c>
    </row>
    <row r="121" s="2" customFormat="1">
      <c r="A121" s="40"/>
      <c r="B121" s="41"/>
      <c r="C121" s="42"/>
      <c r="D121" s="212" t="s">
        <v>234</v>
      </c>
      <c r="E121" s="42"/>
      <c r="F121" s="239" t="s">
        <v>1432</v>
      </c>
      <c r="G121" s="42"/>
      <c r="H121" s="42"/>
      <c r="I121" s="214"/>
      <c r="J121" s="42"/>
      <c r="K121" s="42"/>
      <c r="L121" s="46"/>
      <c r="M121" s="215"/>
      <c r="N121" s="216"/>
      <c r="O121" s="87"/>
      <c r="P121" s="87"/>
      <c r="Q121" s="87"/>
      <c r="R121" s="87"/>
      <c r="S121" s="87"/>
      <c r="T121" s="87"/>
      <c r="U121" s="88"/>
      <c r="V121" s="40"/>
      <c r="W121" s="40"/>
      <c r="X121" s="40"/>
      <c r="Y121" s="40"/>
      <c r="Z121" s="40"/>
      <c r="AA121" s="40"/>
      <c r="AB121" s="40"/>
      <c r="AC121" s="40"/>
      <c r="AD121" s="40"/>
      <c r="AE121" s="40"/>
      <c r="AT121" s="18" t="s">
        <v>234</v>
      </c>
      <c r="AU121" s="18" t="s">
        <v>80</v>
      </c>
    </row>
    <row r="122" s="2" customFormat="1">
      <c r="A122" s="40"/>
      <c r="B122" s="41"/>
      <c r="C122" s="199" t="s">
        <v>288</v>
      </c>
      <c r="D122" s="199" t="s">
        <v>212</v>
      </c>
      <c r="E122" s="200" t="s">
        <v>444</v>
      </c>
      <c r="F122" s="201" t="s">
        <v>710</v>
      </c>
      <c r="G122" s="202" t="s">
        <v>239</v>
      </c>
      <c r="H122" s="203">
        <v>17</v>
      </c>
      <c r="I122" s="204"/>
      <c r="J122" s="205">
        <f>ROUND(I122*H122,2)</f>
        <v>0</v>
      </c>
      <c r="K122" s="201" t="s">
        <v>216</v>
      </c>
      <c r="L122" s="46"/>
      <c r="M122" s="206" t="s">
        <v>39</v>
      </c>
      <c r="N122" s="207" t="s">
        <v>53</v>
      </c>
      <c r="O122" s="87"/>
      <c r="P122" s="208">
        <f>O122*H122</f>
        <v>0</v>
      </c>
      <c r="Q122" s="208">
        <v>0</v>
      </c>
      <c r="R122" s="208">
        <f>Q122*H122</f>
        <v>0</v>
      </c>
      <c r="S122" s="208">
        <v>0</v>
      </c>
      <c r="T122" s="208">
        <f>S122*H122</f>
        <v>0</v>
      </c>
      <c r="U122" s="209" t="s">
        <v>39</v>
      </c>
      <c r="V122" s="40"/>
      <c r="W122" s="40"/>
      <c r="X122" s="40"/>
      <c r="Y122" s="40"/>
      <c r="Z122" s="40"/>
      <c r="AA122" s="40"/>
      <c r="AB122" s="40"/>
      <c r="AC122" s="40"/>
      <c r="AD122" s="40"/>
      <c r="AE122" s="40"/>
      <c r="AR122" s="210" t="s">
        <v>217</v>
      </c>
      <c r="AT122" s="210" t="s">
        <v>212</v>
      </c>
      <c r="AU122" s="210" t="s">
        <v>80</v>
      </c>
      <c r="AY122" s="18" t="s">
        <v>218</v>
      </c>
      <c r="BE122" s="211">
        <f>IF(N122="základní",J122,0)</f>
        <v>0</v>
      </c>
      <c r="BF122" s="211">
        <f>IF(N122="snížená",J122,0)</f>
        <v>0</v>
      </c>
      <c r="BG122" s="211">
        <f>IF(N122="zákl. přenesená",J122,0)</f>
        <v>0</v>
      </c>
      <c r="BH122" s="211">
        <f>IF(N122="sníž. přenesená",J122,0)</f>
        <v>0</v>
      </c>
      <c r="BI122" s="211">
        <f>IF(N122="nulová",J122,0)</f>
        <v>0</v>
      </c>
      <c r="BJ122" s="18" t="s">
        <v>217</v>
      </c>
      <c r="BK122" s="211">
        <f>ROUND(I122*H122,2)</f>
        <v>0</v>
      </c>
      <c r="BL122" s="18" t="s">
        <v>217</v>
      </c>
      <c r="BM122" s="210" t="s">
        <v>363</v>
      </c>
    </row>
    <row r="123" s="2" customFormat="1">
      <c r="A123" s="40"/>
      <c r="B123" s="41"/>
      <c r="C123" s="42"/>
      <c r="D123" s="212" t="s">
        <v>220</v>
      </c>
      <c r="E123" s="42"/>
      <c r="F123" s="213" t="s">
        <v>446</v>
      </c>
      <c r="G123" s="42"/>
      <c r="H123" s="42"/>
      <c r="I123" s="214"/>
      <c r="J123" s="42"/>
      <c r="K123" s="42"/>
      <c r="L123" s="46"/>
      <c r="M123" s="215"/>
      <c r="N123" s="216"/>
      <c r="O123" s="87"/>
      <c r="P123" s="87"/>
      <c r="Q123" s="87"/>
      <c r="R123" s="87"/>
      <c r="S123" s="87"/>
      <c r="T123" s="87"/>
      <c r="U123" s="88"/>
      <c r="V123" s="40"/>
      <c r="W123" s="40"/>
      <c r="X123" s="40"/>
      <c r="Y123" s="40"/>
      <c r="Z123" s="40"/>
      <c r="AA123" s="40"/>
      <c r="AB123" s="40"/>
      <c r="AC123" s="40"/>
      <c r="AD123" s="40"/>
      <c r="AE123" s="40"/>
      <c r="AT123" s="18" t="s">
        <v>220</v>
      </c>
      <c r="AU123" s="18" t="s">
        <v>80</v>
      </c>
    </row>
    <row r="124" s="2" customFormat="1">
      <c r="A124" s="40"/>
      <c r="B124" s="41"/>
      <c r="C124" s="42"/>
      <c r="D124" s="212" t="s">
        <v>234</v>
      </c>
      <c r="E124" s="42"/>
      <c r="F124" s="239" t="s">
        <v>1433</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234</v>
      </c>
      <c r="AU124" s="18" t="s">
        <v>80</v>
      </c>
    </row>
    <row r="125" s="2" customFormat="1">
      <c r="A125" s="40"/>
      <c r="B125" s="41"/>
      <c r="C125" s="199" t="s">
        <v>240</v>
      </c>
      <c r="D125" s="199" t="s">
        <v>212</v>
      </c>
      <c r="E125" s="200" t="s">
        <v>1434</v>
      </c>
      <c r="F125" s="201" t="s">
        <v>1435</v>
      </c>
      <c r="G125" s="202" t="s">
        <v>721</v>
      </c>
      <c r="H125" s="203">
        <v>68</v>
      </c>
      <c r="I125" s="204"/>
      <c r="J125" s="205">
        <f>ROUND(I125*H125,2)</f>
        <v>0</v>
      </c>
      <c r="K125" s="201" t="s">
        <v>216</v>
      </c>
      <c r="L125" s="46"/>
      <c r="M125" s="206" t="s">
        <v>39</v>
      </c>
      <c r="N125" s="207" t="s">
        <v>53</v>
      </c>
      <c r="O125" s="87"/>
      <c r="P125" s="208">
        <f>O125*H125</f>
        <v>0</v>
      </c>
      <c r="Q125" s="208">
        <v>0</v>
      </c>
      <c r="R125" s="208">
        <f>Q125*H125</f>
        <v>0</v>
      </c>
      <c r="S125" s="208">
        <v>0</v>
      </c>
      <c r="T125" s="208">
        <f>S125*H125</f>
        <v>0</v>
      </c>
      <c r="U125" s="209" t="s">
        <v>39</v>
      </c>
      <c r="V125" s="40"/>
      <c r="W125" s="40"/>
      <c r="X125" s="40"/>
      <c r="Y125" s="40"/>
      <c r="Z125" s="40"/>
      <c r="AA125" s="40"/>
      <c r="AB125" s="40"/>
      <c r="AC125" s="40"/>
      <c r="AD125" s="40"/>
      <c r="AE125" s="40"/>
      <c r="AR125" s="210" t="s">
        <v>217</v>
      </c>
      <c r="AT125" s="210" t="s">
        <v>212</v>
      </c>
      <c r="AU125" s="210" t="s">
        <v>80</v>
      </c>
      <c r="AY125" s="18" t="s">
        <v>218</v>
      </c>
      <c r="BE125" s="211">
        <f>IF(N125="základní",J125,0)</f>
        <v>0</v>
      </c>
      <c r="BF125" s="211">
        <f>IF(N125="snížená",J125,0)</f>
        <v>0</v>
      </c>
      <c r="BG125" s="211">
        <f>IF(N125="zákl. přenesená",J125,0)</f>
        <v>0</v>
      </c>
      <c r="BH125" s="211">
        <f>IF(N125="sníž. přenesená",J125,0)</f>
        <v>0</v>
      </c>
      <c r="BI125" s="211">
        <f>IF(N125="nulová",J125,0)</f>
        <v>0</v>
      </c>
      <c r="BJ125" s="18" t="s">
        <v>217</v>
      </c>
      <c r="BK125" s="211">
        <f>ROUND(I125*H125,2)</f>
        <v>0</v>
      </c>
      <c r="BL125" s="18" t="s">
        <v>217</v>
      </c>
      <c r="BM125" s="210" t="s">
        <v>375</v>
      </c>
    </row>
    <row r="126" s="2" customFormat="1">
      <c r="A126" s="40"/>
      <c r="B126" s="41"/>
      <c r="C126" s="42"/>
      <c r="D126" s="212" t="s">
        <v>220</v>
      </c>
      <c r="E126" s="42"/>
      <c r="F126" s="213" t="s">
        <v>1436</v>
      </c>
      <c r="G126" s="42"/>
      <c r="H126" s="42"/>
      <c r="I126" s="214"/>
      <c r="J126" s="42"/>
      <c r="K126" s="42"/>
      <c r="L126" s="46"/>
      <c r="M126" s="215"/>
      <c r="N126" s="216"/>
      <c r="O126" s="87"/>
      <c r="P126" s="87"/>
      <c r="Q126" s="87"/>
      <c r="R126" s="87"/>
      <c r="S126" s="87"/>
      <c r="T126" s="87"/>
      <c r="U126" s="88"/>
      <c r="V126" s="40"/>
      <c r="W126" s="40"/>
      <c r="X126" s="40"/>
      <c r="Y126" s="40"/>
      <c r="Z126" s="40"/>
      <c r="AA126" s="40"/>
      <c r="AB126" s="40"/>
      <c r="AC126" s="40"/>
      <c r="AD126" s="40"/>
      <c r="AE126" s="40"/>
      <c r="AT126" s="18" t="s">
        <v>220</v>
      </c>
      <c r="AU126" s="18" t="s">
        <v>80</v>
      </c>
    </row>
    <row r="127" s="2" customFormat="1">
      <c r="A127" s="40"/>
      <c r="B127" s="41"/>
      <c r="C127" s="42"/>
      <c r="D127" s="212" t="s">
        <v>234</v>
      </c>
      <c r="E127" s="42"/>
      <c r="F127" s="239" t="s">
        <v>1437</v>
      </c>
      <c r="G127" s="42"/>
      <c r="H127" s="42"/>
      <c r="I127" s="214"/>
      <c r="J127" s="42"/>
      <c r="K127" s="42"/>
      <c r="L127" s="46"/>
      <c r="M127" s="215"/>
      <c r="N127" s="216"/>
      <c r="O127" s="87"/>
      <c r="P127" s="87"/>
      <c r="Q127" s="87"/>
      <c r="R127" s="87"/>
      <c r="S127" s="87"/>
      <c r="T127" s="87"/>
      <c r="U127" s="88"/>
      <c r="V127" s="40"/>
      <c r="W127" s="40"/>
      <c r="X127" s="40"/>
      <c r="Y127" s="40"/>
      <c r="Z127" s="40"/>
      <c r="AA127" s="40"/>
      <c r="AB127" s="40"/>
      <c r="AC127" s="40"/>
      <c r="AD127" s="40"/>
      <c r="AE127" s="40"/>
      <c r="AT127" s="18" t="s">
        <v>234</v>
      </c>
      <c r="AU127" s="18" t="s">
        <v>80</v>
      </c>
    </row>
    <row r="128" s="2" customFormat="1" ht="16.5" customHeight="1">
      <c r="A128" s="40"/>
      <c r="B128" s="41"/>
      <c r="C128" s="199" t="s">
        <v>8</v>
      </c>
      <c r="D128" s="199" t="s">
        <v>212</v>
      </c>
      <c r="E128" s="200" t="s">
        <v>1438</v>
      </c>
      <c r="F128" s="201" t="s">
        <v>1439</v>
      </c>
      <c r="G128" s="202" t="s">
        <v>239</v>
      </c>
      <c r="H128" s="203">
        <v>33</v>
      </c>
      <c r="I128" s="204"/>
      <c r="J128" s="205">
        <f>ROUND(I128*H128,2)</f>
        <v>0</v>
      </c>
      <c r="K128" s="201" t="s">
        <v>216</v>
      </c>
      <c r="L128" s="46"/>
      <c r="M128" s="206" t="s">
        <v>39</v>
      </c>
      <c r="N128" s="207" t="s">
        <v>53</v>
      </c>
      <c r="O128" s="87"/>
      <c r="P128" s="208">
        <f>O128*H128</f>
        <v>0</v>
      </c>
      <c r="Q128" s="208">
        <v>0</v>
      </c>
      <c r="R128" s="208">
        <f>Q128*H128</f>
        <v>0</v>
      </c>
      <c r="S128" s="208">
        <v>0</v>
      </c>
      <c r="T128" s="208">
        <f>S128*H128</f>
        <v>0</v>
      </c>
      <c r="U128" s="209" t="s">
        <v>39</v>
      </c>
      <c r="V128" s="40"/>
      <c r="W128" s="40"/>
      <c r="X128" s="40"/>
      <c r="Y128" s="40"/>
      <c r="Z128" s="40"/>
      <c r="AA128" s="40"/>
      <c r="AB128" s="40"/>
      <c r="AC128" s="40"/>
      <c r="AD128" s="40"/>
      <c r="AE128" s="40"/>
      <c r="AR128" s="210" t="s">
        <v>217</v>
      </c>
      <c r="AT128" s="210" t="s">
        <v>212</v>
      </c>
      <c r="AU128" s="210" t="s">
        <v>80</v>
      </c>
      <c r="AY128" s="18" t="s">
        <v>218</v>
      </c>
      <c r="BE128" s="211">
        <f>IF(N128="základní",J128,0)</f>
        <v>0</v>
      </c>
      <c r="BF128" s="211">
        <f>IF(N128="snížená",J128,0)</f>
        <v>0</v>
      </c>
      <c r="BG128" s="211">
        <f>IF(N128="zákl. přenesená",J128,0)</f>
        <v>0</v>
      </c>
      <c r="BH128" s="211">
        <f>IF(N128="sníž. přenesená",J128,0)</f>
        <v>0</v>
      </c>
      <c r="BI128" s="211">
        <f>IF(N128="nulová",J128,0)</f>
        <v>0</v>
      </c>
      <c r="BJ128" s="18" t="s">
        <v>217</v>
      </c>
      <c r="BK128" s="211">
        <f>ROUND(I128*H128,2)</f>
        <v>0</v>
      </c>
      <c r="BL128" s="18" t="s">
        <v>217</v>
      </c>
      <c r="BM128" s="210" t="s">
        <v>257</v>
      </c>
    </row>
    <row r="129" s="2" customFormat="1">
      <c r="A129" s="40"/>
      <c r="B129" s="41"/>
      <c r="C129" s="42"/>
      <c r="D129" s="212" t="s">
        <v>220</v>
      </c>
      <c r="E129" s="42"/>
      <c r="F129" s="213" t="s">
        <v>1440</v>
      </c>
      <c r="G129" s="42"/>
      <c r="H129" s="42"/>
      <c r="I129" s="214"/>
      <c r="J129" s="42"/>
      <c r="K129" s="42"/>
      <c r="L129" s="46"/>
      <c r="M129" s="215"/>
      <c r="N129" s="216"/>
      <c r="O129" s="87"/>
      <c r="P129" s="87"/>
      <c r="Q129" s="87"/>
      <c r="R129" s="87"/>
      <c r="S129" s="87"/>
      <c r="T129" s="87"/>
      <c r="U129" s="88"/>
      <c r="V129" s="40"/>
      <c r="W129" s="40"/>
      <c r="X129" s="40"/>
      <c r="Y129" s="40"/>
      <c r="Z129" s="40"/>
      <c r="AA129" s="40"/>
      <c r="AB129" s="40"/>
      <c r="AC129" s="40"/>
      <c r="AD129" s="40"/>
      <c r="AE129" s="40"/>
      <c r="AT129" s="18" t="s">
        <v>220</v>
      </c>
      <c r="AU129" s="18" t="s">
        <v>80</v>
      </c>
    </row>
    <row r="130" s="2" customFormat="1">
      <c r="A130" s="40"/>
      <c r="B130" s="41"/>
      <c r="C130" s="42"/>
      <c r="D130" s="212" t="s">
        <v>234</v>
      </c>
      <c r="E130" s="42"/>
      <c r="F130" s="239" t="s">
        <v>1441</v>
      </c>
      <c r="G130" s="42"/>
      <c r="H130" s="42"/>
      <c r="I130" s="214"/>
      <c r="J130" s="42"/>
      <c r="K130" s="42"/>
      <c r="L130" s="46"/>
      <c r="M130" s="215"/>
      <c r="N130" s="216"/>
      <c r="O130" s="87"/>
      <c r="P130" s="87"/>
      <c r="Q130" s="87"/>
      <c r="R130" s="87"/>
      <c r="S130" s="87"/>
      <c r="T130" s="87"/>
      <c r="U130" s="88"/>
      <c r="V130" s="40"/>
      <c r="W130" s="40"/>
      <c r="X130" s="40"/>
      <c r="Y130" s="40"/>
      <c r="Z130" s="40"/>
      <c r="AA130" s="40"/>
      <c r="AB130" s="40"/>
      <c r="AC130" s="40"/>
      <c r="AD130" s="40"/>
      <c r="AE130" s="40"/>
      <c r="AT130" s="18" t="s">
        <v>234</v>
      </c>
      <c r="AU130" s="18" t="s">
        <v>80</v>
      </c>
    </row>
    <row r="131" s="2" customFormat="1">
      <c r="A131" s="40"/>
      <c r="B131" s="41"/>
      <c r="C131" s="199" t="s">
        <v>246</v>
      </c>
      <c r="D131" s="199" t="s">
        <v>212</v>
      </c>
      <c r="E131" s="200" t="s">
        <v>447</v>
      </c>
      <c r="F131" s="201" t="s">
        <v>716</v>
      </c>
      <c r="G131" s="202" t="s">
        <v>273</v>
      </c>
      <c r="H131" s="203">
        <v>53</v>
      </c>
      <c r="I131" s="204"/>
      <c r="J131" s="205">
        <f>ROUND(I131*H131,2)</f>
        <v>0</v>
      </c>
      <c r="K131" s="201" t="s">
        <v>216</v>
      </c>
      <c r="L131" s="46"/>
      <c r="M131" s="206" t="s">
        <v>39</v>
      </c>
      <c r="N131" s="207" t="s">
        <v>53</v>
      </c>
      <c r="O131" s="87"/>
      <c r="P131" s="208">
        <f>O131*H131</f>
        <v>0</v>
      </c>
      <c r="Q131" s="208">
        <v>0</v>
      </c>
      <c r="R131" s="208">
        <f>Q131*H131</f>
        <v>0</v>
      </c>
      <c r="S131" s="208">
        <v>0</v>
      </c>
      <c r="T131" s="208">
        <f>S131*H131</f>
        <v>0</v>
      </c>
      <c r="U131" s="209" t="s">
        <v>39</v>
      </c>
      <c r="V131" s="40"/>
      <c r="W131" s="40"/>
      <c r="X131" s="40"/>
      <c r="Y131" s="40"/>
      <c r="Z131" s="40"/>
      <c r="AA131" s="40"/>
      <c r="AB131" s="40"/>
      <c r="AC131" s="40"/>
      <c r="AD131" s="40"/>
      <c r="AE131" s="40"/>
      <c r="AR131" s="210" t="s">
        <v>217</v>
      </c>
      <c r="AT131" s="210" t="s">
        <v>212</v>
      </c>
      <c r="AU131" s="210" t="s">
        <v>80</v>
      </c>
      <c r="AY131" s="18" t="s">
        <v>218</v>
      </c>
      <c r="BE131" s="211">
        <f>IF(N131="základní",J131,0)</f>
        <v>0</v>
      </c>
      <c r="BF131" s="211">
        <f>IF(N131="snížená",J131,0)</f>
        <v>0</v>
      </c>
      <c r="BG131" s="211">
        <f>IF(N131="zákl. přenesená",J131,0)</f>
        <v>0</v>
      </c>
      <c r="BH131" s="211">
        <f>IF(N131="sníž. přenesená",J131,0)</f>
        <v>0</v>
      </c>
      <c r="BI131" s="211">
        <f>IF(N131="nulová",J131,0)</f>
        <v>0</v>
      </c>
      <c r="BJ131" s="18" t="s">
        <v>217</v>
      </c>
      <c r="BK131" s="211">
        <f>ROUND(I131*H131,2)</f>
        <v>0</v>
      </c>
      <c r="BL131" s="18" t="s">
        <v>217</v>
      </c>
      <c r="BM131" s="210" t="s">
        <v>264</v>
      </c>
    </row>
    <row r="132" s="2" customFormat="1">
      <c r="A132" s="40"/>
      <c r="B132" s="41"/>
      <c r="C132" s="42"/>
      <c r="D132" s="212" t="s">
        <v>220</v>
      </c>
      <c r="E132" s="42"/>
      <c r="F132" s="213" t="s">
        <v>449</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220</v>
      </c>
      <c r="AU132" s="18" t="s">
        <v>80</v>
      </c>
    </row>
    <row r="133" s="2" customFormat="1">
      <c r="A133" s="40"/>
      <c r="B133" s="41"/>
      <c r="C133" s="42"/>
      <c r="D133" s="212" t="s">
        <v>234</v>
      </c>
      <c r="E133" s="42"/>
      <c r="F133" s="239" t="s">
        <v>1442</v>
      </c>
      <c r="G133" s="42"/>
      <c r="H133" s="42"/>
      <c r="I133" s="214"/>
      <c r="J133" s="42"/>
      <c r="K133" s="42"/>
      <c r="L133" s="46"/>
      <c r="M133" s="215"/>
      <c r="N133" s="216"/>
      <c r="O133" s="87"/>
      <c r="P133" s="87"/>
      <c r="Q133" s="87"/>
      <c r="R133" s="87"/>
      <c r="S133" s="87"/>
      <c r="T133" s="87"/>
      <c r="U133" s="88"/>
      <c r="V133" s="40"/>
      <c r="W133" s="40"/>
      <c r="X133" s="40"/>
      <c r="Y133" s="40"/>
      <c r="Z133" s="40"/>
      <c r="AA133" s="40"/>
      <c r="AB133" s="40"/>
      <c r="AC133" s="40"/>
      <c r="AD133" s="40"/>
      <c r="AE133" s="40"/>
      <c r="AT133" s="18" t="s">
        <v>234</v>
      </c>
      <c r="AU133" s="18" t="s">
        <v>80</v>
      </c>
    </row>
    <row r="134" s="2" customFormat="1">
      <c r="A134" s="40"/>
      <c r="B134" s="41"/>
      <c r="C134" s="199" t="s">
        <v>312</v>
      </c>
      <c r="D134" s="199" t="s">
        <v>212</v>
      </c>
      <c r="E134" s="200" t="s">
        <v>451</v>
      </c>
      <c r="F134" s="201" t="s">
        <v>1443</v>
      </c>
      <c r="G134" s="202" t="s">
        <v>273</v>
      </c>
      <c r="H134" s="203">
        <v>12</v>
      </c>
      <c r="I134" s="204"/>
      <c r="J134" s="205">
        <f>ROUND(I134*H134,2)</f>
        <v>0</v>
      </c>
      <c r="K134" s="201" t="s">
        <v>216</v>
      </c>
      <c r="L134" s="46"/>
      <c r="M134" s="206" t="s">
        <v>39</v>
      </c>
      <c r="N134" s="207" t="s">
        <v>53</v>
      </c>
      <c r="O134" s="87"/>
      <c r="P134" s="208">
        <f>O134*H134</f>
        <v>0</v>
      </c>
      <c r="Q134" s="208">
        <v>0</v>
      </c>
      <c r="R134" s="208">
        <f>Q134*H134</f>
        <v>0</v>
      </c>
      <c r="S134" s="208">
        <v>0</v>
      </c>
      <c r="T134" s="208">
        <f>S134*H134</f>
        <v>0</v>
      </c>
      <c r="U134" s="209" t="s">
        <v>39</v>
      </c>
      <c r="V134" s="40"/>
      <c r="W134" s="40"/>
      <c r="X134" s="40"/>
      <c r="Y134" s="40"/>
      <c r="Z134" s="40"/>
      <c r="AA134" s="40"/>
      <c r="AB134" s="40"/>
      <c r="AC134" s="40"/>
      <c r="AD134" s="40"/>
      <c r="AE134" s="40"/>
      <c r="AR134" s="210" t="s">
        <v>217</v>
      </c>
      <c r="AT134" s="210" t="s">
        <v>212</v>
      </c>
      <c r="AU134" s="210" t="s">
        <v>80</v>
      </c>
      <c r="AY134" s="18" t="s">
        <v>218</v>
      </c>
      <c r="BE134" s="211">
        <f>IF(N134="základní",J134,0)</f>
        <v>0</v>
      </c>
      <c r="BF134" s="211">
        <f>IF(N134="snížená",J134,0)</f>
        <v>0</v>
      </c>
      <c r="BG134" s="211">
        <f>IF(N134="zákl. přenesená",J134,0)</f>
        <v>0</v>
      </c>
      <c r="BH134" s="211">
        <f>IF(N134="sníž. přenesená",J134,0)</f>
        <v>0</v>
      </c>
      <c r="BI134" s="211">
        <f>IF(N134="nulová",J134,0)</f>
        <v>0</v>
      </c>
      <c r="BJ134" s="18" t="s">
        <v>217</v>
      </c>
      <c r="BK134" s="211">
        <f>ROUND(I134*H134,2)</f>
        <v>0</v>
      </c>
      <c r="BL134" s="18" t="s">
        <v>217</v>
      </c>
      <c r="BM134" s="210" t="s">
        <v>409</v>
      </c>
    </row>
    <row r="135" s="2" customFormat="1">
      <c r="A135" s="40"/>
      <c r="B135" s="41"/>
      <c r="C135" s="42"/>
      <c r="D135" s="212" t="s">
        <v>220</v>
      </c>
      <c r="E135" s="42"/>
      <c r="F135" s="213" t="s">
        <v>453</v>
      </c>
      <c r="G135" s="42"/>
      <c r="H135" s="42"/>
      <c r="I135" s="214"/>
      <c r="J135" s="42"/>
      <c r="K135" s="42"/>
      <c r="L135" s="46"/>
      <c r="M135" s="215"/>
      <c r="N135" s="216"/>
      <c r="O135" s="87"/>
      <c r="P135" s="87"/>
      <c r="Q135" s="87"/>
      <c r="R135" s="87"/>
      <c r="S135" s="87"/>
      <c r="T135" s="87"/>
      <c r="U135" s="88"/>
      <c r="V135" s="40"/>
      <c r="W135" s="40"/>
      <c r="X135" s="40"/>
      <c r="Y135" s="40"/>
      <c r="Z135" s="40"/>
      <c r="AA135" s="40"/>
      <c r="AB135" s="40"/>
      <c r="AC135" s="40"/>
      <c r="AD135" s="40"/>
      <c r="AE135" s="40"/>
      <c r="AT135" s="18" t="s">
        <v>220</v>
      </c>
      <c r="AU135" s="18" t="s">
        <v>80</v>
      </c>
    </row>
    <row r="136" s="2" customFormat="1">
      <c r="A136" s="40"/>
      <c r="B136" s="41"/>
      <c r="C136" s="42"/>
      <c r="D136" s="212" t="s">
        <v>234</v>
      </c>
      <c r="E136" s="42"/>
      <c r="F136" s="239" t="s">
        <v>1444</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234</v>
      </c>
      <c r="AU136" s="18" t="s">
        <v>80</v>
      </c>
    </row>
    <row r="137" s="2" customFormat="1" ht="16.5" customHeight="1">
      <c r="A137" s="40"/>
      <c r="B137" s="41"/>
      <c r="C137" s="199" t="s">
        <v>318</v>
      </c>
      <c r="D137" s="199" t="s">
        <v>212</v>
      </c>
      <c r="E137" s="200" t="s">
        <v>249</v>
      </c>
      <c r="F137" s="201" t="s">
        <v>250</v>
      </c>
      <c r="G137" s="202" t="s">
        <v>239</v>
      </c>
      <c r="H137" s="203">
        <v>50</v>
      </c>
      <c r="I137" s="204"/>
      <c r="J137" s="205">
        <f>ROUND(I137*H137,2)</f>
        <v>0</v>
      </c>
      <c r="K137" s="201" t="s">
        <v>216</v>
      </c>
      <c r="L137" s="46"/>
      <c r="M137" s="206" t="s">
        <v>39</v>
      </c>
      <c r="N137" s="207" t="s">
        <v>53</v>
      </c>
      <c r="O137" s="87"/>
      <c r="P137" s="208">
        <f>O137*H137</f>
        <v>0</v>
      </c>
      <c r="Q137" s="208">
        <v>0</v>
      </c>
      <c r="R137" s="208">
        <f>Q137*H137</f>
        <v>0</v>
      </c>
      <c r="S137" s="208">
        <v>0</v>
      </c>
      <c r="T137" s="208">
        <f>S137*H137</f>
        <v>0</v>
      </c>
      <c r="U137" s="209" t="s">
        <v>39</v>
      </c>
      <c r="V137" s="40"/>
      <c r="W137" s="40"/>
      <c r="X137" s="40"/>
      <c r="Y137" s="40"/>
      <c r="Z137" s="40"/>
      <c r="AA137" s="40"/>
      <c r="AB137" s="40"/>
      <c r="AC137" s="40"/>
      <c r="AD137" s="40"/>
      <c r="AE137" s="40"/>
      <c r="AR137" s="210" t="s">
        <v>217</v>
      </c>
      <c r="AT137" s="210" t="s">
        <v>212</v>
      </c>
      <c r="AU137" s="210" t="s">
        <v>80</v>
      </c>
      <c r="AY137" s="18" t="s">
        <v>218</v>
      </c>
      <c r="BE137" s="211">
        <f>IF(N137="základní",J137,0)</f>
        <v>0</v>
      </c>
      <c r="BF137" s="211">
        <f>IF(N137="snížená",J137,0)</f>
        <v>0</v>
      </c>
      <c r="BG137" s="211">
        <f>IF(N137="zákl. přenesená",J137,0)</f>
        <v>0</v>
      </c>
      <c r="BH137" s="211">
        <f>IF(N137="sníž. přenesená",J137,0)</f>
        <v>0</v>
      </c>
      <c r="BI137" s="211">
        <f>IF(N137="nulová",J137,0)</f>
        <v>0</v>
      </c>
      <c r="BJ137" s="18" t="s">
        <v>217</v>
      </c>
      <c r="BK137" s="211">
        <f>ROUND(I137*H137,2)</f>
        <v>0</v>
      </c>
      <c r="BL137" s="18" t="s">
        <v>217</v>
      </c>
      <c r="BM137" s="210" t="s">
        <v>269</v>
      </c>
    </row>
    <row r="138" s="2" customFormat="1">
      <c r="A138" s="40"/>
      <c r="B138" s="41"/>
      <c r="C138" s="42"/>
      <c r="D138" s="212" t="s">
        <v>220</v>
      </c>
      <c r="E138" s="42"/>
      <c r="F138" s="213" t="s">
        <v>252</v>
      </c>
      <c r="G138" s="42"/>
      <c r="H138" s="42"/>
      <c r="I138" s="214"/>
      <c r="J138" s="42"/>
      <c r="K138" s="42"/>
      <c r="L138" s="46"/>
      <c r="M138" s="215"/>
      <c r="N138" s="216"/>
      <c r="O138" s="87"/>
      <c r="P138" s="87"/>
      <c r="Q138" s="87"/>
      <c r="R138" s="87"/>
      <c r="S138" s="87"/>
      <c r="T138" s="87"/>
      <c r="U138" s="88"/>
      <c r="V138" s="40"/>
      <c r="W138" s="40"/>
      <c r="X138" s="40"/>
      <c r="Y138" s="40"/>
      <c r="Z138" s="40"/>
      <c r="AA138" s="40"/>
      <c r="AB138" s="40"/>
      <c r="AC138" s="40"/>
      <c r="AD138" s="40"/>
      <c r="AE138" s="40"/>
      <c r="AT138" s="18" t="s">
        <v>220</v>
      </c>
      <c r="AU138" s="18" t="s">
        <v>80</v>
      </c>
    </row>
    <row r="139" s="2" customFormat="1">
      <c r="A139" s="40"/>
      <c r="B139" s="41"/>
      <c r="C139" s="42"/>
      <c r="D139" s="212" t="s">
        <v>234</v>
      </c>
      <c r="E139" s="42"/>
      <c r="F139" s="239" t="s">
        <v>1445</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234</v>
      </c>
      <c r="AU139" s="18" t="s">
        <v>80</v>
      </c>
    </row>
    <row r="140" s="2" customFormat="1">
      <c r="A140" s="40"/>
      <c r="B140" s="41"/>
      <c r="C140" s="199" t="s">
        <v>322</v>
      </c>
      <c r="D140" s="199" t="s">
        <v>212</v>
      </c>
      <c r="E140" s="200" t="s">
        <v>1446</v>
      </c>
      <c r="F140" s="201" t="s">
        <v>1447</v>
      </c>
      <c r="G140" s="202" t="s">
        <v>273</v>
      </c>
      <c r="H140" s="203">
        <v>12</v>
      </c>
      <c r="I140" s="204"/>
      <c r="J140" s="205">
        <f>ROUND(I140*H140,2)</f>
        <v>0</v>
      </c>
      <c r="K140" s="201" t="s">
        <v>216</v>
      </c>
      <c r="L140" s="46"/>
      <c r="M140" s="206" t="s">
        <v>39</v>
      </c>
      <c r="N140" s="207" t="s">
        <v>53</v>
      </c>
      <c r="O140" s="87"/>
      <c r="P140" s="208">
        <f>O140*H140</f>
        <v>0</v>
      </c>
      <c r="Q140" s="208">
        <v>0</v>
      </c>
      <c r="R140" s="208">
        <f>Q140*H140</f>
        <v>0</v>
      </c>
      <c r="S140" s="208">
        <v>0</v>
      </c>
      <c r="T140" s="208">
        <f>S140*H140</f>
        <v>0</v>
      </c>
      <c r="U140" s="209" t="s">
        <v>39</v>
      </c>
      <c r="V140" s="40"/>
      <c r="W140" s="40"/>
      <c r="X140" s="40"/>
      <c r="Y140" s="40"/>
      <c r="Z140" s="40"/>
      <c r="AA140" s="40"/>
      <c r="AB140" s="40"/>
      <c r="AC140" s="40"/>
      <c r="AD140" s="40"/>
      <c r="AE140" s="40"/>
      <c r="AR140" s="210" t="s">
        <v>217</v>
      </c>
      <c r="AT140" s="210" t="s">
        <v>212</v>
      </c>
      <c r="AU140" s="210" t="s">
        <v>80</v>
      </c>
      <c r="AY140" s="18" t="s">
        <v>218</v>
      </c>
      <c r="BE140" s="211">
        <f>IF(N140="základní",J140,0)</f>
        <v>0</v>
      </c>
      <c r="BF140" s="211">
        <f>IF(N140="snížená",J140,0)</f>
        <v>0</v>
      </c>
      <c r="BG140" s="211">
        <f>IF(N140="zákl. přenesená",J140,0)</f>
        <v>0</v>
      </c>
      <c r="BH140" s="211">
        <f>IF(N140="sníž. přenesená",J140,0)</f>
        <v>0</v>
      </c>
      <c r="BI140" s="211">
        <f>IF(N140="nulová",J140,0)</f>
        <v>0</v>
      </c>
      <c r="BJ140" s="18" t="s">
        <v>217</v>
      </c>
      <c r="BK140" s="211">
        <f>ROUND(I140*H140,2)</f>
        <v>0</v>
      </c>
      <c r="BL140" s="18" t="s">
        <v>217</v>
      </c>
      <c r="BM140" s="210" t="s">
        <v>274</v>
      </c>
    </row>
    <row r="141" s="2" customFormat="1">
      <c r="A141" s="40"/>
      <c r="B141" s="41"/>
      <c r="C141" s="42"/>
      <c r="D141" s="212" t="s">
        <v>220</v>
      </c>
      <c r="E141" s="42"/>
      <c r="F141" s="213" t="s">
        <v>1448</v>
      </c>
      <c r="G141" s="42"/>
      <c r="H141" s="42"/>
      <c r="I141" s="214"/>
      <c r="J141" s="42"/>
      <c r="K141" s="42"/>
      <c r="L141" s="46"/>
      <c r="M141" s="215"/>
      <c r="N141" s="216"/>
      <c r="O141" s="87"/>
      <c r="P141" s="87"/>
      <c r="Q141" s="87"/>
      <c r="R141" s="87"/>
      <c r="S141" s="87"/>
      <c r="T141" s="87"/>
      <c r="U141" s="88"/>
      <c r="V141" s="40"/>
      <c r="W141" s="40"/>
      <c r="X141" s="40"/>
      <c r="Y141" s="40"/>
      <c r="Z141" s="40"/>
      <c r="AA141" s="40"/>
      <c r="AB141" s="40"/>
      <c r="AC141" s="40"/>
      <c r="AD141" s="40"/>
      <c r="AE141" s="40"/>
      <c r="AT141" s="18" t="s">
        <v>220</v>
      </c>
      <c r="AU141" s="18" t="s">
        <v>80</v>
      </c>
    </row>
    <row r="142" s="2" customFormat="1">
      <c r="A142" s="40"/>
      <c r="B142" s="41"/>
      <c r="C142" s="42"/>
      <c r="D142" s="212" t="s">
        <v>234</v>
      </c>
      <c r="E142" s="42"/>
      <c r="F142" s="239" t="s">
        <v>1449</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234</v>
      </c>
      <c r="AU142" s="18" t="s">
        <v>80</v>
      </c>
    </row>
    <row r="143" s="2" customFormat="1" ht="16.5" customHeight="1">
      <c r="A143" s="40"/>
      <c r="B143" s="41"/>
      <c r="C143" s="199" t="s">
        <v>330</v>
      </c>
      <c r="D143" s="199" t="s">
        <v>212</v>
      </c>
      <c r="E143" s="200" t="s">
        <v>982</v>
      </c>
      <c r="F143" s="201" t="s">
        <v>983</v>
      </c>
      <c r="G143" s="202" t="s">
        <v>239</v>
      </c>
      <c r="H143" s="203">
        <v>2</v>
      </c>
      <c r="I143" s="204"/>
      <c r="J143" s="205">
        <f>ROUND(I143*H143,2)</f>
        <v>0</v>
      </c>
      <c r="K143" s="201" t="s">
        <v>216</v>
      </c>
      <c r="L143" s="46"/>
      <c r="M143" s="206" t="s">
        <v>39</v>
      </c>
      <c r="N143" s="207" t="s">
        <v>53</v>
      </c>
      <c r="O143" s="87"/>
      <c r="P143" s="208">
        <f>O143*H143</f>
        <v>0</v>
      </c>
      <c r="Q143" s="208">
        <v>0</v>
      </c>
      <c r="R143" s="208">
        <f>Q143*H143</f>
        <v>0</v>
      </c>
      <c r="S143" s="208">
        <v>0</v>
      </c>
      <c r="T143" s="208">
        <f>S143*H143</f>
        <v>0</v>
      </c>
      <c r="U143" s="209" t="s">
        <v>39</v>
      </c>
      <c r="V143" s="40"/>
      <c r="W143" s="40"/>
      <c r="X143" s="40"/>
      <c r="Y143" s="40"/>
      <c r="Z143" s="40"/>
      <c r="AA143" s="40"/>
      <c r="AB143" s="40"/>
      <c r="AC143" s="40"/>
      <c r="AD143" s="40"/>
      <c r="AE143" s="40"/>
      <c r="AR143" s="210" t="s">
        <v>217</v>
      </c>
      <c r="AT143" s="210" t="s">
        <v>212</v>
      </c>
      <c r="AU143" s="210" t="s">
        <v>80</v>
      </c>
      <c r="AY143" s="18" t="s">
        <v>218</v>
      </c>
      <c r="BE143" s="211">
        <f>IF(N143="základní",J143,0)</f>
        <v>0</v>
      </c>
      <c r="BF143" s="211">
        <f>IF(N143="snížená",J143,0)</f>
        <v>0</v>
      </c>
      <c r="BG143" s="211">
        <f>IF(N143="zákl. přenesená",J143,0)</f>
        <v>0</v>
      </c>
      <c r="BH143" s="211">
        <f>IF(N143="sníž. přenesená",J143,0)</f>
        <v>0</v>
      </c>
      <c r="BI143" s="211">
        <f>IF(N143="nulová",J143,0)</f>
        <v>0</v>
      </c>
      <c r="BJ143" s="18" t="s">
        <v>217</v>
      </c>
      <c r="BK143" s="211">
        <f>ROUND(I143*H143,2)</f>
        <v>0</v>
      </c>
      <c r="BL143" s="18" t="s">
        <v>217</v>
      </c>
      <c r="BM143" s="210" t="s">
        <v>481</v>
      </c>
    </row>
    <row r="144" s="2" customFormat="1">
      <c r="A144" s="40"/>
      <c r="B144" s="41"/>
      <c r="C144" s="42"/>
      <c r="D144" s="212" t="s">
        <v>220</v>
      </c>
      <c r="E144" s="42"/>
      <c r="F144" s="213" t="s">
        <v>985</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220</v>
      </c>
      <c r="AU144" s="18" t="s">
        <v>80</v>
      </c>
    </row>
    <row r="145" s="2" customFormat="1">
      <c r="A145" s="40"/>
      <c r="B145" s="41"/>
      <c r="C145" s="42"/>
      <c r="D145" s="212" t="s">
        <v>234</v>
      </c>
      <c r="E145" s="42"/>
      <c r="F145" s="239" t="s">
        <v>1450</v>
      </c>
      <c r="G145" s="42"/>
      <c r="H145" s="42"/>
      <c r="I145" s="214"/>
      <c r="J145" s="42"/>
      <c r="K145" s="42"/>
      <c r="L145" s="46"/>
      <c r="M145" s="215"/>
      <c r="N145" s="216"/>
      <c r="O145" s="87"/>
      <c r="P145" s="87"/>
      <c r="Q145" s="87"/>
      <c r="R145" s="87"/>
      <c r="S145" s="87"/>
      <c r="T145" s="87"/>
      <c r="U145" s="88"/>
      <c r="V145" s="40"/>
      <c r="W145" s="40"/>
      <c r="X145" s="40"/>
      <c r="Y145" s="40"/>
      <c r="Z145" s="40"/>
      <c r="AA145" s="40"/>
      <c r="AB145" s="40"/>
      <c r="AC145" s="40"/>
      <c r="AD145" s="40"/>
      <c r="AE145" s="40"/>
      <c r="AT145" s="18" t="s">
        <v>234</v>
      </c>
      <c r="AU145" s="18" t="s">
        <v>80</v>
      </c>
    </row>
    <row r="146" s="2" customFormat="1" ht="16.5" customHeight="1">
      <c r="A146" s="40"/>
      <c r="B146" s="41"/>
      <c r="C146" s="199" t="s">
        <v>7</v>
      </c>
      <c r="D146" s="199" t="s">
        <v>212</v>
      </c>
      <c r="E146" s="200" t="s">
        <v>1451</v>
      </c>
      <c r="F146" s="201" t="s">
        <v>1452</v>
      </c>
      <c r="G146" s="202" t="s">
        <v>988</v>
      </c>
      <c r="H146" s="203">
        <v>4</v>
      </c>
      <c r="I146" s="204"/>
      <c r="J146" s="205">
        <f>ROUND(I146*H146,2)</f>
        <v>0</v>
      </c>
      <c r="K146" s="201" t="s">
        <v>216</v>
      </c>
      <c r="L146" s="46"/>
      <c r="M146" s="206" t="s">
        <v>39</v>
      </c>
      <c r="N146" s="207" t="s">
        <v>53</v>
      </c>
      <c r="O146" s="87"/>
      <c r="P146" s="208">
        <f>O146*H146</f>
        <v>0</v>
      </c>
      <c r="Q146" s="208">
        <v>0</v>
      </c>
      <c r="R146" s="208">
        <f>Q146*H146</f>
        <v>0</v>
      </c>
      <c r="S146" s="208">
        <v>0</v>
      </c>
      <c r="T146" s="208">
        <f>S146*H146</f>
        <v>0</v>
      </c>
      <c r="U146" s="209" t="s">
        <v>39</v>
      </c>
      <c r="V146" s="40"/>
      <c r="W146" s="40"/>
      <c r="X146" s="40"/>
      <c r="Y146" s="40"/>
      <c r="Z146" s="40"/>
      <c r="AA146" s="40"/>
      <c r="AB146" s="40"/>
      <c r="AC146" s="40"/>
      <c r="AD146" s="40"/>
      <c r="AE146" s="40"/>
      <c r="AR146" s="210" t="s">
        <v>217</v>
      </c>
      <c r="AT146" s="210" t="s">
        <v>212</v>
      </c>
      <c r="AU146" s="210" t="s">
        <v>80</v>
      </c>
      <c r="AY146" s="18" t="s">
        <v>218</v>
      </c>
      <c r="BE146" s="211">
        <f>IF(N146="základní",J146,0)</f>
        <v>0</v>
      </c>
      <c r="BF146" s="211">
        <f>IF(N146="snížená",J146,0)</f>
        <v>0</v>
      </c>
      <c r="BG146" s="211">
        <f>IF(N146="zákl. přenesená",J146,0)</f>
        <v>0</v>
      </c>
      <c r="BH146" s="211">
        <f>IF(N146="sníž. přenesená",J146,0)</f>
        <v>0</v>
      </c>
      <c r="BI146" s="211">
        <f>IF(N146="nulová",J146,0)</f>
        <v>0</v>
      </c>
      <c r="BJ146" s="18" t="s">
        <v>217</v>
      </c>
      <c r="BK146" s="211">
        <f>ROUND(I146*H146,2)</f>
        <v>0</v>
      </c>
      <c r="BL146" s="18" t="s">
        <v>217</v>
      </c>
      <c r="BM146" s="210" t="s">
        <v>484</v>
      </c>
    </row>
    <row r="147" s="2" customFormat="1">
      <c r="A147" s="40"/>
      <c r="B147" s="41"/>
      <c r="C147" s="42"/>
      <c r="D147" s="212" t="s">
        <v>220</v>
      </c>
      <c r="E147" s="42"/>
      <c r="F147" s="213" t="s">
        <v>1453</v>
      </c>
      <c r="G147" s="42"/>
      <c r="H147" s="42"/>
      <c r="I147" s="214"/>
      <c r="J147" s="42"/>
      <c r="K147" s="42"/>
      <c r="L147" s="46"/>
      <c r="M147" s="215"/>
      <c r="N147" s="216"/>
      <c r="O147" s="87"/>
      <c r="P147" s="87"/>
      <c r="Q147" s="87"/>
      <c r="R147" s="87"/>
      <c r="S147" s="87"/>
      <c r="T147" s="87"/>
      <c r="U147" s="88"/>
      <c r="V147" s="40"/>
      <c r="W147" s="40"/>
      <c r="X147" s="40"/>
      <c r="Y147" s="40"/>
      <c r="Z147" s="40"/>
      <c r="AA147" s="40"/>
      <c r="AB147" s="40"/>
      <c r="AC147" s="40"/>
      <c r="AD147" s="40"/>
      <c r="AE147" s="40"/>
      <c r="AT147" s="18" t="s">
        <v>220</v>
      </c>
      <c r="AU147" s="18" t="s">
        <v>80</v>
      </c>
    </row>
    <row r="148" s="2" customFormat="1">
      <c r="A148" s="40"/>
      <c r="B148" s="41"/>
      <c r="C148" s="42"/>
      <c r="D148" s="212" t="s">
        <v>234</v>
      </c>
      <c r="E148" s="42"/>
      <c r="F148" s="239" t="s">
        <v>1454</v>
      </c>
      <c r="G148" s="42"/>
      <c r="H148" s="42"/>
      <c r="I148" s="214"/>
      <c r="J148" s="42"/>
      <c r="K148" s="42"/>
      <c r="L148" s="46"/>
      <c r="M148" s="215"/>
      <c r="N148" s="216"/>
      <c r="O148" s="87"/>
      <c r="P148" s="87"/>
      <c r="Q148" s="87"/>
      <c r="R148" s="87"/>
      <c r="S148" s="87"/>
      <c r="T148" s="87"/>
      <c r="U148" s="88"/>
      <c r="V148" s="40"/>
      <c r="W148" s="40"/>
      <c r="X148" s="40"/>
      <c r="Y148" s="40"/>
      <c r="Z148" s="40"/>
      <c r="AA148" s="40"/>
      <c r="AB148" s="40"/>
      <c r="AC148" s="40"/>
      <c r="AD148" s="40"/>
      <c r="AE148" s="40"/>
      <c r="AT148" s="18" t="s">
        <v>234</v>
      </c>
      <c r="AU148" s="18" t="s">
        <v>80</v>
      </c>
    </row>
    <row r="149" s="2" customFormat="1">
      <c r="A149" s="40"/>
      <c r="B149" s="41"/>
      <c r="C149" s="199" t="s">
        <v>251</v>
      </c>
      <c r="D149" s="199" t="s">
        <v>212</v>
      </c>
      <c r="E149" s="200" t="s">
        <v>1325</v>
      </c>
      <c r="F149" s="201" t="s">
        <v>1326</v>
      </c>
      <c r="G149" s="202" t="s">
        <v>273</v>
      </c>
      <c r="H149" s="203">
        <v>105</v>
      </c>
      <c r="I149" s="204"/>
      <c r="J149" s="205">
        <f>ROUND(I149*H149,2)</f>
        <v>0</v>
      </c>
      <c r="K149" s="201" t="s">
        <v>216</v>
      </c>
      <c r="L149" s="46"/>
      <c r="M149" s="206" t="s">
        <v>39</v>
      </c>
      <c r="N149" s="207" t="s">
        <v>53</v>
      </c>
      <c r="O149" s="87"/>
      <c r="P149" s="208">
        <f>O149*H149</f>
        <v>0</v>
      </c>
      <c r="Q149" s="208">
        <v>0</v>
      </c>
      <c r="R149" s="208">
        <f>Q149*H149</f>
        <v>0</v>
      </c>
      <c r="S149" s="208">
        <v>0</v>
      </c>
      <c r="T149" s="208">
        <f>S149*H149</f>
        <v>0</v>
      </c>
      <c r="U149" s="209" t="s">
        <v>39</v>
      </c>
      <c r="V149" s="40"/>
      <c r="W149" s="40"/>
      <c r="X149" s="40"/>
      <c r="Y149" s="40"/>
      <c r="Z149" s="40"/>
      <c r="AA149" s="40"/>
      <c r="AB149" s="40"/>
      <c r="AC149" s="40"/>
      <c r="AD149" s="40"/>
      <c r="AE149" s="40"/>
      <c r="AR149" s="210" t="s">
        <v>217</v>
      </c>
      <c r="AT149" s="210" t="s">
        <v>212</v>
      </c>
      <c r="AU149" s="210" t="s">
        <v>80</v>
      </c>
      <c r="AY149" s="18" t="s">
        <v>218</v>
      </c>
      <c r="BE149" s="211">
        <f>IF(N149="základní",J149,0)</f>
        <v>0</v>
      </c>
      <c r="BF149" s="211">
        <f>IF(N149="snížená",J149,0)</f>
        <v>0</v>
      </c>
      <c r="BG149" s="211">
        <f>IF(N149="zákl. přenesená",J149,0)</f>
        <v>0</v>
      </c>
      <c r="BH149" s="211">
        <f>IF(N149="sníž. přenesená",J149,0)</f>
        <v>0</v>
      </c>
      <c r="BI149" s="211">
        <f>IF(N149="nulová",J149,0)</f>
        <v>0</v>
      </c>
      <c r="BJ149" s="18" t="s">
        <v>217</v>
      </c>
      <c r="BK149" s="211">
        <f>ROUND(I149*H149,2)</f>
        <v>0</v>
      </c>
      <c r="BL149" s="18" t="s">
        <v>217</v>
      </c>
      <c r="BM149" s="210" t="s">
        <v>572</v>
      </c>
    </row>
    <row r="150" s="2" customFormat="1">
      <c r="A150" s="40"/>
      <c r="B150" s="41"/>
      <c r="C150" s="42"/>
      <c r="D150" s="212" t="s">
        <v>220</v>
      </c>
      <c r="E150" s="42"/>
      <c r="F150" s="213" t="s">
        <v>1327</v>
      </c>
      <c r="G150" s="42"/>
      <c r="H150" s="42"/>
      <c r="I150" s="214"/>
      <c r="J150" s="42"/>
      <c r="K150" s="42"/>
      <c r="L150" s="46"/>
      <c r="M150" s="215"/>
      <c r="N150" s="216"/>
      <c r="O150" s="87"/>
      <c r="P150" s="87"/>
      <c r="Q150" s="87"/>
      <c r="R150" s="87"/>
      <c r="S150" s="87"/>
      <c r="T150" s="87"/>
      <c r="U150" s="88"/>
      <c r="V150" s="40"/>
      <c r="W150" s="40"/>
      <c r="X150" s="40"/>
      <c r="Y150" s="40"/>
      <c r="Z150" s="40"/>
      <c r="AA150" s="40"/>
      <c r="AB150" s="40"/>
      <c r="AC150" s="40"/>
      <c r="AD150" s="40"/>
      <c r="AE150" s="40"/>
      <c r="AT150" s="18" t="s">
        <v>220</v>
      </c>
      <c r="AU150" s="18" t="s">
        <v>80</v>
      </c>
    </row>
    <row r="151" s="2" customFormat="1">
      <c r="A151" s="40"/>
      <c r="B151" s="41"/>
      <c r="C151" s="42"/>
      <c r="D151" s="212" t="s">
        <v>234</v>
      </c>
      <c r="E151" s="42"/>
      <c r="F151" s="239" t="s">
        <v>1455</v>
      </c>
      <c r="G151" s="42"/>
      <c r="H151" s="42"/>
      <c r="I151" s="214"/>
      <c r="J151" s="42"/>
      <c r="K151" s="42"/>
      <c r="L151" s="46"/>
      <c r="M151" s="215"/>
      <c r="N151" s="216"/>
      <c r="O151" s="87"/>
      <c r="P151" s="87"/>
      <c r="Q151" s="87"/>
      <c r="R151" s="87"/>
      <c r="S151" s="87"/>
      <c r="T151" s="87"/>
      <c r="U151" s="88"/>
      <c r="V151" s="40"/>
      <c r="W151" s="40"/>
      <c r="X151" s="40"/>
      <c r="Y151" s="40"/>
      <c r="Z151" s="40"/>
      <c r="AA151" s="40"/>
      <c r="AB151" s="40"/>
      <c r="AC151" s="40"/>
      <c r="AD151" s="40"/>
      <c r="AE151" s="40"/>
      <c r="AT151" s="18" t="s">
        <v>234</v>
      </c>
      <c r="AU151" s="18" t="s">
        <v>80</v>
      </c>
    </row>
    <row r="152" s="2" customFormat="1">
      <c r="A152" s="40"/>
      <c r="B152" s="41"/>
      <c r="C152" s="199" t="s">
        <v>347</v>
      </c>
      <c r="D152" s="199" t="s">
        <v>212</v>
      </c>
      <c r="E152" s="200" t="s">
        <v>464</v>
      </c>
      <c r="F152" s="201" t="s">
        <v>726</v>
      </c>
      <c r="G152" s="202" t="s">
        <v>263</v>
      </c>
      <c r="H152" s="203">
        <v>14</v>
      </c>
      <c r="I152" s="204"/>
      <c r="J152" s="205">
        <f>ROUND(I152*H152,2)</f>
        <v>0</v>
      </c>
      <c r="K152" s="201" t="s">
        <v>216</v>
      </c>
      <c r="L152" s="46"/>
      <c r="M152" s="206" t="s">
        <v>39</v>
      </c>
      <c r="N152" s="207" t="s">
        <v>53</v>
      </c>
      <c r="O152" s="87"/>
      <c r="P152" s="208">
        <f>O152*H152</f>
        <v>0</v>
      </c>
      <c r="Q152" s="208">
        <v>0</v>
      </c>
      <c r="R152" s="208">
        <f>Q152*H152</f>
        <v>0</v>
      </c>
      <c r="S152" s="208">
        <v>0</v>
      </c>
      <c r="T152" s="208">
        <f>S152*H152</f>
        <v>0</v>
      </c>
      <c r="U152" s="209" t="s">
        <v>39</v>
      </c>
      <c r="V152" s="40"/>
      <c r="W152" s="40"/>
      <c r="X152" s="40"/>
      <c r="Y152" s="40"/>
      <c r="Z152" s="40"/>
      <c r="AA152" s="40"/>
      <c r="AB152" s="40"/>
      <c r="AC152" s="40"/>
      <c r="AD152" s="40"/>
      <c r="AE152" s="40"/>
      <c r="AR152" s="210" t="s">
        <v>217</v>
      </c>
      <c r="AT152" s="210" t="s">
        <v>212</v>
      </c>
      <c r="AU152" s="210" t="s">
        <v>80</v>
      </c>
      <c r="AY152" s="18" t="s">
        <v>218</v>
      </c>
      <c r="BE152" s="211">
        <f>IF(N152="základní",J152,0)</f>
        <v>0</v>
      </c>
      <c r="BF152" s="211">
        <f>IF(N152="snížená",J152,0)</f>
        <v>0</v>
      </c>
      <c r="BG152" s="211">
        <f>IF(N152="zákl. přenesená",J152,0)</f>
        <v>0</v>
      </c>
      <c r="BH152" s="211">
        <f>IF(N152="sníž. přenesená",J152,0)</f>
        <v>0</v>
      </c>
      <c r="BI152" s="211">
        <f>IF(N152="nulová",J152,0)</f>
        <v>0</v>
      </c>
      <c r="BJ152" s="18" t="s">
        <v>217</v>
      </c>
      <c r="BK152" s="211">
        <f>ROUND(I152*H152,2)</f>
        <v>0</v>
      </c>
      <c r="BL152" s="18" t="s">
        <v>217</v>
      </c>
      <c r="BM152" s="210" t="s">
        <v>487</v>
      </c>
    </row>
    <row r="153" s="2" customFormat="1">
      <c r="A153" s="40"/>
      <c r="B153" s="41"/>
      <c r="C153" s="42"/>
      <c r="D153" s="212" t="s">
        <v>220</v>
      </c>
      <c r="E153" s="42"/>
      <c r="F153" s="213" t="s">
        <v>466</v>
      </c>
      <c r="G153" s="42"/>
      <c r="H153" s="42"/>
      <c r="I153" s="214"/>
      <c r="J153" s="42"/>
      <c r="K153" s="42"/>
      <c r="L153" s="46"/>
      <c r="M153" s="215"/>
      <c r="N153" s="216"/>
      <c r="O153" s="87"/>
      <c r="P153" s="87"/>
      <c r="Q153" s="87"/>
      <c r="R153" s="87"/>
      <c r="S153" s="87"/>
      <c r="T153" s="87"/>
      <c r="U153" s="88"/>
      <c r="V153" s="40"/>
      <c r="W153" s="40"/>
      <c r="X153" s="40"/>
      <c r="Y153" s="40"/>
      <c r="Z153" s="40"/>
      <c r="AA153" s="40"/>
      <c r="AB153" s="40"/>
      <c r="AC153" s="40"/>
      <c r="AD153" s="40"/>
      <c r="AE153" s="40"/>
      <c r="AT153" s="18" t="s">
        <v>220</v>
      </c>
      <c r="AU153" s="18" t="s">
        <v>80</v>
      </c>
    </row>
    <row r="154" s="2" customFormat="1">
      <c r="A154" s="40"/>
      <c r="B154" s="41"/>
      <c r="C154" s="199" t="s">
        <v>351</v>
      </c>
      <c r="D154" s="199" t="s">
        <v>212</v>
      </c>
      <c r="E154" s="200" t="s">
        <v>467</v>
      </c>
      <c r="F154" s="201" t="s">
        <v>1018</v>
      </c>
      <c r="G154" s="202" t="s">
        <v>263</v>
      </c>
      <c r="H154" s="203">
        <v>2</v>
      </c>
      <c r="I154" s="204"/>
      <c r="J154" s="205">
        <f>ROUND(I154*H154,2)</f>
        <v>0</v>
      </c>
      <c r="K154" s="201" t="s">
        <v>216</v>
      </c>
      <c r="L154" s="46"/>
      <c r="M154" s="206" t="s">
        <v>39</v>
      </c>
      <c r="N154" s="207" t="s">
        <v>53</v>
      </c>
      <c r="O154" s="87"/>
      <c r="P154" s="208">
        <f>O154*H154</f>
        <v>0</v>
      </c>
      <c r="Q154" s="208">
        <v>0</v>
      </c>
      <c r="R154" s="208">
        <f>Q154*H154</f>
        <v>0</v>
      </c>
      <c r="S154" s="208">
        <v>0</v>
      </c>
      <c r="T154" s="208">
        <f>S154*H154</f>
        <v>0</v>
      </c>
      <c r="U154" s="209" t="s">
        <v>39</v>
      </c>
      <c r="V154" s="40"/>
      <c r="W154" s="40"/>
      <c r="X154" s="40"/>
      <c r="Y154" s="40"/>
      <c r="Z154" s="40"/>
      <c r="AA154" s="40"/>
      <c r="AB154" s="40"/>
      <c r="AC154" s="40"/>
      <c r="AD154" s="40"/>
      <c r="AE154" s="40"/>
      <c r="AR154" s="210" t="s">
        <v>217</v>
      </c>
      <c r="AT154" s="210" t="s">
        <v>212</v>
      </c>
      <c r="AU154" s="210" t="s">
        <v>80</v>
      </c>
      <c r="AY154" s="18" t="s">
        <v>218</v>
      </c>
      <c r="BE154" s="211">
        <f>IF(N154="základní",J154,0)</f>
        <v>0</v>
      </c>
      <c r="BF154" s="211">
        <f>IF(N154="snížená",J154,0)</f>
        <v>0</v>
      </c>
      <c r="BG154" s="211">
        <f>IF(N154="zákl. přenesená",J154,0)</f>
        <v>0</v>
      </c>
      <c r="BH154" s="211">
        <f>IF(N154="sníž. přenesená",J154,0)</f>
        <v>0</v>
      </c>
      <c r="BI154" s="211">
        <f>IF(N154="nulová",J154,0)</f>
        <v>0</v>
      </c>
      <c r="BJ154" s="18" t="s">
        <v>217</v>
      </c>
      <c r="BK154" s="211">
        <f>ROUND(I154*H154,2)</f>
        <v>0</v>
      </c>
      <c r="BL154" s="18" t="s">
        <v>217</v>
      </c>
      <c r="BM154" s="210" t="s">
        <v>492</v>
      </c>
    </row>
    <row r="155" s="2" customFormat="1">
      <c r="A155" s="40"/>
      <c r="B155" s="41"/>
      <c r="C155" s="42"/>
      <c r="D155" s="212" t="s">
        <v>220</v>
      </c>
      <c r="E155" s="42"/>
      <c r="F155" s="213" t="s">
        <v>469</v>
      </c>
      <c r="G155" s="42"/>
      <c r="H155" s="42"/>
      <c r="I155" s="214"/>
      <c r="J155" s="42"/>
      <c r="K155" s="42"/>
      <c r="L155" s="46"/>
      <c r="M155" s="215"/>
      <c r="N155" s="216"/>
      <c r="O155" s="87"/>
      <c r="P155" s="87"/>
      <c r="Q155" s="87"/>
      <c r="R155" s="87"/>
      <c r="S155" s="87"/>
      <c r="T155" s="87"/>
      <c r="U155" s="88"/>
      <c r="V155" s="40"/>
      <c r="W155" s="40"/>
      <c r="X155" s="40"/>
      <c r="Y155" s="40"/>
      <c r="Z155" s="40"/>
      <c r="AA155" s="40"/>
      <c r="AB155" s="40"/>
      <c r="AC155" s="40"/>
      <c r="AD155" s="40"/>
      <c r="AE155" s="40"/>
      <c r="AT155" s="18" t="s">
        <v>220</v>
      </c>
      <c r="AU155" s="18" t="s">
        <v>80</v>
      </c>
    </row>
    <row r="156" s="2" customFormat="1" ht="33" customHeight="1">
      <c r="A156" s="40"/>
      <c r="B156" s="41"/>
      <c r="C156" s="199" t="s">
        <v>357</v>
      </c>
      <c r="D156" s="199" t="s">
        <v>212</v>
      </c>
      <c r="E156" s="200" t="s">
        <v>470</v>
      </c>
      <c r="F156" s="201" t="s">
        <v>727</v>
      </c>
      <c r="G156" s="202" t="s">
        <v>263</v>
      </c>
      <c r="H156" s="203">
        <v>8</v>
      </c>
      <c r="I156" s="204"/>
      <c r="J156" s="205">
        <f>ROUND(I156*H156,2)</f>
        <v>0</v>
      </c>
      <c r="K156" s="201" t="s">
        <v>216</v>
      </c>
      <c r="L156" s="46"/>
      <c r="M156" s="206" t="s">
        <v>39</v>
      </c>
      <c r="N156" s="207" t="s">
        <v>53</v>
      </c>
      <c r="O156" s="87"/>
      <c r="P156" s="208">
        <f>O156*H156</f>
        <v>0</v>
      </c>
      <c r="Q156" s="208">
        <v>0</v>
      </c>
      <c r="R156" s="208">
        <f>Q156*H156</f>
        <v>0</v>
      </c>
      <c r="S156" s="208">
        <v>0</v>
      </c>
      <c r="T156" s="208">
        <f>S156*H156</f>
        <v>0</v>
      </c>
      <c r="U156" s="209" t="s">
        <v>39</v>
      </c>
      <c r="V156" s="40"/>
      <c r="W156" s="40"/>
      <c r="X156" s="40"/>
      <c r="Y156" s="40"/>
      <c r="Z156" s="40"/>
      <c r="AA156" s="40"/>
      <c r="AB156" s="40"/>
      <c r="AC156" s="40"/>
      <c r="AD156" s="40"/>
      <c r="AE156" s="40"/>
      <c r="AR156" s="210" t="s">
        <v>217</v>
      </c>
      <c r="AT156" s="210" t="s">
        <v>212</v>
      </c>
      <c r="AU156" s="210" t="s">
        <v>80</v>
      </c>
      <c r="AY156" s="18" t="s">
        <v>218</v>
      </c>
      <c r="BE156" s="211">
        <f>IF(N156="základní",J156,0)</f>
        <v>0</v>
      </c>
      <c r="BF156" s="211">
        <f>IF(N156="snížená",J156,0)</f>
        <v>0</v>
      </c>
      <c r="BG156" s="211">
        <f>IF(N156="zákl. přenesená",J156,0)</f>
        <v>0</v>
      </c>
      <c r="BH156" s="211">
        <f>IF(N156="sníž. přenesená",J156,0)</f>
        <v>0</v>
      </c>
      <c r="BI156" s="211">
        <f>IF(N156="nulová",J156,0)</f>
        <v>0</v>
      </c>
      <c r="BJ156" s="18" t="s">
        <v>217</v>
      </c>
      <c r="BK156" s="211">
        <f>ROUND(I156*H156,2)</f>
        <v>0</v>
      </c>
      <c r="BL156" s="18" t="s">
        <v>217</v>
      </c>
      <c r="BM156" s="210" t="s">
        <v>281</v>
      </c>
    </row>
    <row r="157" s="2" customFormat="1">
      <c r="A157" s="40"/>
      <c r="B157" s="41"/>
      <c r="C157" s="42"/>
      <c r="D157" s="212" t="s">
        <v>220</v>
      </c>
      <c r="E157" s="42"/>
      <c r="F157" s="213" t="s">
        <v>472</v>
      </c>
      <c r="G157" s="42"/>
      <c r="H157" s="42"/>
      <c r="I157" s="214"/>
      <c r="J157" s="42"/>
      <c r="K157" s="42"/>
      <c r="L157" s="46"/>
      <c r="M157" s="215"/>
      <c r="N157" s="216"/>
      <c r="O157" s="87"/>
      <c r="P157" s="87"/>
      <c r="Q157" s="87"/>
      <c r="R157" s="87"/>
      <c r="S157" s="87"/>
      <c r="T157" s="87"/>
      <c r="U157" s="88"/>
      <c r="V157" s="40"/>
      <c r="W157" s="40"/>
      <c r="X157" s="40"/>
      <c r="Y157" s="40"/>
      <c r="Z157" s="40"/>
      <c r="AA157" s="40"/>
      <c r="AB157" s="40"/>
      <c r="AC157" s="40"/>
      <c r="AD157" s="40"/>
      <c r="AE157" s="40"/>
      <c r="AT157" s="18" t="s">
        <v>220</v>
      </c>
      <c r="AU157" s="18" t="s">
        <v>80</v>
      </c>
    </row>
    <row r="158" s="2" customFormat="1">
      <c r="A158" s="40"/>
      <c r="B158" s="41"/>
      <c r="C158" s="199" t="s">
        <v>363</v>
      </c>
      <c r="D158" s="199" t="s">
        <v>212</v>
      </c>
      <c r="E158" s="200" t="s">
        <v>473</v>
      </c>
      <c r="F158" s="201" t="s">
        <v>728</v>
      </c>
      <c r="G158" s="202" t="s">
        <v>273</v>
      </c>
      <c r="H158" s="203">
        <v>80</v>
      </c>
      <c r="I158" s="204"/>
      <c r="J158" s="205">
        <f>ROUND(I158*H158,2)</f>
        <v>0</v>
      </c>
      <c r="K158" s="201" t="s">
        <v>216</v>
      </c>
      <c r="L158" s="46"/>
      <c r="M158" s="206" t="s">
        <v>39</v>
      </c>
      <c r="N158" s="207" t="s">
        <v>53</v>
      </c>
      <c r="O158" s="87"/>
      <c r="P158" s="208">
        <f>O158*H158</f>
        <v>0</v>
      </c>
      <c r="Q158" s="208">
        <v>0</v>
      </c>
      <c r="R158" s="208">
        <f>Q158*H158</f>
        <v>0</v>
      </c>
      <c r="S158" s="208">
        <v>0</v>
      </c>
      <c r="T158" s="208">
        <f>S158*H158</f>
        <v>0</v>
      </c>
      <c r="U158" s="209" t="s">
        <v>39</v>
      </c>
      <c r="V158" s="40"/>
      <c r="W158" s="40"/>
      <c r="X158" s="40"/>
      <c r="Y158" s="40"/>
      <c r="Z158" s="40"/>
      <c r="AA158" s="40"/>
      <c r="AB158" s="40"/>
      <c r="AC158" s="40"/>
      <c r="AD158" s="40"/>
      <c r="AE158" s="40"/>
      <c r="AR158" s="210" t="s">
        <v>217</v>
      </c>
      <c r="AT158" s="210" t="s">
        <v>212</v>
      </c>
      <c r="AU158" s="210" t="s">
        <v>80</v>
      </c>
      <c r="AY158" s="18" t="s">
        <v>218</v>
      </c>
      <c r="BE158" s="211">
        <f>IF(N158="základní",J158,0)</f>
        <v>0</v>
      </c>
      <c r="BF158" s="211">
        <f>IF(N158="snížená",J158,0)</f>
        <v>0</v>
      </c>
      <c r="BG158" s="211">
        <f>IF(N158="zákl. přenesená",J158,0)</f>
        <v>0</v>
      </c>
      <c r="BH158" s="211">
        <f>IF(N158="sníž. přenesená",J158,0)</f>
        <v>0</v>
      </c>
      <c r="BI158" s="211">
        <f>IF(N158="nulová",J158,0)</f>
        <v>0</v>
      </c>
      <c r="BJ158" s="18" t="s">
        <v>217</v>
      </c>
      <c r="BK158" s="211">
        <f>ROUND(I158*H158,2)</f>
        <v>0</v>
      </c>
      <c r="BL158" s="18" t="s">
        <v>217</v>
      </c>
      <c r="BM158" s="210" t="s">
        <v>286</v>
      </c>
    </row>
    <row r="159" s="2" customFormat="1">
      <c r="A159" s="40"/>
      <c r="B159" s="41"/>
      <c r="C159" s="42"/>
      <c r="D159" s="212" t="s">
        <v>220</v>
      </c>
      <c r="E159" s="42"/>
      <c r="F159" s="213" t="s">
        <v>474</v>
      </c>
      <c r="G159" s="42"/>
      <c r="H159" s="42"/>
      <c r="I159" s="214"/>
      <c r="J159" s="42"/>
      <c r="K159" s="42"/>
      <c r="L159" s="46"/>
      <c r="M159" s="215"/>
      <c r="N159" s="216"/>
      <c r="O159" s="87"/>
      <c r="P159" s="87"/>
      <c r="Q159" s="87"/>
      <c r="R159" s="87"/>
      <c r="S159" s="87"/>
      <c r="T159" s="87"/>
      <c r="U159" s="88"/>
      <c r="V159" s="40"/>
      <c r="W159" s="40"/>
      <c r="X159" s="40"/>
      <c r="Y159" s="40"/>
      <c r="Z159" s="40"/>
      <c r="AA159" s="40"/>
      <c r="AB159" s="40"/>
      <c r="AC159" s="40"/>
      <c r="AD159" s="40"/>
      <c r="AE159" s="40"/>
      <c r="AT159" s="18" t="s">
        <v>220</v>
      </c>
      <c r="AU159" s="18" t="s">
        <v>80</v>
      </c>
    </row>
    <row r="160" s="2" customFormat="1">
      <c r="A160" s="40"/>
      <c r="B160" s="41"/>
      <c r="C160" s="199" t="s">
        <v>371</v>
      </c>
      <c r="D160" s="199" t="s">
        <v>212</v>
      </c>
      <c r="E160" s="200" t="s">
        <v>476</v>
      </c>
      <c r="F160" s="201" t="s">
        <v>729</v>
      </c>
      <c r="G160" s="202" t="s">
        <v>273</v>
      </c>
      <c r="H160" s="203">
        <v>80</v>
      </c>
      <c r="I160" s="204"/>
      <c r="J160" s="205">
        <f>ROUND(I160*H160,2)</f>
        <v>0</v>
      </c>
      <c r="K160" s="201" t="s">
        <v>216</v>
      </c>
      <c r="L160" s="46"/>
      <c r="M160" s="206" t="s">
        <v>39</v>
      </c>
      <c r="N160" s="207" t="s">
        <v>53</v>
      </c>
      <c r="O160" s="87"/>
      <c r="P160" s="208">
        <f>O160*H160</f>
        <v>0</v>
      </c>
      <c r="Q160" s="208">
        <v>0</v>
      </c>
      <c r="R160" s="208">
        <f>Q160*H160</f>
        <v>0</v>
      </c>
      <c r="S160" s="208">
        <v>0</v>
      </c>
      <c r="T160" s="208">
        <f>S160*H160</f>
        <v>0</v>
      </c>
      <c r="U160" s="209" t="s">
        <v>39</v>
      </c>
      <c r="V160" s="40"/>
      <c r="W160" s="40"/>
      <c r="X160" s="40"/>
      <c r="Y160" s="40"/>
      <c r="Z160" s="40"/>
      <c r="AA160" s="40"/>
      <c r="AB160" s="40"/>
      <c r="AC160" s="40"/>
      <c r="AD160" s="40"/>
      <c r="AE160" s="40"/>
      <c r="AR160" s="210" t="s">
        <v>217</v>
      </c>
      <c r="AT160" s="210" t="s">
        <v>212</v>
      </c>
      <c r="AU160" s="210" t="s">
        <v>80</v>
      </c>
      <c r="AY160" s="18" t="s">
        <v>218</v>
      </c>
      <c r="BE160" s="211">
        <f>IF(N160="základní",J160,0)</f>
        <v>0</v>
      </c>
      <c r="BF160" s="211">
        <f>IF(N160="snížená",J160,0)</f>
        <v>0</v>
      </c>
      <c r="BG160" s="211">
        <f>IF(N160="zákl. přenesená",J160,0)</f>
        <v>0</v>
      </c>
      <c r="BH160" s="211">
        <f>IF(N160="sníž. přenesená",J160,0)</f>
        <v>0</v>
      </c>
      <c r="BI160" s="211">
        <f>IF(N160="nulová",J160,0)</f>
        <v>0</v>
      </c>
      <c r="BJ160" s="18" t="s">
        <v>217</v>
      </c>
      <c r="BK160" s="211">
        <f>ROUND(I160*H160,2)</f>
        <v>0</v>
      </c>
      <c r="BL160" s="18" t="s">
        <v>217</v>
      </c>
      <c r="BM160" s="210" t="s">
        <v>291</v>
      </c>
    </row>
    <row r="161" s="2" customFormat="1">
      <c r="A161" s="40"/>
      <c r="B161" s="41"/>
      <c r="C161" s="42"/>
      <c r="D161" s="212" t="s">
        <v>220</v>
      </c>
      <c r="E161" s="42"/>
      <c r="F161" s="213" t="s">
        <v>477</v>
      </c>
      <c r="G161" s="42"/>
      <c r="H161" s="42"/>
      <c r="I161" s="214"/>
      <c r="J161" s="42"/>
      <c r="K161" s="42"/>
      <c r="L161" s="46"/>
      <c r="M161" s="215"/>
      <c r="N161" s="216"/>
      <c r="O161" s="87"/>
      <c r="P161" s="87"/>
      <c r="Q161" s="87"/>
      <c r="R161" s="87"/>
      <c r="S161" s="87"/>
      <c r="T161" s="87"/>
      <c r="U161" s="88"/>
      <c r="V161" s="40"/>
      <c r="W161" s="40"/>
      <c r="X161" s="40"/>
      <c r="Y161" s="40"/>
      <c r="Z161" s="40"/>
      <c r="AA161" s="40"/>
      <c r="AB161" s="40"/>
      <c r="AC161" s="40"/>
      <c r="AD161" s="40"/>
      <c r="AE161" s="40"/>
      <c r="AT161" s="18" t="s">
        <v>220</v>
      </c>
      <c r="AU161" s="18" t="s">
        <v>80</v>
      </c>
    </row>
    <row r="162" s="2" customFormat="1">
      <c r="A162" s="40"/>
      <c r="B162" s="41"/>
      <c r="C162" s="199" t="s">
        <v>375</v>
      </c>
      <c r="D162" s="199" t="s">
        <v>212</v>
      </c>
      <c r="E162" s="200" t="s">
        <v>1456</v>
      </c>
      <c r="F162" s="201" t="s">
        <v>1457</v>
      </c>
      <c r="G162" s="202" t="s">
        <v>273</v>
      </c>
      <c r="H162" s="203">
        <v>200</v>
      </c>
      <c r="I162" s="204"/>
      <c r="J162" s="205">
        <f>ROUND(I162*H162,2)</f>
        <v>0</v>
      </c>
      <c r="K162" s="201" t="s">
        <v>216</v>
      </c>
      <c r="L162" s="46"/>
      <c r="M162" s="206" t="s">
        <v>39</v>
      </c>
      <c r="N162" s="207" t="s">
        <v>53</v>
      </c>
      <c r="O162" s="87"/>
      <c r="P162" s="208">
        <f>O162*H162</f>
        <v>0</v>
      </c>
      <c r="Q162" s="208">
        <v>0</v>
      </c>
      <c r="R162" s="208">
        <f>Q162*H162</f>
        <v>0</v>
      </c>
      <c r="S162" s="208">
        <v>0</v>
      </c>
      <c r="T162" s="208">
        <f>S162*H162</f>
        <v>0</v>
      </c>
      <c r="U162" s="209" t="s">
        <v>39</v>
      </c>
      <c r="V162" s="40"/>
      <c r="W162" s="40"/>
      <c r="X162" s="40"/>
      <c r="Y162" s="40"/>
      <c r="Z162" s="40"/>
      <c r="AA162" s="40"/>
      <c r="AB162" s="40"/>
      <c r="AC162" s="40"/>
      <c r="AD162" s="40"/>
      <c r="AE162" s="40"/>
      <c r="AR162" s="210" t="s">
        <v>217</v>
      </c>
      <c r="AT162" s="210" t="s">
        <v>212</v>
      </c>
      <c r="AU162" s="210" t="s">
        <v>80</v>
      </c>
      <c r="AY162" s="18" t="s">
        <v>218</v>
      </c>
      <c r="BE162" s="211">
        <f>IF(N162="základní",J162,0)</f>
        <v>0</v>
      </c>
      <c r="BF162" s="211">
        <f>IF(N162="snížená",J162,0)</f>
        <v>0</v>
      </c>
      <c r="BG162" s="211">
        <f>IF(N162="zákl. přenesená",J162,0)</f>
        <v>0</v>
      </c>
      <c r="BH162" s="211">
        <f>IF(N162="sníž. přenesená",J162,0)</f>
        <v>0</v>
      </c>
      <c r="BI162" s="211">
        <f>IF(N162="nulová",J162,0)</f>
        <v>0</v>
      </c>
      <c r="BJ162" s="18" t="s">
        <v>217</v>
      </c>
      <c r="BK162" s="211">
        <f>ROUND(I162*H162,2)</f>
        <v>0</v>
      </c>
      <c r="BL162" s="18" t="s">
        <v>217</v>
      </c>
      <c r="BM162" s="210" t="s">
        <v>297</v>
      </c>
    </row>
    <row r="163" s="2" customFormat="1">
      <c r="A163" s="40"/>
      <c r="B163" s="41"/>
      <c r="C163" s="42"/>
      <c r="D163" s="212" t="s">
        <v>220</v>
      </c>
      <c r="E163" s="42"/>
      <c r="F163" s="213" t="s">
        <v>1458</v>
      </c>
      <c r="G163" s="42"/>
      <c r="H163" s="42"/>
      <c r="I163" s="214"/>
      <c r="J163" s="42"/>
      <c r="K163" s="42"/>
      <c r="L163" s="46"/>
      <c r="M163" s="215"/>
      <c r="N163" s="216"/>
      <c r="O163" s="87"/>
      <c r="P163" s="87"/>
      <c r="Q163" s="87"/>
      <c r="R163" s="87"/>
      <c r="S163" s="87"/>
      <c r="T163" s="87"/>
      <c r="U163" s="88"/>
      <c r="V163" s="40"/>
      <c r="W163" s="40"/>
      <c r="X163" s="40"/>
      <c r="Y163" s="40"/>
      <c r="Z163" s="40"/>
      <c r="AA163" s="40"/>
      <c r="AB163" s="40"/>
      <c r="AC163" s="40"/>
      <c r="AD163" s="40"/>
      <c r="AE163" s="40"/>
      <c r="AT163" s="18" t="s">
        <v>220</v>
      </c>
      <c r="AU163" s="18" t="s">
        <v>80</v>
      </c>
    </row>
    <row r="164" s="2" customFormat="1">
      <c r="A164" s="40"/>
      <c r="B164" s="41"/>
      <c r="C164" s="42"/>
      <c r="D164" s="212" t="s">
        <v>234</v>
      </c>
      <c r="E164" s="42"/>
      <c r="F164" s="239" t="s">
        <v>1459</v>
      </c>
      <c r="G164" s="42"/>
      <c r="H164" s="42"/>
      <c r="I164" s="214"/>
      <c r="J164" s="42"/>
      <c r="K164" s="42"/>
      <c r="L164" s="46"/>
      <c r="M164" s="215"/>
      <c r="N164" s="216"/>
      <c r="O164" s="87"/>
      <c r="P164" s="87"/>
      <c r="Q164" s="87"/>
      <c r="R164" s="87"/>
      <c r="S164" s="87"/>
      <c r="T164" s="87"/>
      <c r="U164" s="88"/>
      <c r="V164" s="40"/>
      <c r="W164" s="40"/>
      <c r="X164" s="40"/>
      <c r="Y164" s="40"/>
      <c r="Z164" s="40"/>
      <c r="AA164" s="40"/>
      <c r="AB164" s="40"/>
      <c r="AC164" s="40"/>
      <c r="AD164" s="40"/>
      <c r="AE164" s="40"/>
      <c r="AT164" s="18" t="s">
        <v>234</v>
      </c>
      <c r="AU164" s="18" t="s">
        <v>80</v>
      </c>
    </row>
    <row r="165" s="2" customFormat="1">
      <c r="A165" s="40"/>
      <c r="B165" s="41"/>
      <c r="C165" s="199" t="s">
        <v>379</v>
      </c>
      <c r="D165" s="199" t="s">
        <v>212</v>
      </c>
      <c r="E165" s="200" t="s">
        <v>1460</v>
      </c>
      <c r="F165" s="201" t="s">
        <v>1461</v>
      </c>
      <c r="G165" s="202" t="s">
        <v>273</v>
      </c>
      <c r="H165" s="203">
        <v>200</v>
      </c>
      <c r="I165" s="204"/>
      <c r="J165" s="205">
        <f>ROUND(I165*H165,2)</f>
        <v>0</v>
      </c>
      <c r="K165" s="201" t="s">
        <v>216</v>
      </c>
      <c r="L165" s="46"/>
      <c r="M165" s="206" t="s">
        <v>39</v>
      </c>
      <c r="N165" s="207" t="s">
        <v>53</v>
      </c>
      <c r="O165" s="87"/>
      <c r="P165" s="208">
        <f>O165*H165</f>
        <v>0</v>
      </c>
      <c r="Q165" s="208">
        <v>0</v>
      </c>
      <c r="R165" s="208">
        <f>Q165*H165</f>
        <v>0</v>
      </c>
      <c r="S165" s="208">
        <v>0</v>
      </c>
      <c r="T165" s="208">
        <f>S165*H165</f>
        <v>0</v>
      </c>
      <c r="U165" s="209" t="s">
        <v>39</v>
      </c>
      <c r="V165" s="40"/>
      <c r="W165" s="40"/>
      <c r="X165" s="40"/>
      <c r="Y165" s="40"/>
      <c r="Z165" s="40"/>
      <c r="AA165" s="40"/>
      <c r="AB165" s="40"/>
      <c r="AC165" s="40"/>
      <c r="AD165" s="40"/>
      <c r="AE165" s="40"/>
      <c r="AR165" s="210" t="s">
        <v>217</v>
      </c>
      <c r="AT165" s="210" t="s">
        <v>212</v>
      </c>
      <c r="AU165" s="210" t="s">
        <v>80</v>
      </c>
      <c r="AY165" s="18" t="s">
        <v>218</v>
      </c>
      <c r="BE165" s="211">
        <f>IF(N165="základní",J165,0)</f>
        <v>0</v>
      </c>
      <c r="BF165" s="211">
        <f>IF(N165="snížená",J165,0)</f>
        <v>0</v>
      </c>
      <c r="BG165" s="211">
        <f>IF(N165="zákl. přenesená",J165,0)</f>
        <v>0</v>
      </c>
      <c r="BH165" s="211">
        <f>IF(N165="sníž. přenesená",J165,0)</f>
        <v>0</v>
      </c>
      <c r="BI165" s="211">
        <f>IF(N165="nulová",J165,0)</f>
        <v>0</v>
      </c>
      <c r="BJ165" s="18" t="s">
        <v>217</v>
      </c>
      <c r="BK165" s="211">
        <f>ROUND(I165*H165,2)</f>
        <v>0</v>
      </c>
      <c r="BL165" s="18" t="s">
        <v>217</v>
      </c>
      <c r="BM165" s="210" t="s">
        <v>510</v>
      </c>
    </row>
    <row r="166" s="2" customFormat="1">
      <c r="A166" s="40"/>
      <c r="B166" s="41"/>
      <c r="C166" s="42"/>
      <c r="D166" s="212" t="s">
        <v>220</v>
      </c>
      <c r="E166" s="42"/>
      <c r="F166" s="213" t="s">
        <v>1462</v>
      </c>
      <c r="G166" s="42"/>
      <c r="H166" s="42"/>
      <c r="I166" s="214"/>
      <c r="J166" s="42"/>
      <c r="K166" s="42"/>
      <c r="L166" s="46"/>
      <c r="M166" s="215"/>
      <c r="N166" s="216"/>
      <c r="O166" s="87"/>
      <c r="P166" s="87"/>
      <c r="Q166" s="87"/>
      <c r="R166" s="87"/>
      <c r="S166" s="87"/>
      <c r="T166" s="87"/>
      <c r="U166" s="88"/>
      <c r="V166" s="40"/>
      <c r="W166" s="40"/>
      <c r="X166" s="40"/>
      <c r="Y166" s="40"/>
      <c r="Z166" s="40"/>
      <c r="AA166" s="40"/>
      <c r="AB166" s="40"/>
      <c r="AC166" s="40"/>
      <c r="AD166" s="40"/>
      <c r="AE166" s="40"/>
      <c r="AT166" s="18" t="s">
        <v>220</v>
      </c>
      <c r="AU166" s="18" t="s">
        <v>80</v>
      </c>
    </row>
    <row r="167" s="2" customFormat="1">
      <c r="A167" s="40"/>
      <c r="B167" s="41"/>
      <c r="C167" s="42"/>
      <c r="D167" s="212" t="s">
        <v>234</v>
      </c>
      <c r="E167" s="42"/>
      <c r="F167" s="239" t="s">
        <v>1459</v>
      </c>
      <c r="G167" s="42"/>
      <c r="H167" s="42"/>
      <c r="I167" s="214"/>
      <c r="J167" s="42"/>
      <c r="K167" s="42"/>
      <c r="L167" s="46"/>
      <c r="M167" s="215"/>
      <c r="N167" s="216"/>
      <c r="O167" s="87"/>
      <c r="P167" s="87"/>
      <c r="Q167" s="87"/>
      <c r="R167" s="87"/>
      <c r="S167" s="87"/>
      <c r="T167" s="87"/>
      <c r="U167" s="88"/>
      <c r="V167" s="40"/>
      <c r="W167" s="40"/>
      <c r="X167" s="40"/>
      <c r="Y167" s="40"/>
      <c r="Z167" s="40"/>
      <c r="AA167" s="40"/>
      <c r="AB167" s="40"/>
      <c r="AC167" s="40"/>
      <c r="AD167" s="40"/>
      <c r="AE167" s="40"/>
      <c r="AT167" s="18" t="s">
        <v>234</v>
      </c>
      <c r="AU167" s="18" t="s">
        <v>80</v>
      </c>
    </row>
    <row r="168" s="2" customFormat="1">
      <c r="A168" s="40"/>
      <c r="B168" s="41"/>
      <c r="C168" s="199" t="s">
        <v>257</v>
      </c>
      <c r="D168" s="199" t="s">
        <v>212</v>
      </c>
      <c r="E168" s="200" t="s">
        <v>1044</v>
      </c>
      <c r="F168" s="201" t="s">
        <v>1045</v>
      </c>
      <c r="G168" s="202" t="s">
        <v>273</v>
      </c>
      <c r="H168" s="203">
        <v>80</v>
      </c>
      <c r="I168" s="204"/>
      <c r="J168" s="205">
        <f>ROUND(I168*H168,2)</f>
        <v>0</v>
      </c>
      <c r="K168" s="201" t="s">
        <v>216</v>
      </c>
      <c r="L168" s="46"/>
      <c r="M168" s="206" t="s">
        <v>39</v>
      </c>
      <c r="N168" s="207" t="s">
        <v>53</v>
      </c>
      <c r="O168" s="87"/>
      <c r="P168" s="208">
        <f>O168*H168</f>
        <v>0</v>
      </c>
      <c r="Q168" s="208">
        <v>0</v>
      </c>
      <c r="R168" s="208">
        <f>Q168*H168</f>
        <v>0</v>
      </c>
      <c r="S168" s="208">
        <v>0</v>
      </c>
      <c r="T168" s="208">
        <f>S168*H168</f>
        <v>0</v>
      </c>
      <c r="U168" s="209" t="s">
        <v>39</v>
      </c>
      <c r="V168" s="40"/>
      <c r="W168" s="40"/>
      <c r="X168" s="40"/>
      <c r="Y168" s="40"/>
      <c r="Z168" s="40"/>
      <c r="AA168" s="40"/>
      <c r="AB168" s="40"/>
      <c r="AC168" s="40"/>
      <c r="AD168" s="40"/>
      <c r="AE168" s="40"/>
      <c r="AR168" s="210" t="s">
        <v>217</v>
      </c>
      <c r="AT168" s="210" t="s">
        <v>212</v>
      </c>
      <c r="AU168" s="210" t="s">
        <v>80</v>
      </c>
      <c r="AY168" s="18" t="s">
        <v>218</v>
      </c>
      <c r="BE168" s="211">
        <f>IF(N168="základní",J168,0)</f>
        <v>0</v>
      </c>
      <c r="BF168" s="211">
        <f>IF(N168="snížená",J168,0)</f>
        <v>0</v>
      </c>
      <c r="BG168" s="211">
        <f>IF(N168="zákl. přenesená",J168,0)</f>
        <v>0</v>
      </c>
      <c r="BH168" s="211">
        <f>IF(N168="sníž. přenesená",J168,0)</f>
        <v>0</v>
      </c>
      <c r="BI168" s="211">
        <f>IF(N168="nulová",J168,0)</f>
        <v>0</v>
      </c>
      <c r="BJ168" s="18" t="s">
        <v>217</v>
      </c>
      <c r="BK168" s="211">
        <f>ROUND(I168*H168,2)</f>
        <v>0</v>
      </c>
      <c r="BL168" s="18" t="s">
        <v>217</v>
      </c>
      <c r="BM168" s="210" t="s">
        <v>513</v>
      </c>
    </row>
    <row r="169" s="2" customFormat="1">
      <c r="A169" s="40"/>
      <c r="B169" s="41"/>
      <c r="C169" s="42"/>
      <c r="D169" s="212" t="s">
        <v>220</v>
      </c>
      <c r="E169" s="42"/>
      <c r="F169" s="213" t="s">
        <v>1047</v>
      </c>
      <c r="G169" s="42"/>
      <c r="H169" s="42"/>
      <c r="I169" s="214"/>
      <c r="J169" s="42"/>
      <c r="K169" s="42"/>
      <c r="L169" s="46"/>
      <c r="M169" s="215"/>
      <c r="N169" s="216"/>
      <c r="O169" s="87"/>
      <c r="P169" s="87"/>
      <c r="Q169" s="87"/>
      <c r="R169" s="87"/>
      <c r="S169" s="87"/>
      <c r="T169" s="87"/>
      <c r="U169" s="88"/>
      <c r="V169" s="40"/>
      <c r="W169" s="40"/>
      <c r="X169" s="40"/>
      <c r="Y169" s="40"/>
      <c r="Z169" s="40"/>
      <c r="AA169" s="40"/>
      <c r="AB169" s="40"/>
      <c r="AC169" s="40"/>
      <c r="AD169" s="40"/>
      <c r="AE169" s="40"/>
      <c r="AT169" s="18" t="s">
        <v>220</v>
      </c>
      <c r="AU169" s="18" t="s">
        <v>80</v>
      </c>
    </row>
    <row r="170" s="2" customFormat="1">
      <c r="A170" s="40"/>
      <c r="B170" s="41"/>
      <c r="C170" s="42"/>
      <c r="D170" s="212" t="s">
        <v>234</v>
      </c>
      <c r="E170" s="42"/>
      <c r="F170" s="239" t="s">
        <v>1463</v>
      </c>
      <c r="G170" s="42"/>
      <c r="H170" s="42"/>
      <c r="I170" s="214"/>
      <c r="J170" s="42"/>
      <c r="K170" s="42"/>
      <c r="L170" s="46"/>
      <c r="M170" s="215"/>
      <c r="N170" s="216"/>
      <c r="O170" s="87"/>
      <c r="P170" s="87"/>
      <c r="Q170" s="87"/>
      <c r="R170" s="87"/>
      <c r="S170" s="87"/>
      <c r="T170" s="87"/>
      <c r="U170" s="88"/>
      <c r="V170" s="40"/>
      <c r="W170" s="40"/>
      <c r="X170" s="40"/>
      <c r="Y170" s="40"/>
      <c r="Z170" s="40"/>
      <c r="AA170" s="40"/>
      <c r="AB170" s="40"/>
      <c r="AC170" s="40"/>
      <c r="AD170" s="40"/>
      <c r="AE170" s="40"/>
      <c r="AT170" s="18" t="s">
        <v>234</v>
      </c>
      <c r="AU170" s="18" t="s">
        <v>80</v>
      </c>
    </row>
    <row r="171" s="2" customFormat="1" ht="16.5" customHeight="1">
      <c r="A171" s="40"/>
      <c r="B171" s="41"/>
      <c r="C171" s="199" t="s">
        <v>390</v>
      </c>
      <c r="D171" s="199" t="s">
        <v>212</v>
      </c>
      <c r="E171" s="200" t="s">
        <v>1464</v>
      </c>
      <c r="F171" s="201" t="s">
        <v>1465</v>
      </c>
      <c r="G171" s="202" t="s">
        <v>480</v>
      </c>
      <c r="H171" s="203">
        <v>4</v>
      </c>
      <c r="I171" s="204"/>
      <c r="J171" s="205">
        <f>ROUND(I171*H171,2)</f>
        <v>0</v>
      </c>
      <c r="K171" s="201" t="s">
        <v>216</v>
      </c>
      <c r="L171" s="46"/>
      <c r="M171" s="206" t="s">
        <v>39</v>
      </c>
      <c r="N171" s="207" t="s">
        <v>53</v>
      </c>
      <c r="O171" s="87"/>
      <c r="P171" s="208">
        <f>O171*H171</f>
        <v>0</v>
      </c>
      <c r="Q171" s="208">
        <v>0</v>
      </c>
      <c r="R171" s="208">
        <f>Q171*H171</f>
        <v>0</v>
      </c>
      <c r="S171" s="208">
        <v>0</v>
      </c>
      <c r="T171" s="208">
        <f>S171*H171</f>
        <v>0</v>
      </c>
      <c r="U171" s="209" t="s">
        <v>39</v>
      </c>
      <c r="V171" s="40"/>
      <c r="W171" s="40"/>
      <c r="X171" s="40"/>
      <c r="Y171" s="40"/>
      <c r="Z171" s="40"/>
      <c r="AA171" s="40"/>
      <c r="AB171" s="40"/>
      <c r="AC171" s="40"/>
      <c r="AD171" s="40"/>
      <c r="AE171" s="40"/>
      <c r="AR171" s="210" t="s">
        <v>217</v>
      </c>
      <c r="AT171" s="210" t="s">
        <v>212</v>
      </c>
      <c r="AU171" s="210" t="s">
        <v>80</v>
      </c>
      <c r="AY171" s="18" t="s">
        <v>218</v>
      </c>
      <c r="BE171" s="211">
        <f>IF(N171="základní",J171,0)</f>
        <v>0</v>
      </c>
      <c r="BF171" s="211">
        <f>IF(N171="snížená",J171,0)</f>
        <v>0</v>
      </c>
      <c r="BG171" s="211">
        <f>IF(N171="zákl. přenesená",J171,0)</f>
        <v>0</v>
      </c>
      <c r="BH171" s="211">
        <f>IF(N171="sníž. přenesená",J171,0)</f>
        <v>0</v>
      </c>
      <c r="BI171" s="211">
        <f>IF(N171="nulová",J171,0)</f>
        <v>0</v>
      </c>
      <c r="BJ171" s="18" t="s">
        <v>217</v>
      </c>
      <c r="BK171" s="211">
        <f>ROUND(I171*H171,2)</f>
        <v>0</v>
      </c>
      <c r="BL171" s="18" t="s">
        <v>217</v>
      </c>
      <c r="BM171" s="210" t="s">
        <v>517</v>
      </c>
    </row>
    <row r="172" s="2" customFormat="1">
      <c r="A172" s="40"/>
      <c r="B172" s="41"/>
      <c r="C172" s="42"/>
      <c r="D172" s="212" t="s">
        <v>220</v>
      </c>
      <c r="E172" s="42"/>
      <c r="F172" s="213" t="s">
        <v>1466</v>
      </c>
      <c r="G172" s="42"/>
      <c r="H172" s="42"/>
      <c r="I172" s="214"/>
      <c r="J172" s="42"/>
      <c r="K172" s="42"/>
      <c r="L172" s="46"/>
      <c r="M172" s="215"/>
      <c r="N172" s="216"/>
      <c r="O172" s="87"/>
      <c r="P172" s="87"/>
      <c r="Q172" s="87"/>
      <c r="R172" s="87"/>
      <c r="S172" s="87"/>
      <c r="T172" s="87"/>
      <c r="U172" s="88"/>
      <c r="V172" s="40"/>
      <c r="W172" s="40"/>
      <c r="X172" s="40"/>
      <c r="Y172" s="40"/>
      <c r="Z172" s="40"/>
      <c r="AA172" s="40"/>
      <c r="AB172" s="40"/>
      <c r="AC172" s="40"/>
      <c r="AD172" s="40"/>
      <c r="AE172" s="40"/>
      <c r="AT172" s="18" t="s">
        <v>220</v>
      </c>
      <c r="AU172" s="18" t="s">
        <v>80</v>
      </c>
    </row>
    <row r="173" s="2" customFormat="1">
      <c r="A173" s="40"/>
      <c r="B173" s="41"/>
      <c r="C173" s="42"/>
      <c r="D173" s="212" t="s">
        <v>234</v>
      </c>
      <c r="E173" s="42"/>
      <c r="F173" s="239" t="s">
        <v>1467</v>
      </c>
      <c r="G173" s="42"/>
      <c r="H173" s="42"/>
      <c r="I173" s="214"/>
      <c r="J173" s="42"/>
      <c r="K173" s="42"/>
      <c r="L173" s="46"/>
      <c r="M173" s="215"/>
      <c r="N173" s="216"/>
      <c r="O173" s="87"/>
      <c r="P173" s="87"/>
      <c r="Q173" s="87"/>
      <c r="R173" s="87"/>
      <c r="S173" s="87"/>
      <c r="T173" s="87"/>
      <c r="U173" s="88"/>
      <c r="V173" s="40"/>
      <c r="W173" s="40"/>
      <c r="X173" s="40"/>
      <c r="Y173" s="40"/>
      <c r="Z173" s="40"/>
      <c r="AA173" s="40"/>
      <c r="AB173" s="40"/>
      <c r="AC173" s="40"/>
      <c r="AD173" s="40"/>
      <c r="AE173" s="40"/>
      <c r="AT173" s="18" t="s">
        <v>234</v>
      </c>
      <c r="AU173" s="18" t="s">
        <v>80</v>
      </c>
    </row>
    <row r="174" s="2" customFormat="1">
      <c r="A174" s="40"/>
      <c r="B174" s="41"/>
      <c r="C174" s="199" t="s">
        <v>264</v>
      </c>
      <c r="D174" s="199" t="s">
        <v>212</v>
      </c>
      <c r="E174" s="200" t="s">
        <v>1329</v>
      </c>
      <c r="F174" s="201" t="s">
        <v>1330</v>
      </c>
      <c r="G174" s="202" t="s">
        <v>239</v>
      </c>
      <c r="H174" s="203">
        <v>2</v>
      </c>
      <c r="I174" s="204"/>
      <c r="J174" s="205">
        <f>ROUND(I174*H174,2)</f>
        <v>0</v>
      </c>
      <c r="K174" s="201" t="s">
        <v>216</v>
      </c>
      <c r="L174" s="46"/>
      <c r="M174" s="206" t="s">
        <v>39</v>
      </c>
      <c r="N174" s="207" t="s">
        <v>53</v>
      </c>
      <c r="O174" s="87"/>
      <c r="P174" s="208">
        <f>O174*H174</f>
        <v>0</v>
      </c>
      <c r="Q174" s="208">
        <v>0</v>
      </c>
      <c r="R174" s="208">
        <f>Q174*H174</f>
        <v>0</v>
      </c>
      <c r="S174" s="208">
        <v>0</v>
      </c>
      <c r="T174" s="208">
        <f>S174*H174</f>
        <v>0</v>
      </c>
      <c r="U174" s="209" t="s">
        <v>39</v>
      </c>
      <c r="V174" s="40"/>
      <c r="W174" s="40"/>
      <c r="X174" s="40"/>
      <c r="Y174" s="40"/>
      <c r="Z174" s="40"/>
      <c r="AA174" s="40"/>
      <c r="AB174" s="40"/>
      <c r="AC174" s="40"/>
      <c r="AD174" s="40"/>
      <c r="AE174" s="40"/>
      <c r="AR174" s="210" t="s">
        <v>217</v>
      </c>
      <c r="AT174" s="210" t="s">
        <v>212</v>
      </c>
      <c r="AU174" s="210" t="s">
        <v>80</v>
      </c>
      <c r="AY174" s="18" t="s">
        <v>218</v>
      </c>
      <c r="BE174" s="211">
        <f>IF(N174="základní",J174,0)</f>
        <v>0</v>
      </c>
      <c r="BF174" s="211">
        <f>IF(N174="snížená",J174,0)</f>
        <v>0</v>
      </c>
      <c r="BG174" s="211">
        <f>IF(N174="zákl. přenesená",J174,0)</f>
        <v>0</v>
      </c>
      <c r="BH174" s="211">
        <f>IF(N174="sníž. přenesená",J174,0)</f>
        <v>0</v>
      </c>
      <c r="BI174" s="211">
        <f>IF(N174="nulová",J174,0)</f>
        <v>0</v>
      </c>
      <c r="BJ174" s="18" t="s">
        <v>217</v>
      </c>
      <c r="BK174" s="211">
        <f>ROUND(I174*H174,2)</f>
        <v>0</v>
      </c>
      <c r="BL174" s="18" t="s">
        <v>217</v>
      </c>
      <c r="BM174" s="210" t="s">
        <v>521</v>
      </c>
    </row>
    <row r="175" s="2" customFormat="1">
      <c r="A175" s="40"/>
      <c r="B175" s="41"/>
      <c r="C175" s="42"/>
      <c r="D175" s="212" t="s">
        <v>220</v>
      </c>
      <c r="E175" s="42"/>
      <c r="F175" s="213" t="s">
        <v>1331</v>
      </c>
      <c r="G175" s="42"/>
      <c r="H175" s="42"/>
      <c r="I175" s="214"/>
      <c r="J175" s="42"/>
      <c r="K175" s="42"/>
      <c r="L175" s="46"/>
      <c r="M175" s="215"/>
      <c r="N175" s="216"/>
      <c r="O175" s="87"/>
      <c r="P175" s="87"/>
      <c r="Q175" s="87"/>
      <c r="R175" s="87"/>
      <c r="S175" s="87"/>
      <c r="T175" s="87"/>
      <c r="U175" s="88"/>
      <c r="V175" s="40"/>
      <c r="W175" s="40"/>
      <c r="X175" s="40"/>
      <c r="Y175" s="40"/>
      <c r="Z175" s="40"/>
      <c r="AA175" s="40"/>
      <c r="AB175" s="40"/>
      <c r="AC175" s="40"/>
      <c r="AD175" s="40"/>
      <c r="AE175" s="40"/>
      <c r="AT175" s="18" t="s">
        <v>220</v>
      </c>
      <c r="AU175" s="18" t="s">
        <v>80</v>
      </c>
    </row>
    <row r="176" s="2" customFormat="1">
      <c r="A176" s="40"/>
      <c r="B176" s="41"/>
      <c r="C176" s="42"/>
      <c r="D176" s="212" t="s">
        <v>234</v>
      </c>
      <c r="E176" s="42"/>
      <c r="F176" s="239" t="s">
        <v>1332</v>
      </c>
      <c r="G176" s="42"/>
      <c r="H176" s="42"/>
      <c r="I176" s="214"/>
      <c r="J176" s="42"/>
      <c r="K176" s="42"/>
      <c r="L176" s="46"/>
      <c r="M176" s="215"/>
      <c r="N176" s="216"/>
      <c r="O176" s="87"/>
      <c r="P176" s="87"/>
      <c r="Q176" s="87"/>
      <c r="R176" s="87"/>
      <c r="S176" s="87"/>
      <c r="T176" s="87"/>
      <c r="U176" s="88"/>
      <c r="V176" s="40"/>
      <c r="W176" s="40"/>
      <c r="X176" s="40"/>
      <c r="Y176" s="40"/>
      <c r="Z176" s="40"/>
      <c r="AA176" s="40"/>
      <c r="AB176" s="40"/>
      <c r="AC176" s="40"/>
      <c r="AD176" s="40"/>
      <c r="AE176" s="40"/>
      <c r="AT176" s="18" t="s">
        <v>234</v>
      </c>
      <c r="AU176" s="18" t="s">
        <v>80</v>
      </c>
    </row>
    <row r="177" s="2" customFormat="1" ht="33" customHeight="1">
      <c r="A177" s="40"/>
      <c r="B177" s="41"/>
      <c r="C177" s="199" t="s">
        <v>404</v>
      </c>
      <c r="D177" s="199" t="s">
        <v>212</v>
      </c>
      <c r="E177" s="200" t="s">
        <v>1333</v>
      </c>
      <c r="F177" s="201" t="s">
        <v>1334</v>
      </c>
      <c r="G177" s="202" t="s">
        <v>239</v>
      </c>
      <c r="H177" s="203">
        <v>2</v>
      </c>
      <c r="I177" s="204"/>
      <c r="J177" s="205">
        <f>ROUND(I177*H177,2)</f>
        <v>0</v>
      </c>
      <c r="K177" s="201" t="s">
        <v>216</v>
      </c>
      <c r="L177" s="46"/>
      <c r="M177" s="206" t="s">
        <v>39</v>
      </c>
      <c r="N177" s="207" t="s">
        <v>53</v>
      </c>
      <c r="O177" s="87"/>
      <c r="P177" s="208">
        <f>O177*H177</f>
        <v>0</v>
      </c>
      <c r="Q177" s="208">
        <v>0</v>
      </c>
      <c r="R177" s="208">
        <f>Q177*H177</f>
        <v>0</v>
      </c>
      <c r="S177" s="208">
        <v>0</v>
      </c>
      <c r="T177" s="208">
        <f>S177*H177</f>
        <v>0</v>
      </c>
      <c r="U177" s="209" t="s">
        <v>39</v>
      </c>
      <c r="V177" s="40"/>
      <c r="W177" s="40"/>
      <c r="X177" s="40"/>
      <c r="Y177" s="40"/>
      <c r="Z177" s="40"/>
      <c r="AA177" s="40"/>
      <c r="AB177" s="40"/>
      <c r="AC177" s="40"/>
      <c r="AD177" s="40"/>
      <c r="AE177" s="40"/>
      <c r="AR177" s="210" t="s">
        <v>217</v>
      </c>
      <c r="AT177" s="210" t="s">
        <v>212</v>
      </c>
      <c r="AU177" s="210" t="s">
        <v>80</v>
      </c>
      <c r="AY177" s="18" t="s">
        <v>218</v>
      </c>
      <c r="BE177" s="211">
        <f>IF(N177="základní",J177,0)</f>
        <v>0</v>
      </c>
      <c r="BF177" s="211">
        <f>IF(N177="snížená",J177,0)</f>
        <v>0</v>
      </c>
      <c r="BG177" s="211">
        <f>IF(N177="zákl. přenesená",J177,0)</f>
        <v>0</v>
      </c>
      <c r="BH177" s="211">
        <f>IF(N177="sníž. přenesená",J177,0)</f>
        <v>0</v>
      </c>
      <c r="BI177" s="211">
        <f>IF(N177="nulová",J177,0)</f>
        <v>0</v>
      </c>
      <c r="BJ177" s="18" t="s">
        <v>217</v>
      </c>
      <c r="BK177" s="211">
        <f>ROUND(I177*H177,2)</f>
        <v>0</v>
      </c>
      <c r="BL177" s="18" t="s">
        <v>217</v>
      </c>
      <c r="BM177" s="210" t="s">
        <v>524</v>
      </c>
    </row>
    <row r="178" s="2" customFormat="1">
      <c r="A178" s="40"/>
      <c r="B178" s="41"/>
      <c r="C178" s="42"/>
      <c r="D178" s="212" t="s">
        <v>220</v>
      </c>
      <c r="E178" s="42"/>
      <c r="F178" s="213" t="s">
        <v>1335</v>
      </c>
      <c r="G178" s="42"/>
      <c r="H178" s="42"/>
      <c r="I178" s="214"/>
      <c r="J178" s="42"/>
      <c r="K178" s="42"/>
      <c r="L178" s="46"/>
      <c r="M178" s="215"/>
      <c r="N178" s="216"/>
      <c r="O178" s="87"/>
      <c r="P178" s="87"/>
      <c r="Q178" s="87"/>
      <c r="R178" s="87"/>
      <c r="S178" s="87"/>
      <c r="T178" s="87"/>
      <c r="U178" s="88"/>
      <c r="V178" s="40"/>
      <c r="W178" s="40"/>
      <c r="X178" s="40"/>
      <c r="Y178" s="40"/>
      <c r="Z178" s="40"/>
      <c r="AA178" s="40"/>
      <c r="AB178" s="40"/>
      <c r="AC178" s="40"/>
      <c r="AD178" s="40"/>
      <c r="AE178" s="40"/>
      <c r="AT178" s="18" t="s">
        <v>220</v>
      </c>
      <c r="AU178" s="18" t="s">
        <v>80</v>
      </c>
    </row>
    <row r="179" s="2" customFormat="1">
      <c r="A179" s="40"/>
      <c r="B179" s="41"/>
      <c r="C179" s="42"/>
      <c r="D179" s="212" t="s">
        <v>234</v>
      </c>
      <c r="E179" s="42"/>
      <c r="F179" s="239" t="s">
        <v>1336</v>
      </c>
      <c r="G179" s="42"/>
      <c r="H179" s="42"/>
      <c r="I179" s="214"/>
      <c r="J179" s="42"/>
      <c r="K179" s="42"/>
      <c r="L179" s="46"/>
      <c r="M179" s="215"/>
      <c r="N179" s="216"/>
      <c r="O179" s="87"/>
      <c r="P179" s="87"/>
      <c r="Q179" s="87"/>
      <c r="R179" s="87"/>
      <c r="S179" s="87"/>
      <c r="T179" s="87"/>
      <c r="U179" s="88"/>
      <c r="V179" s="40"/>
      <c r="W179" s="40"/>
      <c r="X179" s="40"/>
      <c r="Y179" s="40"/>
      <c r="Z179" s="40"/>
      <c r="AA179" s="40"/>
      <c r="AB179" s="40"/>
      <c r="AC179" s="40"/>
      <c r="AD179" s="40"/>
      <c r="AE179" s="40"/>
      <c r="AT179" s="18" t="s">
        <v>234</v>
      </c>
      <c r="AU179" s="18" t="s">
        <v>80</v>
      </c>
    </row>
    <row r="180" s="2" customFormat="1">
      <c r="A180" s="40"/>
      <c r="B180" s="41"/>
      <c r="C180" s="199" t="s">
        <v>409</v>
      </c>
      <c r="D180" s="199" t="s">
        <v>212</v>
      </c>
      <c r="E180" s="200" t="s">
        <v>1468</v>
      </c>
      <c r="F180" s="201" t="s">
        <v>1469</v>
      </c>
      <c r="G180" s="202" t="s">
        <v>273</v>
      </c>
      <c r="H180" s="203">
        <v>80</v>
      </c>
      <c r="I180" s="204"/>
      <c r="J180" s="205">
        <f>ROUND(I180*H180,2)</f>
        <v>0</v>
      </c>
      <c r="K180" s="201" t="s">
        <v>216</v>
      </c>
      <c r="L180" s="46"/>
      <c r="M180" s="206" t="s">
        <v>39</v>
      </c>
      <c r="N180" s="207" t="s">
        <v>53</v>
      </c>
      <c r="O180" s="87"/>
      <c r="P180" s="208">
        <f>O180*H180</f>
        <v>0</v>
      </c>
      <c r="Q180" s="208">
        <v>0</v>
      </c>
      <c r="R180" s="208">
        <f>Q180*H180</f>
        <v>0</v>
      </c>
      <c r="S180" s="208">
        <v>0</v>
      </c>
      <c r="T180" s="208">
        <f>S180*H180</f>
        <v>0</v>
      </c>
      <c r="U180" s="209" t="s">
        <v>39</v>
      </c>
      <c r="V180" s="40"/>
      <c r="W180" s="40"/>
      <c r="X180" s="40"/>
      <c r="Y180" s="40"/>
      <c r="Z180" s="40"/>
      <c r="AA180" s="40"/>
      <c r="AB180" s="40"/>
      <c r="AC180" s="40"/>
      <c r="AD180" s="40"/>
      <c r="AE180" s="40"/>
      <c r="AR180" s="210" t="s">
        <v>217</v>
      </c>
      <c r="AT180" s="210" t="s">
        <v>212</v>
      </c>
      <c r="AU180" s="210" t="s">
        <v>80</v>
      </c>
      <c r="AY180" s="18" t="s">
        <v>218</v>
      </c>
      <c r="BE180" s="211">
        <f>IF(N180="základní",J180,0)</f>
        <v>0</v>
      </c>
      <c r="BF180" s="211">
        <f>IF(N180="snížená",J180,0)</f>
        <v>0</v>
      </c>
      <c r="BG180" s="211">
        <f>IF(N180="zákl. přenesená",J180,0)</f>
        <v>0</v>
      </c>
      <c r="BH180" s="211">
        <f>IF(N180="sníž. přenesená",J180,0)</f>
        <v>0</v>
      </c>
      <c r="BI180" s="211">
        <f>IF(N180="nulová",J180,0)</f>
        <v>0</v>
      </c>
      <c r="BJ180" s="18" t="s">
        <v>217</v>
      </c>
      <c r="BK180" s="211">
        <f>ROUND(I180*H180,2)</f>
        <v>0</v>
      </c>
      <c r="BL180" s="18" t="s">
        <v>217</v>
      </c>
      <c r="BM180" s="210" t="s">
        <v>303</v>
      </c>
    </row>
    <row r="181" s="2" customFormat="1">
      <c r="A181" s="40"/>
      <c r="B181" s="41"/>
      <c r="C181" s="42"/>
      <c r="D181" s="212" t="s">
        <v>220</v>
      </c>
      <c r="E181" s="42"/>
      <c r="F181" s="213" t="s">
        <v>1470</v>
      </c>
      <c r="G181" s="42"/>
      <c r="H181" s="42"/>
      <c r="I181" s="214"/>
      <c r="J181" s="42"/>
      <c r="K181" s="42"/>
      <c r="L181" s="46"/>
      <c r="M181" s="215"/>
      <c r="N181" s="216"/>
      <c r="O181" s="87"/>
      <c r="P181" s="87"/>
      <c r="Q181" s="87"/>
      <c r="R181" s="87"/>
      <c r="S181" s="87"/>
      <c r="T181" s="87"/>
      <c r="U181" s="88"/>
      <c r="V181" s="40"/>
      <c r="W181" s="40"/>
      <c r="X181" s="40"/>
      <c r="Y181" s="40"/>
      <c r="Z181" s="40"/>
      <c r="AA181" s="40"/>
      <c r="AB181" s="40"/>
      <c r="AC181" s="40"/>
      <c r="AD181" s="40"/>
      <c r="AE181" s="40"/>
      <c r="AT181" s="18" t="s">
        <v>220</v>
      </c>
      <c r="AU181" s="18" t="s">
        <v>80</v>
      </c>
    </row>
    <row r="182" s="2" customFormat="1">
      <c r="A182" s="40"/>
      <c r="B182" s="41"/>
      <c r="C182" s="42"/>
      <c r="D182" s="212" t="s">
        <v>234</v>
      </c>
      <c r="E182" s="42"/>
      <c r="F182" s="239" t="s">
        <v>1471</v>
      </c>
      <c r="G182" s="42"/>
      <c r="H182" s="42"/>
      <c r="I182" s="214"/>
      <c r="J182" s="42"/>
      <c r="K182" s="42"/>
      <c r="L182" s="46"/>
      <c r="M182" s="215"/>
      <c r="N182" s="216"/>
      <c r="O182" s="87"/>
      <c r="P182" s="87"/>
      <c r="Q182" s="87"/>
      <c r="R182" s="87"/>
      <c r="S182" s="87"/>
      <c r="T182" s="87"/>
      <c r="U182" s="88"/>
      <c r="V182" s="40"/>
      <c r="W182" s="40"/>
      <c r="X182" s="40"/>
      <c r="Y182" s="40"/>
      <c r="Z182" s="40"/>
      <c r="AA182" s="40"/>
      <c r="AB182" s="40"/>
      <c r="AC182" s="40"/>
      <c r="AD182" s="40"/>
      <c r="AE182" s="40"/>
      <c r="AT182" s="18" t="s">
        <v>234</v>
      </c>
      <c r="AU182" s="18" t="s">
        <v>80</v>
      </c>
    </row>
    <row r="183" s="2" customFormat="1">
      <c r="A183" s="40"/>
      <c r="B183" s="41"/>
      <c r="C183" s="199" t="s">
        <v>537</v>
      </c>
      <c r="D183" s="199" t="s">
        <v>212</v>
      </c>
      <c r="E183" s="200" t="s">
        <v>1070</v>
      </c>
      <c r="F183" s="201" t="s">
        <v>1071</v>
      </c>
      <c r="G183" s="202" t="s">
        <v>273</v>
      </c>
      <c r="H183" s="203">
        <v>160</v>
      </c>
      <c r="I183" s="204"/>
      <c r="J183" s="205">
        <f>ROUND(I183*H183,2)</f>
        <v>0</v>
      </c>
      <c r="K183" s="201" t="s">
        <v>216</v>
      </c>
      <c r="L183" s="46"/>
      <c r="M183" s="206" t="s">
        <v>39</v>
      </c>
      <c r="N183" s="207" t="s">
        <v>53</v>
      </c>
      <c r="O183" s="87"/>
      <c r="P183" s="208">
        <f>O183*H183</f>
        <v>0</v>
      </c>
      <c r="Q183" s="208">
        <v>0</v>
      </c>
      <c r="R183" s="208">
        <f>Q183*H183</f>
        <v>0</v>
      </c>
      <c r="S183" s="208">
        <v>0</v>
      </c>
      <c r="T183" s="208">
        <f>S183*H183</f>
        <v>0</v>
      </c>
      <c r="U183" s="209" t="s">
        <v>39</v>
      </c>
      <c r="V183" s="40"/>
      <c r="W183" s="40"/>
      <c r="X183" s="40"/>
      <c r="Y183" s="40"/>
      <c r="Z183" s="40"/>
      <c r="AA183" s="40"/>
      <c r="AB183" s="40"/>
      <c r="AC183" s="40"/>
      <c r="AD183" s="40"/>
      <c r="AE183" s="40"/>
      <c r="AR183" s="210" t="s">
        <v>217</v>
      </c>
      <c r="AT183" s="210" t="s">
        <v>212</v>
      </c>
      <c r="AU183" s="210" t="s">
        <v>80</v>
      </c>
      <c r="AY183" s="18" t="s">
        <v>218</v>
      </c>
      <c r="BE183" s="211">
        <f>IF(N183="základní",J183,0)</f>
        <v>0</v>
      </c>
      <c r="BF183" s="211">
        <f>IF(N183="snížená",J183,0)</f>
        <v>0</v>
      </c>
      <c r="BG183" s="211">
        <f>IF(N183="zákl. přenesená",J183,0)</f>
        <v>0</v>
      </c>
      <c r="BH183" s="211">
        <f>IF(N183="sníž. přenesená",J183,0)</f>
        <v>0</v>
      </c>
      <c r="BI183" s="211">
        <f>IF(N183="nulová",J183,0)</f>
        <v>0</v>
      </c>
      <c r="BJ183" s="18" t="s">
        <v>217</v>
      </c>
      <c r="BK183" s="211">
        <f>ROUND(I183*H183,2)</f>
        <v>0</v>
      </c>
      <c r="BL183" s="18" t="s">
        <v>217</v>
      </c>
      <c r="BM183" s="210" t="s">
        <v>308</v>
      </c>
    </row>
    <row r="184" s="2" customFormat="1">
      <c r="A184" s="40"/>
      <c r="B184" s="41"/>
      <c r="C184" s="42"/>
      <c r="D184" s="212" t="s">
        <v>220</v>
      </c>
      <c r="E184" s="42"/>
      <c r="F184" s="213" t="s">
        <v>1073</v>
      </c>
      <c r="G184" s="42"/>
      <c r="H184" s="42"/>
      <c r="I184" s="214"/>
      <c r="J184" s="42"/>
      <c r="K184" s="42"/>
      <c r="L184" s="46"/>
      <c r="M184" s="215"/>
      <c r="N184" s="216"/>
      <c r="O184" s="87"/>
      <c r="P184" s="87"/>
      <c r="Q184" s="87"/>
      <c r="R184" s="87"/>
      <c r="S184" s="87"/>
      <c r="T184" s="87"/>
      <c r="U184" s="88"/>
      <c r="V184" s="40"/>
      <c r="W184" s="40"/>
      <c r="X184" s="40"/>
      <c r="Y184" s="40"/>
      <c r="Z184" s="40"/>
      <c r="AA184" s="40"/>
      <c r="AB184" s="40"/>
      <c r="AC184" s="40"/>
      <c r="AD184" s="40"/>
      <c r="AE184" s="40"/>
      <c r="AT184" s="18" t="s">
        <v>220</v>
      </c>
      <c r="AU184" s="18" t="s">
        <v>80</v>
      </c>
    </row>
    <row r="185" s="2" customFormat="1">
      <c r="A185" s="40"/>
      <c r="B185" s="41"/>
      <c r="C185" s="42"/>
      <c r="D185" s="212" t="s">
        <v>234</v>
      </c>
      <c r="E185" s="42"/>
      <c r="F185" s="239" t="s">
        <v>1472</v>
      </c>
      <c r="G185" s="42"/>
      <c r="H185" s="42"/>
      <c r="I185" s="214"/>
      <c r="J185" s="42"/>
      <c r="K185" s="42"/>
      <c r="L185" s="46"/>
      <c r="M185" s="215"/>
      <c r="N185" s="216"/>
      <c r="O185" s="87"/>
      <c r="P185" s="87"/>
      <c r="Q185" s="87"/>
      <c r="R185" s="87"/>
      <c r="S185" s="87"/>
      <c r="T185" s="87"/>
      <c r="U185" s="88"/>
      <c r="V185" s="40"/>
      <c r="W185" s="40"/>
      <c r="X185" s="40"/>
      <c r="Y185" s="40"/>
      <c r="Z185" s="40"/>
      <c r="AA185" s="40"/>
      <c r="AB185" s="40"/>
      <c r="AC185" s="40"/>
      <c r="AD185" s="40"/>
      <c r="AE185" s="40"/>
      <c r="AT185" s="18" t="s">
        <v>234</v>
      </c>
      <c r="AU185" s="18" t="s">
        <v>80</v>
      </c>
    </row>
    <row r="186" s="2" customFormat="1" ht="21.75" customHeight="1">
      <c r="A186" s="40"/>
      <c r="B186" s="41"/>
      <c r="C186" s="199" t="s">
        <v>269</v>
      </c>
      <c r="D186" s="199" t="s">
        <v>212</v>
      </c>
      <c r="E186" s="200" t="s">
        <v>506</v>
      </c>
      <c r="F186" s="201" t="s">
        <v>733</v>
      </c>
      <c r="G186" s="202" t="s">
        <v>239</v>
      </c>
      <c r="H186" s="203">
        <v>1</v>
      </c>
      <c r="I186" s="204"/>
      <c r="J186" s="205">
        <f>ROUND(I186*H186,2)</f>
        <v>0</v>
      </c>
      <c r="K186" s="201" t="s">
        <v>216</v>
      </c>
      <c r="L186" s="46"/>
      <c r="M186" s="206" t="s">
        <v>39</v>
      </c>
      <c r="N186" s="207" t="s">
        <v>53</v>
      </c>
      <c r="O186" s="87"/>
      <c r="P186" s="208">
        <f>O186*H186</f>
        <v>0</v>
      </c>
      <c r="Q186" s="208">
        <v>0</v>
      </c>
      <c r="R186" s="208">
        <f>Q186*H186</f>
        <v>0</v>
      </c>
      <c r="S186" s="208">
        <v>0</v>
      </c>
      <c r="T186" s="208">
        <f>S186*H186</f>
        <v>0</v>
      </c>
      <c r="U186" s="209" t="s">
        <v>39</v>
      </c>
      <c r="V186" s="40"/>
      <c r="W186" s="40"/>
      <c r="X186" s="40"/>
      <c r="Y186" s="40"/>
      <c r="Z186" s="40"/>
      <c r="AA186" s="40"/>
      <c r="AB186" s="40"/>
      <c r="AC186" s="40"/>
      <c r="AD186" s="40"/>
      <c r="AE186" s="40"/>
      <c r="AR186" s="210" t="s">
        <v>217</v>
      </c>
      <c r="AT186" s="210" t="s">
        <v>212</v>
      </c>
      <c r="AU186" s="210" t="s">
        <v>80</v>
      </c>
      <c r="AY186" s="18" t="s">
        <v>218</v>
      </c>
      <c r="BE186" s="211">
        <f>IF(N186="základní",J186,0)</f>
        <v>0</v>
      </c>
      <c r="BF186" s="211">
        <f>IF(N186="snížená",J186,0)</f>
        <v>0</v>
      </c>
      <c r="BG186" s="211">
        <f>IF(N186="zákl. přenesená",J186,0)</f>
        <v>0</v>
      </c>
      <c r="BH186" s="211">
        <f>IF(N186="sníž. přenesená",J186,0)</f>
        <v>0</v>
      </c>
      <c r="BI186" s="211">
        <f>IF(N186="nulová",J186,0)</f>
        <v>0</v>
      </c>
      <c r="BJ186" s="18" t="s">
        <v>217</v>
      </c>
      <c r="BK186" s="211">
        <f>ROUND(I186*H186,2)</f>
        <v>0</v>
      </c>
      <c r="BL186" s="18" t="s">
        <v>217</v>
      </c>
      <c r="BM186" s="210" t="s">
        <v>532</v>
      </c>
    </row>
    <row r="187" s="2" customFormat="1">
      <c r="A187" s="40"/>
      <c r="B187" s="41"/>
      <c r="C187" s="42"/>
      <c r="D187" s="212" t="s">
        <v>220</v>
      </c>
      <c r="E187" s="42"/>
      <c r="F187" s="213" t="s">
        <v>507</v>
      </c>
      <c r="G187" s="42"/>
      <c r="H187" s="42"/>
      <c r="I187" s="214"/>
      <c r="J187" s="42"/>
      <c r="K187" s="42"/>
      <c r="L187" s="46"/>
      <c r="M187" s="215"/>
      <c r="N187" s="216"/>
      <c r="O187" s="87"/>
      <c r="P187" s="87"/>
      <c r="Q187" s="87"/>
      <c r="R187" s="87"/>
      <c r="S187" s="87"/>
      <c r="T187" s="87"/>
      <c r="U187" s="88"/>
      <c r="V187" s="40"/>
      <c r="W187" s="40"/>
      <c r="X187" s="40"/>
      <c r="Y187" s="40"/>
      <c r="Z187" s="40"/>
      <c r="AA187" s="40"/>
      <c r="AB187" s="40"/>
      <c r="AC187" s="40"/>
      <c r="AD187" s="40"/>
      <c r="AE187" s="40"/>
      <c r="AT187" s="18" t="s">
        <v>220</v>
      </c>
      <c r="AU187" s="18" t="s">
        <v>80</v>
      </c>
    </row>
    <row r="188" s="2" customFormat="1" ht="21.75" customHeight="1">
      <c r="A188" s="40"/>
      <c r="B188" s="41"/>
      <c r="C188" s="199" t="s">
        <v>543</v>
      </c>
      <c r="D188" s="199" t="s">
        <v>212</v>
      </c>
      <c r="E188" s="200" t="s">
        <v>508</v>
      </c>
      <c r="F188" s="201" t="s">
        <v>734</v>
      </c>
      <c r="G188" s="202" t="s">
        <v>239</v>
      </c>
      <c r="H188" s="203">
        <v>1</v>
      </c>
      <c r="I188" s="204"/>
      <c r="J188" s="205">
        <f>ROUND(I188*H188,2)</f>
        <v>0</v>
      </c>
      <c r="K188" s="201" t="s">
        <v>216</v>
      </c>
      <c r="L188" s="46"/>
      <c r="M188" s="206" t="s">
        <v>39</v>
      </c>
      <c r="N188" s="207" t="s">
        <v>53</v>
      </c>
      <c r="O188" s="87"/>
      <c r="P188" s="208">
        <f>O188*H188</f>
        <v>0</v>
      </c>
      <c r="Q188" s="208">
        <v>0</v>
      </c>
      <c r="R188" s="208">
        <f>Q188*H188</f>
        <v>0</v>
      </c>
      <c r="S188" s="208">
        <v>0</v>
      </c>
      <c r="T188" s="208">
        <f>S188*H188</f>
        <v>0</v>
      </c>
      <c r="U188" s="209" t="s">
        <v>39</v>
      </c>
      <c r="V188" s="40"/>
      <c r="W188" s="40"/>
      <c r="X188" s="40"/>
      <c r="Y188" s="40"/>
      <c r="Z188" s="40"/>
      <c r="AA188" s="40"/>
      <c r="AB188" s="40"/>
      <c r="AC188" s="40"/>
      <c r="AD188" s="40"/>
      <c r="AE188" s="40"/>
      <c r="AR188" s="210" t="s">
        <v>217</v>
      </c>
      <c r="AT188" s="210" t="s">
        <v>212</v>
      </c>
      <c r="AU188" s="210" t="s">
        <v>80</v>
      </c>
      <c r="AY188" s="18" t="s">
        <v>218</v>
      </c>
      <c r="BE188" s="211">
        <f>IF(N188="základní",J188,0)</f>
        <v>0</v>
      </c>
      <c r="BF188" s="211">
        <f>IF(N188="snížená",J188,0)</f>
        <v>0</v>
      </c>
      <c r="BG188" s="211">
        <f>IF(N188="zákl. přenesená",J188,0)</f>
        <v>0</v>
      </c>
      <c r="BH188" s="211">
        <f>IF(N188="sníž. přenesená",J188,0)</f>
        <v>0</v>
      </c>
      <c r="BI188" s="211">
        <f>IF(N188="nulová",J188,0)</f>
        <v>0</v>
      </c>
      <c r="BJ188" s="18" t="s">
        <v>217</v>
      </c>
      <c r="BK188" s="211">
        <f>ROUND(I188*H188,2)</f>
        <v>0</v>
      </c>
      <c r="BL188" s="18" t="s">
        <v>217</v>
      </c>
      <c r="BM188" s="210" t="s">
        <v>535</v>
      </c>
    </row>
    <row r="189" s="2" customFormat="1">
      <c r="A189" s="40"/>
      <c r="B189" s="41"/>
      <c r="C189" s="42"/>
      <c r="D189" s="212" t="s">
        <v>220</v>
      </c>
      <c r="E189" s="42"/>
      <c r="F189" s="213" t="s">
        <v>509</v>
      </c>
      <c r="G189" s="42"/>
      <c r="H189" s="42"/>
      <c r="I189" s="214"/>
      <c r="J189" s="42"/>
      <c r="K189" s="42"/>
      <c r="L189" s="46"/>
      <c r="M189" s="215"/>
      <c r="N189" s="216"/>
      <c r="O189" s="87"/>
      <c r="P189" s="87"/>
      <c r="Q189" s="87"/>
      <c r="R189" s="87"/>
      <c r="S189" s="87"/>
      <c r="T189" s="87"/>
      <c r="U189" s="88"/>
      <c r="V189" s="40"/>
      <c r="W189" s="40"/>
      <c r="X189" s="40"/>
      <c r="Y189" s="40"/>
      <c r="Z189" s="40"/>
      <c r="AA189" s="40"/>
      <c r="AB189" s="40"/>
      <c r="AC189" s="40"/>
      <c r="AD189" s="40"/>
      <c r="AE189" s="40"/>
      <c r="AT189" s="18" t="s">
        <v>220</v>
      </c>
      <c r="AU189" s="18" t="s">
        <v>80</v>
      </c>
    </row>
    <row r="190" s="2" customFormat="1">
      <c r="A190" s="40"/>
      <c r="B190" s="41"/>
      <c r="C190" s="199" t="s">
        <v>274</v>
      </c>
      <c r="D190" s="199" t="s">
        <v>212</v>
      </c>
      <c r="E190" s="200" t="s">
        <v>1473</v>
      </c>
      <c r="F190" s="201" t="s">
        <v>1474</v>
      </c>
      <c r="G190" s="202" t="s">
        <v>239</v>
      </c>
      <c r="H190" s="203">
        <v>20</v>
      </c>
      <c r="I190" s="204"/>
      <c r="J190" s="205">
        <f>ROUND(I190*H190,2)</f>
        <v>0</v>
      </c>
      <c r="K190" s="201" t="s">
        <v>216</v>
      </c>
      <c r="L190" s="46"/>
      <c r="M190" s="206" t="s">
        <v>39</v>
      </c>
      <c r="N190" s="207" t="s">
        <v>53</v>
      </c>
      <c r="O190" s="87"/>
      <c r="P190" s="208">
        <f>O190*H190</f>
        <v>0</v>
      </c>
      <c r="Q190" s="208">
        <v>0</v>
      </c>
      <c r="R190" s="208">
        <f>Q190*H190</f>
        <v>0</v>
      </c>
      <c r="S190" s="208">
        <v>0</v>
      </c>
      <c r="T190" s="208">
        <f>S190*H190</f>
        <v>0</v>
      </c>
      <c r="U190" s="209" t="s">
        <v>39</v>
      </c>
      <c r="V190" s="40"/>
      <c r="W190" s="40"/>
      <c r="X190" s="40"/>
      <c r="Y190" s="40"/>
      <c r="Z190" s="40"/>
      <c r="AA190" s="40"/>
      <c r="AB190" s="40"/>
      <c r="AC190" s="40"/>
      <c r="AD190" s="40"/>
      <c r="AE190" s="40"/>
      <c r="AR190" s="210" t="s">
        <v>217</v>
      </c>
      <c r="AT190" s="210" t="s">
        <v>212</v>
      </c>
      <c r="AU190" s="210" t="s">
        <v>80</v>
      </c>
      <c r="AY190" s="18" t="s">
        <v>218</v>
      </c>
      <c r="BE190" s="211">
        <f>IF(N190="základní",J190,0)</f>
        <v>0</v>
      </c>
      <c r="BF190" s="211">
        <f>IF(N190="snížená",J190,0)</f>
        <v>0</v>
      </c>
      <c r="BG190" s="211">
        <f>IF(N190="zákl. přenesená",J190,0)</f>
        <v>0</v>
      </c>
      <c r="BH190" s="211">
        <f>IF(N190="sníž. přenesená",J190,0)</f>
        <v>0</v>
      </c>
      <c r="BI190" s="211">
        <f>IF(N190="nulová",J190,0)</f>
        <v>0</v>
      </c>
      <c r="BJ190" s="18" t="s">
        <v>217</v>
      </c>
      <c r="BK190" s="211">
        <f>ROUND(I190*H190,2)</f>
        <v>0</v>
      </c>
      <c r="BL190" s="18" t="s">
        <v>217</v>
      </c>
      <c r="BM190" s="210" t="s">
        <v>316</v>
      </c>
    </row>
    <row r="191" s="2" customFormat="1">
      <c r="A191" s="40"/>
      <c r="B191" s="41"/>
      <c r="C191" s="42"/>
      <c r="D191" s="212" t="s">
        <v>220</v>
      </c>
      <c r="E191" s="42"/>
      <c r="F191" s="213" t="s">
        <v>1475</v>
      </c>
      <c r="G191" s="42"/>
      <c r="H191" s="42"/>
      <c r="I191" s="214"/>
      <c r="J191" s="42"/>
      <c r="K191" s="42"/>
      <c r="L191" s="46"/>
      <c r="M191" s="215"/>
      <c r="N191" s="216"/>
      <c r="O191" s="87"/>
      <c r="P191" s="87"/>
      <c r="Q191" s="87"/>
      <c r="R191" s="87"/>
      <c r="S191" s="87"/>
      <c r="T191" s="87"/>
      <c r="U191" s="88"/>
      <c r="V191" s="40"/>
      <c r="W191" s="40"/>
      <c r="X191" s="40"/>
      <c r="Y191" s="40"/>
      <c r="Z191" s="40"/>
      <c r="AA191" s="40"/>
      <c r="AB191" s="40"/>
      <c r="AC191" s="40"/>
      <c r="AD191" s="40"/>
      <c r="AE191" s="40"/>
      <c r="AT191" s="18" t="s">
        <v>220</v>
      </c>
      <c r="AU191" s="18" t="s">
        <v>80</v>
      </c>
    </row>
    <row r="192" s="2" customFormat="1">
      <c r="A192" s="40"/>
      <c r="B192" s="41"/>
      <c r="C192" s="42"/>
      <c r="D192" s="212" t="s">
        <v>234</v>
      </c>
      <c r="E192" s="42"/>
      <c r="F192" s="239" t="s">
        <v>1476</v>
      </c>
      <c r="G192" s="42"/>
      <c r="H192" s="42"/>
      <c r="I192" s="214"/>
      <c r="J192" s="42"/>
      <c r="K192" s="42"/>
      <c r="L192" s="46"/>
      <c r="M192" s="215"/>
      <c r="N192" s="216"/>
      <c r="O192" s="87"/>
      <c r="P192" s="87"/>
      <c r="Q192" s="87"/>
      <c r="R192" s="87"/>
      <c r="S192" s="87"/>
      <c r="T192" s="87"/>
      <c r="U192" s="88"/>
      <c r="V192" s="40"/>
      <c r="W192" s="40"/>
      <c r="X192" s="40"/>
      <c r="Y192" s="40"/>
      <c r="Z192" s="40"/>
      <c r="AA192" s="40"/>
      <c r="AB192" s="40"/>
      <c r="AC192" s="40"/>
      <c r="AD192" s="40"/>
      <c r="AE192" s="40"/>
      <c r="AT192" s="18" t="s">
        <v>234</v>
      </c>
      <c r="AU192" s="18" t="s">
        <v>80</v>
      </c>
    </row>
    <row r="193" s="2" customFormat="1">
      <c r="A193" s="40"/>
      <c r="B193" s="41"/>
      <c r="C193" s="199" t="s">
        <v>552</v>
      </c>
      <c r="D193" s="199" t="s">
        <v>212</v>
      </c>
      <c r="E193" s="200" t="s">
        <v>1477</v>
      </c>
      <c r="F193" s="201" t="s">
        <v>1478</v>
      </c>
      <c r="G193" s="202" t="s">
        <v>239</v>
      </c>
      <c r="H193" s="203">
        <v>20</v>
      </c>
      <c r="I193" s="204"/>
      <c r="J193" s="205">
        <f>ROUND(I193*H193,2)</f>
        <v>0</v>
      </c>
      <c r="K193" s="201" t="s">
        <v>216</v>
      </c>
      <c r="L193" s="46"/>
      <c r="M193" s="206" t="s">
        <v>39</v>
      </c>
      <c r="N193" s="207" t="s">
        <v>53</v>
      </c>
      <c r="O193" s="87"/>
      <c r="P193" s="208">
        <f>O193*H193</f>
        <v>0</v>
      </c>
      <c r="Q193" s="208">
        <v>0</v>
      </c>
      <c r="R193" s="208">
        <f>Q193*H193</f>
        <v>0</v>
      </c>
      <c r="S193" s="208">
        <v>0</v>
      </c>
      <c r="T193" s="208">
        <f>S193*H193</f>
        <v>0</v>
      </c>
      <c r="U193" s="209" t="s">
        <v>39</v>
      </c>
      <c r="V193" s="40"/>
      <c r="W193" s="40"/>
      <c r="X193" s="40"/>
      <c r="Y193" s="40"/>
      <c r="Z193" s="40"/>
      <c r="AA193" s="40"/>
      <c r="AB193" s="40"/>
      <c r="AC193" s="40"/>
      <c r="AD193" s="40"/>
      <c r="AE193" s="40"/>
      <c r="AR193" s="210" t="s">
        <v>217</v>
      </c>
      <c r="AT193" s="210" t="s">
        <v>212</v>
      </c>
      <c r="AU193" s="210" t="s">
        <v>80</v>
      </c>
      <c r="AY193" s="18" t="s">
        <v>218</v>
      </c>
      <c r="BE193" s="211">
        <f>IF(N193="základní",J193,0)</f>
        <v>0</v>
      </c>
      <c r="BF193" s="211">
        <f>IF(N193="snížená",J193,0)</f>
        <v>0</v>
      </c>
      <c r="BG193" s="211">
        <f>IF(N193="zákl. přenesená",J193,0)</f>
        <v>0</v>
      </c>
      <c r="BH193" s="211">
        <f>IF(N193="sníž. přenesená",J193,0)</f>
        <v>0</v>
      </c>
      <c r="BI193" s="211">
        <f>IF(N193="nulová",J193,0)</f>
        <v>0</v>
      </c>
      <c r="BJ193" s="18" t="s">
        <v>217</v>
      </c>
      <c r="BK193" s="211">
        <f>ROUND(I193*H193,2)</f>
        <v>0</v>
      </c>
      <c r="BL193" s="18" t="s">
        <v>217</v>
      </c>
      <c r="BM193" s="210" t="s">
        <v>541</v>
      </c>
    </row>
    <row r="194" s="2" customFormat="1">
      <c r="A194" s="40"/>
      <c r="B194" s="41"/>
      <c r="C194" s="42"/>
      <c r="D194" s="212" t="s">
        <v>220</v>
      </c>
      <c r="E194" s="42"/>
      <c r="F194" s="213" t="s">
        <v>1479</v>
      </c>
      <c r="G194" s="42"/>
      <c r="H194" s="42"/>
      <c r="I194" s="214"/>
      <c r="J194" s="42"/>
      <c r="K194" s="42"/>
      <c r="L194" s="46"/>
      <c r="M194" s="215"/>
      <c r="N194" s="216"/>
      <c r="O194" s="87"/>
      <c r="P194" s="87"/>
      <c r="Q194" s="87"/>
      <c r="R194" s="87"/>
      <c r="S194" s="87"/>
      <c r="T194" s="87"/>
      <c r="U194" s="88"/>
      <c r="V194" s="40"/>
      <c r="W194" s="40"/>
      <c r="X194" s="40"/>
      <c r="Y194" s="40"/>
      <c r="Z194" s="40"/>
      <c r="AA194" s="40"/>
      <c r="AB194" s="40"/>
      <c r="AC194" s="40"/>
      <c r="AD194" s="40"/>
      <c r="AE194" s="40"/>
      <c r="AT194" s="18" t="s">
        <v>220</v>
      </c>
      <c r="AU194" s="18" t="s">
        <v>80</v>
      </c>
    </row>
    <row r="195" s="2" customFormat="1">
      <c r="A195" s="40"/>
      <c r="B195" s="41"/>
      <c r="C195" s="42"/>
      <c r="D195" s="212" t="s">
        <v>234</v>
      </c>
      <c r="E195" s="42"/>
      <c r="F195" s="239" t="s">
        <v>1480</v>
      </c>
      <c r="G195" s="42"/>
      <c r="H195" s="42"/>
      <c r="I195" s="214"/>
      <c r="J195" s="42"/>
      <c r="K195" s="42"/>
      <c r="L195" s="46"/>
      <c r="M195" s="215"/>
      <c r="N195" s="216"/>
      <c r="O195" s="87"/>
      <c r="P195" s="87"/>
      <c r="Q195" s="87"/>
      <c r="R195" s="87"/>
      <c r="S195" s="87"/>
      <c r="T195" s="87"/>
      <c r="U195" s="88"/>
      <c r="V195" s="40"/>
      <c r="W195" s="40"/>
      <c r="X195" s="40"/>
      <c r="Y195" s="40"/>
      <c r="Z195" s="40"/>
      <c r="AA195" s="40"/>
      <c r="AB195" s="40"/>
      <c r="AC195" s="40"/>
      <c r="AD195" s="40"/>
      <c r="AE195" s="40"/>
      <c r="AT195" s="18" t="s">
        <v>234</v>
      </c>
      <c r="AU195" s="18" t="s">
        <v>80</v>
      </c>
    </row>
    <row r="196" s="2" customFormat="1">
      <c r="A196" s="40"/>
      <c r="B196" s="41"/>
      <c r="C196" s="199" t="s">
        <v>481</v>
      </c>
      <c r="D196" s="199" t="s">
        <v>212</v>
      </c>
      <c r="E196" s="200" t="s">
        <v>515</v>
      </c>
      <c r="F196" s="201" t="s">
        <v>813</v>
      </c>
      <c r="G196" s="202" t="s">
        <v>179</v>
      </c>
      <c r="H196" s="203">
        <v>76.519999999999996</v>
      </c>
      <c r="I196" s="204"/>
      <c r="J196" s="205">
        <f>ROUND(I196*H196,2)</f>
        <v>0</v>
      </c>
      <c r="K196" s="201" t="s">
        <v>216</v>
      </c>
      <c r="L196" s="46"/>
      <c r="M196" s="206" t="s">
        <v>39</v>
      </c>
      <c r="N196" s="207" t="s">
        <v>53</v>
      </c>
      <c r="O196" s="87"/>
      <c r="P196" s="208">
        <f>O196*H196</f>
        <v>0</v>
      </c>
      <c r="Q196" s="208">
        <v>0</v>
      </c>
      <c r="R196" s="208">
        <f>Q196*H196</f>
        <v>0</v>
      </c>
      <c r="S196" s="208">
        <v>0</v>
      </c>
      <c r="T196" s="208">
        <f>S196*H196</f>
        <v>0</v>
      </c>
      <c r="U196" s="209" t="s">
        <v>39</v>
      </c>
      <c r="V196" s="40"/>
      <c r="W196" s="40"/>
      <c r="X196" s="40"/>
      <c r="Y196" s="40"/>
      <c r="Z196" s="40"/>
      <c r="AA196" s="40"/>
      <c r="AB196" s="40"/>
      <c r="AC196" s="40"/>
      <c r="AD196" s="40"/>
      <c r="AE196" s="40"/>
      <c r="AR196" s="210" t="s">
        <v>217</v>
      </c>
      <c r="AT196" s="210" t="s">
        <v>212</v>
      </c>
      <c r="AU196" s="210" t="s">
        <v>80</v>
      </c>
      <c r="AY196" s="18" t="s">
        <v>218</v>
      </c>
      <c r="BE196" s="211">
        <f>IF(N196="základní",J196,0)</f>
        <v>0</v>
      </c>
      <c r="BF196" s="211">
        <f>IF(N196="snížená",J196,0)</f>
        <v>0</v>
      </c>
      <c r="BG196" s="211">
        <f>IF(N196="zákl. přenesená",J196,0)</f>
        <v>0</v>
      </c>
      <c r="BH196" s="211">
        <f>IF(N196="sníž. přenesená",J196,0)</f>
        <v>0</v>
      </c>
      <c r="BI196" s="211">
        <f>IF(N196="nulová",J196,0)</f>
        <v>0</v>
      </c>
      <c r="BJ196" s="18" t="s">
        <v>217</v>
      </c>
      <c r="BK196" s="211">
        <f>ROUND(I196*H196,2)</f>
        <v>0</v>
      </c>
      <c r="BL196" s="18" t="s">
        <v>217</v>
      </c>
      <c r="BM196" s="210" t="s">
        <v>321</v>
      </c>
    </row>
    <row r="197" s="2" customFormat="1">
      <c r="A197" s="40"/>
      <c r="B197" s="41"/>
      <c r="C197" s="42"/>
      <c r="D197" s="212" t="s">
        <v>220</v>
      </c>
      <c r="E197" s="42"/>
      <c r="F197" s="213" t="s">
        <v>518</v>
      </c>
      <c r="G197" s="42"/>
      <c r="H197" s="42"/>
      <c r="I197" s="214"/>
      <c r="J197" s="42"/>
      <c r="K197" s="42"/>
      <c r="L197" s="46"/>
      <c r="M197" s="215"/>
      <c r="N197" s="216"/>
      <c r="O197" s="87"/>
      <c r="P197" s="87"/>
      <c r="Q197" s="87"/>
      <c r="R197" s="87"/>
      <c r="S197" s="87"/>
      <c r="T197" s="87"/>
      <c r="U197" s="88"/>
      <c r="V197" s="40"/>
      <c r="W197" s="40"/>
      <c r="X197" s="40"/>
      <c r="Y197" s="40"/>
      <c r="Z197" s="40"/>
      <c r="AA197" s="40"/>
      <c r="AB197" s="40"/>
      <c r="AC197" s="40"/>
      <c r="AD197" s="40"/>
      <c r="AE197" s="40"/>
      <c r="AT197" s="18" t="s">
        <v>220</v>
      </c>
      <c r="AU197" s="18" t="s">
        <v>80</v>
      </c>
    </row>
    <row r="198" s="2" customFormat="1">
      <c r="A198" s="40"/>
      <c r="B198" s="41"/>
      <c r="C198" s="42"/>
      <c r="D198" s="212" t="s">
        <v>234</v>
      </c>
      <c r="E198" s="42"/>
      <c r="F198" s="239" t="s">
        <v>1481</v>
      </c>
      <c r="G198" s="42"/>
      <c r="H198" s="42"/>
      <c r="I198" s="214"/>
      <c r="J198" s="42"/>
      <c r="K198" s="42"/>
      <c r="L198" s="46"/>
      <c r="M198" s="215"/>
      <c r="N198" s="216"/>
      <c r="O198" s="87"/>
      <c r="P198" s="87"/>
      <c r="Q198" s="87"/>
      <c r="R198" s="87"/>
      <c r="S198" s="87"/>
      <c r="T198" s="87"/>
      <c r="U198" s="88"/>
      <c r="V198" s="40"/>
      <c r="W198" s="40"/>
      <c r="X198" s="40"/>
      <c r="Y198" s="40"/>
      <c r="Z198" s="40"/>
      <c r="AA198" s="40"/>
      <c r="AB198" s="40"/>
      <c r="AC198" s="40"/>
      <c r="AD198" s="40"/>
      <c r="AE198" s="40"/>
      <c r="AT198" s="18" t="s">
        <v>234</v>
      </c>
      <c r="AU198" s="18" t="s">
        <v>80</v>
      </c>
    </row>
    <row r="199" s="2" customFormat="1" ht="21.75" customHeight="1">
      <c r="A199" s="40"/>
      <c r="B199" s="41"/>
      <c r="C199" s="199" t="s">
        <v>559</v>
      </c>
      <c r="D199" s="199" t="s">
        <v>212</v>
      </c>
      <c r="E199" s="200" t="s">
        <v>519</v>
      </c>
      <c r="F199" s="201" t="s">
        <v>815</v>
      </c>
      <c r="G199" s="202" t="s">
        <v>179</v>
      </c>
      <c r="H199" s="203">
        <v>38.259999999999998</v>
      </c>
      <c r="I199" s="204"/>
      <c r="J199" s="205">
        <f>ROUND(I199*H199,2)</f>
        <v>0</v>
      </c>
      <c r="K199" s="201" t="s">
        <v>216</v>
      </c>
      <c r="L199" s="46"/>
      <c r="M199" s="206" t="s">
        <v>39</v>
      </c>
      <c r="N199" s="207" t="s">
        <v>53</v>
      </c>
      <c r="O199" s="87"/>
      <c r="P199" s="208">
        <f>O199*H199</f>
        <v>0</v>
      </c>
      <c r="Q199" s="208">
        <v>0</v>
      </c>
      <c r="R199" s="208">
        <f>Q199*H199</f>
        <v>0</v>
      </c>
      <c r="S199" s="208">
        <v>0</v>
      </c>
      <c r="T199" s="208">
        <f>S199*H199</f>
        <v>0</v>
      </c>
      <c r="U199" s="209" t="s">
        <v>39</v>
      </c>
      <c r="V199" s="40"/>
      <c r="W199" s="40"/>
      <c r="X199" s="40"/>
      <c r="Y199" s="40"/>
      <c r="Z199" s="40"/>
      <c r="AA199" s="40"/>
      <c r="AB199" s="40"/>
      <c r="AC199" s="40"/>
      <c r="AD199" s="40"/>
      <c r="AE199" s="40"/>
      <c r="AR199" s="210" t="s">
        <v>217</v>
      </c>
      <c r="AT199" s="210" t="s">
        <v>212</v>
      </c>
      <c r="AU199" s="210" t="s">
        <v>80</v>
      </c>
      <c r="AY199" s="18" t="s">
        <v>218</v>
      </c>
      <c r="BE199" s="211">
        <f>IF(N199="základní",J199,0)</f>
        <v>0</v>
      </c>
      <c r="BF199" s="211">
        <f>IF(N199="snížená",J199,0)</f>
        <v>0</v>
      </c>
      <c r="BG199" s="211">
        <f>IF(N199="zákl. přenesená",J199,0)</f>
        <v>0</v>
      </c>
      <c r="BH199" s="211">
        <f>IF(N199="sníž. přenesená",J199,0)</f>
        <v>0</v>
      </c>
      <c r="BI199" s="211">
        <f>IF(N199="nulová",J199,0)</f>
        <v>0</v>
      </c>
      <c r="BJ199" s="18" t="s">
        <v>217</v>
      </c>
      <c r="BK199" s="211">
        <f>ROUND(I199*H199,2)</f>
        <v>0</v>
      </c>
      <c r="BL199" s="18" t="s">
        <v>217</v>
      </c>
      <c r="BM199" s="210" t="s">
        <v>325</v>
      </c>
    </row>
    <row r="200" s="2" customFormat="1">
      <c r="A200" s="40"/>
      <c r="B200" s="41"/>
      <c r="C200" s="42"/>
      <c r="D200" s="212" t="s">
        <v>220</v>
      </c>
      <c r="E200" s="42"/>
      <c r="F200" s="213" t="s">
        <v>520</v>
      </c>
      <c r="G200" s="42"/>
      <c r="H200" s="42"/>
      <c r="I200" s="214"/>
      <c r="J200" s="42"/>
      <c r="K200" s="42"/>
      <c r="L200" s="46"/>
      <c r="M200" s="215"/>
      <c r="N200" s="216"/>
      <c r="O200" s="87"/>
      <c r="P200" s="87"/>
      <c r="Q200" s="87"/>
      <c r="R200" s="87"/>
      <c r="S200" s="87"/>
      <c r="T200" s="87"/>
      <c r="U200" s="88"/>
      <c r="V200" s="40"/>
      <c r="W200" s="40"/>
      <c r="X200" s="40"/>
      <c r="Y200" s="40"/>
      <c r="Z200" s="40"/>
      <c r="AA200" s="40"/>
      <c r="AB200" s="40"/>
      <c r="AC200" s="40"/>
      <c r="AD200" s="40"/>
      <c r="AE200" s="40"/>
      <c r="AT200" s="18" t="s">
        <v>220</v>
      </c>
      <c r="AU200" s="18" t="s">
        <v>80</v>
      </c>
    </row>
    <row r="201" s="2" customFormat="1">
      <c r="A201" s="40"/>
      <c r="B201" s="41"/>
      <c r="C201" s="42"/>
      <c r="D201" s="212" t="s">
        <v>234</v>
      </c>
      <c r="E201" s="42"/>
      <c r="F201" s="239" t="s">
        <v>1482</v>
      </c>
      <c r="G201" s="42"/>
      <c r="H201" s="42"/>
      <c r="I201" s="214"/>
      <c r="J201" s="42"/>
      <c r="K201" s="42"/>
      <c r="L201" s="46"/>
      <c r="M201" s="215"/>
      <c r="N201" s="216"/>
      <c r="O201" s="87"/>
      <c r="P201" s="87"/>
      <c r="Q201" s="87"/>
      <c r="R201" s="87"/>
      <c r="S201" s="87"/>
      <c r="T201" s="87"/>
      <c r="U201" s="88"/>
      <c r="V201" s="40"/>
      <c r="W201" s="40"/>
      <c r="X201" s="40"/>
      <c r="Y201" s="40"/>
      <c r="Z201" s="40"/>
      <c r="AA201" s="40"/>
      <c r="AB201" s="40"/>
      <c r="AC201" s="40"/>
      <c r="AD201" s="40"/>
      <c r="AE201" s="40"/>
      <c r="AT201" s="18" t="s">
        <v>234</v>
      </c>
      <c r="AU201" s="18" t="s">
        <v>80</v>
      </c>
    </row>
    <row r="202" s="2" customFormat="1" ht="16.5" customHeight="1">
      <c r="A202" s="40"/>
      <c r="B202" s="41"/>
      <c r="C202" s="250" t="s">
        <v>484</v>
      </c>
      <c r="D202" s="250" t="s">
        <v>313</v>
      </c>
      <c r="E202" s="251" t="s">
        <v>314</v>
      </c>
      <c r="F202" s="252" t="s">
        <v>315</v>
      </c>
      <c r="G202" s="253" t="s">
        <v>179</v>
      </c>
      <c r="H202" s="254">
        <v>101.76000000000001</v>
      </c>
      <c r="I202" s="255"/>
      <c r="J202" s="256">
        <f>ROUND(I202*H202,2)</f>
        <v>0</v>
      </c>
      <c r="K202" s="252" t="s">
        <v>216</v>
      </c>
      <c r="L202" s="257"/>
      <c r="M202" s="258" t="s">
        <v>39</v>
      </c>
      <c r="N202" s="259" t="s">
        <v>53</v>
      </c>
      <c r="O202" s="87"/>
      <c r="P202" s="208">
        <f>O202*H202</f>
        <v>0</v>
      </c>
      <c r="Q202" s="208">
        <v>1</v>
      </c>
      <c r="R202" s="208">
        <f>Q202*H202</f>
        <v>101.76000000000001</v>
      </c>
      <c r="S202" s="208">
        <v>0</v>
      </c>
      <c r="T202" s="208">
        <f>S202*H202</f>
        <v>0</v>
      </c>
      <c r="U202" s="209" t="s">
        <v>39</v>
      </c>
      <c r="V202" s="40"/>
      <c r="W202" s="40"/>
      <c r="X202" s="40"/>
      <c r="Y202" s="40"/>
      <c r="Z202" s="40"/>
      <c r="AA202" s="40"/>
      <c r="AB202" s="40"/>
      <c r="AC202" s="40"/>
      <c r="AD202" s="40"/>
      <c r="AE202" s="40"/>
      <c r="AR202" s="210" t="s">
        <v>219</v>
      </c>
      <c r="AT202" s="210" t="s">
        <v>313</v>
      </c>
      <c r="AU202" s="210" t="s">
        <v>80</v>
      </c>
      <c r="AY202" s="18" t="s">
        <v>218</v>
      </c>
      <c r="BE202" s="211">
        <f>IF(N202="základní",J202,0)</f>
        <v>0</v>
      </c>
      <c r="BF202" s="211">
        <f>IF(N202="snížená",J202,0)</f>
        <v>0</v>
      </c>
      <c r="BG202" s="211">
        <f>IF(N202="zákl. přenesená",J202,0)</f>
        <v>0</v>
      </c>
      <c r="BH202" s="211">
        <f>IF(N202="sníž. přenesená",J202,0)</f>
        <v>0</v>
      </c>
      <c r="BI202" s="211">
        <f>IF(N202="nulová",J202,0)</f>
        <v>0</v>
      </c>
      <c r="BJ202" s="18" t="s">
        <v>217</v>
      </c>
      <c r="BK202" s="211">
        <f>ROUND(I202*H202,2)</f>
        <v>0</v>
      </c>
      <c r="BL202" s="18" t="s">
        <v>217</v>
      </c>
      <c r="BM202" s="210" t="s">
        <v>1404</v>
      </c>
    </row>
    <row r="203" s="2" customFormat="1">
      <c r="A203" s="40"/>
      <c r="B203" s="41"/>
      <c r="C203" s="42"/>
      <c r="D203" s="212" t="s">
        <v>220</v>
      </c>
      <c r="E203" s="42"/>
      <c r="F203" s="213" t="s">
        <v>315</v>
      </c>
      <c r="G203" s="42"/>
      <c r="H203" s="42"/>
      <c r="I203" s="214"/>
      <c r="J203" s="42"/>
      <c r="K203" s="42"/>
      <c r="L203" s="46"/>
      <c r="M203" s="215"/>
      <c r="N203" s="216"/>
      <c r="O203" s="87"/>
      <c r="P203" s="87"/>
      <c r="Q203" s="87"/>
      <c r="R203" s="87"/>
      <c r="S203" s="87"/>
      <c r="T203" s="87"/>
      <c r="U203" s="88"/>
      <c r="V203" s="40"/>
      <c r="W203" s="40"/>
      <c r="X203" s="40"/>
      <c r="Y203" s="40"/>
      <c r="Z203" s="40"/>
      <c r="AA203" s="40"/>
      <c r="AB203" s="40"/>
      <c r="AC203" s="40"/>
      <c r="AD203" s="40"/>
      <c r="AE203" s="40"/>
      <c r="AT203" s="18" t="s">
        <v>220</v>
      </c>
      <c r="AU203" s="18" t="s">
        <v>80</v>
      </c>
    </row>
    <row r="204" s="2" customFormat="1">
      <c r="A204" s="40"/>
      <c r="B204" s="41"/>
      <c r="C204" s="42"/>
      <c r="D204" s="212" t="s">
        <v>234</v>
      </c>
      <c r="E204" s="42"/>
      <c r="F204" s="239" t="s">
        <v>538</v>
      </c>
      <c r="G204" s="42"/>
      <c r="H204" s="42"/>
      <c r="I204" s="214"/>
      <c r="J204" s="42"/>
      <c r="K204" s="42"/>
      <c r="L204" s="46"/>
      <c r="M204" s="215"/>
      <c r="N204" s="216"/>
      <c r="O204" s="87"/>
      <c r="P204" s="87"/>
      <c r="Q204" s="87"/>
      <c r="R204" s="87"/>
      <c r="S204" s="87"/>
      <c r="T204" s="87"/>
      <c r="U204" s="88"/>
      <c r="V204" s="40"/>
      <c r="W204" s="40"/>
      <c r="X204" s="40"/>
      <c r="Y204" s="40"/>
      <c r="Z204" s="40"/>
      <c r="AA204" s="40"/>
      <c r="AB204" s="40"/>
      <c r="AC204" s="40"/>
      <c r="AD204" s="40"/>
      <c r="AE204" s="40"/>
      <c r="AT204" s="18" t="s">
        <v>234</v>
      </c>
      <c r="AU204" s="18" t="s">
        <v>80</v>
      </c>
    </row>
    <row r="205" s="2" customFormat="1" ht="16.5" customHeight="1">
      <c r="A205" s="40"/>
      <c r="B205" s="41"/>
      <c r="C205" s="250" t="s">
        <v>567</v>
      </c>
      <c r="D205" s="250" t="s">
        <v>313</v>
      </c>
      <c r="E205" s="251" t="s">
        <v>319</v>
      </c>
      <c r="F205" s="252" t="s">
        <v>320</v>
      </c>
      <c r="G205" s="253" t="s">
        <v>179</v>
      </c>
      <c r="H205" s="254">
        <v>6.4100000000000001</v>
      </c>
      <c r="I205" s="255"/>
      <c r="J205" s="256">
        <f>ROUND(I205*H205,2)</f>
        <v>0</v>
      </c>
      <c r="K205" s="252" t="s">
        <v>216</v>
      </c>
      <c r="L205" s="257"/>
      <c r="M205" s="258" t="s">
        <v>39</v>
      </c>
      <c r="N205" s="259" t="s">
        <v>53</v>
      </c>
      <c r="O205" s="87"/>
      <c r="P205" s="208">
        <f>O205*H205</f>
        <v>0</v>
      </c>
      <c r="Q205" s="208">
        <v>1</v>
      </c>
      <c r="R205" s="208">
        <f>Q205*H205</f>
        <v>6.4100000000000001</v>
      </c>
      <c r="S205" s="208">
        <v>0</v>
      </c>
      <c r="T205" s="208">
        <f>S205*H205</f>
        <v>0</v>
      </c>
      <c r="U205" s="209" t="s">
        <v>39</v>
      </c>
      <c r="V205" s="40"/>
      <c r="W205" s="40"/>
      <c r="X205" s="40"/>
      <c r="Y205" s="40"/>
      <c r="Z205" s="40"/>
      <c r="AA205" s="40"/>
      <c r="AB205" s="40"/>
      <c r="AC205" s="40"/>
      <c r="AD205" s="40"/>
      <c r="AE205" s="40"/>
      <c r="AR205" s="210" t="s">
        <v>219</v>
      </c>
      <c r="AT205" s="210" t="s">
        <v>313</v>
      </c>
      <c r="AU205" s="210" t="s">
        <v>80</v>
      </c>
      <c r="AY205" s="18" t="s">
        <v>218</v>
      </c>
      <c r="BE205" s="211">
        <f>IF(N205="základní",J205,0)</f>
        <v>0</v>
      </c>
      <c r="BF205" s="211">
        <f>IF(N205="snížená",J205,0)</f>
        <v>0</v>
      </c>
      <c r="BG205" s="211">
        <f>IF(N205="zákl. přenesená",J205,0)</f>
        <v>0</v>
      </c>
      <c r="BH205" s="211">
        <f>IF(N205="sníž. přenesená",J205,0)</f>
        <v>0</v>
      </c>
      <c r="BI205" s="211">
        <f>IF(N205="nulová",J205,0)</f>
        <v>0</v>
      </c>
      <c r="BJ205" s="18" t="s">
        <v>217</v>
      </c>
      <c r="BK205" s="211">
        <f>ROUND(I205*H205,2)</f>
        <v>0</v>
      </c>
      <c r="BL205" s="18" t="s">
        <v>217</v>
      </c>
      <c r="BM205" s="210" t="s">
        <v>1405</v>
      </c>
    </row>
    <row r="206" s="2" customFormat="1">
      <c r="A206" s="40"/>
      <c r="B206" s="41"/>
      <c r="C206" s="42"/>
      <c r="D206" s="212" t="s">
        <v>220</v>
      </c>
      <c r="E206" s="42"/>
      <c r="F206" s="213" t="s">
        <v>320</v>
      </c>
      <c r="G206" s="42"/>
      <c r="H206" s="42"/>
      <c r="I206" s="214"/>
      <c r="J206" s="42"/>
      <c r="K206" s="42"/>
      <c r="L206" s="46"/>
      <c r="M206" s="215"/>
      <c r="N206" s="216"/>
      <c r="O206" s="87"/>
      <c r="P206" s="87"/>
      <c r="Q206" s="87"/>
      <c r="R206" s="87"/>
      <c r="S206" s="87"/>
      <c r="T206" s="87"/>
      <c r="U206" s="88"/>
      <c r="V206" s="40"/>
      <c r="W206" s="40"/>
      <c r="X206" s="40"/>
      <c r="Y206" s="40"/>
      <c r="Z206" s="40"/>
      <c r="AA206" s="40"/>
      <c r="AB206" s="40"/>
      <c r="AC206" s="40"/>
      <c r="AD206" s="40"/>
      <c r="AE206" s="40"/>
      <c r="AT206" s="18" t="s">
        <v>220</v>
      </c>
      <c r="AU206" s="18" t="s">
        <v>80</v>
      </c>
    </row>
    <row r="207" s="2" customFormat="1">
      <c r="A207" s="40"/>
      <c r="B207" s="41"/>
      <c r="C207" s="42"/>
      <c r="D207" s="212" t="s">
        <v>234</v>
      </c>
      <c r="E207" s="42"/>
      <c r="F207" s="239" t="s">
        <v>1337</v>
      </c>
      <c r="G207" s="42"/>
      <c r="H207" s="42"/>
      <c r="I207" s="214"/>
      <c r="J207" s="42"/>
      <c r="K207" s="42"/>
      <c r="L207" s="46"/>
      <c r="M207" s="215"/>
      <c r="N207" s="216"/>
      <c r="O207" s="87"/>
      <c r="P207" s="87"/>
      <c r="Q207" s="87"/>
      <c r="R207" s="87"/>
      <c r="S207" s="87"/>
      <c r="T207" s="87"/>
      <c r="U207" s="88"/>
      <c r="V207" s="40"/>
      <c r="W207" s="40"/>
      <c r="X207" s="40"/>
      <c r="Y207" s="40"/>
      <c r="Z207" s="40"/>
      <c r="AA207" s="40"/>
      <c r="AB207" s="40"/>
      <c r="AC207" s="40"/>
      <c r="AD207" s="40"/>
      <c r="AE207" s="40"/>
      <c r="AT207" s="18" t="s">
        <v>234</v>
      </c>
      <c r="AU207" s="18" t="s">
        <v>80</v>
      </c>
    </row>
    <row r="208" s="2" customFormat="1">
      <c r="A208" s="40"/>
      <c r="B208" s="41"/>
      <c r="C208" s="250" t="s">
        <v>572</v>
      </c>
      <c r="D208" s="250" t="s">
        <v>313</v>
      </c>
      <c r="E208" s="251" t="s">
        <v>1341</v>
      </c>
      <c r="F208" s="252" t="s">
        <v>1342</v>
      </c>
      <c r="G208" s="253" t="s">
        <v>239</v>
      </c>
      <c r="H208" s="254">
        <v>10</v>
      </c>
      <c r="I208" s="255"/>
      <c r="J208" s="256">
        <f>ROUND(I208*H208,2)</f>
        <v>0</v>
      </c>
      <c r="K208" s="252" t="s">
        <v>216</v>
      </c>
      <c r="L208" s="257"/>
      <c r="M208" s="258" t="s">
        <v>39</v>
      </c>
      <c r="N208" s="259" t="s">
        <v>53</v>
      </c>
      <c r="O208" s="87"/>
      <c r="P208" s="208">
        <f>O208*H208</f>
        <v>0</v>
      </c>
      <c r="Q208" s="208">
        <v>0.12676999999999999</v>
      </c>
      <c r="R208" s="208">
        <f>Q208*H208</f>
        <v>1.2677000000000001</v>
      </c>
      <c r="S208" s="208">
        <v>0</v>
      </c>
      <c r="T208" s="208">
        <f>S208*H208</f>
        <v>0</v>
      </c>
      <c r="U208" s="209" t="s">
        <v>39</v>
      </c>
      <c r="V208" s="40"/>
      <c r="W208" s="40"/>
      <c r="X208" s="40"/>
      <c r="Y208" s="40"/>
      <c r="Z208" s="40"/>
      <c r="AA208" s="40"/>
      <c r="AB208" s="40"/>
      <c r="AC208" s="40"/>
      <c r="AD208" s="40"/>
      <c r="AE208" s="40"/>
      <c r="AR208" s="210" t="s">
        <v>219</v>
      </c>
      <c r="AT208" s="210" t="s">
        <v>313</v>
      </c>
      <c r="AU208" s="210" t="s">
        <v>80</v>
      </c>
      <c r="AY208" s="18" t="s">
        <v>218</v>
      </c>
      <c r="BE208" s="211">
        <f>IF(N208="základní",J208,0)</f>
        <v>0</v>
      </c>
      <c r="BF208" s="211">
        <f>IF(N208="snížená",J208,0)</f>
        <v>0</v>
      </c>
      <c r="BG208" s="211">
        <f>IF(N208="zákl. přenesená",J208,0)</f>
        <v>0</v>
      </c>
      <c r="BH208" s="211">
        <f>IF(N208="sníž. přenesená",J208,0)</f>
        <v>0</v>
      </c>
      <c r="BI208" s="211">
        <f>IF(N208="nulová",J208,0)</f>
        <v>0</v>
      </c>
      <c r="BJ208" s="18" t="s">
        <v>217</v>
      </c>
      <c r="BK208" s="211">
        <f>ROUND(I208*H208,2)</f>
        <v>0</v>
      </c>
      <c r="BL208" s="18" t="s">
        <v>217</v>
      </c>
      <c r="BM208" s="210" t="s">
        <v>1406</v>
      </c>
    </row>
    <row r="209" s="2" customFormat="1">
      <c r="A209" s="40"/>
      <c r="B209" s="41"/>
      <c r="C209" s="42"/>
      <c r="D209" s="212" t="s">
        <v>220</v>
      </c>
      <c r="E209" s="42"/>
      <c r="F209" s="213" t="s">
        <v>1342</v>
      </c>
      <c r="G209" s="42"/>
      <c r="H209" s="42"/>
      <c r="I209" s="214"/>
      <c r="J209" s="42"/>
      <c r="K209" s="42"/>
      <c r="L209" s="46"/>
      <c r="M209" s="215"/>
      <c r="N209" s="216"/>
      <c r="O209" s="87"/>
      <c r="P209" s="87"/>
      <c r="Q209" s="87"/>
      <c r="R209" s="87"/>
      <c r="S209" s="87"/>
      <c r="T209" s="87"/>
      <c r="U209" s="88"/>
      <c r="V209" s="40"/>
      <c r="W209" s="40"/>
      <c r="X209" s="40"/>
      <c r="Y209" s="40"/>
      <c r="Z209" s="40"/>
      <c r="AA209" s="40"/>
      <c r="AB209" s="40"/>
      <c r="AC209" s="40"/>
      <c r="AD209" s="40"/>
      <c r="AE209" s="40"/>
      <c r="AT209" s="18" t="s">
        <v>220</v>
      </c>
      <c r="AU209" s="18" t="s">
        <v>80</v>
      </c>
    </row>
    <row r="210" s="2" customFormat="1">
      <c r="A210" s="40"/>
      <c r="B210" s="41"/>
      <c r="C210" s="42"/>
      <c r="D210" s="212" t="s">
        <v>234</v>
      </c>
      <c r="E210" s="42"/>
      <c r="F210" s="239" t="s">
        <v>1343</v>
      </c>
      <c r="G210" s="42"/>
      <c r="H210" s="42"/>
      <c r="I210" s="214"/>
      <c r="J210" s="42"/>
      <c r="K210" s="42"/>
      <c r="L210" s="46"/>
      <c r="M210" s="215"/>
      <c r="N210" s="216"/>
      <c r="O210" s="87"/>
      <c r="P210" s="87"/>
      <c r="Q210" s="87"/>
      <c r="R210" s="87"/>
      <c r="S210" s="87"/>
      <c r="T210" s="87"/>
      <c r="U210" s="88"/>
      <c r="V210" s="40"/>
      <c r="W210" s="40"/>
      <c r="X210" s="40"/>
      <c r="Y210" s="40"/>
      <c r="Z210" s="40"/>
      <c r="AA210" s="40"/>
      <c r="AB210" s="40"/>
      <c r="AC210" s="40"/>
      <c r="AD210" s="40"/>
      <c r="AE210" s="40"/>
      <c r="AT210" s="18" t="s">
        <v>234</v>
      </c>
      <c r="AU210" s="18" t="s">
        <v>80</v>
      </c>
    </row>
    <row r="211" s="2" customFormat="1">
      <c r="A211" s="40"/>
      <c r="B211" s="41"/>
      <c r="C211" s="250" t="s">
        <v>577</v>
      </c>
      <c r="D211" s="250" t="s">
        <v>313</v>
      </c>
      <c r="E211" s="251" t="s">
        <v>1344</v>
      </c>
      <c r="F211" s="252" t="s">
        <v>1345</v>
      </c>
      <c r="G211" s="253" t="s">
        <v>239</v>
      </c>
      <c r="H211" s="254">
        <v>6</v>
      </c>
      <c r="I211" s="255"/>
      <c r="J211" s="256">
        <f>ROUND(I211*H211,2)</f>
        <v>0</v>
      </c>
      <c r="K211" s="252" t="s">
        <v>216</v>
      </c>
      <c r="L211" s="257"/>
      <c r="M211" s="258" t="s">
        <v>39</v>
      </c>
      <c r="N211" s="259" t="s">
        <v>53</v>
      </c>
      <c r="O211" s="87"/>
      <c r="P211" s="208">
        <f>O211*H211</f>
        <v>0</v>
      </c>
      <c r="Q211" s="208">
        <v>0.13073000000000001</v>
      </c>
      <c r="R211" s="208">
        <f>Q211*H211</f>
        <v>0.78438000000000008</v>
      </c>
      <c r="S211" s="208">
        <v>0</v>
      </c>
      <c r="T211" s="208">
        <f>S211*H211</f>
        <v>0</v>
      </c>
      <c r="U211" s="209" t="s">
        <v>39</v>
      </c>
      <c r="V211" s="40"/>
      <c r="W211" s="40"/>
      <c r="X211" s="40"/>
      <c r="Y211" s="40"/>
      <c r="Z211" s="40"/>
      <c r="AA211" s="40"/>
      <c r="AB211" s="40"/>
      <c r="AC211" s="40"/>
      <c r="AD211" s="40"/>
      <c r="AE211" s="40"/>
      <c r="AR211" s="210" t="s">
        <v>219</v>
      </c>
      <c r="AT211" s="210" t="s">
        <v>313</v>
      </c>
      <c r="AU211" s="210" t="s">
        <v>80</v>
      </c>
      <c r="AY211" s="18" t="s">
        <v>218</v>
      </c>
      <c r="BE211" s="211">
        <f>IF(N211="základní",J211,0)</f>
        <v>0</v>
      </c>
      <c r="BF211" s="211">
        <f>IF(N211="snížená",J211,0)</f>
        <v>0</v>
      </c>
      <c r="BG211" s="211">
        <f>IF(N211="zákl. přenesená",J211,0)</f>
        <v>0</v>
      </c>
      <c r="BH211" s="211">
        <f>IF(N211="sníž. přenesená",J211,0)</f>
        <v>0</v>
      </c>
      <c r="BI211" s="211">
        <f>IF(N211="nulová",J211,0)</f>
        <v>0</v>
      </c>
      <c r="BJ211" s="18" t="s">
        <v>217</v>
      </c>
      <c r="BK211" s="211">
        <f>ROUND(I211*H211,2)</f>
        <v>0</v>
      </c>
      <c r="BL211" s="18" t="s">
        <v>217</v>
      </c>
      <c r="BM211" s="210" t="s">
        <v>1407</v>
      </c>
    </row>
    <row r="212" s="2" customFormat="1">
      <c r="A212" s="40"/>
      <c r="B212" s="41"/>
      <c r="C212" s="42"/>
      <c r="D212" s="212" t="s">
        <v>220</v>
      </c>
      <c r="E212" s="42"/>
      <c r="F212" s="213" t="s">
        <v>1345</v>
      </c>
      <c r="G212" s="42"/>
      <c r="H212" s="42"/>
      <c r="I212" s="214"/>
      <c r="J212" s="42"/>
      <c r="K212" s="42"/>
      <c r="L212" s="46"/>
      <c r="M212" s="215"/>
      <c r="N212" s="216"/>
      <c r="O212" s="87"/>
      <c r="P212" s="87"/>
      <c r="Q212" s="87"/>
      <c r="R212" s="87"/>
      <c r="S212" s="87"/>
      <c r="T212" s="87"/>
      <c r="U212" s="88"/>
      <c r="V212" s="40"/>
      <c r="W212" s="40"/>
      <c r="X212" s="40"/>
      <c r="Y212" s="40"/>
      <c r="Z212" s="40"/>
      <c r="AA212" s="40"/>
      <c r="AB212" s="40"/>
      <c r="AC212" s="40"/>
      <c r="AD212" s="40"/>
      <c r="AE212" s="40"/>
      <c r="AT212" s="18" t="s">
        <v>220</v>
      </c>
      <c r="AU212" s="18" t="s">
        <v>80</v>
      </c>
    </row>
    <row r="213" s="2" customFormat="1">
      <c r="A213" s="40"/>
      <c r="B213" s="41"/>
      <c r="C213" s="42"/>
      <c r="D213" s="212" t="s">
        <v>234</v>
      </c>
      <c r="E213" s="42"/>
      <c r="F213" s="239" t="s">
        <v>1346</v>
      </c>
      <c r="G213" s="42"/>
      <c r="H213" s="42"/>
      <c r="I213" s="214"/>
      <c r="J213" s="42"/>
      <c r="K213" s="42"/>
      <c r="L213" s="46"/>
      <c r="M213" s="215"/>
      <c r="N213" s="216"/>
      <c r="O213" s="87"/>
      <c r="P213" s="87"/>
      <c r="Q213" s="87"/>
      <c r="R213" s="87"/>
      <c r="S213" s="87"/>
      <c r="T213" s="87"/>
      <c r="U213" s="88"/>
      <c r="V213" s="40"/>
      <c r="W213" s="40"/>
      <c r="X213" s="40"/>
      <c r="Y213" s="40"/>
      <c r="Z213" s="40"/>
      <c r="AA213" s="40"/>
      <c r="AB213" s="40"/>
      <c r="AC213" s="40"/>
      <c r="AD213" s="40"/>
      <c r="AE213" s="40"/>
      <c r="AT213" s="18" t="s">
        <v>234</v>
      </c>
      <c r="AU213" s="18" t="s">
        <v>80</v>
      </c>
    </row>
    <row r="214" s="2" customFormat="1">
      <c r="A214" s="40"/>
      <c r="B214" s="41"/>
      <c r="C214" s="250" t="s">
        <v>487</v>
      </c>
      <c r="D214" s="250" t="s">
        <v>313</v>
      </c>
      <c r="E214" s="251" t="s">
        <v>1347</v>
      </c>
      <c r="F214" s="252" t="s">
        <v>1348</v>
      </c>
      <c r="G214" s="253" t="s">
        <v>239</v>
      </c>
      <c r="H214" s="254">
        <v>4</v>
      </c>
      <c r="I214" s="255"/>
      <c r="J214" s="256">
        <f>ROUND(I214*H214,2)</f>
        <v>0</v>
      </c>
      <c r="K214" s="252" t="s">
        <v>216</v>
      </c>
      <c r="L214" s="257"/>
      <c r="M214" s="258" t="s">
        <v>39</v>
      </c>
      <c r="N214" s="259" t="s">
        <v>53</v>
      </c>
      <c r="O214" s="87"/>
      <c r="P214" s="208">
        <f>O214*H214</f>
        <v>0</v>
      </c>
      <c r="Q214" s="208">
        <v>0.13469</v>
      </c>
      <c r="R214" s="208">
        <f>Q214*H214</f>
        <v>0.53876000000000002</v>
      </c>
      <c r="S214" s="208">
        <v>0</v>
      </c>
      <c r="T214" s="208">
        <f>S214*H214</f>
        <v>0</v>
      </c>
      <c r="U214" s="209" t="s">
        <v>39</v>
      </c>
      <c r="V214" s="40"/>
      <c r="W214" s="40"/>
      <c r="X214" s="40"/>
      <c r="Y214" s="40"/>
      <c r="Z214" s="40"/>
      <c r="AA214" s="40"/>
      <c r="AB214" s="40"/>
      <c r="AC214" s="40"/>
      <c r="AD214" s="40"/>
      <c r="AE214" s="40"/>
      <c r="AR214" s="210" t="s">
        <v>219</v>
      </c>
      <c r="AT214" s="210" t="s">
        <v>313</v>
      </c>
      <c r="AU214" s="210" t="s">
        <v>80</v>
      </c>
      <c r="AY214" s="18" t="s">
        <v>218</v>
      </c>
      <c r="BE214" s="211">
        <f>IF(N214="základní",J214,0)</f>
        <v>0</v>
      </c>
      <c r="BF214" s="211">
        <f>IF(N214="snížená",J214,0)</f>
        <v>0</v>
      </c>
      <c r="BG214" s="211">
        <f>IF(N214="zákl. přenesená",J214,0)</f>
        <v>0</v>
      </c>
      <c r="BH214" s="211">
        <f>IF(N214="sníž. přenesená",J214,0)</f>
        <v>0</v>
      </c>
      <c r="BI214" s="211">
        <f>IF(N214="nulová",J214,0)</f>
        <v>0</v>
      </c>
      <c r="BJ214" s="18" t="s">
        <v>217</v>
      </c>
      <c r="BK214" s="211">
        <f>ROUND(I214*H214,2)</f>
        <v>0</v>
      </c>
      <c r="BL214" s="18" t="s">
        <v>217</v>
      </c>
      <c r="BM214" s="210" t="s">
        <v>1409</v>
      </c>
    </row>
    <row r="215" s="2" customFormat="1">
      <c r="A215" s="40"/>
      <c r="B215" s="41"/>
      <c r="C215" s="42"/>
      <c r="D215" s="212" t="s">
        <v>220</v>
      </c>
      <c r="E215" s="42"/>
      <c r="F215" s="213" t="s">
        <v>1348</v>
      </c>
      <c r="G215" s="42"/>
      <c r="H215" s="42"/>
      <c r="I215" s="214"/>
      <c r="J215" s="42"/>
      <c r="K215" s="42"/>
      <c r="L215" s="46"/>
      <c r="M215" s="215"/>
      <c r="N215" s="216"/>
      <c r="O215" s="87"/>
      <c r="P215" s="87"/>
      <c r="Q215" s="87"/>
      <c r="R215" s="87"/>
      <c r="S215" s="87"/>
      <c r="T215" s="87"/>
      <c r="U215" s="88"/>
      <c r="V215" s="40"/>
      <c r="W215" s="40"/>
      <c r="X215" s="40"/>
      <c r="Y215" s="40"/>
      <c r="Z215" s="40"/>
      <c r="AA215" s="40"/>
      <c r="AB215" s="40"/>
      <c r="AC215" s="40"/>
      <c r="AD215" s="40"/>
      <c r="AE215" s="40"/>
      <c r="AT215" s="18" t="s">
        <v>220</v>
      </c>
      <c r="AU215" s="18" t="s">
        <v>80</v>
      </c>
    </row>
    <row r="216" s="2" customFormat="1">
      <c r="A216" s="40"/>
      <c r="B216" s="41"/>
      <c r="C216" s="42"/>
      <c r="D216" s="212" t="s">
        <v>234</v>
      </c>
      <c r="E216" s="42"/>
      <c r="F216" s="239" t="s">
        <v>1349</v>
      </c>
      <c r="G216" s="42"/>
      <c r="H216" s="42"/>
      <c r="I216" s="214"/>
      <c r="J216" s="42"/>
      <c r="K216" s="42"/>
      <c r="L216" s="46"/>
      <c r="M216" s="215"/>
      <c r="N216" s="216"/>
      <c r="O216" s="87"/>
      <c r="P216" s="87"/>
      <c r="Q216" s="87"/>
      <c r="R216" s="87"/>
      <c r="S216" s="87"/>
      <c r="T216" s="87"/>
      <c r="U216" s="88"/>
      <c r="V216" s="40"/>
      <c r="W216" s="40"/>
      <c r="X216" s="40"/>
      <c r="Y216" s="40"/>
      <c r="Z216" s="40"/>
      <c r="AA216" s="40"/>
      <c r="AB216" s="40"/>
      <c r="AC216" s="40"/>
      <c r="AD216" s="40"/>
      <c r="AE216" s="40"/>
      <c r="AT216" s="18" t="s">
        <v>234</v>
      </c>
      <c r="AU216" s="18" t="s">
        <v>80</v>
      </c>
    </row>
    <row r="217" s="2" customFormat="1">
      <c r="A217" s="40"/>
      <c r="B217" s="41"/>
      <c r="C217" s="250" t="s">
        <v>586</v>
      </c>
      <c r="D217" s="250" t="s">
        <v>313</v>
      </c>
      <c r="E217" s="251" t="s">
        <v>1350</v>
      </c>
      <c r="F217" s="252" t="s">
        <v>1351</v>
      </c>
      <c r="G217" s="253" t="s">
        <v>239</v>
      </c>
      <c r="H217" s="254">
        <v>6</v>
      </c>
      <c r="I217" s="255"/>
      <c r="J217" s="256">
        <f>ROUND(I217*H217,2)</f>
        <v>0</v>
      </c>
      <c r="K217" s="252" t="s">
        <v>216</v>
      </c>
      <c r="L217" s="257"/>
      <c r="M217" s="258" t="s">
        <v>39</v>
      </c>
      <c r="N217" s="259" t="s">
        <v>53</v>
      </c>
      <c r="O217" s="87"/>
      <c r="P217" s="208">
        <f>O217*H217</f>
        <v>0</v>
      </c>
      <c r="Q217" s="208">
        <v>0.13865</v>
      </c>
      <c r="R217" s="208">
        <f>Q217*H217</f>
        <v>0.83189999999999997</v>
      </c>
      <c r="S217" s="208">
        <v>0</v>
      </c>
      <c r="T217" s="208">
        <f>S217*H217</f>
        <v>0</v>
      </c>
      <c r="U217" s="209" t="s">
        <v>39</v>
      </c>
      <c r="V217" s="40"/>
      <c r="W217" s="40"/>
      <c r="X217" s="40"/>
      <c r="Y217" s="40"/>
      <c r="Z217" s="40"/>
      <c r="AA217" s="40"/>
      <c r="AB217" s="40"/>
      <c r="AC217" s="40"/>
      <c r="AD217" s="40"/>
      <c r="AE217" s="40"/>
      <c r="AR217" s="210" t="s">
        <v>219</v>
      </c>
      <c r="AT217" s="210" t="s">
        <v>313</v>
      </c>
      <c r="AU217" s="210" t="s">
        <v>80</v>
      </c>
      <c r="AY217" s="18" t="s">
        <v>218</v>
      </c>
      <c r="BE217" s="211">
        <f>IF(N217="základní",J217,0)</f>
        <v>0</v>
      </c>
      <c r="BF217" s="211">
        <f>IF(N217="snížená",J217,0)</f>
        <v>0</v>
      </c>
      <c r="BG217" s="211">
        <f>IF(N217="zákl. přenesená",J217,0)</f>
        <v>0</v>
      </c>
      <c r="BH217" s="211">
        <f>IF(N217="sníž. přenesená",J217,0)</f>
        <v>0</v>
      </c>
      <c r="BI217" s="211">
        <f>IF(N217="nulová",J217,0)</f>
        <v>0</v>
      </c>
      <c r="BJ217" s="18" t="s">
        <v>217</v>
      </c>
      <c r="BK217" s="211">
        <f>ROUND(I217*H217,2)</f>
        <v>0</v>
      </c>
      <c r="BL217" s="18" t="s">
        <v>217</v>
      </c>
      <c r="BM217" s="210" t="s">
        <v>1410</v>
      </c>
    </row>
    <row r="218" s="2" customFormat="1">
      <c r="A218" s="40"/>
      <c r="B218" s="41"/>
      <c r="C218" s="42"/>
      <c r="D218" s="212" t="s">
        <v>220</v>
      </c>
      <c r="E218" s="42"/>
      <c r="F218" s="213" t="s">
        <v>1351</v>
      </c>
      <c r="G218" s="42"/>
      <c r="H218" s="42"/>
      <c r="I218" s="214"/>
      <c r="J218" s="42"/>
      <c r="K218" s="42"/>
      <c r="L218" s="46"/>
      <c r="M218" s="215"/>
      <c r="N218" s="216"/>
      <c r="O218" s="87"/>
      <c r="P218" s="87"/>
      <c r="Q218" s="87"/>
      <c r="R218" s="87"/>
      <c r="S218" s="87"/>
      <c r="T218" s="87"/>
      <c r="U218" s="88"/>
      <c r="V218" s="40"/>
      <c r="W218" s="40"/>
      <c r="X218" s="40"/>
      <c r="Y218" s="40"/>
      <c r="Z218" s="40"/>
      <c r="AA218" s="40"/>
      <c r="AB218" s="40"/>
      <c r="AC218" s="40"/>
      <c r="AD218" s="40"/>
      <c r="AE218" s="40"/>
      <c r="AT218" s="18" t="s">
        <v>220</v>
      </c>
      <c r="AU218" s="18" t="s">
        <v>80</v>
      </c>
    </row>
    <row r="219" s="2" customFormat="1">
      <c r="A219" s="40"/>
      <c r="B219" s="41"/>
      <c r="C219" s="42"/>
      <c r="D219" s="212" t="s">
        <v>234</v>
      </c>
      <c r="E219" s="42"/>
      <c r="F219" s="239" t="s">
        <v>1352</v>
      </c>
      <c r="G219" s="42"/>
      <c r="H219" s="42"/>
      <c r="I219" s="214"/>
      <c r="J219" s="42"/>
      <c r="K219" s="42"/>
      <c r="L219" s="46"/>
      <c r="M219" s="215"/>
      <c r="N219" s="216"/>
      <c r="O219" s="87"/>
      <c r="P219" s="87"/>
      <c r="Q219" s="87"/>
      <c r="R219" s="87"/>
      <c r="S219" s="87"/>
      <c r="T219" s="87"/>
      <c r="U219" s="88"/>
      <c r="V219" s="40"/>
      <c r="W219" s="40"/>
      <c r="X219" s="40"/>
      <c r="Y219" s="40"/>
      <c r="Z219" s="40"/>
      <c r="AA219" s="40"/>
      <c r="AB219" s="40"/>
      <c r="AC219" s="40"/>
      <c r="AD219" s="40"/>
      <c r="AE219" s="40"/>
      <c r="AT219" s="18" t="s">
        <v>234</v>
      </c>
      <c r="AU219" s="18" t="s">
        <v>80</v>
      </c>
    </row>
    <row r="220" s="2" customFormat="1">
      <c r="A220" s="40"/>
      <c r="B220" s="41"/>
      <c r="C220" s="250" t="s">
        <v>492</v>
      </c>
      <c r="D220" s="250" t="s">
        <v>313</v>
      </c>
      <c r="E220" s="251" t="s">
        <v>1353</v>
      </c>
      <c r="F220" s="252" t="s">
        <v>1354</v>
      </c>
      <c r="G220" s="253" t="s">
        <v>239</v>
      </c>
      <c r="H220" s="254">
        <v>2</v>
      </c>
      <c r="I220" s="255"/>
      <c r="J220" s="256">
        <f>ROUND(I220*H220,2)</f>
        <v>0</v>
      </c>
      <c r="K220" s="252" t="s">
        <v>216</v>
      </c>
      <c r="L220" s="257"/>
      <c r="M220" s="258" t="s">
        <v>39</v>
      </c>
      <c r="N220" s="259" t="s">
        <v>53</v>
      </c>
      <c r="O220" s="87"/>
      <c r="P220" s="208">
        <f>O220*H220</f>
        <v>0</v>
      </c>
      <c r="Q220" s="208">
        <v>0.14262</v>
      </c>
      <c r="R220" s="208">
        <f>Q220*H220</f>
        <v>0.28523999999999999</v>
      </c>
      <c r="S220" s="208">
        <v>0</v>
      </c>
      <c r="T220" s="208">
        <f>S220*H220</f>
        <v>0</v>
      </c>
      <c r="U220" s="209" t="s">
        <v>39</v>
      </c>
      <c r="V220" s="40"/>
      <c r="W220" s="40"/>
      <c r="X220" s="40"/>
      <c r="Y220" s="40"/>
      <c r="Z220" s="40"/>
      <c r="AA220" s="40"/>
      <c r="AB220" s="40"/>
      <c r="AC220" s="40"/>
      <c r="AD220" s="40"/>
      <c r="AE220" s="40"/>
      <c r="AR220" s="210" t="s">
        <v>219</v>
      </c>
      <c r="AT220" s="210" t="s">
        <v>313</v>
      </c>
      <c r="AU220" s="210" t="s">
        <v>80</v>
      </c>
      <c r="AY220" s="18" t="s">
        <v>218</v>
      </c>
      <c r="BE220" s="211">
        <f>IF(N220="základní",J220,0)</f>
        <v>0</v>
      </c>
      <c r="BF220" s="211">
        <f>IF(N220="snížená",J220,0)</f>
        <v>0</v>
      </c>
      <c r="BG220" s="211">
        <f>IF(N220="zákl. přenesená",J220,0)</f>
        <v>0</v>
      </c>
      <c r="BH220" s="211">
        <f>IF(N220="sníž. přenesená",J220,0)</f>
        <v>0</v>
      </c>
      <c r="BI220" s="211">
        <f>IF(N220="nulová",J220,0)</f>
        <v>0</v>
      </c>
      <c r="BJ220" s="18" t="s">
        <v>217</v>
      </c>
      <c r="BK220" s="211">
        <f>ROUND(I220*H220,2)</f>
        <v>0</v>
      </c>
      <c r="BL220" s="18" t="s">
        <v>217</v>
      </c>
      <c r="BM220" s="210" t="s">
        <v>747</v>
      </c>
    </row>
    <row r="221" s="2" customFormat="1">
      <c r="A221" s="40"/>
      <c r="B221" s="41"/>
      <c r="C221" s="42"/>
      <c r="D221" s="212" t="s">
        <v>220</v>
      </c>
      <c r="E221" s="42"/>
      <c r="F221" s="213" t="s">
        <v>1354</v>
      </c>
      <c r="G221" s="42"/>
      <c r="H221" s="42"/>
      <c r="I221" s="214"/>
      <c r="J221" s="42"/>
      <c r="K221" s="42"/>
      <c r="L221" s="46"/>
      <c r="M221" s="215"/>
      <c r="N221" s="216"/>
      <c r="O221" s="87"/>
      <c r="P221" s="87"/>
      <c r="Q221" s="87"/>
      <c r="R221" s="87"/>
      <c r="S221" s="87"/>
      <c r="T221" s="87"/>
      <c r="U221" s="88"/>
      <c r="V221" s="40"/>
      <c r="W221" s="40"/>
      <c r="X221" s="40"/>
      <c r="Y221" s="40"/>
      <c r="Z221" s="40"/>
      <c r="AA221" s="40"/>
      <c r="AB221" s="40"/>
      <c r="AC221" s="40"/>
      <c r="AD221" s="40"/>
      <c r="AE221" s="40"/>
      <c r="AT221" s="18" t="s">
        <v>220</v>
      </c>
      <c r="AU221" s="18" t="s">
        <v>80</v>
      </c>
    </row>
    <row r="222" s="2" customFormat="1">
      <c r="A222" s="40"/>
      <c r="B222" s="41"/>
      <c r="C222" s="42"/>
      <c r="D222" s="212" t="s">
        <v>234</v>
      </c>
      <c r="E222" s="42"/>
      <c r="F222" s="239" t="s">
        <v>1355</v>
      </c>
      <c r="G222" s="42"/>
      <c r="H222" s="42"/>
      <c r="I222" s="214"/>
      <c r="J222" s="42"/>
      <c r="K222" s="42"/>
      <c r="L222" s="46"/>
      <c r="M222" s="215"/>
      <c r="N222" s="216"/>
      <c r="O222" s="87"/>
      <c r="P222" s="87"/>
      <c r="Q222" s="87"/>
      <c r="R222" s="87"/>
      <c r="S222" s="87"/>
      <c r="T222" s="87"/>
      <c r="U222" s="88"/>
      <c r="V222" s="40"/>
      <c r="W222" s="40"/>
      <c r="X222" s="40"/>
      <c r="Y222" s="40"/>
      <c r="Z222" s="40"/>
      <c r="AA222" s="40"/>
      <c r="AB222" s="40"/>
      <c r="AC222" s="40"/>
      <c r="AD222" s="40"/>
      <c r="AE222" s="40"/>
      <c r="AT222" s="18" t="s">
        <v>234</v>
      </c>
      <c r="AU222" s="18" t="s">
        <v>80</v>
      </c>
    </row>
    <row r="223" s="2" customFormat="1">
      <c r="A223" s="40"/>
      <c r="B223" s="41"/>
      <c r="C223" s="250" t="s">
        <v>594</v>
      </c>
      <c r="D223" s="250" t="s">
        <v>313</v>
      </c>
      <c r="E223" s="251" t="s">
        <v>1356</v>
      </c>
      <c r="F223" s="252" t="s">
        <v>1357</v>
      </c>
      <c r="G223" s="253" t="s">
        <v>239</v>
      </c>
      <c r="H223" s="254">
        <v>4</v>
      </c>
      <c r="I223" s="255"/>
      <c r="J223" s="256">
        <f>ROUND(I223*H223,2)</f>
        <v>0</v>
      </c>
      <c r="K223" s="252" t="s">
        <v>216</v>
      </c>
      <c r="L223" s="257"/>
      <c r="M223" s="258" t="s">
        <v>39</v>
      </c>
      <c r="N223" s="259" t="s">
        <v>53</v>
      </c>
      <c r="O223" s="87"/>
      <c r="P223" s="208">
        <f>O223*H223</f>
        <v>0</v>
      </c>
      <c r="Q223" s="208">
        <v>0.14657999999999999</v>
      </c>
      <c r="R223" s="208">
        <f>Q223*H223</f>
        <v>0.58631999999999995</v>
      </c>
      <c r="S223" s="208">
        <v>0</v>
      </c>
      <c r="T223" s="208">
        <f>S223*H223</f>
        <v>0</v>
      </c>
      <c r="U223" s="209" t="s">
        <v>39</v>
      </c>
      <c r="V223" s="40"/>
      <c r="W223" s="40"/>
      <c r="X223" s="40"/>
      <c r="Y223" s="40"/>
      <c r="Z223" s="40"/>
      <c r="AA223" s="40"/>
      <c r="AB223" s="40"/>
      <c r="AC223" s="40"/>
      <c r="AD223" s="40"/>
      <c r="AE223" s="40"/>
      <c r="AR223" s="210" t="s">
        <v>219</v>
      </c>
      <c r="AT223" s="210" t="s">
        <v>313</v>
      </c>
      <c r="AU223" s="210" t="s">
        <v>80</v>
      </c>
      <c r="AY223" s="18" t="s">
        <v>218</v>
      </c>
      <c r="BE223" s="211">
        <f>IF(N223="základní",J223,0)</f>
        <v>0</v>
      </c>
      <c r="BF223" s="211">
        <f>IF(N223="snížená",J223,0)</f>
        <v>0</v>
      </c>
      <c r="BG223" s="211">
        <f>IF(N223="zákl. přenesená",J223,0)</f>
        <v>0</v>
      </c>
      <c r="BH223" s="211">
        <f>IF(N223="sníž. přenesená",J223,0)</f>
        <v>0</v>
      </c>
      <c r="BI223" s="211">
        <f>IF(N223="nulová",J223,0)</f>
        <v>0</v>
      </c>
      <c r="BJ223" s="18" t="s">
        <v>217</v>
      </c>
      <c r="BK223" s="211">
        <f>ROUND(I223*H223,2)</f>
        <v>0</v>
      </c>
      <c r="BL223" s="18" t="s">
        <v>217</v>
      </c>
      <c r="BM223" s="210" t="s">
        <v>751</v>
      </c>
    </row>
    <row r="224" s="2" customFormat="1">
      <c r="A224" s="40"/>
      <c r="B224" s="41"/>
      <c r="C224" s="42"/>
      <c r="D224" s="212" t="s">
        <v>220</v>
      </c>
      <c r="E224" s="42"/>
      <c r="F224" s="213" t="s">
        <v>1357</v>
      </c>
      <c r="G224" s="42"/>
      <c r="H224" s="42"/>
      <c r="I224" s="214"/>
      <c r="J224" s="42"/>
      <c r="K224" s="42"/>
      <c r="L224" s="46"/>
      <c r="M224" s="215"/>
      <c r="N224" s="216"/>
      <c r="O224" s="87"/>
      <c r="P224" s="87"/>
      <c r="Q224" s="87"/>
      <c r="R224" s="87"/>
      <c r="S224" s="87"/>
      <c r="T224" s="87"/>
      <c r="U224" s="88"/>
      <c r="V224" s="40"/>
      <c r="W224" s="40"/>
      <c r="X224" s="40"/>
      <c r="Y224" s="40"/>
      <c r="Z224" s="40"/>
      <c r="AA224" s="40"/>
      <c r="AB224" s="40"/>
      <c r="AC224" s="40"/>
      <c r="AD224" s="40"/>
      <c r="AE224" s="40"/>
      <c r="AT224" s="18" t="s">
        <v>220</v>
      </c>
      <c r="AU224" s="18" t="s">
        <v>80</v>
      </c>
    </row>
    <row r="225" s="2" customFormat="1">
      <c r="A225" s="40"/>
      <c r="B225" s="41"/>
      <c r="C225" s="42"/>
      <c r="D225" s="212" t="s">
        <v>234</v>
      </c>
      <c r="E225" s="42"/>
      <c r="F225" s="239" t="s">
        <v>1358</v>
      </c>
      <c r="G225" s="42"/>
      <c r="H225" s="42"/>
      <c r="I225" s="214"/>
      <c r="J225" s="42"/>
      <c r="K225" s="42"/>
      <c r="L225" s="46"/>
      <c r="M225" s="215"/>
      <c r="N225" s="216"/>
      <c r="O225" s="87"/>
      <c r="P225" s="87"/>
      <c r="Q225" s="87"/>
      <c r="R225" s="87"/>
      <c r="S225" s="87"/>
      <c r="T225" s="87"/>
      <c r="U225" s="88"/>
      <c r="V225" s="40"/>
      <c r="W225" s="40"/>
      <c r="X225" s="40"/>
      <c r="Y225" s="40"/>
      <c r="Z225" s="40"/>
      <c r="AA225" s="40"/>
      <c r="AB225" s="40"/>
      <c r="AC225" s="40"/>
      <c r="AD225" s="40"/>
      <c r="AE225" s="40"/>
      <c r="AT225" s="18" t="s">
        <v>234</v>
      </c>
      <c r="AU225" s="18" t="s">
        <v>80</v>
      </c>
    </row>
    <row r="226" s="2" customFormat="1">
      <c r="A226" s="40"/>
      <c r="B226" s="41"/>
      <c r="C226" s="250" t="s">
        <v>281</v>
      </c>
      <c r="D226" s="250" t="s">
        <v>313</v>
      </c>
      <c r="E226" s="251" t="s">
        <v>1359</v>
      </c>
      <c r="F226" s="252" t="s">
        <v>1360</v>
      </c>
      <c r="G226" s="253" t="s">
        <v>239</v>
      </c>
      <c r="H226" s="254">
        <v>4</v>
      </c>
      <c r="I226" s="255"/>
      <c r="J226" s="256">
        <f>ROUND(I226*H226,2)</f>
        <v>0</v>
      </c>
      <c r="K226" s="252" t="s">
        <v>216</v>
      </c>
      <c r="L226" s="257"/>
      <c r="M226" s="258" t="s">
        <v>39</v>
      </c>
      <c r="N226" s="259" t="s">
        <v>53</v>
      </c>
      <c r="O226" s="87"/>
      <c r="P226" s="208">
        <f>O226*H226</f>
        <v>0</v>
      </c>
      <c r="Q226" s="208">
        <v>0.15054000000000001</v>
      </c>
      <c r="R226" s="208">
        <f>Q226*H226</f>
        <v>0.60216000000000003</v>
      </c>
      <c r="S226" s="208">
        <v>0</v>
      </c>
      <c r="T226" s="208">
        <f>S226*H226</f>
        <v>0</v>
      </c>
      <c r="U226" s="209" t="s">
        <v>39</v>
      </c>
      <c r="V226" s="40"/>
      <c r="W226" s="40"/>
      <c r="X226" s="40"/>
      <c r="Y226" s="40"/>
      <c r="Z226" s="40"/>
      <c r="AA226" s="40"/>
      <c r="AB226" s="40"/>
      <c r="AC226" s="40"/>
      <c r="AD226" s="40"/>
      <c r="AE226" s="40"/>
      <c r="AR226" s="210" t="s">
        <v>219</v>
      </c>
      <c r="AT226" s="210" t="s">
        <v>313</v>
      </c>
      <c r="AU226" s="210" t="s">
        <v>80</v>
      </c>
      <c r="AY226" s="18" t="s">
        <v>218</v>
      </c>
      <c r="BE226" s="211">
        <f>IF(N226="základní",J226,0)</f>
        <v>0</v>
      </c>
      <c r="BF226" s="211">
        <f>IF(N226="snížená",J226,0)</f>
        <v>0</v>
      </c>
      <c r="BG226" s="211">
        <f>IF(N226="zákl. přenesená",J226,0)</f>
        <v>0</v>
      </c>
      <c r="BH226" s="211">
        <f>IF(N226="sníž. přenesená",J226,0)</f>
        <v>0</v>
      </c>
      <c r="BI226" s="211">
        <f>IF(N226="nulová",J226,0)</f>
        <v>0</v>
      </c>
      <c r="BJ226" s="18" t="s">
        <v>217</v>
      </c>
      <c r="BK226" s="211">
        <f>ROUND(I226*H226,2)</f>
        <v>0</v>
      </c>
      <c r="BL226" s="18" t="s">
        <v>217</v>
      </c>
      <c r="BM226" s="210" t="s">
        <v>1188</v>
      </c>
    </row>
    <row r="227" s="2" customFormat="1">
      <c r="A227" s="40"/>
      <c r="B227" s="41"/>
      <c r="C227" s="42"/>
      <c r="D227" s="212" t="s">
        <v>220</v>
      </c>
      <c r="E227" s="42"/>
      <c r="F227" s="213" t="s">
        <v>1360</v>
      </c>
      <c r="G227" s="42"/>
      <c r="H227" s="42"/>
      <c r="I227" s="214"/>
      <c r="J227" s="42"/>
      <c r="K227" s="42"/>
      <c r="L227" s="46"/>
      <c r="M227" s="215"/>
      <c r="N227" s="216"/>
      <c r="O227" s="87"/>
      <c r="P227" s="87"/>
      <c r="Q227" s="87"/>
      <c r="R227" s="87"/>
      <c r="S227" s="87"/>
      <c r="T227" s="87"/>
      <c r="U227" s="88"/>
      <c r="V227" s="40"/>
      <c r="W227" s="40"/>
      <c r="X227" s="40"/>
      <c r="Y227" s="40"/>
      <c r="Z227" s="40"/>
      <c r="AA227" s="40"/>
      <c r="AB227" s="40"/>
      <c r="AC227" s="40"/>
      <c r="AD227" s="40"/>
      <c r="AE227" s="40"/>
      <c r="AT227" s="18" t="s">
        <v>220</v>
      </c>
      <c r="AU227" s="18" t="s">
        <v>80</v>
      </c>
    </row>
    <row r="228" s="2" customFormat="1">
      <c r="A228" s="40"/>
      <c r="B228" s="41"/>
      <c r="C228" s="42"/>
      <c r="D228" s="212" t="s">
        <v>234</v>
      </c>
      <c r="E228" s="42"/>
      <c r="F228" s="239" t="s">
        <v>1361</v>
      </c>
      <c r="G228" s="42"/>
      <c r="H228" s="42"/>
      <c r="I228" s="214"/>
      <c r="J228" s="42"/>
      <c r="K228" s="42"/>
      <c r="L228" s="46"/>
      <c r="M228" s="215"/>
      <c r="N228" s="216"/>
      <c r="O228" s="87"/>
      <c r="P228" s="87"/>
      <c r="Q228" s="87"/>
      <c r="R228" s="87"/>
      <c r="S228" s="87"/>
      <c r="T228" s="87"/>
      <c r="U228" s="88"/>
      <c r="V228" s="40"/>
      <c r="W228" s="40"/>
      <c r="X228" s="40"/>
      <c r="Y228" s="40"/>
      <c r="Z228" s="40"/>
      <c r="AA228" s="40"/>
      <c r="AB228" s="40"/>
      <c r="AC228" s="40"/>
      <c r="AD228" s="40"/>
      <c r="AE228" s="40"/>
      <c r="AT228" s="18" t="s">
        <v>234</v>
      </c>
      <c r="AU228" s="18" t="s">
        <v>80</v>
      </c>
    </row>
    <row r="229" s="2" customFormat="1">
      <c r="A229" s="40"/>
      <c r="B229" s="41"/>
      <c r="C229" s="250" t="s">
        <v>603</v>
      </c>
      <c r="D229" s="250" t="s">
        <v>313</v>
      </c>
      <c r="E229" s="251" t="s">
        <v>1362</v>
      </c>
      <c r="F229" s="252" t="s">
        <v>1363</v>
      </c>
      <c r="G229" s="253" t="s">
        <v>239</v>
      </c>
      <c r="H229" s="254">
        <v>4</v>
      </c>
      <c r="I229" s="255"/>
      <c r="J229" s="256">
        <f>ROUND(I229*H229,2)</f>
        <v>0</v>
      </c>
      <c r="K229" s="252" t="s">
        <v>216</v>
      </c>
      <c r="L229" s="257"/>
      <c r="M229" s="258" t="s">
        <v>39</v>
      </c>
      <c r="N229" s="259" t="s">
        <v>53</v>
      </c>
      <c r="O229" s="87"/>
      <c r="P229" s="208">
        <f>O229*H229</f>
        <v>0</v>
      </c>
      <c r="Q229" s="208">
        <v>0.1545</v>
      </c>
      <c r="R229" s="208">
        <f>Q229*H229</f>
        <v>0.61799999999999999</v>
      </c>
      <c r="S229" s="208">
        <v>0</v>
      </c>
      <c r="T229" s="208">
        <f>S229*H229</f>
        <v>0</v>
      </c>
      <c r="U229" s="209" t="s">
        <v>39</v>
      </c>
      <c r="V229" s="40"/>
      <c r="W229" s="40"/>
      <c r="X229" s="40"/>
      <c r="Y229" s="40"/>
      <c r="Z229" s="40"/>
      <c r="AA229" s="40"/>
      <c r="AB229" s="40"/>
      <c r="AC229" s="40"/>
      <c r="AD229" s="40"/>
      <c r="AE229" s="40"/>
      <c r="AR229" s="210" t="s">
        <v>219</v>
      </c>
      <c r="AT229" s="210" t="s">
        <v>313</v>
      </c>
      <c r="AU229" s="210" t="s">
        <v>80</v>
      </c>
      <c r="AY229" s="18" t="s">
        <v>218</v>
      </c>
      <c r="BE229" s="211">
        <f>IF(N229="základní",J229,0)</f>
        <v>0</v>
      </c>
      <c r="BF229" s="211">
        <f>IF(N229="snížená",J229,0)</f>
        <v>0</v>
      </c>
      <c r="BG229" s="211">
        <f>IF(N229="zákl. přenesená",J229,0)</f>
        <v>0</v>
      </c>
      <c r="BH229" s="211">
        <f>IF(N229="sníž. přenesená",J229,0)</f>
        <v>0</v>
      </c>
      <c r="BI229" s="211">
        <f>IF(N229="nulová",J229,0)</f>
        <v>0</v>
      </c>
      <c r="BJ229" s="18" t="s">
        <v>217</v>
      </c>
      <c r="BK229" s="211">
        <f>ROUND(I229*H229,2)</f>
        <v>0</v>
      </c>
      <c r="BL229" s="18" t="s">
        <v>217</v>
      </c>
      <c r="BM229" s="210" t="s">
        <v>1483</v>
      </c>
    </row>
    <row r="230" s="2" customFormat="1">
      <c r="A230" s="40"/>
      <c r="B230" s="41"/>
      <c r="C230" s="42"/>
      <c r="D230" s="212" t="s">
        <v>220</v>
      </c>
      <c r="E230" s="42"/>
      <c r="F230" s="213" t="s">
        <v>1363</v>
      </c>
      <c r="G230" s="42"/>
      <c r="H230" s="42"/>
      <c r="I230" s="214"/>
      <c r="J230" s="42"/>
      <c r="K230" s="42"/>
      <c r="L230" s="46"/>
      <c r="M230" s="215"/>
      <c r="N230" s="216"/>
      <c r="O230" s="87"/>
      <c r="P230" s="87"/>
      <c r="Q230" s="87"/>
      <c r="R230" s="87"/>
      <c r="S230" s="87"/>
      <c r="T230" s="87"/>
      <c r="U230" s="88"/>
      <c r="V230" s="40"/>
      <c r="W230" s="40"/>
      <c r="X230" s="40"/>
      <c r="Y230" s="40"/>
      <c r="Z230" s="40"/>
      <c r="AA230" s="40"/>
      <c r="AB230" s="40"/>
      <c r="AC230" s="40"/>
      <c r="AD230" s="40"/>
      <c r="AE230" s="40"/>
      <c r="AT230" s="18" t="s">
        <v>220</v>
      </c>
      <c r="AU230" s="18" t="s">
        <v>80</v>
      </c>
    </row>
    <row r="231" s="2" customFormat="1">
      <c r="A231" s="40"/>
      <c r="B231" s="41"/>
      <c r="C231" s="42"/>
      <c r="D231" s="212" t="s">
        <v>234</v>
      </c>
      <c r="E231" s="42"/>
      <c r="F231" s="239" t="s">
        <v>1364</v>
      </c>
      <c r="G231" s="42"/>
      <c r="H231" s="42"/>
      <c r="I231" s="214"/>
      <c r="J231" s="42"/>
      <c r="K231" s="42"/>
      <c r="L231" s="46"/>
      <c r="M231" s="215"/>
      <c r="N231" s="216"/>
      <c r="O231" s="87"/>
      <c r="P231" s="87"/>
      <c r="Q231" s="87"/>
      <c r="R231" s="87"/>
      <c r="S231" s="87"/>
      <c r="T231" s="87"/>
      <c r="U231" s="88"/>
      <c r="V231" s="40"/>
      <c r="W231" s="40"/>
      <c r="X231" s="40"/>
      <c r="Y231" s="40"/>
      <c r="Z231" s="40"/>
      <c r="AA231" s="40"/>
      <c r="AB231" s="40"/>
      <c r="AC231" s="40"/>
      <c r="AD231" s="40"/>
      <c r="AE231" s="40"/>
      <c r="AT231" s="18" t="s">
        <v>234</v>
      </c>
      <c r="AU231" s="18" t="s">
        <v>80</v>
      </c>
    </row>
    <row r="232" s="2" customFormat="1">
      <c r="A232" s="40"/>
      <c r="B232" s="41"/>
      <c r="C232" s="250" t="s">
        <v>286</v>
      </c>
      <c r="D232" s="250" t="s">
        <v>313</v>
      </c>
      <c r="E232" s="251" t="s">
        <v>1365</v>
      </c>
      <c r="F232" s="252" t="s">
        <v>1366</v>
      </c>
      <c r="G232" s="253" t="s">
        <v>239</v>
      </c>
      <c r="H232" s="254">
        <v>4</v>
      </c>
      <c r="I232" s="255"/>
      <c r="J232" s="256">
        <f>ROUND(I232*H232,2)</f>
        <v>0</v>
      </c>
      <c r="K232" s="252" t="s">
        <v>216</v>
      </c>
      <c r="L232" s="257"/>
      <c r="M232" s="258" t="s">
        <v>39</v>
      </c>
      <c r="N232" s="259" t="s">
        <v>53</v>
      </c>
      <c r="O232" s="87"/>
      <c r="P232" s="208">
        <f>O232*H232</f>
        <v>0</v>
      </c>
      <c r="Q232" s="208">
        <v>0.15845999999999999</v>
      </c>
      <c r="R232" s="208">
        <f>Q232*H232</f>
        <v>0.63383999999999996</v>
      </c>
      <c r="S232" s="208">
        <v>0</v>
      </c>
      <c r="T232" s="208">
        <f>S232*H232</f>
        <v>0</v>
      </c>
      <c r="U232" s="209" t="s">
        <v>39</v>
      </c>
      <c r="V232" s="40"/>
      <c r="W232" s="40"/>
      <c r="X232" s="40"/>
      <c r="Y232" s="40"/>
      <c r="Z232" s="40"/>
      <c r="AA232" s="40"/>
      <c r="AB232" s="40"/>
      <c r="AC232" s="40"/>
      <c r="AD232" s="40"/>
      <c r="AE232" s="40"/>
      <c r="AR232" s="210" t="s">
        <v>219</v>
      </c>
      <c r="AT232" s="210" t="s">
        <v>313</v>
      </c>
      <c r="AU232" s="210" t="s">
        <v>80</v>
      </c>
      <c r="AY232" s="18" t="s">
        <v>218</v>
      </c>
      <c r="BE232" s="211">
        <f>IF(N232="základní",J232,0)</f>
        <v>0</v>
      </c>
      <c r="BF232" s="211">
        <f>IF(N232="snížená",J232,0)</f>
        <v>0</v>
      </c>
      <c r="BG232" s="211">
        <f>IF(N232="zákl. přenesená",J232,0)</f>
        <v>0</v>
      </c>
      <c r="BH232" s="211">
        <f>IF(N232="sníž. přenesená",J232,0)</f>
        <v>0</v>
      </c>
      <c r="BI232" s="211">
        <f>IF(N232="nulová",J232,0)</f>
        <v>0</v>
      </c>
      <c r="BJ232" s="18" t="s">
        <v>217</v>
      </c>
      <c r="BK232" s="211">
        <f>ROUND(I232*H232,2)</f>
        <v>0</v>
      </c>
      <c r="BL232" s="18" t="s">
        <v>217</v>
      </c>
      <c r="BM232" s="210" t="s">
        <v>753</v>
      </c>
    </row>
    <row r="233" s="2" customFormat="1">
      <c r="A233" s="40"/>
      <c r="B233" s="41"/>
      <c r="C233" s="42"/>
      <c r="D233" s="212" t="s">
        <v>220</v>
      </c>
      <c r="E233" s="42"/>
      <c r="F233" s="213" t="s">
        <v>1366</v>
      </c>
      <c r="G233" s="42"/>
      <c r="H233" s="42"/>
      <c r="I233" s="214"/>
      <c r="J233" s="42"/>
      <c r="K233" s="42"/>
      <c r="L233" s="46"/>
      <c r="M233" s="215"/>
      <c r="N233" s="216"/>
      <c r="O233" s="87"/>
      <c r="P233" s="87"/>
      <c r="Q233" s="87"/>
      <c r="R233" s="87"/>
      <c r="S233" s="87"/>
      <c r="T233" s="87"/>
      <c r="U233" s="88"/>
      <c r="V233" s="40"/>
      <c r="W233" s="40"/>
      <c r="X233" s="40"/>
      <c r="Y233" s="40"/>
      <c r="Z233" s="40"/>
      <c r="AA233" s="40"/>
      <c r="AB233" s="40"/>
      <c r="AC233" s="40"/>
      <c r="AD233" s="40"/>
      <c r="AE233" s="40"/>
      <c r="AT233" s="18" t="s">
        <v>220</v>
      </c>
      <c r="AU233" s="18" t="s">
        <v>80</v>
      </c>
    </row>
    <row r="234" s="2" customFormat="1">
      <c r="A234" s="40"/>
      <c r="B234" s="41"/>
      <c r="C234" s="42"/>
      <c r="D234" s="212" t="s">
        <v>234</v>
      </c>
      <c r="E234" s="42"/>
      <c r="F234" s="239" t="s">
        <v>1367</v>
      </c>
      <c r="G234" s="42"/>
      <c r="H234" s="42"/>
      <c r="I234" s="214"/>
      <c r="J234" s="42"/>
      <c r="K234" s="42"/>
      <c r="L234" s="46"/>
      <c r="M234" s="215"/>
      <c r="N234" s="216"/>
      <c r="O234" s="87"/>
      <c r="P234" s="87"/>
      <c r="Q234" s="87"/>
      <c r="R234" s="87"/>
      <c r="S234" s="87"/>
      <c r="T234" s="87"/>
      <c r="U234" s="88"/>
      <c r="V234" s="40"/>
      <c r="W234" s="40"/>
      <c r="X234" s="40"/>
      <c r="Y234" s="40"/>
      <c r="Z234" s="40"/>
      <c r="AA234" s="40"/>
      <c r="AB234" s="40"/>
      <c r="AC234" s="40"/>
      <c r="AD234" s="40"/>
      <c r="AE234" s="40"/>
      <c r="AT234" s="18" t="s">
        <v>234</v>
      </c>
      <c r="AU234" s="18" t="s">
        <v>80</v>
      </c>
    </row>
    <row r="235" s="2" customFormat="1">
      <c r="A235" s="40"/>
      <c r="B235" s="41"/>
      <c r="C235" s="250" t="s">
        <v>611</v>
      </c>
      <c r="D235" s="250" t="s">
        <v>313</v>
      </c>
      <c r="E235" s="251" t="s">
        <v>1368</v>
      </c>
      <c r="F235" s="252" t="s">
        <v>1369</v>
      </c>
      <c r="G235" s="253" t="s">
        <v>239</v>
      </c>
      <c r="H235" s="254">
        <v>4</v>
      </c>
      <c r="I235" s="255"/>
      <c r="J235" s="256">
        <f>ROUND(I235*H235,2)</f>
        <v>0</v>
      </c>
      <c r="K235" s="252" t="s">
        <v>216</v>
      </c>
      <c r="L235" s="257"/>
      <c r="M235" s="258" t="s">
        <v>39</v>
      </c>
      <c r="N235" s="259" t="s">
        <v>53</v>
      </c>
      <c r="O235" s="87"/>
      <c r="P235" s="208">
        <f>O235*H235</f>
        <v>0</v>
      </c>
      <c r="Q235" s="208">
        <v>0.16242000000000001</v>
      </c>
      <c r="R235" s="208">
        <f>Q235*H235</f>
        <v>0.64968000000000004</v>
      </c>
      <c r="S235" s="208">
        <v>0</v>
      </c>
      <c r="T235" s="208">
        <f>S235*H235</f>
        <v>0</v>
      </c>
      <c r="U235" s="209" t="s">
        <v>39</v>
      </c>
      <c r="V235" s="40"/>
      <c r="W235" s="40"/>
      <c r="X235" s="40"/>
      <c r="Y235" s="40"/>
      <c r="Z235" s="40"/>
      <c r="AA235" s="40"/>
      <c r="AB235" s="40"/>
      <c r="AC235" s="40"/>
      <c r="AD235" s="40"/>
      <c r="AE235" s="40"/>
      <c r="AR235" s="210" t="s">
        <v>219</v>
      </c>
      <c r="AT235" s="210" t="s">
        <v>313</v>
      </c>
      <c r="AU235" s="210" t="s">
        <v>80</v>
      </c>
      <c r="AY235" s="18" t="s">
        <v>218</v>
      </c>
      <c r="BE235" s="211">
        <f>IF(N235="základní",J235,0)</f>
        <v>0</v>
      </c>
      <c r="BF235" s="211">
        <f>IF(N235="snížená",J235,0)</f>
        <v>0</v>
      </c>
      <c r="BG235" s="211">
        <f>IF(N235="zákl. přenesená",J235,0)</f>
        <v>0</v>
      </c>
      <c r="BH235" s="211">
        <f>IF(N235="sníž. přenesená",J235,0)</f>
        <v>0</v>
      </c>
      <c r="BI235" s="211">
        <f>IF(N235="nulová",J235,0)</f>
        <v>0</v>
      </c>
      <c r="BJ235" s="18" t="s">
        <v>217</v>
      </c>
      <c r="BK235" s="211">
        <f>ROUND(I235*H235,2)</f>
        <v>0</v>
      </c>
      <c r="BL235" s="18" t="s">
        <v>217</v>
      </c>
      <c r="BM235" s="210" t="s">
        <v>1484</v>
      </c>
    </row>
    <row r="236" s="2" customFormat="1">
      <c r="A236" s="40"/>
      <c r="B236" s="41"/>
      <c r="C236" s="42"/>
      <c r="D236" s="212" t="s">
        <v>220</v>
      </c>
      <c r="E236" s="42"/>
      <c r="F236" s="213" t="s">
        <v>1369</v>
      </c>
      <c r="G236" s="42"/>
      <c r="H236" s="42"/>
      <c r="I236" s="214"/>
      <c r="J236" s="42"/>
      <c r="K236" s="42"/>
      <c r="L236" s="46"/>
      <c r="M236" s="215"/>
      <c r="N236" s="216"/>
      <c r="O236" s="87"/>
      <c r="P236" s="87"/>
      <c r="Q236" s="87"/>
      <c r="R236" s="87"/>
      <c r="S236" s="87"/>
      <c r="T236" s="87"/>
      <c r="U236" s="88"/>
      <c r="V236" s="40"/>
      <c r="W236" s="40"/>
      <c r="X236" s="40"/>
      <c r="Y236" s="40"/>
      <c r="Z236" s="40"/>
      <c r="AA236" s="40"/>
      <c r="AB236" s="40"/>
      <c r="AC236" s="40"/>
      <c r="AD236" s="40"/>
      <c r="AE236" s="40"/>
      <c r="AT236" s="18" t="s">
        <v>220</v>
      </c>
      <c r="AU236" s="18" t="s">
        <v>80</v>
      </c>
    </row>
    <row r="237" s="2" customFormat="1">
      <c r="A237" s="40"/>
      <c r="B237" s="41"/>
      <c r="C237" s="42"/>
      <c r="D237" s="212" t="s">
        <v>234</v>
      </c>
      <c r="E237" s="42"/>
      <c r="F237" s="239" t="s">
        <v>1370</v>
      </c>
      <c r="G237" s="42"/>
      <c r="H237" s="42"/>
      <c r="I237" s="214"/>
      <c r="J237" s="42"/>
      <c r="K237" s="42"/>
      <c r="L237" s="46"/>
      <c r="M237" s="215"/>
      <c r="N237" s="216"/>
      <c r="O237" s="87"/>
      <c r="P237" s="87"/>
      <c r="Q237" s="87"/>
      <c r="R237" s="87"/>
      <c r="S237" s="87"/>
      <c r="T237" s="87"/>
      <c r="U237" s="88"/>
      <c r="V237" s="40"/>
      <c r="W237" s="40"/>
      <c r="X237" s="40"/>
      <c r="Y237" s="40"/>
      <c r="Z237" s="40"/>
      <c r="AA237" s="40"/>
      <c r="AB237" s="40"/>
      <c r="AC237" s="40"/>
      <c r="AD237" s="40"/>
      <c r="AE237" s="40"/>
      <c r="AT237" s="18" t="s">
        <v>234</v>
      </c>
      <c r="AU237" s="18" t="s">
        <v>80</v>
      </c>
    </row>
    <row r="238" s="2" customFormat="1">
      <c r="A238" s="40"/>
      <c r="B238" s="41"/>
      <c r="C238" s="250" t="s">
        <v>291</v>
      </c>
      <c r="D238" s="250" t="s">
        <v>313</v>
      </c>
      <c r="E238" s="251" t="s">
        <v>1371</v>
      </c>
      <c r="F238" s="252" t="s">
        <v>1372</v>
      </c>
      <c r="G238" s="253" t="s">
        <v>239</v>
      </c>
      <c r="H238" s="254">
        <v>5</v>
      </c>
      <c r="I238" s="255"/>
      <c r="J238" s="256">
        <f>ROUND(I238*H238,2)</f>
        <v>0</v>
      </c>
      <c r="K238" s="252" t="s">
        <v>216</v>
      </c>
      <c r="L238" s="257"/>
      <c r="M238" s="258" t="s">
        <v>39</v>
      </c>
      <c r="N238" s="259" t="s">
        <v>53</v>
      </c>
      <c r="O238" s="87"/>
      <c r="P238" s="208">
        <f>O238*H238</f>
        <v>0</v>
      </c>
      <c r="Q238" s="208">
        <v>0.16638</v>
      </c>
      <c r="R238" s="208">
        <f>Q238*H238</f>
        <v>0.83189999999999997</v>
      </c>
      <c r="S238" s="208">
        <v>0</v>
      </c>
      <c r="T238" s="208">
        <f>S238*H238</f>
        <v>0</v>
      </c>
      <c r="U238" s="209" t="s">
        <v>39</v>
      </c>
      <c r="V238" s="40"/>
      <c r="W238" s="40"/>
      <c r="X238" s="40"/>
      <c r="Y238" s="40"/>
      <c r="Z238" s="40"/>
      <c r="AA238" s="40"/>
      <c r="AB238" s="40"/>
      <c r="AC238" s="40"/>
      <c r="AD238" s="40"/>
      <c r="AE238" s="40"/>
      <c r="AR238" s="210" t="s">
        <v>219</v>
      </c>
      <c r="AT238" s="210" t="s">
        <v>313</v>
      </c>
      <c r="AU238" s="210" t="s">
        <v>80</v>
      </c>
      <c r="AY238" s="18" t="s">
        <v>218</v>
      </c>
      <c r="BE238" s="211">
        <f>IF(N238="základní",J238,0)</f>
        <v>0</v>
      </c>
      <c r="BF238" s="211">
        <f>IF(N238="snížená",J238,0)</f>
        <v>0</v>
      </c>
      <c r="BG238" s="211">
        <f>IF(N238="zákl. přenesená",J238,0)</f>
        <v>0</v>
      </c>
      <c r="BH238" s="211">
        <f>IF(N238="sníž. přenesená",J238,0)</f>
        <v>0</v>
      </c>
      <c r="BI238" s="211">
        <f>IF(N238="nulová",J238,0)</f>
        <v>0</v>
      </c>
      <c r="BJ238" s="18" t="s">
        <v>217</v>
      </c>
      <c r="BK238" s="211">
        <f>ROUND(I238*H238,2)</f>
        <v>0</v>
      </c>
      <c r="BL238" s="18" t="s">
        <v>217</v>
      </c>
      <c r="BM238" s="210" t="s">
        <v>1485</v>
      </c>
    </row>
    <row r="239" s="2" customFormat="1">
      <c r="A239" s="40"/>
      <c r="B239" s="41"/>
      <c r="C239" s="42"/>
      <c r="D239" s="212" t="s">
        <v>220</v>
      </c>
      <c r="E239" s="42"/>
      <c r="F239" s="213" t="s">
        <v>1372</v>
      </c>
      <c r="G239" s="42"/>
      <c r="H239" s="42"/>
      <c r="I239" s="214"/>
      <c r="J239" s="42"/>
      <c r="K239" s="42"/>
      <c r="L239" s="46"/>
      <c r="M239" s="215"/>
      <c r="N239" s="216"/>
      <c r="O239" s="87"/>
      <c r="P239" s="87"/>
      <c r="Q239" s="87"/>
      <c r="R239" s="87"/>
      <c r="S239" s="87"/>
      <c r="T239" s="87"/>
      <c r="U239" s="88"/>
      <c r="V239" s="40"/>
      <c r="W239" s="40"/>
      <c r="X239" s="40"/>
      <c r="Y239" s="40"/>
      <c r="Z239" s="40"/>
      <c r="AA239" s="40"/>
      <c r="AB239" s="40"/>
      <c r="AC239" s="40"/>
      <c r="AD239" s="40"/>
      <c r="AE239" s="40"/>
      <c r="AT239" s="18" t="s">
        <v>220</v>
      </c>
      <c r="AU239" s="18" t="s">
        <v>80</v>
      </c>
    </row>
    <row r="240" s="2" customFormat="1">
      <c r="A240" s="40"/>
      <c r="B240" s="41"/>
      <c r="C240" s="42"/>
      <c r="D240" s="212" t="s">
        <v>234</v>
      </c>
      <c r="E240" s="42"/>
      <c r="F240" s="239" t="s">
        <v>1486</v>
      </c>
      <c r="G240" s="42"/>
      <c r="H240" s="42"/>
      <c r="I240" s="214"/>
      <c r="J240" s="42"/>
      <c r="K240" s="42"/>
      <c r="L240" s="46"/>
      <c r="M240" s="215"/>
      <c r="N240" s="216"/>
      <c r="O240" s="87"/>
      <c r="P240" s="87"/>
      <c r="Q240" s="87"/>
      <c r="R240" s="87"/>
      <c r="S240" s="87"/>
      <c r="T240" s="87"/>
      <c r="U240" s="88"/>
      <c r="V240" s="40"/>
      <c r="W240" s="40"/>
      <c r="X240" s="40"/>
      <c r="Y240" s="40"/>
      <c r="Z240" s="40"/>
      <c r="AA240" s="40"/>
      <c r="AB240" s="40"/>
      <c r="AC240" s="40"/>
      <c r="AD240" s="40"/>
      <c r="AE240" s="40"/>
      <c r="AT240" s="18" t="s">
        <v>234</v>
      </c>
      <c r="AU240" s="18" t="s">
        <v>80</v>
      </c>
    </row>
    <row r="241" s="2" customFormat="1">
      <c r="A241" s="40"/>
      <c r="B241" s="41"/>
      <c r="C241" s="250" t="s">
        <v>618</v>
      </c>
      <c r="D241" s="250" t="s">
        <v>313</v>
      </c>
      <c r="E241" s="251" t="s">
        <v>1374</v>
      </c>
      <c r="F241" s="252" t="s">
        <v>1375</v>
      </c>
      <c r="G241" s="253" t="s">
        <v>239</v>
      </c>
      <c r="H241" s="254">
        <v>6</v>
      </c>
      <c r="I241" s="255"/>
      <c r="J241" s="256">
        <f>ROUND(I241*H241,2)</f>
        <v>0</v>
      </c>
      <c r="K241" s="252" t="s">
        <v>216</v>
      </c>
      <c r="L241" s="257"/>
      <c r="M241" s="258" t="s">
        <v>39</v>
      </c>
      <c r="N241" s="259" t="s">
        <v>53</v>
      </c>
      <c r="O241" s="87"/>
      <c r="P241" s="208">
        <f>O241*H241</f>
        <v>0</v>
      </c>
      <c r="Q241" s="208">
        <v>0.17035</v>
      </c>
      <c r="R241" s="208">
        <f>Q241*H241</f>
        <v>1.0221</v>
      </c>
      <c r="S241" s="208">
        <v>0</v>
      </c>
      <c r="T241" s="208">
        <f>S241*H241</f>
        <v>0</v>
      </c>
      <c r="U241" s="209" t="s">
        <v>39</v>
      </c>
      <c r="V241" s="40"/>
      <c r="W241" s="40"/>
      <c r="X241" s="40"/>
      <c r="Y241" s="40"/>
      <c r="Z241" s="40"/>
      <c r="AA241" s="40"/>
      <c r="AB241" s="40"/>
      <c r="AC241" s="40"/>
      <c r="AD241" s="40"/>
      <c r="AE241" s="40"/>
      <c r="AR241" s="210" t="s">
        <v>219</v>
      </c>
      <c r="AT241" s="210" t="s">
        <v>313</v>
      </c>
      <c r="AU241" s="210" t="s">
        <v>80</v>
      </c>
      <c r="AY241" s="18" t="s">
        <v>218</v>
      </c>
      <c r="BE241" s="211">
        <f>IF(N241="základní",J241,0)</f>
        <v>0</v>
      </c>
      <c r="BF241" s="211">
        <f>IF(N241="snížená",J241,0)</f>
        <v>0</v>
      </c>
      <c r="BG241" s="211">
        <f>IF(N241="zákl. přenesená",J241,0)</f>
        <v>0</v>
      </c>
      <c r="BH241" s="211">
        <f>IF(N241="sníž. přenesená",J241,0)</f>
        <v>0</v>
      </c>
      <c r="BI241" s="211">
        <f>IF(N241="nulová",J241,0)</f>
        <v>0</v>
      </c>
      <c r="BJ241" s="18" t="s">
        <v>217</v>
      </c>
      <c r="BK241" s="211">
        <f>ROUND(I241*H241,2)</f>
        <v>0</v>
      </c>
      <c r="BL241" s="18" t="s">
        <v>217</v>
      </c>
      <c r="BM241" s="210" t="s">
        <v>756</v>
      </c>
    </row>
    <row r="242" s="2" customFormat="1">
      <c r="A242" s="40"/>
      <c r="B242" s="41"/>
      <c r="C242" s="42"/>
      <c r="D242" s="212" t="s">
        <v>220</v>
      </c>
      <c r="E242" s="42"/>
      <c r="F242" s="213" t="s">
        <v>1375</v>
      </c>
      <c r="G242" s="42"/>
      <c r="H242" s="42"/>
      <c r="I242" s="214"/>
      <c r="J242" s="42"/>
      <c r="K242" s="42"/>
      <c r="L242" s="46"/>
      <c r="M242" s="215"/>
      <c r="N242" s="216"/>
      <c r="O242" s="87"/>
      <c r="P242" s="87"/>
      <c r="Q242" s="87"/>
      <c r="R242" s="87"/>
      <c r="S242" s="87"/>
      <c r="T242" s="87"/>
      <c r="U242" s="88"/>
      <c r="V242" s="40"/>
      <c r="W242" s="40"/>
      <c r="X242" s="40"/>
      <c r="Y242" s="40"/>
      <c r="Z242" s="40"/>
      <c r="AA242" s="40"/>
      <c r="AB242" s="40"/>
      <c r="AC242" s="40"/>
      <c r="AD242" s="40"/>
      <c r="AE242" s="40"/>
      <c r="AT242" s="18" t="s">
        <v>220</v>
      </c>
      <c r="AU242" s="18" t="s">
        <v>80</v>
      </c>
    </row>
    <row r="243" s="2" customFormat="1">
      <c r="A243" s="40"/>
      <c r="B243" s="41"/>
      <c r="C243" s="42"/>
      <c r="D243" s="212" t="s">
        <v>234</v>
      </c>
      <c r="E243" s="42"/>
      <c r="F243" s="239" t="s">
        <v>1487</v>
      </c>
      <c r="G243" s="42"/>
      <c r="H243" s="42"/>
      <c r="I243" s="214"/>
      <c r="J243" s="42"/>
      <c r="K243" s="42"/>
      <c r="L243" s="46"/>
      <c r="M243" s="215"/>
      <c r="N243" s="216"/>
      <c r="O243" s="87"/>
      <c r="P243" s="87"/>
      <c r="Q243" s="87"/>
      <c r="R243" s="87"/>
      <c r="S243" s="87"/>
      <c r="T243" s="87"/>
      <c r="U243" s="88"/>
      <c r="V243" s="40"/>
      <c r="W243" s="40"/>
      <c r="X243" s="40"/>
      <c r="Y243" s="40"/>
      <c r="Z243" s="40"/>
      <c r="AA243" s="40"/>
      <c r="AB243" s="40"/>
      <c r="AC243" s="40"/>
      <c r="AD243" s="40"/>
      <c r="AE243" s="40"/>
      <c r="AT243" s="18" t="s">
        <v>234</v>
      </c>
      <c r="AU243" s="18" t="s">
        <v>80</v>
      </c>
    </row>
    <row r="244" s="2" customFormat="1">
      <c r="A244" s="40"/>
      <c r="B244" s="41"/>
      <c r="C244" s="250" t="s">
        <v>297</v>
      </c>
      <c r="D244" s="250" t="s">
        <v>313</v>
      </c>
      <c r="E244" s="251" t="s">
        <v>1377</v>
      </c>
      <c r="F244" s="252" t="s">
        <v>1378</v>
      </c>
      <c r="G244" s="253" t="s">
        <v>239</v>
      </c>
      <c r="H244" s="254">
        <v>3</v>
      </c>
      <c r="I244" s="255"/>
      <c r="J244" s="256">
        <f>ROUND(I244*H244,2)</f>
        <v>0</v>
      </c>
      <c r="K244" s="252" t="s">
        <v>216</v>
      </c>
      <c r="L244" s="257"/>
      <c r="M244" s="258" t="s">
        <v>39</v>
      </c>
      <c r="N244" s="259" t="s">
        <v>53</v>
      </c>
      <c r="O244" s="87"/>
      <c r="P244" s="208">
        <f>O244*H244</f>
        <v>0</v>
      </c>
      <c r="Q244" s="208">
        <v>0.17430999999999999</v>
      </c>
      <c r="R244" s="208">
        <f>Q244*H244</f>
        <v>0.52293000000000001</v>
      </c>
      <c r="S244" s="208">
        <v>0</v>
      </c>
      <c r="T244" s="208">
        <f>S244*H244</f>
        <v>0</v>
      </c>
      <c r="U244" s="209" t="s">
        <v>39</v>
      </c>
      <c r="V244" s="40"/>
      <c r="W244" s="40"/>
      <c r="X244" s="40"/>
      <c r="Y244" s="40"/>
      <c r="Z244" s="40"/>
      <c r="AA244" s="40"/>
      <c r="AB244" s="40"/>
      <c r="AC244" s="40"/>
      <c r="AD244" s="40"/>
      <c r="AE244" s="40"/>
      <c r="AR244" s="210" t="s">
        <v>219</v>
      </c>
      <c r="AT244" s="210" t="s">
        <v>313</v>
      </c>
      <c r="AU244" s="210" t="s">
        <v>80</v>
      </c>
      <c r="AY244" s="18" t="s">
        <v>218</v>
      </c>
      <c r="BE244" s="211">
        <f>IF(N244="základní",J244,0)</f>
        <v>0</v>
      </c>
      <c r="BF244" s="211">
        <f>IF(N244="snížená",J244,0)</f>
        <v>0</v>
      </c>
      <c r="BG244" s="211">
        <f>IF(N244="zákl. přenesená",J244,0)</f>
        <v>0</v>
      </c>
      <c r="BH244" s="211">
        <f>IF(N244="sníž. přenesená",J244,0)</f>
        <v>0</v>
      </c>
      <c r="BI244" s="211">
        <f>IF(N244="nulová",J244,0)</f>
        <v>0</v>
      </c>
      <c r="BJ244" s="18" t="s">
        <v>217</v>
      </c>
      <c r="BK244" s="211">
        <f>ROUND(I244*H244,2)</f>
        <v>0</v>
      </c>
      <c r="BL244" s="18" t="s">
        <v>217</v>
      </c>
      <c r="BM244" s="210" t="s">
        <v>1488</v>
      </c>
    </row>
    <row r="245" s="2" customFormat="1">
      <c r="A245" s="40"/>
      <c r="B245" s="41"/>
      <c r="C245" s="42"/>
      <c r="D245" s="212" t="s">
        <v>220</v>
      </c>
      <c r="E245" s="42"/>
      <c r="F245" s="213" t="s">
        <v>1378</v>
      </c>
      <c r="G245" s="42"/>
      <c r="H245" s="42"/>
      <c r="I245" s="214"/>
      <c r="J245" s="42"/>
      <c r="K245" s="42"/>
      <c r="L245" s="46"/>
      <c r="M245" s="215"/>
      <c r="N245" s="216"/>
      <c r="O245" s="87"/>
      <c r="P245" s="87"/>
      <c r="Q245" s="87"/>
      <c r="R245" s="87"/>
      <c r="S245" s="87"/>
      <c r="T245" s="87"/>
      <c r="U245" s="88"/>
      <c r="V245" s="40"/>
      <c r="W245" s="40"/>
      <c r="X245" s="40"/>
      <c r="Y245" s="40"/>
      <c r="Z245" s="40"/>
      <c r="AA245" s="40"/>
      <c r="AB245" s="40"/>
      <c r="AC245" s="40"/>
      <c r="AD245" s="40"/>
      <c r="AE245" s="40"/>
      <c r="AT245" s="18" t="s">
        <v>220</v>
      </c>
      <c r="AU245" s="18" t="s">
        <v>80</v>
      </c>
    </row>
    <row r="246" s="2" customFormat="1">
      <c r="A246" s="40"/>
      <c r="B246" s="41"/>
      <c r="C246" s="42"/>
      <c r="D246" s="212" t="s">
        <v>234</v>
      </c>
      <c r="E246" s="42"/>
      <c r="F246" s="239" t="s">
        <v>1489</v>
      </c>
      <c r="G246" s="42"/>
      <c r="H246" s="42"/>
      <c r="I246" s="214"/>
      <c r="J246" s="42"/>
      <c r="K246" s="42"/>
      <c r="L246" s="46"/>
      <c r="M246" s="215"/>
      <c r="N246" s="216"/>
      <c r="O246" s="87"/>
      <c r="P246" s="87"/>
      <c r="Q246" s="87"/>
      <c r="R246" s="87"/>
      <c r="S246" s="87"/>
      <c r="T246" s="87"/>
      <c r="U246" s="88"/>
      <c r="V246" s="40"/>
      <c r="W246" s="40"/>
      <c r="X246" s="40"/>
      <c r="Y246" s="40"/>
      <c r="Z246" s="40"/>
      <c r="AA246" s="40"/>
      <c r="AB246" s="40"/>
      <c r="AC246" s="40"/>
      <c r="AD246" s="40"/>
      <c r="AE246" s="40"/>
      <c r="AT246" s="18" t="s">
        <v>234</v>
      </c>
      <c r="AU246" s="18" t="s">
        <v>80</v>
      </c>
    </row>
    <row r="247" s="2" customFormat="1">
      <c r="A247" s="40"/>
      <c r="B247" s="41"/>
      <c r="C247" s="250" t="s">
        <v>627</v>
      </c>
      <c r="D247" s="250" t="s">
        <v>313</v>
      </c>
      <c r="E247" s="251" t="s">
        <v>1380</v>
      </c>
      <c r="F247" s="252" t="s">
        <v>1381</v>
      </c>
      <c r="G247" s="253" t="s">
        <v>239</v>
      </c>
      <c r="H247" s="254">
        <v>8</v>
      </c>
      <c r="I247" s="255"/>
      <c r="J247" s="256">
        <f>ROUND(I247*H247,2)</f>
        <v>0</v>
      </c>
      <c r="K247" s="252" t="s">
        <v>216</v>
      </c>
      <c r="L247" s="257"/>
      <c r="M247" s="258" t="s">
        <v>39</v>
      </c>
      <c r="N247" s="259" t="s">
        <v>53</v>
      </c>
      <c r="O247" s="87"/>
      <c r="P247" s="208">
        <f>O247*H247</f>
        <v>0</v>
      </c>
      <c r="Q247" s="208">
        <v>0.17827000000000001</v>
      </c>
      <c r="R247" s="208">
        <f>Q247*H247</f>
        <v>1.4261600000000001</v>
      </c>
      <c r="S247" s="208">
        <v>0</v>
      </c>
      <c r="T247" s="208">
        <f>S247*H247</f>
        <v>0</v>
      </c>
      <c r="U247" s="209" t="s">
        <v>39</v>
      </c>
      <c r="V247" s="40"/>
      <c r="W247" s="40"/>
      <c r="X247" s="40"/>
      <c r="Y247" s="40"/>
      <c r="Z247" s="40"/>
      <c r="AA247" s="40"/>
      <c r="AB247" s="40"/>
      <c r="AC247" s="40"/>
      <c r="AD247" s="40"/>
      <c r="AE247" s="40"/>
      <c r="AR247" s="210" t="s">
        <v>219</v>
      </c>
      <c r="AT247" s="210" t="s">
        <v>313</v>
      </c>
      <c r="AU247" s="210" t="s">
        <v>80</v>
      </c>
      <c r="AY247" s="18" t="s">
        <v>218</v>
      </c>
      <c r="BE247" s="211">
        <f>IF(N247="základní",J247,0)</f>
        <v>0</v>
      </c>
      <c r="BF247" s="211">
        <f>IF(N247="snížená",J247,0)</f>
        <v>0</v>
      </c>
      <c r="BG247" s="211">
        <f>IF(N247="zákl. přenesená",J247,0)</f>
        <v>0</v>
      </c>
      <c r="BH247" s="211">
        <f>IF(N247="sníž. přenesená",J247,0)</f>
        <v>0</v>
      </c>
      <c r="BI247" s="211">
        <f>IF(N247="nulová",J247,0)</f>
        <v>0</v>
      </c>
      <c r="BJ247" s="18" t="s">
        <v>217</v>
      </c>
      <c r="BK247" s="211">
        <f>ROUND(I247*H247,2)</f>
        <v>0</v>
      </c>
      <c r="BL247" s="18" t="s">
        <v>217</v>
      </c>
      <c r="BM247" s="210" t="s">
        <v>757</v>
      </c>
    </row>
    <row r="248" s="2" customFormat="1">
      <c r="A248" s="40"/>
      <c r="B248" s="41"/>
      <c r="C248" s="42"/>
      <c r="D248" s="212" t="s">
        <v>220</v>
      </c>
      <c r="E248" s="42"/>
      <c r="F248" s="213" t="s">
        <v>1381</v>
      </c>
      <c r="G248" s="42"/>
      <c r="H248" s="42"/>
      <c r="I248" s="214"/>
      <c r="J248" s="42"/>
      <c r="K248" s="42"/>
      <c r="L248" s="46"/>
      <c r="M248" s="215"/>
      <c r="N248" s="216"/>
      <c r="O248" s="87"/>
      <c r="P248" s="87"/>
      <c r="Q248" s="87"/>
      <c r="R248" s="87"/>
      <c r="S248" s="87"/>
      <c r="T248" s="87"/>
      <c r="U248" s="88"/>
      <c r="V248" s="40"/>
      <c r="W248" s="40"/>
      <c r="X248" s="40"/>
      <c r="Y248" s="40"/>
      <c r="Z248" s="40"/>
      <c r="AA248" s="40"/>
      <c r="AB248" s="40"/>
      <c r="AC248" s="40"/>
      <c r="AD248" s="40"/>
      <c r="AE248" s="40"/>
      <c r="AT248" s="18" t="s">
        <v>220</v>
      </c>
      <c r="AU248" s="18" t="s">
        <v>80</v>
      </c>
    </row>
    <row r="249" s="2" customFormat="1">
      <c r="A249" s="40"/>
      <c r="B249" s="41"/>
      <c r="C249" s="42"/>
      <c r="D249" s="212" t="s">
        <v>234</v>
      </c>
      <c r="E249" s="42"/>
      <c r="F249" s="239" t="s">
        <v>1490</v>
      </c>
      <c r="G249" s="42"/>
      <c r="H249" s="42"/>
      <c r="I249" s="214"/>
      <c r="J249" s="42"/>
      <c r="K249" s="42"/>
      <c r="L249" s="46"/>
      <c r="M249" s="215"/>
      <c r="N249" s="216"/>
      <c r="O249" s="87"/>
      <c r="P249" s="87"/>
      <c r="Q249" s="87"/>
      <c r="R249" s="87"/>
      <c r="S249" s="87"/>
      <c r="T249" s="87"/>
      <c r="U249" s="88"/>
      <c r="V249" s="40"/>
      <c r="W249" s="40"/>
      <c r="X249" s="40"/>
      <c r="Y249" s="40"/>
      <c r="Z249" s="40"/>
      <c r="AA249" s="40"/>
      <c r="AB249" s="40"/>
      <c r="AC249" s="40"/>
      <c r="AD249" s="40"/>
      <c r="AE249" s="40"/>
      <c r="AT249" s="18" t="s">
        <v>234</v>
      </c>
      <c r="AU249" s="18" t="s">
        <v>80</v>
      </c>
    </row>
    <row r="250" s="2" customFormat="1">
      <c r="A250" s="40"/>
      <c r="B250" s="41"/>
      <c r="C250" s="250" t="s">
        <v>510</v>
      </c>
      <c r="D250" s="250" t="s">
        <v>313</v>
      </c>
      <c r="E250" s="251" t="s">
        <v>1383</v>
      </c>
      <c r="F250" s="252" t="s">
        <v>1384</v>
      </c>
      <c r="G250" s="253" t="s">
        <v>239</v>
      </c>
      <c r="H250" s="254">
        <v>9</v>
      </c>
      <c r="I250" s="255"/>
      <c r="J250" s="256">
        <f>ROUND(I250*H250,2)</f>
        <v>0</v>
      </c>
      <c r="K250" s="252" t="s">
        <v>216</v>
      </c>
      <c r="L250" s="257"/>
      <c r="M250" s="258" t="s">
        <v>39</v>
      </c>
      <c r="N250" s="259" t="s">
        <v>53</v>
      </c>
      <c r="O250" s="87"/>
      <c r="P250" s="208">
        <f>O250*H250</f>
        <v>0</v>
      </c>
      <c r="Q250" s="208">
        <v>0.18223</v>
      </c>
      <c r="R250" s="208">
        <f>Q250*H250</f>
        <v>1.6400700000000001</v>
      </c>
      <c r="S250" s="208">
        <v>0</v>
      </c>
      <c r="T250" s="208">
        <f>S250*H250</f>
        <v>0</v>
      </c>
      <c r="U250" s="209" t="s">
        <v>39</v>
      </c>
      <c r="V250" s="40"/>
      <c r="W250" s="40"/>
      <c r="X250" s="40"/>
      <c r="Y250" s="40"/>
      <c r="Z250" s="40"/>
      <c r="AA250" s="40"/>
      <c r="AB250" s="40"/>
      <c r="AC250" s="40"/>
      <c r="AD250" s="40"/>
      <c r="AE250" s="40"/>
      <c r="AR250" s="210" t="s">
        <v>219</v>
      </c>
      <c r="AT250" s="210" t="s">
        <v>313</v>
      </c>
      <c r="AU250" s="210" t="s">
        <v>80</v>
      </c>
      <c r="AY250" s="18" t="s">
        <v>218</v>
      </c>
      <c r="BE250" s="211">
        <f>IF(N250="základní",J250,0)</f>
        <v>0</v>
      </c>
      <c r="BF250" s="211">
        <f>IF(N250="snížená",J250,0)</f>
        <v>0</v>
      </c>
      <c r="BG250" s="211">
        <f>IF(N250="zákl. přenesená",J250,0)</f>
        <v>0</v>
      </c>
      <c r="BH250" s="211">
        <f>IF(N250="sníž. přenesená",J250,0)</f>
        <v>0</v>
      </c>
      <c r="BI250" s="211">
        <f>IF(N250="nulová",J250,0)</f>
        <v>0</v>
      </c>
      <c r="BJ250" s="18" t="s">
        <v>217</v>
      </c>
      <c r="BK250" s="211">
        <f>ROUND(I250*H250,2)</f>
        <v>0</v>
      </c>
      <c r="BL250" s="18" t="s">
        <v>217</v>
      </c>
      <c r="BM250" s="210" t="s">
        <v>1491</v>
      </c>
    </row>
    <row r="251" s="2" customFormat="1">
      <c r="A251" s="40"/>
      <c r="B251" s="41"/>
      <c r="C251" s="42"/>
      <c r="D251" s="212" t="s">
        <v>220</v>
      </c>
      <c r="E251" s="42"/>
      <c r="F251" s="213" t="s">
        <v>1384</v>
      </c>
      <c r="G251" s="42"/>
      <c r="H251" s="42"/>
      <c r="I251" s="214"/>
      <c r="J251" s="42"/>
      <c r="K251" s="42"/>
      <c r="L251" s="46"/>
      <c r="M251" s="215"/>
      <c r="N251" s="216"/>
      <c r="O251" s="87"/>
      <c r="P251" s="87"/>
      <c r="Q251" s="87"/>
      <c r="R251" s="87"/>
      <c r="S251" s="87"/>
      <c r="T251" s="87"/>
      <c r="U251" s="88"/>
      <c r="V251" s="40"/>
      <c r="W251" s="40"/>
      <c r="X251" s="40"/>
      <c r="Y251" s="40"/>
      <c r="Z251" s="40"/>
      <c r="AA251" s="40"/>
      <c r="AB251" s="40"/>
      <c r="AC251" s="40"/>
      <c r="AD251" s="40"/>
      <c r="AE251" s="40"/>
      <c r="AT251" s="18" t="s">
        <v>220</v>
      </c>
      <c r="AU251" s="18" t="s">
        <v>80</v>
      </c>
    </row>
    <row r="252" s="2" customFormat="1">
      <c r="A252" s="40"/>
      <c r="B252" s="41"/>
      <c r="C252" s="42"/>
      <c r="D252" s="212" t="s">
        <v>234</v>
      </c>
      <c r="E252" s="42"/>
      <c r="F252" s="239" t="s">
        <v>1492</v>
      </c>
      <c r="G252" s="42"/>
      <c r="H252" s="42"/>
      <c r="I252" s="214"/>
      <c r="J252" s="42"/>
      <c r="K252" s="42"/>
      <c r="L252" s="46"/>
      <c r="M252" s="215"/>
      <c r="N252" s="216"/>
      <c r="O252" s="87"/>
      <c r="P252" s="87"/>
      <c r="Q252" s="87"/>
      <c r="R252" s="87"/>
      <c r="S252" s="87"/>
      <c r="T252" s="87"/>
      <c r="U252" s="88"/>
      <c r="V252" s="40"/>
      <c r="W252" s="40"/>
      <c r="X252" s="40"/>
      <c r="Y252" s="40"/>
      <c r="Z252" s="40"/>
      <c r="AA252" s="40"/>
      <c r="AB252" s="40"/>
      <c r="AC252" s="40"/>
      <c r="AD252" s="40"/>
      <c r="AE252" s="40"/>
      <c r="AT252" s="18" t="s">
        <v>234</v>
      </c>
      <c r="AU252" s="18" t="s">
        <v>80</v>
      </c>
    </row>
    <row r="253" s="2" customFormat="1">
      <c r="A253" s="40"/>
      <c r="B253" s="41"/>
      <c r="C253" s="250" t="s">
        <v>636</v>
      </c>
      <c r="D253" s="250" t="s">
        <v>313</v>
      </c>
      <c r="E253" s="251" t="s">
        <v>1386</v>
      </c>
      <c r="F253" s="252" t="s">
        <v>1387</v>
      </c>
      <c r="G253" s="253" t="s">
        <v>239</v>
      </c>
      <c r="H253" s="254">
        <v>10</v>
      </c>
      <c r="I253" s="255"/>
      <c r="J253" s="256">
        <f>ROUND(I253*H253,2)</f>
        <v>0</v>
      </c>
      <c r="K253" s="252" t="s">
        <v>216</v>
      </c>
      <c r="L253" s="257"/>
      <c r="M253" s="258" t="s">
        <v>39</v>
      </c>
      <c r="N253" s="259" t="s">
        <v>53</v>
      </c>
      <c r="O253" s="87"/>
      <c r="P253" s="208">
        <f>O253*H253</f>
        <v>0</v>
      </c>
      <c r="Q253" s="208">
        <v>0.18618999999999999</v>
      </c>
      <c r="R253" s="208">
        <f>Q253*H253</f>
        <v>1.8618999999999999</v>
      </c>
      <c r="S253" s="208">
        <v>0</v>
      </c>
      <c r="T253" s="208">
        <f>S253*H253</f>
        <v>0</v>
      </c>
      <c r="U253" s="209" t="s">
        <v>39</v>
      </c>
      <c r="V253" s="40"/>
      <c r="W253" s="40"/>
      <c r="X253" s="40"/>
      <c r="Y253" s="40"/>
      <c r="Z253" s="40"/>
      <c r="AA253" s="40"/>
      <c r="AB253" s="40"/>
      <c r="AC253" s="40"/>
      <c r="AD253" s="40"/>
      <c r="AE253" s="40"/>
      <c r="AR253" s="210" t="s">
        <v>219</v>
      </c>
      <c r="AT253" s="210" t="s">
        <v>313</v>
      </c>
      <c r="AU253" s="210" t="s">
        <v>80</v>
      </c>
      <c r="AY253" s="18" t="s">
        <v>218</v>
      </c>
      <c r="BE253" s="211">
        <f>IF(N253="základní",J253,0)</f>
        <v>0</v>
      </c>
      <c r="BF253" s="211">
        <f>IF(N253="snížená",J253,0)</f>
        <v>0</v>
      </c>
      <c r="BG253" s="211">
        <f>IF(N253="zákl. přenesená",J253,0)</f>
        <v>0</v>
      </c>
      <c r="BH253" s="211">
        <f>IF(N253="sníž. přenesená",J253,0)</f>
        <v>0</v>
      </c>
      <c r="BI253" s="211">
        <f>IF(N253="nulová",J253,0)</f>
        <v>0</v>
      </c>
      <c r="BJ253" s="18" t="s">
        <v>217</v>
      </c>
      <c r="BK253" s="211">
        <f>ROUND(I253*H253,2)</f>
        <v>0</v>
      </c>
      <c r="BL253" s="18" t="s">
        <v>217</v>
      </c>
      <c r="BM253" s="210" t="s">
        <v>1493</v>
      </c>
    </row>
    <row r="254" s="2" customFormat="1">
      <c r="A254" s="40"/>
      <c r="B254" s="41"/>
      <c r="C254" s="42"/>
      <c r="D254" s="212" t="s">
        <v>220</v>
      </c>
      <c r="E254" s="42"/>
      <c r="F254" s="213" t="s">
        <v>1387</v>
      </c>
      <c r="G254" s="42"/>
      <c r="H254" s="42"/>
      <c r="I254" s="214"/>
      <c r="J254" s="42"/>
      <c r="K254" s="42"/>
      <c r="L254" s="46"/>
      <c r="M254" s="215"/>
      <c r="N254" s="216"/>
      <c r="O254" s="87"/>
      <c r="P254" s="87"/>
      <c r="Q254" s="87"/>
      <c r="R254" s="87"/>
      <c r="S254" s="87"/>
      <c r="T254" s="87"/>
      <c r="U254" s="88"/>
      <c r="V254" s="40"/>
      <c r="W254" s="40"/>
      <c r="X254" s="40"/>
      <c r="Y254" s="40"/>
      <c r="Z254" s="40"/>
      <c r="AA254" s="40"/>
      <c r="AB254" s="40"/>
      <c r="AC254" s="40"/>
      <c r="AD254" s="40"/>
      <c r="AE254" s="40"/>
      <c r="AT254" s="18" t="s">
        <v>220</v>
      </c>
      <c r="AU254" s="18" t="s">
        <v>80</v>
      </c>
    </row>
    <row r="255" s="2" customFormat="1">
      <c r="A255" s="40"/>
      <c r="B255" s="41"/>
      <c r="C255" s="42"/>
      <c r="D255" s="212" t="s">
        <v>234</v>
      </c>
      <c r="E255" s="42"/>
      <c r="F255" s="239" t="s">
        <v>1494</v>
      </c>
      <c r="G255" s="42"/>
      <c r="H255" s="42"/>
      <c r="I255" s="214"/>
      <c r="J255" s="42"/>
      <c r="K255" s="42"/>
      <c r="L255" s="46"/>
      <c r="M255" s="215"/>
      <c r="N255" s="216"/>
      <c r="O255" s="87"/>
      <c r="P255" s="87"/>
      <c r="Q255" s="87"/>
      <c r="R255" s="87"/>
      <c r="S255" s="87"/>
      <c r="T255" s="87"/>
      <c r="U255" s="88"/>
      <c r="V255" s="40"/>
      <c r="W255" s="40"/>
      <c r="X255" s="40"/>
      <c r="Y255" s="40"/>
      <c r="Z255" s="40"/>
      <c r="AA255" s="40"/>
      <c r="AB255" s="40"/>
      <c r="AC255" s="40"/>
      <c r="AD255" s="40"/>
      <c r="AE255" s="40"/>
      <c r="AT255" s="18" t="s">
        <v>234</v>
      </c>
      <c r="AU255" s="18" t="s">
        <v>80</v>
      </c>
    </row>
    <row r="256" s="2" customFormat="1">
      <c r="A256" s="40"/>
      <c r="B256" s="41"/>
      <c r="C256" s="250" t="s">
        <v>513</v>
      </c>
      <c r="D256" s="250" t="s">
        <v>313</v>
      </c>
      <c r="E256" s="251" t="s">
        <v>1495</v>
      </c>
      <c r="F256" s="252" t="s">
        <v>1496</v>
      </c>
      <c r="G256" s="253" t="s">
        <v>239</v>
      </c>
      <c r="H256" s="254">
        <v>4</v>
      </c>
      <c r="I256" s="255"/>
      <c r="J256" s="256">
        <f>ROUND(I256*H256,2)</f>
        <v>0</v>
      </c>
      <c r="K256" s="252" t="s">
        <v>216</v>
      </c>
      <c r="L256" s="257"/>
      <c r="M256" s="258" t="s">
        <v>39</v>
      </c>
      <c r="N256" s="259" t="s">
        <v>53</v>
      </c>
      <c r="O256" s="87"/>
      <c r="P256" s="208">
        <f>O256*H256</f>
        <v>0</v>
      </c>
      <c r="Q256" s="208">
        <v>0.19015000000000001</v>
      </c>
      <c r="R256" s="208">
        <f>Q256*H256</f>
        <v>0.76060000000000005</v>
      </c>
      <c r="S256" s="208">
        <v>0</v>
      </c>
      <c r="T256" s="208">
        <f>S256*H256</f>
        <v>0</v>
      </c>
      <c r="U256" s="209" t="s">
        <v>39</v>
      </c>
      <c r="V256" s="40"/>
      <c r="W256" s="40"/>
      <c r="X256" s="40"/>
      <c r="Y256" s="40"/>
      <c r="Z256" s="40"/>
      <c r="AA256" s="40"/>
      <c r="AB256" s="40"/>
      <c r="AC256" s="40"/>
      <c r="AD256" s="40"/>
      <c r="AE256" s="40"/>
      <c r="AR256" s="210" t="s">
        <v>219</v>
      </c>
      <c r="AT256" s="210" t="s">
        <v>313</v>
      </c>
      <c r="AU256" s="210" t="s">
        <v>80</v>
      </c>
      <c r="AY256" s="18" t="s">
        <v>218</v>
      </c>
      <c r="BE256" s="211">
        <f>IF(N256="základní",J256,0)</f>
        <v>0</v>
      </c>
      <c r="BF256" s="211">
        <f>IF(N256="snížená",J256,0)</f>
        <v>0</v>
      </c>
      <c r="BG256" s="211">
        <f>IF(N256="zákl. přenesená",J256,0)</f>
        <v>0</v>
      </c>
      <c r="BH256" s="211">
        <f>IF(N256="sníž. přenesená",J256,0)</f>
        <v>0</v>
      </c>
      <c r="BI256" s="211">
        <f>IF(N256="nulová",J256,0)</f>
        <v>0</v>
      </c>
      <c r="BJ256" s="18" t="s">
        <v>217</v>
      </c>
      <c r="BK256" s="211">
        <f>ROUND(I256*H256,2)</f>
        <v>0</v>
      </c>
      <c r="BL256" s="18" t="s">
        <v>217</v>
      </c>
      <c r="BM256" s="210" t="s">
        <v>1497</v>
      </c>
    </row>
    <row r="257" s="2" customFormat="1">
      <c r="A257" s="40"/>
      <c r="B257" s="41"/>
      <c r="C257" s="42"/>
      <c r="D257" s="212" t="s">
        <v>220</v>
      </c>
      <c r="E257" s="42"/>
      <c r="F257" s="213" t="s">
        <v>1496</v>
      </c>
      <c r="G257" s="42"/>
      <c r="H257" s="42"/>
      <c r="I257" s="214"/>
      <c r="J257" s="42"/>
      <c r="K257" s="42"/>
      <c r="L257" s="46"/>
      <c r="M257" s="215"/>
      <c r="N257" s="216"/>
      <c r="O257" s="87"/>
      <c r="P257" s="87"/>
      <c r="Q257" s="87"/>
      <c r="R257" s="87"/>
      <c r="S257" s="87"/>
      <c r="T257" s="87"/>
      <c r="U257" s="88"/>
      <c r="V257" s="40"/>
      <c r="W257" s="40"/>
      <c r="X257" s="40"/>
      <c r="Y257" s="40"/>
      <c r="Z257" s="40"/>
      <c r="AA257" s="40"/>
      <c r="AB257" s="40"/>
      <c r="AC257" s="40"/>
      <c r="AD257" s="40"/>
      <c r="AE257" s="40"/>
      <c r="AT257" s="18" t="s">
        <v>220</v>
      </c>
      <c r="AU257" s="18" t="s">
        <v>80</v>
      </c>
    </row>
    <row r="258" s="2" customFormat="1">
      <c r="A258" s="40"/>
      <c r="B258" s="41"/>
      <c r="C258" s="42"/>
      <c r="D258" s="212" t="s">
        <v>234</v>
      </c>
      <c r="E258" s="42"/>
      <c r="F258" s="239" t="s">
        <v>1498</v>
      </c>
      <c r="G258" s="42"/>
      <c r="H258" s="42"/>
      <c r="I258" s="214"/>
      <c r="J258" s="42"/>
      <c r="K258" s="42"/>
      <c r="L258" s="46"/>
      <c r="M258" s="215"/>
      <c r="N258" s="216"/>
      <c r="O258" s="87"/>
      <c r="P258" s="87"/>
      <c r="Q258" s="87"/>
      <c r="R258" s="87"/>
      <c r="S258" s="87"/>
      <c r="T258" s="87"/>
      <c r="U258" s="88"/>
      <c r="V258" s="40"/>
      <c r="W258" s="40"/>
      <c r="X258" s="40"/>
      <c r="Y258" s="40"/>
      <c r="Z258" s="40"/>
      <c r="AA258" s="40"/>
      <c r="AB258" s="40"/>
      <c r="AC258" s="40"/>
      <c r="AD258" s="40"/>
      <c r="AE258" s="40"/>
      <c r="AT258" s="18" t="s">
        <v>234</v>
      </c>
      <c r="AU258" s="18" t="s">
        <v>80</v>
      </c>
    </row>
    <row r="259" s="2" customFormat="1" ht="16.5" customHeight="1">
      <c r="A259" s="40"/>
      <c r="B259" s="41"/>
      <c r="C259" s="250" t="s">
        <v>645</v>
      </c>
      <c r="D259" s="250" t="s">
        <v>313</v>
      </c>
      <c r="E259" s="251" t="s">
        <v>544</v>
      </c>
      <c r="F259" s="252" t="s">
        <v>1499</v>
      </c>
      <c r="G259" s="253" t="s">
        <v>273</v>
      </c>
      <c r="H259" s="254">
        <v>40</v>
      </c>
      <c r="I259" s="255"/>
      <c r="J259" s="256">
        <f>ROUND(I259*H259,2)</f>
        <v>0</v>
      </c>
      <c r="K259" s="252" t="s">
        <v>216</v>
      </c>
      <c r="L259" s="257"/>
      <c r="M259" s="258" t="s">
        <v>39</v>
      </c>
      <c r="N259" s="259" t="s">
        <v>53</v>
      </c>
      <c r="O259" s="87"/>
      <c r="P259" s="208">
        <f>O259*H259</f>
        <v>0</v>
      </c>
      <c r="Q259" s="208">
        <v>0.064979999999999996</v>
      </c>
      <c r="R259" s="208">
        <f>Q259*H259</f>
        <v>2.5991999999999997</v>
      </c>
      <c r="S259" s="208">
        <v>0</v>
      </c>
      <c r="T259" s="208">
        <f>S259*H259</f>
        <v>0</v>
      </c>
      <c r="U259" s="209" t="s">
        <v>39</v>
      </c>
      <c r="V259" s="40"/>
      <c r="W259" s="40"/>
      <c r="X259" s="40"/>
      <c r="Y259" s="40"/>
      <c r="Z259" s="40"/>
      <c r="AA259" s="40"/>
      <c r="AB259" s="40"/>
      <c r="AC259" s="40"/>
      <c r="AD259" s="40"/>
      <c r="AE259" s="40"/>
      <c r="AR259" s="210" t="s">
        <v>219</v>
      </c>
      <c r="AT259" s="210" t="s">
        <v>313</v>
      </c>
      <c r="AU259" s="210" t="s">
        <v>80</v>
      </c>
      <c r="AY259" s="18" t="s">
        <v>218</v>
      </c>
      <c r="BE259" s="211">
        <f>IF(N259="základní",J259,0)</f>
        <v>0</v>
      </c>
      <c r="BF259" s="211">
        <f>IF(N259="snížená",J259,0)</f>
        <v>0</v>
      </c>
      <c r="BG259" s="211">
        <f>IF(N259="zákl. přenesená",J259,0)</f>
        <v>0</v>
      </c>
      <c r="BH259" s="211">
        <f>IF(N259="sníž. přenesená",J259,0)</f>
        <v>0</v>
      </c>
      <c r="BI259" s="211">
        <f>IF(N259="nulová",J259,0)</f>
        <v>0</v>
      </c>
      <c r="BJ259" s="18" t="s">
        <v>217</v>
      </c>
      <c r="BK259" s="211">
        <f>ROUND(I259*H259,2)</f>
        <v>0</v>
      </c>
      <c r="BL259" s="18" t="s">
        <v>217</v>
      </c>
      <c r="BM259" s="210" t="s">
        <v>1500</v>
      </c>
    </row>
    <row r="260" s="2" customFormat="1">
      <c r="A260" s="40"/>
      <c r="B260" s="41"/>
      <c r="C260" s="42"/>
      <c r="D260" s="212" t="s">
        <v>220</v>
      </c>
      <c r="E260" s="42"/>
      <c r="F260" s="213" t="s">
        <v>545</v>
      </c>
      <c r="G260" s="42"/>
      <c r="H260" s="42"/>
      <c r="I260" s="214"/>
      <c r="J260" s="42"/>
      <c r="K260" s="42"/>
      <c r="L260" s="46"/>
      <c r="M260" s="215"/>
      <c r="N260" s="216"/>
      <c r="O260" s="87"/>
      <c r="P260" s="87"/>
      <c r="Q260" s="87"/>
      <c r="R260" s="87"/>
      <c r="S260" s="87"/>
      <c r="T260" s="87"/>
      <c r="U260" s="88"/>
      <c r="V260" s="40"/>
      <c r="W260" s="40"/>
      <c r="X260" s="40"/>
      <c r="Y260" s="40"/>
      <c r="Z260" s="40"/>
      <c r="AA260" s="40"/>
      <c r="AB260" s="40"/>
      <c r="AC260" s="40"/>
      <c r="AD260" s="40"/>
      <c r="AE260" s="40"/>
      <c r="AT260" s="18" t="s">
        <v>220</v>
      </c>
      <c r="AU260" s="18" t="s">
        <v>80</v>
      </c>
    </row>
    <row r="261" s="2" customFormat="1">
      <c r="A261" s="40"/>
      <c r="B261" s="41"/>
      <c r="C261" s="42"/>
      <c r="D261" s="212" t="s">
        <v>234</v>
      </c>
      <c r="E261" s="42"/>
      <c r="F261" s="239" t="s">
        <v>547</v>
      </c>
      <c r="G261" s="42"/>
      <c r="H261" s="42"/>
      <c r="I261" s="214"/>
      <c r="J261" s="42"/>
      <c r="K261" s="42"/>
      <c r="L261" s="46"/>
      <c r="M261" s="215"/>
      <c r="N261" s="216"/>
      <c r="O261" s="87"/>
      <c r="P261" s="87"/>
      <c r="Q261" s="87"/>
      <c r="R261" s="87"/>
      <c r="S261" s="87"/>
      <c r="T261" s="87"/>
      <c r="U261" s="88"/>
      <c r="V261" s="40"/>
      <c r="W261" s="40"/>
      <c r="X261" s="40"/>
      <c r="Y261" s="40"/>
      <c r="Z261" s="40"/>
      <c r="AA261" s="40"/>
      <c r="AB261" s="40"/>
      <c r="AC261" s="40"/>
      <c r="AD261" s="40"/>
      <c r="AE261" s="40"/>
      <c r="AT261" s="18" t="s">
        <v>234</v>
      </c>
      <c r="AU261" s="18" t="s">
        <v>80</v>
      </c>
    </row>
    <row r="262" s="2" customFormat="1" ht="16.5" customHeight="1">
      <c r="A262" s="40"/>
      <c r="B262" s="41"/>
      <c r="C262" s="250" t="s">
        <v>517</v>
      </c>
      <c r="D262" s="250" t="s">
        <v>313</v>
      </c>
      <c r="E262" s="251" t="s">
        <v>548</v>
      </c>
      <c r="F262" s="252" t="s">
        <v>1501</v>
      </c>
      <c r="G262" s="253" t="s">
        <v>273</v>
      </c>
      <c r="H262" s="254">
        <v>12.5</v>
      </c>
      <c r="I262" s="255"/>
      <c r="J262" s="256">
        <f>ROUND(I262*H262,2)</f>
        <v>0</v>
      </c>
      <c r="K262" s="252" t="s">
        <v>216</v>
      </c>
      <c r="L262" s="257"/>
      <c r="M262" s="258" t="s">
        <v>39</v>
      </c>
      <c r="N262" s="259" t="s">
        <v>53</v>
      </c>
      <c r="O262" s="87"/>
      <c r="P262" s="208">
        <f>O262*H262</f>
        <v>0</v>
      </c>
      <c r="Q262" s="208">
        <v>0.054850000000000003</v>
      </c>
      <c r="R262" s="208">
        <f>Q262*H262</f>
        <v>0.68562500000000004</v>
      </c>
      <c r="S262" s="208">
        <v>0</v>
      </c>
      <c r="T262" s="208">
        <f>S262*H262</f>
        <v>0</v>
      </c>
      <c r="U262" s="209" t="s">
        <v>39</v>
      </c>
      <c r="V262" s="40"/>
      <c r="W262" s="40"/>
      <c r="X262" s="40"/>
      <c r="Y262" s="40"/>
      <c r="Z262" s="40"/>
      <c r="AA262" s="40"/>
      <c r="AB262" s="40"/>
      <c r="AC262" s="40"/>
      <c r="AD262" s="40"/>
      <c r="AE262" s="40"/>
      <c r="AR262" s="210" t="s">
        <v>219</v>
      </c>
      <c r="AT262" s="210" t="s">
        <v>313</v>
      </c>
      <c r="AU262" s="210" t="s">
        <v>80</v>
      </c>
      <c r="AY262" s="18" t="s">
        <v>218</v>
      </c>
      <c r="BE262" s="211">
        <f>IF(N262="základní",J262,0)</f>
        <v>0</v>
      </c>
      <c r="BF262" s="211">
        <f>IF(N262="snížená",J262,0)</f>
        <v>0</v>
      </c>
      <c r="BG262" s="211">
        <f>IF(N262="zákl. přenesená",J262,0)</f>
        <v>0</v>
      </c>
      <c r="BH262" s="211">
        <f>IF(N262="sníž. přenesená",J262,0)</f>
        <v>0</v>
      </c>
      <c r="BI262" s="211">
        <f>IF(N262="nulová",J262,0)</f>
        <v>0</v>
      </c>
      <c r="BJ262" s="18" t="s">
        <v>217</v>
      </c>
      <c r="BK262" s="211">
        <f>ROUND(I262*H262,2)</f>
        <v>0</v>
      </c>
      <c r="BL262" s="18" t="s">
        <v>217</v>
      </c>
      <c r="BM262" s="210" t="s">
        <v>546</v>
      </c>
    </row>
    <row r="263" s="2" customFormat="1">
      <c r="A263" s="40"/>
      <c r="B263" s="41"/>
      <c r="C263" s="42"/>
      <c r="D263" s="212" t="s">
        <v>220</v>
      </c>
      <c r="E263" s="42"/>
      <c r="F263" s="213" t="s">
        <v>1501</v>
      </c>
      <c r="G263" s="42"/>
      <c r="H263" s="42"/>
      <c r="I263" s="214"/>
      <c r="J263" s="42"/>
      <c r="K263" s="42"/>
      <c r="L263" s="46"/>
      <c r="M263" s="215"/>
      <c r="N263" s="216"/>
      <c r="O263" s="87"/>
      <c r="P263" s="87"/>
      <c r="Q263" s="87"/>
      <c r="R263" s="87"/>
      <c r="S263" s="87"/>
      <c r="T263" s="87"/>
      <c r="U263" s="88"/>
      <c r="V263" s="40"/>
      <c r="W263" s="40"/>
      <c r="X263" s="40"/>
      <c r="Y263" s="40"/>
      <c r="Z263" s="40"/>
      <c r="AA263" s="40"/>
      <c r="AB263" s="40"/>
      <c r="AC263" s="40"/>
      <c r="AD263" s="40"/>
      <c r="AE263" s="40"/>
      <c r="AT263" s="18" t="s">
        <v>220</v>
      </c>
      <c r="AU263" s="18" t="s">
        <v>80</v>
      </c>
    </row>
    <row r="264" s="2" customFormat="1">
      <c r="A264" s="40"/>
      <c r="B264" s="41"/>
      <c r="C264" s="42"/>
      <c r="D264" s="212" t="s">
        <v>234</v>
      </c>
      <c r="E264" s="42"/>
      <c r="F264" s="239" t="s">
        <v>1502</v>
      </c>
      <c r="G264" s="42"/>
      <c r="H264" s="42"/>
      <c r="I264" s="214"/>
      <c r="J264" s="42"/>
      <c r="K264" s="42"/>
      <c r="L264" s="46"/>
      <c r="M264" s="215"/>
      <c r="N264" s="216"/>
      <c r="O264" s="87"/>
      <c r="P264" s="87"/>
      <c r="Q264" s="87"/>
      <c r="R264" s="87"/>
      <c r="S264" s="87"/>
      <c r="T264" s="87"/>
      <c r="U264" s="88"/>
      <c r="V264" s="40"/>
      <c r="W264" s="40"/>
      <c r="X264" s="40"/>
      <c r="Y264" s="40"/>
      <c r="Z264" s="40"/>
      <c r="AA264" s="40"/>
      <c r="AB264" s="40"/>
      <c r="AC264" s="40"/>
      <c r="AD264" s="40"/>
      <c r="AE264" s="40"/>
      <c r="AT264" s="18" t="s">
        <v>234</v>
      </c>
      <c r="AU264" s="18" t="s">
        <v>80</v>
      </c>
    </row>
    <row r="265" s="2" customFormat="1" ht="16.5" customHeight="1">
      <c r="A265" s="40"/>
      <c r="B265" s="41"/>
      <c r="C265" s="250" t="s">
        <v>658</v>
      </c>
      <c r="D265" s="250" t="s">
        <v>313</v>
      </c>
      <c r="E265" s="251" t="s">
        <v>553</v>
      </c>
      <c r="F265" s="252" t="s">
        <v>1503</v>
      </c>
      <c r="G265" s="253" t="s">
        <v>273</v>
      </c>
      <c r="H265" s="254">
        <v>12.5</v>
      </c>
      <c r="I265" s="255"/>
      <c r="J265" s="256">
        <f>ROUND(I265*H265,2)</f>
        <v>0</v>
      </c>
      <c r="K265" s="252" t="s">
        <v>216</v>
      </c>
      <c r="L265" s="257"/>
      <c r="M265" s="258" t="s">
        <v>39</v>
      </c>
      <c r="N265" s="259" t="s">
        <v>53</v>
      </c>
      <c r="O265" s="87"/>
      <c r="P265" s="208">
        <f>O265*H265</f>
        <v>0</v>
      </c>
      <c r="Q265" s="208">
        <v>0.054850000000000003</v>
      </c>
      <c r="R265" s="208">
        <f>Q265*H265</f>
        <v>0.68562500000000004</v>
      </c>
      <c r="S265" s="208">
        <v>0</v>
      </c>
      <c r="T265" s="208">
        <f>S265*H265</f>
        <v>0</v>
      </c>
      <c r="U265" s="209" t="s">
        <v>39</v>
      </c>
      <c r="V265" s="40"/>
      <c r="W265" s="40"/>
      <c r="X265" s="40"/>
      <c r="Y265" s="40"/>
      <c r="Z265" s="40"/>
      <c r="AA265" s="40"/>
      <c r="AB265" s="40"/>
      <c r="AC265" s="40"/>
      <c r="AD265" s="40"/>
      <c r="AE265" s="40"/>
      <c r="AR265" s="210" t="s">
        <v>219</v>
      </c>
      <c r="AT265" s="210" t="s">
        <v>313</v>
      </c>
      <c r="AU265" s="210" t="s">
        <v>80</v>
      </c>
      <c r="AY265" s="18" t="s">
        <v>218</v>
      </c>
      <c r="BE265" s="211">
        <f>IF(N265="základní",J265,0)</f>
        <v>0</v>
      </c>
      <c r="BF265" s="211">
        <f>IF(N265="snížená",J265,0)</f>
        <v>0</v>
      </c>
      <c r="BG265" s="211">
        <f>IF(N265="zákl. přenesená",J265,0)</f>
        <v>0</v>
      </c>
      <c r="BH265" s="211">
        <f>IF(N265="sníž. přenesená",J265,0)</f>
        <v>0</v>
      </c>
      <c r="BI265" s="211">
        <f>IF(N265="nulová",J265,0)</f>
        <v>0</v>
      </c>
      <c r="BJ265" s="18" t="s">
        <v>217</v>
      </c>
      <c r="BK265" s="211">
        <f>ROUND(I265*H265,2)</f>
        <v>0</v>
      </c>
      <c r="BL265" s="18" t="s">
        <v>217</v>
      </c>
      <c r="BM265" s="210" t="s">
        <v>550</v>
      </c>
    </row>
    <row r="266" s="2" customFormat="1">
      <c r="A266" s="40"/>
      <c r="B266" s="41"/>
      <c r="C266" s="42"/>
      <c r="D266" s="212" t="s">
        <v>220</v>
      </c>
      <c r="E266" s="42"/>
      <c r="F266" s="213" t="s">
        <v>1503</v>
      </c>
      <c r="G266" s="42"/>
      <c r="H266" s="42"/>
      <c r="I266" s="214"/>
      <c r="J266" s="42"/>
      <c r="K266" s="42"/>
      <c r="L266" s="46"/>
      <c r="M266" s="215"/>
      <c r="N266" s="216"/>
      <c r="O266" s="87"/>
      <c r="P266" s="87"/>
      <c r="Q266" s="87"/>
      <c r="R266" s="87"/>
      <c r="S266" s="87"/>
      <c r="T266" s="87"/>
      <c r="U266" s="88"/>
      <c r="V266" s="40"/>
      <c r="W266" s="40"/>
      <c r="X266" s="40"/>
      <c r="Y266" s="40"/>
      <c r="Z266" s="40"/>
      <c r="AA266" s="40"/>
      <c r="AB266" s="40"/>
      <c r="AC266" s="40"/>
      <c r="AD266" s="40"/>
      <c r="AE266" s="40"/>
      <c r="AT266" s="18" t="s">
        <v>220</v>
      </c>
      <c r="AU266" s="18" t="s">
        <v>80</v>
      </c>
    </row>
    <row r="267" s="2" customFormat="1">
      <c r="A267" s="40"/>
      <c r="B267" s="41"/>
      <c r="C267" s="42"/>
      <c r="D267" s="212" t="s">
        <v>234</v>
      </c>
      <c r="E267" s="42"/>
      <c r="F267" s="239" t="s">
        <v>1502</v>
      </c>
      <c r="G267" s="42"/>
      <c r="H267" s="42"/>
      <c r="I267" s="214"/>
      <c r="J267" s="42"/>
      <c r="K267" s="42"/>
      <c r="L267" s="46"/>
      <c r="M267" s="215"/>
      <c r="N267" s="216"/>
      <c r="O267" s="87"/>
      <c r="P267" s="87"/>
      <c r="Q267" s="87"/>
      <c r="R267" s="87"/>
      <c r="S267" s="87"/>
      <c r="T267" s="87"/>
      <c r="U267" s="88"/>
      <c r="V267" s="40"/>
      <c r="W267" s="40"/>
      <c r="X267" s="40"/>
      <c r="Y267" s="40"/>
      <c r="Z267" s="40"/>
      <c r="AA267" s="40"/>
      <c r="AB267" s="40"/>
      <c r="AC267" s="40"/>
      <c r="AD267" s="40"/>
      <c r="AE267" s="40"/>
      <c r="AT267" s="18" t="s">
        <v>234</v>
      </c>
      <c r="AU267" s="18" t="s">
        <v>80</v>
      </c>
    </row>
    <row r="268" s="2" customFormat="1" ht="21.75" customHeight="1">
      <c r="A268" s="40"/>
      <c r="B268" s="41"/>
      <c r="C268" s="250" t="s">
        <v>521</v>
      </c>
      <c r="D268" s="250" t="s">
        <v>313</v>
      </c>
      <c r="E268" s="251" t="s">
        <v>1504</v>
      </c>
      <c r="F268" s="252" t="s">
        <v>1505</v>
      </c>
      <c r="G268" s="253" t="s">
        <v>239</v>
      </c>
      <c r="H268" s="254">
        <v>4</v>
      </c>
      <c r="I268" s="255"/>
      <c r="J268" s="256">
        <f>ROUND(I268*H268,2)</f>
        <v>0</v>
      </c>
      <c r="K268" s="252" t="s">
        <v>216</v>
      </c>
      <c r="L268" s="257"/>
      <c r="M268" s="258" t="s">
        <v>39</v>
      </c>
      <c r="N268" s="259" t="s">
        <v>53</v>
      </c>
      <c r="O268" s="87"/>
      <c r="P268" s="208">
        <f>O268*H268</f>
        <v>0</v>
      </c>
      <c r="Q268" s="208">
        <v>0</v>
      </c>
      <c r="R268" s="208">
        <f>Q268*H268</f>
        <v>0</v>
      </c>
      <c r="S268" s="208">
        <v>0</v>
      </c>
      <c r="T268" s="208">
        <f>S268*H268</f>
        <v>0</v>
      </c>
      <c r="U268" s="209" t="s">
        <v>39</v>
      </c>
      <c r="V268" s="40"/>
      <c r="W268" s="40"/>
      <c r="X268" s="40"/>
      <c r="Y268" s="40"/>
      <c r="Z268" s="40"/>
      <c r="AA268" s="40"/>
      <c r="AB268" s="40"/>
      <c r="AC268" s="40"/>
      <c r="AD268" s="40"/>
      <c r="AE268" s="40"/>
      <c r="AR268" s="210" t="s">
        <v>219</v>
      </c>
      <c r="AT268" s="210" t="s">
        <v>313</v>
      </c>
      <c r="AU268" s="210" t="s">
        <v>80</v>
      </c>
      <c r="AY268" s="18" t="s">
        <v>218</v>
      </c>
      <c r="BE268" s="211">
        <f>IF(N268="základní",J268,0)</f>
        <v>0</v>
      </c>
      <c r="BF268" s="211">
        <f>IF(N268="snížená",J268,0)</f>
        <v>0</v>
      </c>
      <c r="BG268" s="211">
        <f>IF(N268="zákl. přenesená",J268,0)</f>
        <v>0</v>
      </c>
      <c r="BH268" s="211">
        <f>IF(N268="sníž. přenesená",J268,0)</f>
        <v>0</v>
      </c>
      <c r="BI268" s="211">
        <f>IF(N268="nulová",J268,0)</f>
        <v>0</v>
      </c>
      <c r="BJ268" s="18" t="s">
        <v>217</v>
      </c>
      <c r="BK268" s="211">
        <f>ROUND(I268*H268,2)</f>
        <v>0</v>
      </c>
      <c r="BL268" s="18" t="s">
        <v>217</v>
      </c>
      <c r="BM268" s="210" t="s">
        <v>555</v>
      </c>
    </row>
    <row r="269" s="2" customFormat="1">
      <c r="A269" s="40"/>
      <c r="B269" s="41"/>
      <c r="C269" s="42"/>
      <c r="D269" s="212" t="s">
        <v>220</v>
      </c>
      <c r="E269" s="42"/>
      <c r="F269" s="213" t="s">
        <v>1505</v>
      </c>
      <c r="G269" s="42"/>
      <c r="H269" s="42"/>
      <c r="I269" s="214"/>
      <c r="J269" s="42"/>
      <c r="K269" s="42"/>
      <c r="L269" s="46"/>
      <c r="M269" s="215"/>
      <c r="N269" s="216"/>
      <c r="O269" s="87"/>
      <c r="P269" s="87"/>
      <c r="Q269" s="87"/>
      <c r="R269" s="87"/>
      <c r="S269" s="87"/>
      <c r="T269" s="87"/>
      <c r="U269" s="88"/>
      <c r="V269" s="40"/>
      <c r="W269" s="40"/>
      <c r="X269" s="40"/>
      <c r="Y269" s="40"/>
      <c r="Z269" s="40"/>
      <c r="AA269" s="40"/>
      <c r="AB269" s="40"/>
      <c r="AC269" s="40"/>
      <c r="AD269" s="40"/>
      <c r="AE269" s="40"/>
      <c r="AT269" s="18" t="s">
        <v>220</v>
      </c>
      <c r="AU269" s="18" t="s">
        <v>80</v>
      </c>
    </row>
    <row r="270" s="2" customFormat="1" ht="16.5" customHeight="1">
      <c r="A270" s="40"/>
      <c r="B270" s="41"/>
      <c r="C270" s="250" t="s">
        <v>667</v>
      </c>
      <c r="D270" s="250" t="s">
        <v>313</v>
      </c>
      <c r="E270" s="251" t="s">
        <v>560</v>
      </c>
      <c r="F270" s="252" t="s">
        <v>561</v>
      </c>
      <c r="G270" s="253" t="s">
        <v>239</v>
      </c>
      <c r="H270" s="254">
        <v>56</v>
      </c>
      <c r="I270" s="255"/>
      <c r="J270" s="256">
        <f>ROUND(I270*H270,2)</f>
        <v>0</v>
      </c>
      <c r="K270" s="252" t="s">
        <v>216</v>
      </c>
      <c r="L270" s="257"/>
      <c r="M270" s="258" t="s">
        <v>39</v>
      </c>
      <c r="N270" s="259" t="s">
        <v>53</v>
      </c>
      <c r="O270" s="87"/>
      <c r="P270" s="208">
        <f>O270*H270</f>
        <v>0</v>
      </c>
      <c r="Q270" s="208">
        <v>0.00040999999999999999</v>
      </c>
      <c r="R270" s="208">
        <f>Q270*H270</f>
        <v>0.022960000000000001</v>
      </c>
      <c r="S270" s="208">
        <v>0</v>
      </c>
      <c r="T270" s="208">
        <f>S270*H270</f>
        <v>0</v>
      </c>
      <c r="U270" s="209" t="s">
        <v>39</v>
      </c>
      <c r="V270" s="40"/>
      <c r="W270" s="40"/>
      <c r="X270" s="40"/>
      <c r="Y270" s="40"/>
      <c r="Z270" s="40"/>
      <c r="AA270" s="40"/>
      <c r="AB270" s="40"/>
      <c r="AC270" s="40"/>
      <c r="AD270" s="40"/>
      <c r="AE270" s="40"/>
      <c r="AR270" s="210" t="s">
        <v>219</v>
      </c>
      <c r="AT270" s="210" t="s">
        <v>313</v>
      </c>
      <c r="AU270" s="210" t="s">
        <v>80</v>
      </c>
      <c r="AY270" s="18" t="s">
        <v>218</v>
      </c>
      <c r="BE270" s="211">
        <f>IF(N270="základní",J270,0)</f>
        <v>0</v>
      </c>
      <c r="BF270" s="211">
        <f>IF(N270="snížená",J270,0)</f>
        <v>0</v>
      </c>
      <c r="BG270" s="211">
        <f>IF(N270="zákl. přenesená",J270,0)</f>
        <v>0</v>
      </c>
      <c r="BH270" s="211">
        <f>IF(N270="sníž. přenesená",J270,0)</f>
        <v>0</v>
      </c>
      <c r="BI270" s="211">
        <f>IF(N270="nulová",J270,0)</f>
        <v>0</v>
      </c>
      <c r="BJ270" s="18" t="s">
        <v>217</v>
      </c>
      <c r="BK270" s="211">
        <f>ROUND(I270*H270,2)</f>
        <v>0</v>
      </c>
      <c r="BL270" s="18" t="s">
        <v>217</v>
      </c>
      <c r="BM270" s="210" t="s">
        <v>1506</v>
      </c>
    </row>
    <row r="271" s="2" customFormat="1">
      <c r="A271" s="40"/>
      <c r="B271" s="41"/>
      <c r="C271" s="42"/>
      <c r="D271" s="212" t="s">
        <v>220</v>
      </c>
      <c r="E271" s="42"/>
      <c r="F271" s="213" t="s">
        <v>561</v>
      </c>
      <c r="G271" s="42"/>
      <c r="H271" s="42"/>
      <c r="I271" s="214"/>
      <c r="J271" s="42"/>
      <c r="K271" s="42"/>
      <c r="L271" s="46"/>
      <c r="M271" s="215"/>
      <c r="N271" s="216"/>
      <c r="O271" s="87"/>
      <c r="P271" s="87"/>
      <c r="Q271" s="87"/>
      <c r="R271" s="87"/>
      <c r="S271" s="87"/>
      <c r="T271" s="87"/>
      <c r="U271" s="88"/>
      <c r="V271" s="40"/>
      <c r="W271" s="40"/>
      <c r="X271" s="40"/>
      <c r="Y271" s="40"/>
      <c r="Z271" s="40"/>
      <c r="AA271" s="40"/>
      <c r="AB271" s="40"/>
      <c r="AC271" s="40"/>
      <c r="AD271" s="40"/>
      <c r="AE271" s="40"/>
      <c r="AT271" s="18" t="s">
        <v>220</v>
      </c>
      <c r="AU271" s="18" t="s">
        <v>80</v>
      </c>
    </row>
    <row r="272" s="2" customFormat="1">
      <c r="A272" s="40"/>
      <c r="B272" s="41"/>
      <c r="C272" s="42"/>
      <c r="D272" s="212" t="s">
        <v>234</v>
      </c>
      <c r="E272" s="42"/>
      <c r="F272" s="239" t="s">
        <v>1507</v>
      </c>
      <c r="G272" s="42"/>
      <c r="H272" s="42"/>
      <c r="I272" s="214"/>
      <c r="J272" s="42"/>
      <c r="K272" s="42"/>
      <c r="L272" s="46"/>
      <c r="M272" s="215"/>
      <c r="N272" s="216"/>
      <c r="O272" s="87"/>
      <c r="P272" s="87"/>
      <c r="Q272" s="87"/>
      <c r="R272" s="87"/>
      <c r="S272" s="87"/>
      <c r="T272" s="87"/>
      <c r="U272" s="88"/>
      <c r="V272" s="40"/>
      <c r="W272" s="40"/>
      <c r="X272" s="40"/>
      <c r="Y272" s="40"/>
      <c r="Z272" s="40"/>
      <c r="AA272" s="40"/>
      <c r="AB272" s="40"/>
      <c r="AC272" s="40"/>
      <c r="AD272" s="40"/>
      <c r="AE272" s="40"/>
      <c r="AT272" s="18" t="s">
        <v>234</v>
      </c>
      <c r="AU272" s="18" t="s">
        <v>80</v>
      </c>
    </row>
    <row r="273" s="2" customFormat="1" ht="16.5" customHeight="1">
      <c r="A273" s="40"/>
      <c r="B273" s="41"/>
      <c r="C273" s="250" t="s">
        <v>524</v>
      </c>
      <c r="D273" s="250" t="s">
        <v>313</v>
      </c>
      <c r="E273" s="251" t="s">
        <v>1508</v>
      </c>
      <c r="F273" s="252" t="s">
        <v>1509</v>
      </c>
      <c r="G273" s="253" t="s">
        <v>239</v>
      </c>
      <c r="H273" s="254">
        <v>56</v>
      </c>
      <c r="I273" s="255"/>
      <c r="J273" s="256">
        <f>ROUND(I273*H273,2)</f>
        <v>0</v>
      </c>
      <c r="K273" s="252" t="s">
        <v>216</v>
      </c>
      <c r="L273" s="257"/>
      <c r="M273" s="258" t="s">
        <v>39</v>
      </c>
      <c r="N273" s="259" t="s">
        <v>53</v>
      </c>
      <c r="O273" s="87"/>
      <c r="P273" s="208">
        <f>O273*H273</f>
        <v>0</v>
      </c>
      <c r="Q273" s="208">
        <v>0.00012</v>
      </c>
      <c r="R273" s="208">
        <f>Q273*H273</f>
        <v>0.0067200000000000003</v>
      </c>
      <c r="S273" s="208">
        <v>0</v>
      </c>
      <c r="T273" s="208">
        <f>S273*H273</f>
        <v>0</v>
      </c>
      <c r="U273" s="209" t="s">
        <v>39</v>
      </c>
      <c r="V273" s="40"/>
      <c r="W273" s="40"/>
      <c r="X273" s="40"/>
      <c r="Y273" s="40"/>
      <c r="Z273" s="40"/>
      <c r="AA273" s="40"/>
      <c r="AB273" s="40"/>
      <c r="AC273" s="40"/>
      <c r="AD273" s="40"/>
      <c r="AE273" s="40"/>
      <c r="AR273" s="210" t="s">
        <v>219</v>
      </c>
      <c r="AT273" s="210" t="s">
        <v>313</v>
      </c>
      <c r="AU273" s="210" t="s">
        <v>80</v>
      </c>
      <c r="AY273" s="18" t="s">
        <v>218</v>
      </c>
      <c r="BE273" s="211">
        <f>IF(N273="základní",J273,0)</f>
        <v>0</v>
      </c>
      <c r="BF273" s="211">
        <f>IF(N273="snížená",J273,0)</f>
        <v>0</v>
      </c>
      <c r="BG273" s="211">
        <f>IF(N273="zákl. přenesená",J273,0)</f>
        <v>0</v>
      </c>
      <c r="BH273" s="211">
        <f>IF(N273="sníž. přenesená",J273,0)</f>
        <v>0</v>
      </c>
      <c r="BI273" s="211">
        <f>IF(N273="nulová",J273,0)</f>
        <v>0</v>
      </c>
      <c r="BJ273" s="18" t="s">
        <v>217</v>
      </c>
      <c r="BK273" s="211">
        <f>ROUND(I273*H273,2)</f>
        <v>0</v>
      </c>
      <c r="BL273" s="18" t="s">
        <v>217</v>
      </c>
      <c r="BM273" s="210" t="s">
        <v>558</v>
      </c>
    </row>
    <row r="274" s="2" customFormat="1">
      <c r="A274" s="40"/>
      <c r="B274" s="41"/>
      <c r="C274" s="42"/>
      <c r="D274" s="212" t="s">
        <v>220</v>
      </c>
      <c r="E274" s="42"/>
      <c r="F274" s="213" t="s">
        <v>1509</v>
      </c>
      <c r="G274" s="42"/>
      <c r="H274" s="42"/>
      <c r="I274" s="214"/>
      <c r="J274" s="42"/>
      <c r="K274" s="42"/>
      <c r="L274" s="46"/>
      <c r="M274" s="215"/>
      <c r="N274" s="216"/>
      <c r="O274" s="87"/>
      <c r="P274" s="87"/>
      <c r="Q274" s="87"/>
      <c r="R274" s="87"/>
      <c r="S274" s="87"/>
      <c r="T274" s="87"/>
      <c r="U274" s="88"/>
      <c r="V274" s="40"/>
      <c r="W274" s="40"/>
      <c r="X274" s="40"/>
      <c r="Y274" s="40"/>
      <c r="Z274" s="40"/>
      <c r="AA274" s="40"/>
      <c r="AB274" s="40"/>
      <c r="AC274" s="40"/>
      <c r="AD274" s="40"/>
      <c r="AE274" s="40"/>
      <c r="AT274" s="18" t="s">
        <v>220</v>
      </c>
      <c r="AU274" s="18" t="s">
        <v>80</v>
      </c>
    </row>
    <row r="275" s="2" customFormat="1">
      <c r="A275" s="40"/>
      <c r="B275" s="41"/>
      <c r="C275" s="42"/>
      <c r="D275" s="212" t="s">
        <v>234</v>
      </c>
      <c r="E275" s="42"/>
      <c r="F275" s="239" t="s">
        <v>1510</v>
      </c>
      <c r="G275" s="42"/>
      <c r="H275" s="42"/>
      <c r="I275" s="214"/>
      <c r="J275" s="42"/>
      <c r="K275" s="42"/>
      <c r="L275" s="46"/>
      <c r="M275" s="215"/>
      <c r="N275" s="216"/>
      <c r="O275" s="87"/>
      <c r="P275" s="87"/>
      <c r="Q275" s="87"/>
      <c r="R275" s="87"/>
      <c r="S275" s="87"/>
      <c r="T275" s="87"/>
      <c r="U275" s="88"/>
      <c r="V275" s="40"/>
      <c r="W275" s="40"/>
      <c r="X275" s="40"/>
      <c r="Y275" s="40"/>
      <c r="Z275" s="40"/>
      <c r="AA275" s="40"/>
      <c r="AB275" s="40"/>
      <c r="AC275" s="40"/>
      <c r="AD275" s="40"/>
      <c r="AE275" s="40"/>
      <c r="AT275" s="18" t="s">
        <v>234</v>
      </c>
      <c r="AU275" s="18" t="s">
        <v>80</v>
      </c>
    </row>
    <row r="276" s="2" customFormat="1" ht="16.5" customHeight="1">
      <c r="A276" s="40"/>
      <c r="B276" s="41"/>
      <c r="C276" s="250" t="s">
        <v>679</v>
      </c>
      <c r="D276" s="250" t="s">
        <v>313</v>
      </c>
      <c r="E276" s="251" t="s">
        <v>1389</v>
      </c>
      <c r="F276" s="252" t="s">
        <v>1390</v>
      </c>
      <c r="G276" s="253" t="s">
        <v>239</v>
      </c>
      <c r="H276" s="254">
        <v>498</v>
      </c>
      <c r="I276" s="255"/>
      <c r="J276" s="256">
        <f>ROUND(I276*H276,2)</f>
        <v>0</v>
      </c>
      <c r="K276" s="252" t="s">
        <v>216</v>
      </c>
      <c r="L276" s="257"/>
      <c r="M276" s="258" t="s">
        <v>39</v>
      </c>
      <c r="N276" s="259" t="s">
        <v>53</v>
      </c>
      <c r="O276" s="87"/>
      <c r="P276" s="208">
        <f>O276*H276</f>
        <v>0</v>
      </c>
      <c r="Q276" s="208">
        <v>0.00051999999999999995</v>
      </c>
      <c r="R276" s="208">
        <f>Q276*H276</f>
        <v>0.25895999999999997</v>
      </c>
      <c r="S276" s="208">
        <v>0</v>
      </c>
      <c r="T276" s="208">
        <f>S276*H276</f>
        <v>0</v>
      </c>
      <c r="U276" s="209" t="s">
        <v>39</v>
      </c>
      <c r="V276" s="40"/>
      <c r="W276" s="40"/>
      <c r="X276" s="40"/>
      <c r="Y276" s="40"/>
      <c r="Z276" s="40"/>
      <c r="AA276" s="40"/>
      <c r="AB276" s="40"/>
      <c r="AC276" s="40"/>
      <c r="AD276" s="40"/>
      <c r="AE276" s="40"/>
      <c r="AR276" s="210" t="s">
        <v>219</v>
      </c>
      <c r="AT276" s="210" t="s">
        <v>313</v>
      </c>
      <c r="AU276" s="210" t="s">
        <v>80</v>
      </c>
      <c r="AY276" s="18" t="s">
        <v>218</v>
      </c>
      <c r="BE276" s="211">
        <f>IF(N276="základní",J276,0)</f>
        <v>0</v>
      </c>
      <c r="BF276" s="211">
        <f>IF(N276="snížená",J276,0)</f>
        <v>0</v>
      </c>
      <c r="BG276" s="211">
        <f>IF(N276="zákl. přenesená",J276,0)</f>
        <v>0</v>
      </c>
      <c r="BH276" s="211">
        <f>IF(N276="sníž. přenesená",J276,0)</f>
        <v>0</v>
      </c>
      <c r="BI276" s="211">
        <f>IF(N276="nulová",J276,0)</f>
        <v>0</v>
      </c>
      <c r="BJ276" s="18" t="s">
        <v>217</v>
      </c>
      <c r="BK276" s="211">
        <f>ROUND(I276*H276,2)</f>
        <v>0</v>
      </c>
      <c r="BL276" s="18" t="s">
        <v>217</v>
      </c>
      <c r="BM276" s="210" t="s">
        <v>758</v>
      </c>
    </row>
    <row r="277" s="2" customFormat="1">
      <c r="A277" s="40"/>
      <c r="B277" s="41"/>
      <c r="C277" s="42"/>
      <c r="D277" s="212" t="s">
        <v>220</v>
      </c>
      <c r="E277" s="42"/>
      <c r="F277" s="213" t="s">
        <v>1390</v>
      </c>
      <c r="G277" s="42"/>
      <c r="H277" s="42"/>
      <c r="I277" s="214"/>
      <c r="J277" s="42"/>
      <c r="K277" s="42"/>
      <c r="L277" s="46"/>
      <c r="M277" s="215"/>
      <c r="N277" s="216"/>
      <c r="O277" s="87"/>
      <c r="P277" s="87"/>
      <c r="Q277" s="87"/>
      <c r="R277" s="87"/>
      <c r="S277" s="87"/>
      <c r="T277" s="87"/>
      <c r="U277" s="88"/>
      <c r="V277" s="40"/>
      <c r="W277" s="40"/>
      <c r="X277" s="40"/>
      <c r="Y277" s="40"/>
      <c r="Z277" s="40"/>
      <c r="AA277" s="40"/>
      <c r="AB277" s="40"/>
      <c r="AC277" s="40"/>
      <c r="AD277" s="40"/>
      <c r="AE277" s="40"/>
      <c r="AT277" s="18" t="s">
        <v>220</v>
      </c>
      <c r="AU277" s="18" t="s">
        <v>80</v>
      </c>
    </row>
    <row r="278" s="2" customFormat="1" ht="16.5" customHeight="1">
      <c r="A278" s="40"/>
      <c r="B278" s="41"/>
      <c r="C278" s="250" t="s">
        <v>303</v>
      </c>
      <c r="D278" s="250" t="s">
        <v>313</v>
      </c>
      <c r="E278" s="251" t="s">
        <v>1392</v>
      </c>
      <c r="F278" s="252" t="s">
        <v>1393</v>
      </c>
      <c r="G278" s="253" t="s">
        <v>239</v>
      </c>
      <c r="H278" s="254">
        <v>852</v>
      </c>
      <c r="I278" s="255"/>
      <c r="J278" s="256">
        <f>ROUND(I278*H278,2)</f>
        <v>0</v>
      </c>
      <c r="K278" s="252" t="s">
        <v>216</v>
      </c>
      <c r="L278" s="257"/>
      <c r="M278" s="258" t="s">
        <v>39</v>
      </c>
      <c r="N278" s="259" t="s">
        <v>53</v>
      </c>
      <c r="O278" s="87"/>
      <c r="P278" s="208">
        <f>O278*H278</f>
        <v>0</v>
      </c>
      <c r="Q278" s="208">
        <v>0.00056999999999999998</v>
      </c>
      <c r="R278" s="208">
        <f>Q278*H278</f>
        <v>0.48563999999999996</v>
      </c>
      <c r="S278" s="208">
        <v>0</v>
      </c>
      <c r="T278" s="208">
        <f>S278*H278</f>
        <v>0</v>
      </c>
      <c r="U278" s="209" t="s">
        <v>39</v>
      </c>
      <c r="V278" s="40"/>
      <c r="W278" s="40"/>
      <c r="X278" s="40"/>
      <c r="Y278" s="40"/>
      <c r="Z278" s="40"/>
      <c r="AA278" s="40"/>
      <c r="AB278" s="40"/>
      <c r="AC278" s="40"/>
      <c r="AD278" s="40"/>
      <c r="AE278" s="40"/>
      <c r="AR278" s="210" t="s">
        <v>219</v>
      </c>
      <c r="AT278" s="210" t="s">
        <v>313</v>
      </c>
      <c r="AU278" s="210" t="s">
        <v>80</v>
      </c>
      <c r="AY278" s="18" t="s">
        <v>218</v>
      </c>
      <c r="BE278" s="211">
        <f>IF(N278="základní",J278,0)</f>
        <v>0</v>
      </c>
      <c r="BF278" s="211">
        <f>IF(N278="snížená",J278,0)</f>
        <v>0</v>
      </c>
      <c r="BG278" s="211">
        <f>IF(N278="zákl. přenesená",J278,0)</f>
        <v>0</v>
      </c>
      <c r="BH278" s="211">
        <f>IF(N278="sníž. přenesená",J278,0)</f>
        <v>0</v>
      </c>
      <c r="BI278" s="211">
        <f>IF(N278="nulová",J278,0)</f>
        <v>0</v>
      </c>
      <c r="BJ278" s="18" t="s">
        <v>217</v>
      </c>
      <c r="BK278" s="211">
        <f>ROUND(I278*H278,2)</f>
        <v>0</v>
      </c>
      <c r="BL278" s="18" t="s">
        <v>217</v>
      </c>
      <c r="BM278" s="210" t="s">
        <v>759</v>
      </c>
    </row>
    <row r="279" s="2" customFormat="1">
      <c r="A279" s="40"/>
      <c r="B279" s="41"/>
      <c r="C279" s="42"/>
      <c r="D279" s="212" t="s">
        <v>220</v>
      </c>
      <c r="E279" s="42"/>
      <c r="F279" s="213" t="s">
        <v>1393</v>
      </c>
      <c r="G279" s="42"/>
      <c r="H279" s="42"/>
      <c r="I279" s="214"/>
      <c r="J279" s="42"/>
      <c r="K279" s="42"/>
      <c r="L279" s="46"/>
      <c r="M279" s="215"/>
      <c r="N279" s="216"/>
      <c r="O279" s="87"/>
      <c r="P279" s="87"/>
      <c r="Q279" s="87"/>
      <c r="R279" s="87"/>
      <c r="S279" s="87"/>
      <c r="T279" s="87"/>
      <c r="U279" s="88"/>
      <c r="V279" s="40"/>
      <c r="W279" s="40"/>
      <c r="X279" s="40"/>
      <c r="Y279" s="40"/>
      <c r="Z279" s="40"/>
      <c r="AA279" s="40"/>
      <c r="AB279" s="40"/>
      <c r="AC279" s="40"/>
      <c r="AD279" s="40"/>
      <c r="AE279" s="40"/>
      <c r="AT279" s="18" t="s">
        <v>220</v>
      </c>
      <c r="AU279" s="18" t="s">
        <v>80</v>
      </c>
    </row>
    <row r="280" s="2" customFormat="1">
      <c r="A280" s="40"/>
      <c r="B280" s="41"/>
      <c r="C280" s="250" t="s">
        <v>690</v>
      </c>
      <c r="D280" s="250" t="s">
        <v>313</v>
      </c>
      <c r="E280" s="251" t="s">
        <v>1511</v>
      </c>
      <c r="F280" s="252" t="s">
        <v>1512</v>
      </c>
      <c r="G280" s="253" t="s">
        <v>239</v>
      </c>
      <c r="H280" s="254">
        <v>136</v>
      </c>
      <c r="I280" s="255"/>
      <c r="J280" s="256">
        <f>ROUND(I280*H280,2)</f>
        <v>0</v>
      </c>
      <c r="K280" s="252" t="s">
        <v>216</v>
      </c>
      <c r="L280" s="257"/>
      <c r="M280" s="258" t="s">
        <v>39</v>
      </c>
      <c r="N280" s="259" t="s">
        <v>53</v>
      </c>
      <c r="O280" s="87"/>
      <c r="P280" s="208">
        <f>O280*H280</f>
        <v>0</v>
      </c>
      <c r="Q280" s="208">
        <v>0.00123</v>
      </c>
      <c r="R280" s="208">
        <f>Q280*H280</f>
        <v>0.16727999999999998</v>
      </c>
      <c r="S280" s="208">
        <v>0</v>
      </c>
      <c r="T280" s="208">
        <f>S280*H280</f>
        <v>0</v>
      </c>
      <c r="U280" s="209" t="s">
        <v>39</v>
      </c>
      <c r="V280" s="40"/>
      <c r="W280" s="40"/>
      <c r="X280" s="40"/>
      <c r="Y280" s="40"/>
      <c r="Z280" s="40"/>
      <c r="AA280" s="40"/>
      <c r="AB280" s="40"/>
      <c r="AC280" s="40"/>
      <c r="AD280" s="40"/>
      <c r="AE280" s="40"/>
      <c r="AR280" s="210" t="s">
        <v>219</v>
      </c>
      <c r="AT280" s="210" t="s">
        <v>313</v>
      </c>
      <c r="AU280" s="210" t="s">
        <v>80</v>
      </c>
      <c r="AY280" s="18" t="s">
        <v>218</v>
      </c>
      <c r="BE280" s="211">
        <f>IF(N280="základní",J280,0)</f>
        <v>0</v>
      </c>
      <c r="BF280" s="211">
        <f>IF(N280="snížená",J280,0)</f>
        <v>0</v>
      </c>
      <c r="BG280" s="211">
        <f>IF(N280="zákl. přenesená",J280,0)</f>
        <v>0</v>
      </c>
      <c r="BH280" s="211">
        <f>IF(N280="sníž. přenesená",J280,0)</f>
        <v>0</v>
      </c>
      <c r="BI280" s="211">
        <f>IF(N280="nulová",J280,0)</f>
        <v>0</v>
      </c>
      <c r="BJ280" s="18" t="s">
        <v>217</v>
      </c>
      <c r="BK280" s="211">
        <f>ROUND(I280*H280,2)</f>
        <v>0</v>
      </c>
      <c r="BL280" s="18" t="s">
        <v>217</v>
      </c>
      <c r="BM280" s="210" t="s">
        <v>761</v>
      </c>
    </row>
    <row r="281" s="2" customFormat="1">
      <c r="A281" s="40"/>
      <c r="B281" s="41"/>
      <c r="C281" s="42"/>
      <c r="D281" s="212" t="s">
        <v>220</v>
      </c>
      <c r="E281" s="42"/>
      <c r="F281" s="213" t="s">
        <v>1512</v>
      </c>
      <c r="G281" s="42"/>
      <c r="H281" s="42"/>
      <c r="I281" s="214"/>
      <c r="J281" s="42"/>
      <c r="K281" s="42"/>
      <c r="L281" s="46"/>
      <c r="M281" s="215"/>
      <c r="N281" s="216"/>
      <c r="O281" s="87"/>
      <c r="P281" s="87"/>
      <c r="Q281" s="87"/>
      <c r="R281" s="87"/>
      <c r="S281" s="87"/>
      <c r="T281" s="87"/>
      <c r="U281" s="88"/>
      <c r="V281" s="40"/>
      <c r="W281" s="40"/>
      <c r="X281" s="40"/>
      <c r="Y281" s="40"/>
      <c r="Z281" s="40"/>
      <c r="AA281" s="40"/>
      <c r="AB281" s="40"/>
      <c r="AC281" s="40"/>
      <c r="AD281" s="40"/>
      <c r="AE281" s="40"/>
      <c r="AT281" s="18" t="s">
        <v>220</v>
      </c>
      <c r="AU281" s="18" t="s">
        <v>80</v>
      </c>
    </row>
    <row r="282" s="2" customFormat="1">
      <c r="A282" s="40"/>
      <c r="B282" s="41"/>
      <c r="C282" s="42"/>
      <c r="D282" s="212" t="s">
        <v>234</v>
      </c>
      <c r="E282" s="42"/>
      <c r="F282" s="239" t="s">
        <v>1513</v>
      </c>
      <c r="G282" s="42"/>
      <c r="H282" s="42"/>
      <c r="I282" s="214"/>
      <c r="J282" s="42"/>
      <c r="K282" s="42"/>
      <c r="L282" s="46"/>
      <c r="M282" s="215"/>
      <c r="N282" s="216"/>
      <c r="O282" s="87"/>
      <c r="P282" s="87"/>
      <c r="Q282" s="87"/>
      <c r="R282" s="87"/>
      <c r="S282" s="87"/>
      <c r="T282" s="87"/>
      <c r="U282" s="88"/>
      <c r="V282" s="40"/>
      <c r="W282" s="40"/>
      <c r="X282" s="40"/>
      <c r="Y282" s="40"/>
      <c r="Z282" s="40"/>
      <c r="AA282" s="40"/>
      <c r="AB282" s="40"/>
      <c r="AC282" s="40"/>
      <c r="AD282" s="40"/>
      <c r="AE282" s="40"/>
      <c r="AT282" s="18" t="s">
        <v>234</v>
      </c>
      <c r="AU282" s="18" t="s">
        <v>80</v>
      </c>
    </row>
    <row r="283" s="2" customFormat="1" ht="16.5" customHeight="1">
      <c r="A283" s="40"/>
      <c r="B283" s="41"/>
      <c r="C283" s="250" t="s">
        <v>308</v>
      </c>
      <c r="D283" s="250" t="s">
        <v>313</v>
      </c>
      <c r="E283" s="251" t="s">
        <v>1394</v>
      </c>
      <c r="F283" s="252" t="s">
        <v>1395</v>
      </c>
      <c r="G283" s="253" t="s">
        <v>239</v>
      </c>
      <c r="H283" s="254">
        <v>1446</v>
      </c>
      <c r="I283" s="255"/>
      <c r="J283" s="256">
        <f>ROUND(I283*H283,2)</f>
        <v>0</v>
      </c>
      <c r="K283" s="252" t="s">
        <v>216</v>
      </c>
      <c r="L283" s="257"/>
      <c r="M283" s="258" t="s">
        <v>39</v>
      </c>
      <c r="N283" s="259" t="s">
        <v>53</v>
      </c>
      <c r="O283" s="87"/>
      <c r="P283" s="208">
        <f>O283*H283</f>
        <v>0</v>
      </c>
      <c r="Q283" s="208">
        <v>9.0000000000000006E-05</v>
      </c>
      <c r="R283" s="208">
        <f>Q283*H283</f>
        <v>0.13014000000000001</v>
      </c>
      <c r="S283" s="208">
        <v>0</v>
      </c>
      <c r="T283" s="208">
        <f>S283*H283</f>
        <v>0</v>
      </c>
      <c r="U283" s="209" t="s">
        <v>39</v>
      </c>
      <c r="V283" s="40"/>
      <c r="W283" s="40"/>
      <c r="X283" s="40"/>
      <c r="Y283" s="40"/>
      <c r="Z283" s="40"/>
      <c r="AA283" s="40"/>
      <c r="AB283" s="40"/>
      <c r="AC283" s="40"/>
      <c r="AD283" s="40"/>
      <c r="AE283" s="40"/>
      <c r="AR283" s="210" t="s">
        <v>219</v>
      </c>
      <c r="AT283" s="210" t="s">
        <v>313</v>
      </c>
      <c r="AU283" s="210" t="s">
        <v>80</v>
      </c>
      <c r="AY283" s="18" t="s">
        <v>218</v>
      </c>
      <c r="BE283" s="211">
        <f>IF(N283="základní",J283,0)</f>
        <v>0</v>
      </c>
      <c r="BF283" s="211">
        <f>IF(N283="snížená",J283,0)</f>
        <v>0</v>
      </c>
      <c r="BG283" s="211">
        <f>IF(N283="zákl. přenesená",J283,0)</f>
        <v>0</v>
      </c>
      <c r="BH283" s="211">
        <f>IF(N283="sníž. přenesená",J283,0)</f>
        <v>0</v>
      </c>
      <c r="BI283" s="211">
        <f>IF(N283="nulová",J283,0)</f>
        <v>0</v>
      </c>
      <c r="BJ283" s="18" t="s">
        <v>217</v>
      </c>
      <c r="BK283" s="211">
        <f>ROUND(I283*H283,2)</f>
        <v>0</v>
      </c>
      <c r="BL283" s="18" t="s">
        <v>217</v>
      </c>
      <c r="BM283" s="210" t="s">
        <v>763</v>
      </c>
    </row>
    <row r="284" s="2" customFormat="1">
      <c r="A284" s="40"/>
      <c r="B284" s="41"/>
      <c r="C284" s="42"/>
      <c r="D284" s="212" t="s">
        <v>220</v>
      </c>
      <c r="E284" s="42"/>
      <c r="F284" s="213" t="s">
        <v>1395</v>
      </c>
      <c r="G284" s="42"/>
      <c r="H284" s="42"/>
      <c r="I284" s="214"/>
      <c r="J284" s="42"/>
      <c r="K284" s="42"/>
      <c r="L284" s="46"/>
      <c r="M284" s="215"/>
      <c r="N284" s="216"/>
      <c r="O284" s="87"/>
      <c r="P284" s="87"/>
      <c r="Q284" s="87"/>
      <c r="R284" s="87"/>
      <c r="S284" s="87"/>
      <c r="T284" s="87"/>
      <c r="U284" s="88"/>
      <c r="V284" s="40"/>
      <c r="W284" s="40"/>
      <c r="X284" s="40"/>
      <c r="Y284" s="40"/>
      <c r="Z284" s="40"/>
      <c r="AA284" s="40"/>
      <c r="AB284" s="40"/>
      <c r="AC284" s="40"/>
      <c r="AD284" s="40"/>
      <c r="AE284" s="40"/>
      <c r="AT284" s="18" t="s">
        <v>220</v>
      </c>
      <c r="AU284" s="18" t="s">
        <v>80</v>
      </c>
    </row>
    <row r="285" s="2" customFormat="1">
      <c r="A285" s="40"/>
      <c r="B285" s="41"/>
      <c r="C285" s="42"/>
      <c r="D285" s="212" t="s">
        <v>234</v>
      </c>
      <c r="E285" s="42"/>
      <c r="F285" s="239" t="s">
        <v>1514</v>
      </c>
      <c r="G285" s="42"/>
      <c r="H285" s="42"/>
      <c r="I285" s="214"/>
      <c r="J285" s="42"/>
      <c r="K285" s="42"/>
      <c r="L285" s="46"/>
      <c r="M285" s="215"/>
      <c r="N285" s="216"/>
      <c r="O285" s="87"/>
      <c r="P285" s="87"/>
      <c r="Q285" s="87"/>
      <c r="R285" s="87"/>
      <c r="S285" s="87"/>
      <c r="T285" s="87"/>
      <c r="U285" s="88"/>
      <c r="V285" s="40"/>
      <c r="W285" s="40"/>
      <c r="X285" s="40"/>
      <c r="Y285" s="40"/>
      <c r="Z285" s="40"/>
      <c r="AA285" s="40"/>
      <c r="AB285" s="40"/>
      <c r="AC285" s="40"/>
      <c r="AD285" s="40"/>
      <c r="AE285" s="40"/>
      <c r="AT285" s="18" t="s">
        <v>234</v>
      </c>
      <c r="AU285" s="18" t="s">
        <v>80</v>
      </c>
    </row>
    <row r="286" s="2" customFormat="1" ht="21.75" customHeight="1">
      <c r="A286" s="40"/>
      <c r="B286" s="41"/>
      <c r="C286" s="250" t="s">
        <v>1515</v>
      </c>
      <c r="D286" s="250" t="s">
        <v>313</v>
      </c>
      <c r="E286" s="251" t="s">
        <v>1516</v>
      </c>
      <c r="F286" s="252" t="s">
        <v>1517</v>
      </c>
      <c r="G286" s="253" t="s">
        <v>239</v>
      </c>
      <c r="H286" s="254">
        <v>48</v>
      </c>
      <c r="I286" s="255"/>
      <c r="J286" s="256">
        <f>ROUND(I286*H286,2)</f>
        <v>0</v>
      </c>
      <c r="K286" s="252" t="s">
        <v>216</v>
      </c>
      <c r="L286" s="257"/>
      <c r="M286" s="258" t="s">
        <v>39</v>
      </c>
      <c r="N286" s="259" t="s">
        <v>53</v>
      </c>
      <c r="O286" s="87"/>
      <c r="P286" s="208">
        <f>O286*H286</f>
        <v>0</v>
      </c>
      <c r="Q286" s="208">
        <v>0.00021000000000000001</v>
      </c>
      <c r="R286" s="208">
        <f>Q286*H286</f>
        <v>0.01008</v>
      </c>
      <c r="S286" s="208">
        <v>0</v>
      </c>
      <c r="T286" s="208">
        <f>S286*H286</f>
        <v>0</v>
      </c>
      <c r="U286" s="209" t="s">
        <v>39</v>
      </c>
      <c r="V286" s="40"/>
      <c r="W286" s="40"/>
      <c r="X286" s="40"/>
      <c r="Y286" s="40"/>
      <c r="Z286" s="40"/>
      <c r="AA286" s="40"/>
      <c r="AB286" s="40"/>
      <c r="AC286" s="40"/>
      <c r="AD286" s="40"/>
      <c r="AE286" s="40"/>
      <c r="AR286" s="210" t="s">
        <v>219</v>
      </c>
      <c r="AT286" s="210" t="s">
        <v>313</v>
      </c>
      <c r="AU286" s="210" t="s">
        <v>80</v>
      </c>
      <c r="AY286" s="18" t="s">
        <v>218</v>
      </c>
      <c r="BE286" s="211">
        <f>IF(N286="základní",J286,0)</f>
        <v>0</v>
      </c>
      <c r="BF286" s="211">
        <f>IF(N286="snížená",J286,0)</f>
        <v>0</v>
      </c>
      <c r="BG286" s="211">
        <f>IF(N286="zákl. přenesená",J286,0)</f>
        <v>0</v>
      </c>
      <c r="BH286" s="211">
        <f>IF(N286="sníž. přenesená",J286,0)</f>
        <v>0</v>
      </c>
      <c r="BI286" s="211">
        <f>IF(N286="nulová",J286,0)</f>
        <v>0</v>
      </c>
      <c r="BJ286" s="18" t="s">
        <v>217</v>
      </c>
      <c r="BK286" s="211">
        <f>ROUND(I286*H286,2)</f>
        <v>0</v>
      </c>
      <c r="BL286" s="18" t="s">
        <v>217</v>
      </c>
      <c r="BM286" s="210" t="s">
        <v>764</v>
      </c>
    </row>
    <row r="287" s="2" customFormat="1">
      <c r="A287" s="40"/>
      <c r="B287" s="41"/>
      <c r="C287" s="42"/>
      <c r="D287" s="212" t="s">
        <v>220</v>
      </c>
      <c r="E287" s="42"/>
      <c r="F287" s="213" t="s">
        <v>1517</v>
      </c>
      <c r="G287" s="42"/>
      <c r="H287" s="42"/>
      <c r="I287" s="214"/>
      <c r="J287" s="42"/>
      <c r="K287" s="42"/>
      <c r="L287" s="46"/>
      <c r="M287" s="215"/>
      <c r="N287" s="216"/>
      <c r="O287" s="87"/>
      <c r="P287" s="87"/>
      <c r="Q287" s="87"/>
      <c r="R287" s="87"/>
      <c r="S287" s="87"/>
      <c r="T287" s="87"/>
      <c r="U287" s="88"/>
      <c r="V287" s="40"/>
      <c r="W287" s="40"/>
      <c r="X287" s="40"/>
      <c r="Y287" s="40"/>
      <c r="Z287" s="40"/>
      <c r="AA287" s="40"/>
      <c r="AB287" s="40"/>
      <c r="AC287" s="40"/>
      <c r="AD287" s="40"/>
      <c r="AE287" s="40"/>
      <c r="AT287" s="18" t="s">
        <v>220</v>
      </c>
      <c r="AU287" s="18" t="s">
        <v>80</v>
      </c>
    </row>
    <row r="288" s="2" customFormat="1" ht="21.75" customHeight="1">
      <c r="A288" s="40"/>
      <c r="B288" s="41"/>
      <c r="C288" s="250" t="s">
        <v>532</v>
      </c>
      <c r="D288" s="250" t="s">
        <v>313</v>
      </c>
      <c r="E288" s="251" t="s">
        <v>1518</v>
      </c>
      <c r="F288" s="252" t="s">
        <v>1519</v>
      </c>
      <c r="G288" s="253" t="s">
        <v>239</v>
      </c>
      <c r="H288" s="254">
        <v>64</v>
      </c>
      <c r="I288" s="255"/>
      <c r="J288" s="256">
        <f>ROUND(I288*H288,2)</f>
        <v>0</v>
      </c>
      <c r="K288" s="252" t="s">
        <v>216</v>
      </c>
      <c r="L288" s="257"/>
      <c r="M288" s="258" t="s">
        <v>39</v>
      </c>
      <c r="N288" s="259" t="s">
        <v>53</v>
      </c>
      <c r="O288" s="87"/>
      <c r="P288" s="208">
        <f>O288*H288</f>
        <v>0</v>
      </c>
      <c r="Q288" s="208">
        <v>0.00018000000000000001</v>
      </c>
      <c r="R288" s="208">
        <f>Q288*H288</f>
        <v>0.011520000000000001</v>
      </c>
      <c r="S288" s="208">
        <v>0</v>
      </c>
      <c r="T288" s="208">
        <f>S288*H288</f>
        <v>0</v>
      </c>
      <c r="U288" s="209" t="s">
        <v>39</v>
      </c>
      <c r="V288" s="40"/>
      <c r="W288" s="40"/>
      <c r="X288" s="40"/>
      <c r="Y288" s="40"/>
      <c r="Z288" s="40"/>
      <c r="AA288" s="40"/>
      <c r="AB288" s="40"/>
      <c r="AC288" s="40"/>
      <c r="AD288" s="40"/>
      <c r="AE288" s="40"/>
      <c r="AR288" s="210" t="s">
        <v>219</v>
      </c>
      <c r="AT288" s="210" t="s">
        <v>313</v>
      </c>
      <c r="AU288" s="210" t="s">
        <v>80</v>
      </c>
      <c r="AY288" s="18" t="s">
        <v>218</v>
      </c>
      <c r="BE288" s="211">
        <f>IF(N288="základní",J288,0)</f>
        <v>0</v>
      </c>
      <c r="BF288" s="211">
        <f>IF(N288="snížená",J288,0)</f>
        <v>0</v>
      </c>
      <c r="BG288" s="211">
        <f>IF(N288="zákl. přenesená",J288,0)</f>
        <v>0</v>
      </c>
      <c r="BH288" s="211">
        <f>IF(N288="sníž. přenesená",J288,0)</f>
        <v>0</v>
      </c>
      <c r="BI288" s="211">
        <f>IF(N288="nulová",J288,0)</f>
        <v>0</v>
      </c>
      <c r="BJ288" s="18" t="s">
        <v>217</v>
      </c>
      <c r="BK288" s="211">
        <f>ROUND(I288*H288,2)</f>
        <v>0</v>
      </c>
      <c r="BL288" s="18" t="s">
        <v>217</v>
      </c>
      <c r="BM288" s="210" t="s">
        <v>766</v>
      </c>
    </row>
    <row r="289" s="2" customFormat="1">
      <c r="A289" s="40"/>
      <c r="B289" s="41"/>
      <c r="C289" s="42"/>
      <c r="D289" s="212" t="s">
        <v>220</v>
      </c>
      <c r="E289" s="42"/>
      <c r="F289" s="213" t="s">
        <v>1519</v>
      </c>
      <c r="G289" s="42"/>
      <c r="H289" s="42"/>
      <c r="I289" s="214"/>
      <c r="J289" s="42"/>
      <c r="K289" s="42"/>
      <c r="L289" s="46"/>
      <c r="M289" s="215"/>
      <c r="N289" s="216"/>
      <c r="O289" s="87"/>
      <c r="P289" s="87"/>
      <c r="Q289" s="87"/>
      <c r="R289" s="87"/>
      <c r="S289" s="87"/>
      <c r="T289" s="87"/>
      <c r="U289" s="88"/>
      <c r="V289" s="40"/>
      <c r="W289" s="40"/>
      <c r="X289" s="40"/>
      <c r="Y289" s="40"/>
      <c r="Z289" s="40"/>
      <c r="AA289" s="40"/>
      <c r="AB289" s="40"/>
      <c r="AC289" s="40"/>
      <c r="AD289" s="40"/>
      <c r="AE289" s="40"/>
      <c r="AT289" s="18" t="s">
        <v>220</v>
      </c>
      <c r="AU289" s="18" t="s">
        <v>80</v>
      </c>
    </row>
    <row r="290" s="2" customFormat="1" ht="16.5" customHeight="1">
      <c r="A290" s="40"/>
      <c r="B290" s="41"/>
      <c r="C290" s="250" t="s">
        <v>1520</v>
      </c>
      <c r="D290" s="250" t="s">
        <v>313</v>
      </c>
      <c r="E290" s="251" t="s">
        <v>1521</v>
      </c>
      <c r="F290" s="252" t="s">
        <v>1522</v>
      </c>
      <c r="G290" s="253" t="s">
        <v>239</v>
      </c>
      <c r="H290" s="254">
        <v>56</v>
      </c>
      <c r="I290" s="255"/>
      <c r="J290" s="256">
        <f>ROUND(I290*H290,2)</f>
        <v>0</v>
      </c>
      <c r="K290" s="252" t="s">
        <v>216</v>
      </c>
      <c r="L290" s="257"/>
      <c r="M290" s="258" t="s">
        <v>39</v>
      </c>
      <c r="N290" s="259" t="s">
        <v>53</v>
      </c>
      <c r="O290" s="87"/>
      <c r="P290" s="208">
        <f>O290*H290</f>
        <v>0</v>
      </c>
      <c r="Q290" s="208">
        <v>5.0000000000000002E-05</v>
      </c>
      <c r="R290" s="208">
        <f>Q290*H290</f>
        <v>0.0028</v>
      </c>
      <c r="S290" s="208">
        <v>0</v>
      </c>
      <c r="T290" s="208">
        <f>S290*H290</f>
        <v>0</v>
      </c>
      <c r="U290" s="209" t="s">
        <v>39</v>
      </c>
      <c r="V290" s="40"/>
      <c r="W290" s="40"/>
      <c r="X290" s="40"/>
      <c r="Y290" s="40"/>
      <c r="Z290" s="40"/>
      <c r="AA290" s="40"/>
      <c r="AB290" s="40"/>
      <c r="AC290" s="40"/>
      <c r="AD290" s="40"/>
      <c r="AE290" s="40"/>
      <c r="AR290" s="210" t="s">
        <v>219</v>
      </c>
      <c r="AT290" s="210" t="s">
        <v>313</v>
      </c>
      <c r="AU290" s="210" t="s">
        <v>80</v>
      </c>
      <c r="AY290" s="18" t="s">
        <v>218</v>
      </c>
      <c r="BE290" s="211">
        <f>IF(N290="základní",J290,0)</f>
        <v>0</v>
      </c>
      <c r="BF290" s="211">
        <f>IF(N290="snížená",J290,0)</f>
        <v>0</v>
      </c>
      <c r="BG290" s="211">
        <f>IF(N290="zákl. přenesená",J290,0)</f>
        <v>0</v>
      </c>
      <c r="BH290" s="211">
        <f>IF(N290="sníž. přenesená",J290,0)</f>
        <v>0</v>
      </c>
      <c r="BI290" s="211">
        <f>IF(N290="nulová",J290,0)</f>
        <v>0</v>
      </c>
      <c r="BJ290" s="18" t="s">
        <v>217</v>
      </c>
      <c r="BK290" s="211">
        <f>ROUND(I290*H290,2)</f>
        <v>0</v>
      </c>
      <c r="BL290" s="18" t="s">
        <v>217</v>
      </c>
      <c r="BM290" s="210" t="s">
        <v>562</v>
      </c>
    </row>
    <row r="291" s="2" customFormat="1">
      <c r="A291" s="40"/>
      <c r="B291" s="41"/>
      <c r="C291" s="42"/>
      <c r="D291" s="212" t="s">
        <v>220</v>
      </c>
      <c r="E291" s="42"/>
      <c r="F291" s="213" t="s">
        <v>1522</v>
      </c>
      <c r="G291" s="42"/>
      <c r="H291" s="42"/>
      <c r="I291" s="214"/>
      <c r="J291" s="42"/>
      <c r="K291" s="42"/>
      <c r="L291" s="46"/>
      <c r="M291" s="215"/>
      <c r="N291" s="216"/>
      <c r="O291" s="87"/>
      <c r="P291" s="87"/>
      <c r="Q291" s="87"/>
      <c r="R291" s="87"/>
      <c r="S291" s="87"/>
      <c r="T291" s="87"/>
      <c r="U291" s="88"/>
      <c r="V291" s="40"/>
      <c r="W291" s="40"/>
      <c r="X291" s="40"/>
      <c r="Y291" s="40"/>
      <c r="Z291" s="40"/>
      <c r="AA291" s="40"/>
      <c r="AB291" s="40"/>
      <c r="AC291" s="40"/>
      <c r="AD291" s="40"/>
      <c r="AE291" s="40"/>
      <c r="AT291" s="18" t="s">
        <v>220</v>
      </c>
      <c r="AU291" s="18" t="s">
        <v>80</v>
      </c>
    </row>
    <row r="292" s="2" customFormat="1">
      <c r="A292" s="40"/>
      <c r="B292" s="41"/>
      <c r="C292" s="42"/>
      <c r="D292" s="212" t="s">
        <v>234</v>
      </c>
      <c r="E292" s="42"/>
      <c r="F292" s="239" t="s">
        <v>1523</v>
      </c>
      <c r="G292" s="42"/>
      <c r="H292" s="42"/>
      <c r="I292" s="214"/>
      <c r="J292" s="42"/>
      <c r="K292" s="42"/>
      <c r="L292" s="46"/>
      <c r="M292" s="215"/>
      <c r="N292" s="216"/>
      <c r="O292" s="87"/>
      <c r="P292" s="87"/>
      <c r="Q292" s="87"/>
      <c r="R292" s="87"/>
      <c r="S292" s="87"/>
      <c r="T292" s="87"/>
      <c r="U292" s="88"/>
      <c r="V292" s="40"/>
      <c r="W292" s="40"/>
      <c r="X292" s="40"/>
      <c r="Y292" s="40"/>
      <c r="Z292" s="40"/>
      <c r="AA292" s="40"/>
      <c r="AB292" s="40"/>
      <c r="AC292" s="40"/>
      <c r="AD292" s="40"/>
      <c r="AE292" s="40"/>
      <c r="AT292" s="18" t="s">
        <v>234</v>
      </c>
      <c r="AU292" s="18" t="s">
        <v>80</v>
      </c>
    </row>
    <row r="293" s="2" customFormat="1" ht="16.5" customHeight="1">
      <c r="A293" s="40"/>
      <c r="B293" s="41"/>
      <c r="C293" s="250" t="s">
        <v>535</v>
      </c>
      <c r="D293" s="250" t="s">
        <v>313</v>
      </c>
      <c r="E293" s="251" t="s">
        <v>1524</v>
      </c>
      <c r="F293" s="252" t="s">
        <v>1525</v>
      </c>
      <c r="G293" s="253" t="s">
        <v>239</v>
      </c>
      <c r="H293" s="254">
        <v>16</v>
      </c>
      <c r="I293" s="255"/>
      <c r="J293" s="256">
        <f>ROUND(I293*H293,2)</f>
        <v>0</v>
      </c>
      <c r="K293" s="252" t="s">
        <v>216</v>
      </c>
      <c r="L293" s="257"/>
      <c r="M293" s="258" t="s">
        <v>39</v>
      </c>
      <c r="N293" s="259" t="s">
        <v>53</v>
      </c>
      <c r="O293" s="87"/>
      <c r="P293" s="208">
        <f>O293*H293</f>
        <v>0</v>
      </c>
      <c r="Q293" s="208">
        <v>0.0085199999999999998</v>
      </c>
      <c r="R293" s="208">
        <f>Q293*H293</f>
        <v>0.13632</v>
      </c>
      <c r="S293" s="208">
        <v>0</v>
      </c>
      <c r="T293" s="208">
        <f>S293*H293</f>
        <v>0</v>
      </c>
      <c r="U293" s="209" t="s">
        <v>39</v>
      </c>
      <c r="V293" s="40"/>
      <c r="W293" s="40"/>
      <c r="X293" s="40"/>
      <c r="Y293" s="40"/>
      <c r="Z293" s="40"/>
      <c r="AA293" s="40"/>
      <c r="AB293" s="40"/>
      <c r="AC293" s="40"/>
      <c r="AD293" s="40"/>
      <c r="AE293" s="40"/>
      <c r="AR293" s="210" t="s">
        <v>219</v>
      </c>
      <c r="AT293" s="210" t="s">
        <v>313</v>
      </c>
      <c r="AU293" s="210" t="s">
        <v>80</v>
      </c>
      <c r="AY293" s="18" t="s">
        <v>218</v>
      </c>
      <c r="BE293" s="211">
        <f>IF(N293="základní",J293,0)</f>
        <v>0</v>
      </c>
      <c r="BF293" s="211">
        <f>IF(N293="snížená",J293,0)</f>
        <v>0</v>
      </c>
      <c r="BG293" s="211">
        <f>IF(N293="zákl. přenesená",J293,0)</f>
        <v>0</v>
      </c>
      <c r="BH293" s="211">
        <f>IF(N293="sníž. přenesená",J293,0)</f>
        <v>0</v>
      </c>
      <c r="BI293" s="211">
        <f>IF(N293="nulová",J293,0)</f>
        <v>0</v>
      </c>
      <c r="BJ293" s="18" t="s">
        <v>217</v>
      </c>
      <c r="BK293" s="211">
        <f>ROUND(I293*H293,2)</f>
        <v>0</v>
      </c>
      <c r="BL293" s="18" t="s">
        <v>217</v>
      </c>
      <c r="BM293" s="210" t="s">
        <v>566</v>
      </c>
    </row>
    <row r="294" s="2" customFormat="1">
      <c r="A294" s="40"/>
      <c r="B294" s="41"/>
      <c r="C294" s="42"/>
      <c r="D294" s="212" t="s">
        <v>220</v>
      </c>
      <c r="E294" s="42"/>
      <c r="F294" s="213" t="s">
        <v>1525</v>
      </c>
      <c r="G294" s="42"/>
      <c r="H294" s="42"/>
      <c r="I294" s="214"/>
      <c r="J294" s="42"/>
      <c r="K294" s="42"/>
      <c r="L294" s="46"/>
      <c r="M294" s="215"/>
      <c r="N294" s="216"/>
      <c r="O294" s="87"/>
      <c r="P294" s="87"/>
      <c r="Q294" s="87"/>
      <c r="R294" s="87"/>
      <c r="S294" s="87"/>
      <c r="T294" s="87"/>
      <c r="U294" s="88"/>
      <c r="V294" s="40"/>
      <c r="W294" s="40"/>
      <c r="X294" s="40"/>
      <c r="Y294" s="40"/>
      <c r="Z294" s="40"/>
      <c r="AA294" s="40"/>
      <c r="AB294" s="40"/>
      <c r="AC294" s="40"/>
      <c r="AD294" s="40"/>
      <c r="AE294" s="40"/>
      <c r="AT294" s="18" t="s">
        <v>220</v>
      </c>
      <c r="AU294" s="18" t="s">
        <v>80</v>
      </c>
    </row>
    <row r="295" s="2" customFormat="1">
      <c r="A295" s="40"/>
      <c r="B295" s="41"/>
      <c r="C295" s="42"/>
      <c r="D295" s="212" t="s">
        <v>234</v>
      </c>
      <c r="E295" s="42"/>
      <c r="F295" s="239" t="s">
        <v>1526</v>
      </c>
      <c r="G295" s="42"/>
      <c r="H295" s="42"/>
      <c r="I295" s="214"/>
      <c r="J295" s="42"/>
      <c r="K295" s="42"/>
      <c r="L295" s="46"/>
      <c r="M295" s="215"/>
      <c r="N295" s="216"/>
      <c r="O295" s="87"/>
      <c r="P295" s="87"/>
      <c r="Q295" s="87"/>
      <c r="R295" s="87"/>
      <c r="S295" s="87"/>
      <c r="T295" s="87"/>
      <c r="U295" s="88"/>
      <c r="V295" s="40"/>
      <c r="W295" s="40"/>
      <c r="X295" s="40"/>
      <c r="Y295" s="40"/>
      <c r="Z295" s="40"/>
      <c r="AA295" s="40"/>
      <c r="AB295" s="40"/>
      <c r="AC295" s="40"/>
      <c r="AD295" s="40"/>
      <c r="AE295" s="40"/>
      <c r="AT295" s="18" t="s">
        <v>234</v>
      </c>
      <c r="AU295" s="18" t="s">
        <v>80</v>
      </c>
    </row>
    <row r="296" s="2" customFormat="1" ht="16.5" customHeight="1">
      <c r="A296" s="40"/>
      <c r="B296" s="41"/>
      <c r="C296" s="250" t="s">
        <v>1527</v>
      </c>
      <c r="D296" s="250" t="s">
        <v>313</v>
      </c>
      <c r="E296" s="251" t="s">
        <v>1528</v>
      </c>
      <c r="F296" s="252" t="s">
        <v>1529</v>
      </c>
      <c r="G296" s="253" t="s">
        <v>239</v>
      </c>
      <c r="H296" s="254">
        <v>16</v>
      </c>
      <c r="I296" s="255"/>
      <c r="J296" s="256">
        <f>ROUND(I296*H296,2)</f>
        <v>0</v>
      </c>
      <c r="K296" s="252" t="s">
        <v>216</v>
      </c>
      <c r="L296" s="257"/>
      <c r="M296" s="258" t="s">
        <v>39</v>
      </c>
      <c r="N296" s="259" t="s">
        <v>53</v>
      </c>
      <c r="O296" s="87"/>
      <c r="P296" s="208">
        <f>O296*H296</f>
        <v>0</v>
      </c>
      <c r="Q296" s="208">
        <v>0.0074200000000000004</v>
      </c>
      <c r="R296" s="208">
        <f>Q296*H296</f>
        <v>0.11872000000000001</v>
      </c>
      <c r="S296" s="208">
        <v>0</v>
      </c>
      <c r="T296" s="208">
        <f>S296*H296</f>
        <v>0</v>
      </c>
      <c r="U296" s="209" t="s">
        <v>39</v>
      </c>
      <c r="V296" s="40"/>
      <c r="W296" s="40"/>
      <c r="X296" s="40"/>
      <c r="Y296" s="40"/>
      <c r="Z296" s="40"/>
      <c r="AA296" s="40"/>
      <c r="AB296" s="40"/>
      <c r="AC296" s="40"/>
      <c r="AD296" s="40"/>
      <c r="AE296" s="40"/>
      <c r="AR296" s="210" t="s">
        <v>219</v>
      </c>
      <c r="AT296" s="210" t="s">
        <v>313</v>
      </c>
      <c r="AU296" s="210" t="s">
        <v>80</v>
      </c>
      <c r="AY296" s="18" t="s">
        <v>218</v>
      </c>
      <c r="BE296" s="211">
        <f>IF(N296="základní",J296,0)</f>
        <v>0</v>
      </c>
      <c r="BF296" s="211">
        <f>IF(N296="snížená",J296,0)</f>
        <v>0</v>
      </c>
      <c r="BG296" s="211">
        <f>IF(N296="zákl. přenesená",J296,0)</f>
        <v>0</v>
      </c>
      <c r="BH296" s="211">
        <f>IF(N296="sníž. přenesená",J296,0)</f>
        <v>0</v>
      </c>
      <c r="BI296" s="211">
        <f>IF(N296="nulová",J296,0)</f>
        <v>0</v>
      </c>
      <c r="BJ296" s="18" t="s">
        <v>217</v>
      </c>
      <c r="BK296" s="211">
        <f>ROUND(I296*H296,2)</f>
        <v>0</v>
      </c>
      <c r="BL296" s="18" t="s">
        <v>217</v>
      </c>
      <c r="BM296" s="210" t="s">
        <v>775</v>
      </c>
    </row>
    <row r="297" s="2" customFormat="1">
      <c r="A297" s="40"/>
      <c r="B297" s="41"/>
      <c r="C297" s="42"/>
      <c r="D297" s="212" t="s">
        <v>220</v>
      </c>
      <c r="E297" s="42"/>
      <c r="F297" s="213" t="s">
        <v>1529</v>
      </c>
      <c r="G297" s="42"/>
      <c r="H297" s="42"/>
      <c r="I297" s="214"/>
      <c r="J297" s="42"/>
      <c r="K297" s="42"/>
      <c r="L297" s="46"/>
      <c r="M297" s="215"/>
      <c r="N297" s="216"/>
      <c r="O297" s="87"/>
      <c r="P297" s="87"/>
      <c r="Q297" s="87"/>
      <c r="R297" s="87"/>
      <c r="S297" s="87"/>
      <c r="T297" s="87"/>
      <c r="U297" s="88"/>
      <c r="V297" s="40"/>
      <c r="W297" s="40"/>
      <c r="X297" s="40"/>
      <c r="Y297" s="40"/>
      <c r="Z297" s="40"/>
      <c r="AA297" s="40"/>
      <c r="AB297" s="40"/>
      <c r="AC297" s="40"/>
      <c r="AD297" s="40"/>
      <c r="AE297" s="40"/>
      <c r="AT297" s="18" t="s">
        <v>220</v>
      </c>
      <c r="AU297" s="18" t="s">
        <v>80</v>
      </c>
    </row>
    <row r="298" s="2" customFormat="1">
      <c r="A298" s="40"/>
      <c r="B298" s="41"/>
      <c r="C298" s="42"/>
      <c r="D298" s="212" t="s">
        <v>234</v>
      </c>
      <c r="E298" s="42"/>
      <c r="F298" s="239" t="s">
        <v>1530</v>
      </c>
      <c r="G298" s="42"/>
      <c r="H298" s="42"/>
      <c r="I298" s="214"/>
      <c r="J298" s="42"/>
      <c r="K298" s="42"/>
      <c r="L298" s="46"/>
      <c r="M298" s="215"/>
      <c r="N298" s="216"/>
      <c r="O298" s="87"/>
      <c r="P298" s="87"/>
      <c r="Q298" s="87"/>
      <c r="R298" s="87"/>
      <c r="S298" s="87"/>
      <c r="T298" s="87"/>
      <c r="U298" s="88"/>
      <c r="V298" s="40"/>
      <c r="W298" s="40"/>
      <c r="X298" s="40"/>
      <c r="Y298" s="40"/>
      <c r="Z298" s="40"/>
      <c r="AA298" s="40"/>
      <c r="AB298" s="40"/>
      <c r="AC298" s="40"/>
      <c r="AD298" s="40"/>
      <c r="AE298" s="40"/>
      <c r="AT298" s="18" t="s">
        <v>234</v>
      </c>
      <c r="AU298" s="18" t="s">
        <v>80</v>
      </c>
    </row>
    <row r="299" s="2" customFormat="1" ht="16.5" customHeight="1">
      <c r="A299" s="40"/>
      <c r="B299" s="41"/>
      <c r="C299" s="250" t="s">
        <v>316</v>
      </c>
      <c r="D299" s="250" t="s">
        <v>313</v>
      </c>
      <c r="E299" s="251" t="s">
        <v>1531</v>
      </c>
      <c r="F299" s="252" t="s">
        <v>1532</v>
      </c>
      <c r="G299" s="253" t="s">
        <v>239</v>
      </c>
      <c r="H299" s="254">
        <v>18</v>
      </c>
      <c r="I299" s="255"/>
      <c r="J299" s="256">
        <f>ROUND(I299*H299,2)</f>
        <v>0</v>
      </c>
      <c r="K299" s="252" t="s">
        <v>216</v>
      </c>
      <c r="L299" s="257"/>
      <c r="M299" s="258" t="s">
        <v>39</v>
      </c>
      <c r="N299" s="259" t="s">
        <v>53</v>
      </c>
      <c r="O299" s="87"/>
      <c r="P299" s="208">
        <f>O299*H299</f>
        <v>0</v>
      </c>
      <c r="Q299" s="208">
        <v>0.0089099999999999995</v>
      </c>
      <c r="R299" s="208">
        <f>Q299*H299</f>
        <v>0.16038</v>
      </c>
      <c r="S299" s="208">
        <v>0</v>
      </c>
      <c r="T299" s="208">
        <f>S299*H299</f>
        <v>0</v>
      </c>
      <c r="U299" s="209" t="s">
        <v>39</v>
      </c>
      <c r="V299" s="40"/>
      <c r="W299" s="40"/>
      <c r="X299" s="40"/>
      <c r="Y299" s="40"/>
      <c r="Z299" s="40"/>
      <c r="AA299" s="40"/>
      <c r="AB299" s="40"/>
      <c r="AC299" s="40"/>
      <c r="AD299" s="40"/>
      <c r="AE299" s="40"/>
      <c r="AR299" s="210" t="s">
        <v>219</v>
      </c>
      <c r="AT299" s="210" t="s">
        <v>313</v>
      </c>
      <c r="AU299" s="210" t="s">
        <v>80</v>
      </c>
      <c r="AY299" s="18" t="s">
        <v>218</v>
      </c>
      <c r="BE299" s="211">
        <f>IF(N299="základní",J299,0)</f>
        <v>0</v>
      </c>
      <c r="BF299" s="211">
        <f>IF(N299="snížená",J299,0)</f>
        <v>0</v>
      </c>
      <c r="BG299" s="211">
        <f>IF(N299="zákl. přenesená",J299,0)</f>
        <v>0</v>
      </c>
      <c r="BH299" s="211">
        <f>IF(N299="sníž. přenesená",J299,0)</f>
        <v>0</v>
      </c>
      <c r="BI299" s="211">
        <f>IF(N299="nulová",J299,0)</f>
        <v>0</v>
      </c>
      <c r="BJ299" s="18" t="s">
        <v>217</v>
      </c>
      <c r="BK299" s="211">
        <f>ROUND(I299*H299,2)</f>
        <v>0</v>
      </c>
      <c r="BL299" s="18" t="s">
        <v>217</v>
      </c>
      <c r="BM299" s="210" t="s">
        <v>779</v>
      </c>
    </row>
    <row r="300" s="2" customFormat="1">
      <c r="A300" s="40"/>
      <c r="B300" s="41"/>
      <c r="C300" s="42"/>
      <c r="D300" s="212" t="s">
        <v>220</v>
      </c>
      <c r="E300" s="42"/>
      <c r="F300" s="213" t="s">
        <v>1532</v>
      </c>
      <c r="G300" s="42"/>
      <c r="H300" s="42"/>
      <c r="I300" s="214"/>
      <c r="J300" s="42"/>
      <c r="K300" s="42"/>
      <c r="L300" s="46"/>
      <c r="M300" s="215"/>
      <c r="N300" s="216"/>
      <c r="O300" s="87"/>
      <c r="P300" s="87"/>
      <c r="Q300" s="87"/>
      <c r="R300" s="87"/>
      <c r="S300" s="87"/>
      <c r="T300" s="87"/>
      <c r="U300" s="88"/>
      <c r="V300" s="40"/>
      <c r="W300" s="40"/>
      <c r="X300" s="40"/>
      <c r="Y300" s="40"/>
      <c r="Z300" s="40"/>
      <c r="AA300" s="40"/>
      <c r="AB300" s="40"/>
      <c r="AC300" s="40"/>
      <c r="AD300" s="40"/>
      <c r="AE300" s="40"/>
      <c r="AT300" s="18" t="s">
        <v>220</v>
      </c>
      <c r="AU300" s="18" t="s">
        <v>80</v>
      </c>
    </row>
    <row r="301" s="2" customFormat="1">
      <c r="A301" s="40"/>
      <c r="B301" s="41"/>
      <c r="C301" s="42"/>
      <c r="D301" s="212" t="s">
        <v>234</v>
      </c>
      <c r="E301" s="42"/>
      <c r="F301" s="239" t="s">
        <v>1533</v>
      </c>
      <c r="G301" s="42"/>
      <c r="H301" s="42"/>
      <c r="I301" s="214"/>
      <c r="J301" s="42"/>
      <c r="K301" s="42"/>
      <c r="L301" s="46"/>
      <c r="M301" s="215"/>
      <c r="N301" s="216"/>
      <c r="O301" s="87"/>
      <c r="P301" s="87"/>
      <c r="Q301" s="87"/>
      <c r="R301" s="87"/>
      <c r="S301" s="87"/>
      <c r="T301" s="87"/>
      <c r="U301" s="88"/>
      <c r="V301" s="40"/>
      <c r="W301" s="40"/>
      <c r="X301" s="40"/>
      <c r="Y301" s="40"/>
      <c r="Z301" s="40"/>
      <c r="AA301" s="40"/>
      <c r="AB301" s="40"/>
      <c r="AC301" s="40"/>
      <c r="AD301" s="40"/>
      <c r="AE301" s="40"/>
      <c r="AT301" s="18" t="s">
        <v>234</v>
      </c>
      <c r="AU301" s="18" t="s">
        <v>80</v>
      </c>
    </row>
    <row r="302" s="2" customFormat="1" ht="16.5" customHeight="1">
      <c r="A302" s="40"/>
      <c r="B302" s="41"/>
      <c r="C302" s="250" t="s">
        <v>1534</v>
      </c>
      <c r="D302" s="250" t="s">
        <v>313</v>
      </c>
      <c r="E302" s="251" t="s">
        <v>1535</v>
      </c>
      <c r="F302" s="252" t="s">
        <v>1536</v>
      </c>
      <c r="G302" s="253" t="s">
        <v>239</v>
      </c>
      <c r="H302" s="254">
        <v>18</v>
      </c>
      <c r="I302" s="255"/>
      <c r="J302" s="256">
        <f>ROUND(I302*H302,2)</f>
        <v>0</v>
      </c>
      <c r="K302" s="252" t="s">
        <v>216</v>
      </c>
      <c r="L302" s="257"/>
      <c r="M302" s="258" t="s">
        <v>39</v>
      </c>
      <c r="N302" s="259" t="s">
        <v>53</v>
      </c>
      <c r="O302" s="87"/>
      <c r="P302" s="208">
        <f>O302*H302</f>
        <v>0</v>
      </c>
      <c r="Q302" s="208">
        <v>0.0075700000000000003</v>
      </c>
      <c r="R302" s="208">
        <f>Q302*H302</f>
        <v>0.13625999999999999</v>
      </c>
      <c r="S302" s="208">
        <v>0</v>
      </c>
      <c r="T302" s="208">
        <f>S302*H302</f>
        <v>0</v>
      </c>
      <c r="U302" s="209" t="s">
        <v>39</v>
      </c>
      <c r="V302" s="40"/>
      <c r="W302" s="40"/>
      <c r="X302" s="40"/>
      <c r="Y302" s="40"/>
      <c r="Z302" s="40"/>
      <c r="AA302" s="40"/>
      <c r="AB302" s="40"/>
      <c r="AC302" s="40"/>
      <c r="AD302" s="40"/>
      <c r="AE302" s="40"/>
      <c r="AR302" s="210" t="s">
        <v>219</v>
      </c>
      <c r="AT302" s="210" t="s">
        <v>313</v>
      </c>
      <c r="AU302" s="210" t="s">
        <v>80</v>
      </c>
      <c r="AY302" s="18" t="s">
        <v>218</v>
      </c>
      <c r="BE302" s="211">
        <f>IF(N302="základní",J302,0)</f>
        <v>0</v>
      </c>
      <c r="BF302" s="211">
        <f>IF(N302="snížená",J302,0)</f>
        <v>0</v>
      </c>
      <c r="BG302" s="211">
        <f>IF(N302="zákl. přenesená",J302,0)</f>
        <v>0</v>
      </c>
      <c r="BH302" s="211">
        <f>IF(N302="sníž. přenesená",J302,0)</f>
        <v>0</v>
      </c>
      <c r="BI302" s="211">
        <f>IF(N302="nulová",J302,0)</f>
        <v>0</v>
      </c>
      <c r="BJ302" s="18" t="s">
        <v>217</v>
      </c>
      <c r="BK302" s="211">
        <f>ROUND(I302*H302,2)</f>
        <v>0</v>
      </c>
      <c r="BL302" s="18" t="s">
        <v>217</v>
      </c>
      <c r="BM302" s="210" t="s">
        <v>570</v>
      </c>
    </row>
    <row r="303" s="2" customFormat="1">
      <c r="A303" s="40"/>
      <c r="B303" s="41"/>
      <c r="C303" s="42"/>
      <c r="D303" s="212" t="s">
        <v>220</v>
      </c>
      <c r="E303" s="42"/>
      <c r="F303" s="213" t="s">
        <v>1536</v>
      </c>
      <c r="G303" s="42"/>
      <c r="H303" s="42"/>
      <c r="I303" s="214"/>
      <c r="J303" s="42"/>
      <c r="K303" s="42"/>
      <c r="L303" s="46"/>
      <c r="M303" s="215"/>
      <c r="N303" s="216"/>
      <c r="O303" s="87"/>
      <c r="P303" s="87"/>
      <c r="Q303" s="87"/>
      <c r="R303" s="87"/>
      <c r="S303" s="87"/>
      <c r="T303" s="87"/>
      <c r="U303" s="88"/>
      <c r="V303" s="40"/>
      <c r="W303" s="40"/>
      <c r="X303" s="40"/>
      <c r="Y303" s="40"/>
      <c r="Z303" s="40"/>
      <c r="AA303" s="40"/>
      <c r="AB303" s="40"/>
      <c r="AC303" s="40"/>
      <c r="AD303" s="40"/>
      <c r="AE303" s="40"/>
      <c r="AT303" s="18" t="s">
        <v>220</v>
      </c>
      <c r="AU303" s="18" t="s">
        <v>80</v>
      </c>
    </row>
    <row r="304" s="2" customFormat="1">
      <c r="A304" s="40"/>
      <c r="B304" s="41"/>
      <c r="C304" s="42"/>
      <c r="D304" s="212" t="s">
        <v>234</v>
      </c>
      <c r="E304" s="42"/>
      <c r="F304" s="239" t="s">
        <v>1537</v>
      </c>
      <c r="G304" s="42"/>
      <c r="H304" s="42"/>
      <c r="I304" s="214"/>
      <c r="J304" s="42"/>
      <c r="K304" s="42"/>
      <c r="L304" s="46"/>
      <c r="M304" s="215"/>
      <c r="N304" s="216"/>
      <c r="O304" s="87"/>
      <c r="P304" s="87"/>
      <c r="Q304" s="87"/>
      <c r="R304" s="87"/>
      <c r="S304" s="87"/>
      <c r="T304" s="87"/>
      <c r="U304" s="88"/>
      <c r="V304" s="40"/>
      <c r="W304" s="40"/>
      <c r="X304" s="40"/>
      <c r="Y304" s="40"/>
      <c r="Z304" s="40"/>
      <c r="AA304" s="40"/>
      <c r="AB304" s="40"/>
      <c r="AC304" s="40"/>
      <c r="AD304" s="40"/>
      <c r="AE304" s="40"/>
      <c r="AT304" s="18" t="s">
        <v>234</v>
      </c>
      <c r="AU304" s="18" t="s">
        <v>80</v>
      </c>
    </row>
    <row r="305" s="2" customFormat="1" ht="16.5" customHeight="1">
      <c r="A305" s="40"/>
      <c r="B305" s="41"/>
      <c r="C305" s="250" t="s">
        <v>541</v>
      </c>
      <c r="D305" s="250" t="s">
        <v>313</v>
      </c>
      <c r="E305" s="251" t="s">
        <v>1397</v>
      </c>
      <c r="F305" s="252" t="s">
        <v>1398</v>
      </c>
      <c r="G305" s="253" t="s">
        <v>215</v>
      </c>
      <c r="H305" s="254">
        <v>40</v>
      </c>
      <c r="I305" s="255"/>
      <c r="J305" s="256">
        <f>ROUND(I305*H305,2)</f>
        <v>0</v>
      </c>
      <c r="K305" s="252" t="s">
        <v>216</v>
      </c>
      <c r="L305" s="257"/>
      <c r="M305" s="258" t="s">
        <v>39</v>
      </c>
      <c r="N305" s="259" t="s">
        <v>53</v>
      </c>
      <c r="O305" s="87"/>
      <c r="P305" s="208">
        <f>O305*H305</f>
        <v>0</v>
      </c>
      <c r="Q305" s="208">
        <v>0.001</v>
      </c>
      <c r="R305" s="208">
        <f>Q305*H305</f>
        <v>0.040000000000000001</v>
      </c>
      <c r="S305" s="208">
        <v>0</v>
      </c>
      <c r="T305" s="208">
        <f>S305*H305</f>
        <v>0</v>
      </c>
      <c r="U305" s="209" t="s">
        <v>39</v>
      </c>
      <c r="V305" s="40"/>
      <c r="W305" s="40"/>
      <c r="X305" s="40"/>
      <c r="Y305" s="40"/>
      <c r="Z305" s="40"/>
      <c r="AA305" s="40"/>
      <c r="AB305" s="40"/>
      <c r="AC305" s="40"/>
      <c r="AD305" s="40"/>
      <c r="AE305" s="40"/>
      <c r="AR305" s="210" t="s">
        <v>219</v>
      </c>
      <c r="AT305" s="210" t="s">
        <v>313</v>
      </c>
      <c r="AU305" s="210" t="s">
        <v>80</v>
      </c>
      <c r="AY305" s="18" t="s">
        <v>218</v>
      </c>
      <c r="BE305" s="211">
        <f>IF(N305="základní",J305,0)</f>
        <v>0</v>
      </c>
      <c r="BF305" s="211">
        <f>IF(N305="snížená",J305,0)</f>
        <v>0</v>
      </c>
      <c r="BG305" s="211">
        <f>IF(N305="zákl. přenesená",J305,0)</f>
        <v>0</v>
      </c>
      <c r="BH305" s="211">
        <f>IF(N305="sníž. přenesená",J305,0)</f>
        <v>0</v>
      </c>
      <c r="BI305" s="211">
        <f>IF(N305="nulová",J305,0)</f>
        <v>0</v>
      </c>
      <c r="BJ305" s="18" t="s">
        <v>217</v>
      </c>
      <c r="BK305" s="211">
        <f>ROUND(I305*H305,2)</f>
        <v>0</v>
      </c>
      <c r="BL305" s="18" t="s">
        <v>217</v>
      </c>
      <c r="BM305" s="210" t="s">
        <v>576</v>
      </c>
    </row>
    <row r="306" s="2" customFormat="1">
      <c r="A306" s="40"/>
      <c r="B306" s="41"/>
      <c r="C306" s="42"/>
      <c r="D306" s="212" t="s">
        <v>220</v>
      </c>
      <c r="E306" s="42"/>
      <c r="F306" s="213" t="s">
        <v>1398</v>
      </c>
      <c r="G306" s="42"/>
      <c r="H306" s="42"/>
      <c r="I306" s="214"/>
      <c r="J306" s="42"/>
      <c r="K306" s="42"/>
      <c r="L306" s="46"/>
      <c r="M306" s="215"/>
      <c r="N306" s="216"/>
      <c r="O306" s="87"/>
      <c r="P306" s="87"/>
      <c r="Q306" s="87"/>
      <c r="R306" s="87"/>
      <c r="S306" s="87"/>
      <c r="T306" s="87"/>
      <c r="U306" s="88"/>
      <c r="V306" s="40"/>
      <c r="W306" s="40"/>
      <c r="X306" s="40"/>
      <c r="Y306" s="40"/>
      <c r="Z306" s="40"/>
      <c r="AA306" s="40"/>
      <c r="AB306" s="40"/>
      <c r="AC306" s="40"/>
      <c r="AD306" s="40"/>
      <c r="AE306" s="40"/>
      <c r="AT306" s="18" t="s">
        <v>220</v>
      </c>
      <c r="AU306" s="18" t="s">
        <v>80</v>
      </c>
    </row>
    <row r="307" s="2" customFormat="1">
      <c r="A307" s="40"/>
      <c r="B307" s="41"/>
      <c r="C307" s="42"/>
      <c r="D307" s="212" t="s">
        <v>234</v>
      </c>
      <c r="E307" s="42"/>
      <c r="F307" s="239" t="s">
        <v>1399</v>
      </c>
      <c r="G307" s="42"/>
      <c r="H307" s="42"/>
      <c r="I307" s="214"/>
      <c r="J307" s="42"/>
      <c r="K307" s="42"/>
      <c r="L307" s="46"/>
      <c r="M307" s="215"/>
      <c r="N307" s="216"/>
      <c r="O307" s="87"/>
      <c r="P307" s="87"/>
      <c r="Q307" s="87"/>
      <c r="R307" s="87"/>
      <c r="S307" s="87"/>
      <c r="T307" s="87"/>
      <c r="U307" s="88"/>
      <c r="V307" s="40"/>
      <c r="W307" s="40"/>
      <c r="X307" s="40"/>
      <c r="Y307" s="40"/>
      <c r="Z307" s="40"/>
      <c r="AA307" s="40"/>
      <c r="AB307" s="40"/>
      <c r="AC307" s="40"/>
      <c r="AD307" s="40"/>
      <c r="AE307" s="40"/>
      <c r="AT307" s="18" t="s">
        <v>234</v>
      </c>
      <c r="AU307" s="18" t="s">
        <v>80</v>
      </c>
    </row>
    <row r="308" s="2" customFormat="1">
      <c r="A308" s="40"/>
      <c r="B308" s="41"/>
      <c r="C308" s="250" t="s">
        <v>1538</v>
      </c>
      <c r="D308" s="250" t="s">
        <v>313</v>
      </c>
      <c r="E308" s="251" t="s">
        <v>1400</v>
      </c>
      <c r="F308" s="252" t="s">
        <v>1401</v>
      </c>
      <c r="G308" s="253" t="s">
        <v>239</v>
      </c>
      <c r="H308" s="254">
        <v>68</v>
      </c>
      <c r="I308" s="255"/>
      <c r="J308" s="256">
        <f>ROUND(I308*H308,2)</f>
        <v>0</v>
      </c>
      <c r="K308" s="252" t="s">
        <v>216</v>
      </c>
      <c r="L308" s="257"/>
      <c r="M308" s="258" t="s">
        <v>39</v>
      </c>
      <c r="N308" s="259" t="s">
        <v>53</v>
      </c>
      <c r="O308" s="87"/>
      <c r="P308" s="208">
        <f>O308*H308</f>
        <v>0</v>
      </c>
      <c r="Q308" s="208">
        <v>9.0000000000000006E-05</v>
      </c>
      <c r="R308" s="208">
        <f>Q308*H308</f>
        <v>0.0061200000000000004</v>
      </c>
      <c r="S308" s="208">
        <v>0</v>
      </c>
      <c r="T308" s="208">
        <f>S308*H308</f>
        <v>0</v>
      </c>
      <c r="U308" s="209" t="s">
        <v>39</v>
      </c>
      <c r="V308" s="40"/>
      <c r="W308" s="40"/>
      <c r="X308" s="40"/>
      <c r="Y308" s="40"/>
      <c r="Z308" s="40"/>
      <c r="AA308" s="40"/>
      <c r="AB308" s="40"/>
      <c r="AC308" s="40"/>
      <c r="AD308" s="40"/>
      <c r="AE308" s="40"/>
      <c r="AR308" s="210" t="s">
        <v>219</v>
      </c>
      <c r="AT308" s="210" t="s">
        <v>313</v>
      </c>
      <c r="AU308" s="210" t="s">
        <v>80</v>
      </c>
      <c r="AY308" s="18" t="s">
        <v>218</v>
      </c>
      <c r="BE308" s="211">
        <f>IF(N308="základní",J308,0)</f>
        <v>0</v>
      </c>
      <c r="BF308" s="211">
        <f>IF(N308="snížená",J308,0)</f>
        <v>0</v>
      </c>
      <c r="BG308" s="211">
        <f>IF(N308="zákl. přenesená",J308,0)</f>
        <v>0</v>
      </c>
      <c r="BH308" s="211">
        <f>IF(N308="sníž. přenesená",J308,0)</f>
        <v>0</v>
      </c>
      <c r="BI308" s="211">
        <f>IF(N308="nulová",J308,0)</f>
        <v>0</v>
      </c>
      <c r="BJ308" s="18" t="s">
        <v>217</v>
      </c>
      <c r="BK308" s="211">
        <f>ROUND(I308*H308,2)</f>
        <v>0</v>
      </c>
      <c r="BL308" s="18" t="s">
        <v>217</v>
      </c>
      <c r="BM308" s="210" t="s">
        <v>580</v>
      </c>
    </row>
    <row r="309" s="2" customFormat="1">
      <c r="A309" s="40"/>
      <c r="B309" s="41"/>
      <c r="C309" s="42"/>
      <c r="D309" s="212" t="s">
        <v>220</v>
      </c>
      <c r="E309" s="42"/>
      <c r="F309" s="213" t="s">
        <v>1401</v>
      </c>
      <c r="G309" s="42"/>
      <c r="H309" s="42"/>
      <c r="I309" s="214"/>
      <c r="J309" s="42"/>
      <c r="K309" s="42"/>
      <c r="L309" s="46"/>
      <c r="M309" s="215"/>
      <c r="N309" s="216"/>
      <c r="O309" s="87"/>
      <c r="P309" s="87"/>
      <c r="Q309" s="87"/>
      <c r="R309" s="87"/>
      <c r="S309" s="87"/>
      <c r="T309" s="87"/>
      <c r="U309" s="88"/>
      <c r="V309" s="40"/>
      <c r="W309" s="40"/>
      <c r="X309" s="40"/>
      <c r="Y309" s="40"/>
      <c r="Z309" s="40"/>
      <c r="AA309" s="40"/>
      <c r="AB309" s="40"/>
      <c r="AC309" s="40"/>
      <c r="AD309" s="40"/>
      <c r="AE309" s="40"/>
      <c r="AT309" s="18" t="s">
        <v>220</v>
      </c>
      <c r="AU309" s="18" t="s">
        <v>80</v>
      </c>
    </row>
    <row r="310" s="2" customFormat="1" ht="55.5" customHeight="1">
      <c r="A310" s="40"/>
      <c r="B310" s="41"/>
      <c r="C310" s="199" t="s">
        <v>321</v>
      </c>
      <c r="D310" s="199" t="s">
        <v>212</v>
      </c>
      <c r="E310" s="200" t="s">
        <v>397</v>
      </c>
      <c r="F310" s="201" t="s">
        <v>398</v>
      </c>
      <c r="G310" s="202" t="s">
        <v>179</v>
      </c>
      <c r="H310" s="203">
        <v>120</v>
      </c>
      <c r="I310" s="204"/>
      <c r="J310" s="205">
        <f>ROUND(I310*H310,2)</f>
        <v>0</v>
      </c>
      <c r="K310" s="201" t="s">
        <v>216</v>
      </c>
      <c r="L310" s="46"/>
      <c r="M310" s="206" t="s">
        <v>39</v>
      </c>
      <c r="N310" s="207" t="s">
        <v>53</v>
      </c>
      <c r="O310" s="87"/>
      <c r="P310" s="208">
        <f>O310*H310</f>
        <v>0</v>
      </c>
      <c r="Q310" s="208">
        <v>0</v>
      </c>
      <c r="R310" s="208">
        <f>Q310*H310</f>
        <v>0</v>
      </c>
      <c r="S310" s="208">
        <v>0</v>
      </c>
      <c r="T310" s="208">
        <f>S310*H310</f>
        <v>0</v>
      </c>
      <c r="U310" s="209" t="s">
        <v>39</v>
      </c>
      <c r="V310" s="40"/>
      <c r="W310" s="40"/>
      <c r="X310" s="40"/>
      <c r="Y310" s="40"/>
      <c r="Z310" s="40"/>
      <c r="AA310" s="40"/>
      <c r="AB310" s="40"/>
      <c r="AC310" s="40"/>
      <c r="AD310" s="40"/>
      <c r="AE310" s="40"/>
      <c r="AR310" s="210" t="s">
        <v>217</v>
      </c>
      <c r="AT310" s="210" t="s">
        <v>212</v>
      </c>
      <c r="AU310" s="210" t="s">
        <v>80</v>
      </c>
      <c r="AY310" s="18" t="s">
        <v>218</v>
      </c>
      <c r="BE310" s="211">
        <f>IF(N310="základní",J310,0)</f>
        <v>0</v>
      </c>
      <c r="BF310" s="211">
        <f>IF(N310="snížená",J310,0)</f>
        <v>0</v>
      </c>
      <c r="BG310" s="211">
        <f>IF(N310="zákl. přenesená",J310,0)</f>
        <v>0</v>
      </c>
      <c r="BH310" s="211">
        <f>IF(N310="sníž. přenesená",J310,0)</f>
        <v>0</v>
      </c>
      <c r="BI310" s="211">
        <f>IF(N310="nulová",J310,0)</f>
        <v>0</v>
      </c>
      <c r="BJ310" s="18" t="s">
        <v>217</v>
      </c>
      <c r="BK310" s="211">
        <f>ROUND(I310*H310,2)</f>
        <v>0</v>
      </c>
      <c r="BL310" s="18" t="s">
        <v>217</v>
      </c>
      <c r="BM310" s="210" t="s">
        <v>584</v>
      </c>
    </row>
    <row r="311" s="2" customFormat="1">
      <c r="A311" s="40"/>
      <c r="B311" s="41"/>
      <c r="C311" s="42"/>
      <c r="D311" s="212" t="s">
        <v>220</v>
      </c>
      <c r="E311" s="42"/>
      <c r="F311" s="213" t="s">
        <v>400</v>
      </c>
      <c r="G311" s="42"/>
      <c r="H311" s="42"/>
      <c r="I311" s="214"/>
      <c r="J311" s="42"/>
      <c r="K311" s="42"/>
      <c r="L311" s="46"/>
      <c r="M311" s="215"/>
      <c r="N311" s="216"/>
      <c r="O311" s="87"/>
      <c r="P311" s="87"/>
      <c r="Q311" s="87"/>
      <c r="R311" s="87"/>
      <c r="S311" s="87"/>
      <c r="T311" s="87"/>
      <c r="U311" s="88"/>
      <c r="V311" s="40"/>
      <c r="W311" s="40"/>
      <c r="X311" s="40"/>
      <c r="Y311" s="40"/>
      <c r="Z311" s="40"/>
      <c r="AA311" s="40"/>
      <c r="AB311" s="40"/>
      <c r="AC311" s="40"/>
      <c r="AD311" s="40"/>
      <c r="AE311" s="40"/>
      <c r="AT311" s="18" t="s">
        <v>220</v>
      </c>
      <c r="AU311" s="18" t="s">
        <v>80</v>
      </c>
    </row>
    <row r="312" s="2" customFormat="1">
      <c r="A312" s="40"/>
      <c r="B312" s="41"/>
      <c r="C312" s="42"/>
      <c r="D312" s="212" t="s">
        <v>234</v>
      </c>
      <c r="E312" s="42"/>
      <c r="F312" s="239" t="s">
        <v>1539</v>
      </c>
      <c r="G312" s="42"/>
      <c r="H312" s="42"/>
      <c r="I312" s="214"/>
      <c r="J312" s="42"/>
      <c r="K312" s="42"/>
      <c r="L312" s="46"/>
      <c r="M312" s="215"/>
      <c r="N312" s="216"/>
      <c r="O312" s="87"/>
      <c r="P312" s="87"/>
      <c r="Q312" s="87"/>
      <c r="R312" s="87"/>
      <c r="S312" s="87"/>
      <c r="T312" s="87"/>
      <c r="U312" s="88"/>
      <c r="V312" s="40"/>
      <c r="W312" s="40"/>
      <c r="X312" s="40"/>
      <c r="Y312" s="40"/>
      <c r="Z312" s="40"/>
      <c r="AA312" s="40"/>
      <c r="AB312" s="40"/>
      <c r="AC312" s="40"/>
      <c r="AD312" s="40"/>
      <c r="AE312" s="40"/>
      <c r="AT312" s="18" t="s">
        <v>234</v>
      </c>
      <c r="AU312" s="18" t="s">
        <v>80</v>
      </c>
    </row>
    <row r="313" s="2" customFormat="1" ht="21.75" customHeight="1">
      <c r="A313" s="40"/>
      <c r="B313" s="41"/>
      <c r="C313" s="199" t="s">
        <v>1540</v>
      </c>
      <c r="D313" s="199" t="s">
        <v>212</v>
      </c>
      <c r="E313" s="200" t="s">
        <v>410</v>
      </c>
      <c r="F313" s="201" t="s">
        <v>411</v>
      </c>
      <c r="G313" s="202" t="s">
        <v>179</v>
      </c>
      <c r="H313" s="203">
        <v>120</v>
      </c>
      <c r="I313" s="204"/>
      <c r="J313" s="205">
        <f>ROUND(I313*H313,2)</f>
        <v>0</v>
      </c>
      <c r="K313" s="201" t="s">
        <v>216</v>
      </c>
      <c r="L313" s="46"/>
      <c r="M313" s="206" t="s">
        <v>39</v>
      </c>
      <c r="N313" s="207" t="s">
        <v>53</v>
      </c>
      <c r="O313" s="87"/>
      <c r="P313" s="208">
        <f>O313*H313</f>
        <v>0</v>
      </c>
      <c r="Q313" s="208">
        <v>0</v>
      </c>
      <c r="R313" s="208">
        <f>Q313*H313</f>
        <v>0</v>
      </c>
      <c r="S313" s="208">
        <v>0</v>
      </c>
      <c r="T313" s="208">
        <f>S313*H313</f>
        <v>0</v>
      </c>
      <c r="U313" s="209" t="s">
        <v>39</v>
      </c>
      <c r="V313" s="40"/>
      <c r="W313" s="40"/>
      <c r="X313" s="40"/>
      <c r="Y313" s="40"/>
      <c r="Z313" s="40"/>
      <c r="AA313" s="40"/>
      <c r="AB313" s="40"/>
      <c r="AC313" s="40"/>
      <c r="AD313" s="40"/>
      <c r="AE313" s="40"/>
      <c r="AR313" s="210" t="s">
        <v>217</v>
      </c>
      <c r="AT313" s="210" t="s">
        <v>212</v>
      </c>
      <c r="AU313" s="210" t="s">
        <v>80</v>
      </c>
      <c r="AY313" s="18" t="s">
        <v>218</v>
      </c>
      <c r="BE313" s="211">
        <f>IF(N313="základní",J313,0)</f>
        <v>0</v>
      </c>
      <c r="BF313" s="211">
        <f>IF(N313="snížená",J313,0)</f>
        <v>0</v>
      </c>
      <c r="BG313" s="211">
        <f>IF(N313="zákl. přenesená",J313,0)</f>
        <v>0</v>
      </c>
      <c r="BH313" s="211">
        <f>IF(N313="sníž. přenesená",J313,0)</f>
        <v>0</v>
      </c>
      <c r="BI313" s="211">
        <f>IF(N313="nulová",J313,0)</f>
        <v>0</v>
      </c>
      <c r="BJ313" s="18" t="s">
        <v>217</v>
      </c>
      <c r="BK313" s="211">
        <f>ROUND(I313*H313,2)</f>
        <v>0</v>
      </c>
      <c r="BL313" s="18" t="s">
        <v>217</v>
      </c>
      <c r="BM313" s="210" t="s">
        <v>589</v>
      </c>
    </row>
    <row r="314" s="2" customFormat="1">
      <c r="A314" s="40"/>
      <c r="B314" s="41"/>
      <c r="C314" s="42"/>
      <c r="D314" s="212" t="s">
        <v>220</v>
      </c>
      <c r="E314" s="42"/>
      <c r="F314" s="213" t="s">
        <v>413</v>
      </c>
      <c r="G314" s="42"/>
      <c r="H314" s="42"/>
      <c r="I314" s="214"/>
      <c r="J314" s="42"/>
      <c r="K314" s="42"/>
      <c r="L314" s="46"/>
      <c r="M314" s="215"/>
      <c r="N314" s="216"/>
      <c r="O314" s="87"/>
      <c r="P314" s="87"/>
      <c r="Q314" s="87"/>
      <c r="R314" s="87"/>
      <c r="S314" s="87"/>
      <c r="T314" s="87"/>
      <c r="U314" s="88"/>
      <c r="V314" s="40"/>
      <c r="W314" s="40"/>
      <c r="X314" s="40"/>
      <c r="Y314" s="40"/>
      <c r="Z314" s="40"/>
      <c r="AA314" s="40"/>
      <c r="AB314" s="40"/>
      <c r="AC314" s="40"/>
      <c r="AD314" s="40"/>
      <c r="AE314" s="40"/>
      <c r="AT314" s="18" t="s">
        <v>220</v>
      </c>
      <c r="AU314" s="18" t="s">
        <v>80</v>
      </c>
    </row>
    <row r="315" s="2" customFormat="1">
      <c r="A315" s="40"/>
      <c r="B315" s="41"/>
      <c r="C315" s="42"/>
      <c r="D315" s="212" t="s">
        <v>234</v>
      </c>
      <c r="E315" s="42"/>
      <c r="F315" s="239" t="s">
        <v>1541</v>
      </c>
      <c r="G315" s="42"/>
      <c r="H315" s="42"/>
      <c r="I315" s="214"/>
      <c r="J315" s="42"/>
      <c r="K315" s="42"/>
      <c r="L315" s="46"/>
      <c r="M315" s="215"/>
      <c r="N315" s="216"/>
      <c r="O315" s="87"/>
      <c r="P315" s="87"/>
      <c r="Q315" s="87"/>
      <c r="R315" s="87"/>
      <c r="S315" s="87"/>
      <c r="T315" s="87"/>
      <c r="U315" s="88"/>
      <c r="V315" s="40"/>
      <c r="W315" s="40"/>
      <c r="X315" s="40"/>
      <c r="Y315" s="40"/>
      <c r="Z315" s="40"/>
      <c r="AA315" s="40"/>
      <c r="AB315" s="40"/>
      <c r="AC315" s="40"/>
      <c r="AD315" s="40"/>
      <c r="AE315" s="40"/>
      <c r="AT315" s="18" t="s">
        <v>234</v>
      </c>
      <c r="AU315" s="18" t="s">
        <v>80</v>
      </c>
    </row>
    <row r="316" s="2" customFormat="1" ht="21.75" customHeight="1">
      <c r="A316" s="40"/>
      <c r="B316" s="41"/>
      <c r="C316" s="199" t="s">
        <v>325</v>
      </c>
      <c r="D316" s="199" t="s">
        <v>212</v>
      </c>
      <c r="E316" s="200" t="s">
        <v>306</v>
      </c>
      <c r="F316" s="201" t="s">
        <v>307</v>
      </c>
      <c r="G316" s="202" t="s">
        <v>179</v>
      </c>
      <c r="H316" s="203">
        <v>120</v>
      </c>
      <c r="I316" s="204"/>
      <c r="J316" s="205">
        <f>ROUND(I316*H316,2)</f>
        <v>0</v>
      </c>
      <c r="K316" s="201" t="s">
        <v>216</v>
      </c>
      <c r="L316" s="46"/>
      <c r="M316" s="206" t="s">
        <v>39</v>
      </c>
      <c r="N316" s="207" t="s">
        <v>53</v>
      </c>
      <c r="O316" s="87"/>
      <c r="P316" s="208">
        <f>O316*H316</f>
        <v>0</v>
      </c>
      <c r="Q316" s="208">
        <v>0</v>
      </c>
      <c r="R316" s="208">
        <f>Q316*H316</f>
        <v>0</v>
      </c>
      <c r="S316" s="208">
        <v>0</v>
      </c>
      <c r="T316" s="208">
        <f>S316*H316</f>
        <v>0</v>
      </c>
      <c r="U316" s="209" t="s">
        <v>39</v>
      </c>
      <c r="V316" s="40"/>
      <c r="W316" s="40"/>
      <c r="X316" s="40"/>
      <c r="Y316" s="40"/>
      <c r="Z316" s="40"/>
      <c r="AA316" s="40"/>
      <c r="AB316" s="40"/>
      <c r="AC316" s="40"/>
      <c r="AD316" s="40"/>
      <c r="AE316" s="40"/>
      <c r="AR316" s="210" t="s">
        <v>217</v>
      </c>
      <c r="AT316" s="210" t="s">
        <v>212</v>
      </c>
      <c r="AU316" s="210" t="s">
        <v>80</v>
      </c>
      <c r="AY316" s="18" t="s">
        <v>218</v>
      </c>
      <c r="BE316" s="211">
        <f>IF(N316="základní",J316,0)</f>
        <v>0</v>
      </c>
      <c r="BF316" s="211">
        <f>IF(N316="snížená",J316,0)</f>
        <v>0</v>
      </c>
      <c r="BG316" s="211">
        <f>IF(N316="zákl. přenesená",J316,0)</f>
        <v>0</v>
      </c>
      <c r="BH316" s="211">
        <f>IF(N316="sníž. přenesená",J316,0)</f>
        <v>0</v>
      </c>
      <c r="BI316" s="211">
        <f>IF(N316="nulová",J316,0)</f>
        <v>0</v>
      </c>
      <c r="BJ316" s="18" t="s">
        <v>217</v>
      </c>
      <c r="BK316" s="211">
        <f>ROUND(I316*H316,2)</f>
        <v>0</v>
      </c>
      <c r="BL316" s="18" t="s">
        <v>217</v>
      </c>
      <c r="BM316" s="210" t="s">
        <v>592</v>
      </c>
    </row>
    <row r="317" s="2" customFormat="1">
      <c r="A317" s="40"/>
      <c r="B317" s="41"/>
      <c r="C317" s="42"/>
      <c r="D317" s="212" t="s">
        <v>220</v>
      </c>
      <c r="E317" s="42"/>
      <c r="F317" s="213" t="s">
        <v>309</v>
      </c>
      <c r="G317" s="42"/>
      <c r="H317" s="42"/>
      <c r="I317" s="214"/>
      <c r="J317" s="42"/>
      <c r="K317" s="42"/>
      <c r="L317" s="46"/>
      <c r="M317" s="215"/>
      <c r="N317" s="216"/>
      <c r="O317" s="87"/>
      <c r="P317" s="87"/>
      <c r="Q317" s="87"/>
      <c r="R317" s="87"/>
      <c r="S317" s="87"/>
      <c r="T317" s="87"/>
      <c r="U317" s="88"/>
      <c r="V317" s="40"/>
      <c r="W317" s="40"/>
      <c r="X317" s="40"/>
      <c r="Y317" s="40"/>
      <c r="Z317" s="40"/>
      <c r="AA317" s="40"/>
      <c r="AB317" s="40"/>
      <c r="AC317" s="40"/>
      <c r="AD317" s="40"/>
      <c r="AE317" s="40"/>
      <c r="AT317" s="18" t="s">
        <v>220</v>
      </c>
      <c r="AU317" s="18" t="s">
        <v>80</v>
      </c>
    </row>
    <row r="318" s="2" customFormat="1" ht="16.5" customHeight="1">
      <c r="A318" s="40"/>
      <c r="B318" s="41"/>
      <c r="C318" s="199" t="s">
        <v>1542</v>
      </c>
      <c r="D318" s="199" t="s">
        <v>212</v>
      </c>
      <c r="E318" s="200" t="s">
        <v>391</v>
      </c>
      <c r="F318" s="201" t="s">
        <v>392</v>
      </c>
      <c r="G318" s="202" t="s">
        <v>179</v>
      </c>
      <c r="H318" s="203">
        <v>0.20000000000000001</v>
      </c>
      <c r="I318" s="204"/>
      <c r="J318" s="205">
        <f>ROUND(I318*H318,2)</f>
        <v>0</v>
      </c>
      <c r="K318" s="201" t="s">
        <v>216</v>
      </c>
      <c r="L318" s="46"/>
      <c r="M318" s="206" t="s">
        <v>39</v>
      </c>
      <c r="N318" s="207" t="s">
        <v>53</v>
      </c>
      <c r="O318" s="87"/>
      <c r="P318" s="208">
        <f>O318*H318</f>
        <v>0</v>
      </c>
      <c r="Q318" s="208">
        <v>0</v>
      </c>
      <c r="R318" s="208">
        <f>Q318*H318</f>
        <v>0</v>
      </c>
      <c r="S318" s="208">
        <v>0</v>
      </c>
      <c r="T318" s="208">
        <f>S318*H318</f>
        <v>0</v>
      </c>
      <c r="U318" s="209" t="s">
        <v>39</v>
      </c>
      <c r="V318" s="40"/>
      <c r="W318" s="40"/>
      <c r="X318" s="40"/>
      <c r="Y318" s="40"/>
      <c r="Z318" s="40"/>
      <c r="AA318" s="40"/>
      <c r="AB318" s="40"/>
      <c r="AC318" s="40"/>
      <c r="AD318" s="40"/>
      <c r="AE318" s="40"/>
      <c r="AR318" s="210" t="s">
        <v>217</v>
      </c>
      <c r="AT318" s="210" t="s">
        <v>212</v>
      </c>
      <c r="AU318" s="210" t="s">
        <v>80</v>
      </c>
      <c r="AY318" s="18" t="s">
        <v>218</v>
      </c>
      <c r="BE318" s="211">
        <f>IF(N318="základní",J318,0)</f>
        <v>0</v>
      </c>
      <c r="BF318" s="211">
        <f>IF(N318="snížená",J318,0)</f>
        <v>0</v>
      </c>
      <c r="BG318" s="211">
        <f>IF(N318="zákl. přenesená",J318,0)</f>
        <v>0</v>
      </c>
      <c r="BH318" s="211">
        <f>IF(N318="sníž. přenesená",J318,0)</f>
        <v>0</v>
      </c>
      <c r="BI318" s="211">
        <f>IF(N318="nulová",J318,0)</f>
        <v>0</v>
      </c>
      <c r="BJ318" s="18" t="s">
        <v>217</v>
      </c>
      <c r="BK318" s="211">
        <f>ROUND(I318*H318,2)</f>
        <v>0</v>
      </c>
      <c r="BL318" s="18" t="s">
        <v>217</v>
      </c>
      <c r="BM318" s="210" t="s">
        <v>597</v>
      </c>
    </row>
    <row r="319" s="2" customFormat="1">
      <c r="A319" s="40"/>
      <c r="B319" s="41"/>
      <c r="C319" s="42"/>
      <c r="D319" s="212" t="s">
        <v>220</v>
      </c>
      <c r="E319" s="42"/>
      <c r="F319" s="213" t="s">
        <v>395</v>
      </c>
      <c r="G319" s="42"/>
      <c r="H319" s="42"/>
      <c r="I319" s="214"/>
      <c r="J319" s="42"/>
      <c r="K319" s="42"/>
      <c r="L319" s="46"/>
      <c r="M319" s="215"/>
      <c r="N319" s="216"/>
      <c r="O319" s="87"/>
      <c r="P319" s="87"/>
      <c r="Q319" s="87"/>
      <c r="R319" s="87"/>
      <c r="S319" s="87"/>
      <c r="T319" s="87"/>
      <c r="U319" s="88"/>
      <c r="V319" s="40"/>
      <c r="W319" s="40"/>
      <c r="X319" s="40"/>
      <c r="Y319" s="40"/>
      <c r="Z319" s="40"/>
      <c r="AA319" s="40"/>
      <c r="AB319" s="40"/>
      <c r="AC319" s="40"/>
      <c r="AD319" s="40"/>
      <c r="AE319" s="40"/>
      <c r="AT319" s="18" t="s">
        <v>220</v>
      </c>
      <c r="AU319" s="18" t="s">
        <v>80</v>
      </c>
    </row>
    <row r="320" s="2" customFormat="1">
      <c r="A320" s="40"/>
      <c r="B320" s="41"/>
      <c r="C320" s="199" t="s">
        <v>1404</v>
      </c>
      <c r="D320" s="199" t="s">
        <v>212</v>
      </c>
      <c r="E320" s="200" t="s">
        <v>619</v>
      </c>
      <c r="F320" s="201" t="s">
        <v>765</v>
      </c>
      <c r="G320" s="202" t="s">
        <v>239</v>
      </c>
      <c r="H320" s="203">
        <v>1</v>
      </c>
      <c r="I320" s="204"/>
      <c r="J320" s="205">
        <f>ROUND(I320*H320,2)</f>
        <v>0</v>
      </c>
      <c r="K320" s="201" t="s">
        <v>216</v>
      </c>
      <c r="L320" s="46"/>
      <c r="M320" s="206" t="s">
        <v>39</v>
      </c>
      <c r="N320" s="207" t="s">
        <v>53</v>
      </c>
      <c r="O320" s="87"/>
      <c r="P320" s="208">
        <f>O320*H320</f>
        <v>0</v>
      </c>
      <c r="Q320" s="208">
        <v>0</v>
      </c>
      <c r="R320" s="208">
        <f>Q320*H320</f>
        <v>0</v>
      </c>
      <c r="S320" s="208">
        <v>0</v>
      </c>
      <c r="T320" s="208">
        <f>S320*H320</f>
        <v>0</v>
      </c>
      <c r="U320" s="209" t="s">
        <v>39</v>
      </c>
      <c r="V320" s="40"/>
      <c r="W320" s="40"/>
      <c r="X320" s="40"/>
      <c r="Y320" s="40"/>
      <c r="Z320" s="40"/>
      <c r="AA320" s="40"/>
      <c r="AB320" s="40"/>
      <c r="AC320" s="40"/>
      <c r="AD320" s="40"/>
      <c r="AE320" s="40"/>
      <c r="AR320" s="210" t="s">
        <v>217</v>
      </c>
      <c r="AT320" s="210" t="s">
        <v>212</v>
      </c>
      <c r="AU320" s="210" t="s">
        <v>80</v>
      </c>
      <c r="AY320" s="18" t="s">
        <v>218</v>
      </c>
      <c r="BE320" s="211">
        <f>IF(N320="základní",J320,0)</f>
        <v>0</v>
      </c>
      <c r="BF320" s="211">
        <f>IF(N320="snížená",J320,0)</f>
        <v>0</v>
      </c>
      <c r="BG320" s="211">
        <f>IF(N320="zákl. přenesená",J320,0)</f>
        <v>0</v>
      </c>
      <c r="BH320" s="211">
        <f>IF(N320="sníž. přenesená",J320,0)</f>
        <v>0</v>
      </c>
      <c r="BI320" s="211">
        <f>IF(N320="nulová",J320,0)</f>
        <v>0</v>
      </c>
      <c r="BJ320" s="18" t="s">
        <v>217</v>
      </c>
      <c r="BK320" s="211">
        <f>ROUND(I320*H320,2)</f>
        <v>0</v>
      </c>
      <c r="BL320" s="18" t="s">
        <v>217</v>
      </c>
      <c r="BM320" s="210" t="s">
        <v>601</v>
      </c>
    </row>
    <row r="321" s="2" customFormat="1">
      <c r="A321" s="40"/>
      <c r="B321" s="41"/>
      <c r="C321" s="42"/>
      <c r="D321" s="212" t="s">
        <v>220</v>
      </c>
      <c r="E321" s="42"/>
      <c r="F321" s="213" t="s">
        <v>767</v>
      </c>
      <c r="G321" s="42"/>
      <c r="H321" s="42"/>
      <c r="I321" s="214"/>
      <c r="J321" s="42"/>
      <c r="K321" s="42"/>
      <c r="L321" s="46"/>
      <c r="M321" s="215"/>
      <c r="N321" s="216"/>
      <c r="O321" s="87"/>
      <c r="P321" s="87"/>
      <c r="Q321" s="87"/>
      <c r="R321" s="87"/>
      <c r="S321" s="87"/>
      <c r="T321" s="87"/>
      <c r="U321" s="88"/>
      <c r="V321" s="40"/>
      <c r="W321" s="40"/>
      <c r="X321" s="40"/>
      <c r="Y321" s="40"/>
      <c r="Z321" s="40"/>
      <c r="AA321" s="40"/>
      <c r="AB321" s="40"/>
      <c r="AC321" s="40"/>
      <c r="AD321" s="40"/>
      <c r="AE321" s="40"/>
      <c r="AT321" s="18" t="s">
        <v>220</v>
      </c>
      <c r="AU321" s="18" t="s">
        <v>80</v>
      </c>
    </row>
    <row r="322" s="2" customFormat="1">
      <c r="A322" s="40"/>
      <c r="B322" s="41"/>
      <c r="C322" s="42"/>
      <c r="D322" s="212" t="s">
        <v>234</v>
      </c>
      <c r="E322" s="42"/>
      <c r="F322" s="239" t="s">
        <v>623</v>
      </c>
      <c r="G322" s="42"/>
      <c r="H322" s="42"/>
      <c r="I322" s="214"/>
      <c r="J322" s="42"/>
      <c r="K322" s="42"/>
      <c r="L322" s="46"/>
      <c r="M322" s="215"/>
      <c r="N322" s="216"/>
      <c r="O322" s="87"/>
      <c r="P322" s="87"/>
      <c r="Q322" s="87"/>
      <c r="R322" s="87"/>
      <c r="S322" s="87"/>
      <c r="T322" s="87"/>
      <c r="U322" s="88"/>
      <c r="V322" s="40"/>
      <c r="W322" s="40"/>
      <c r="X322" s="40"/>
      <c r="Y322" s="40"/>
      <c r="Z322" s="40"/>
      <c r="AA322" s="40"/>
      <c r="AB322" s="40"/>
      <c r="AC322" s="40"/>
      <c r="AD322" s="40"/>
      <c r="AE322" s="40"/>
      <c r="AT322" s="18" t="s">
        <v>234</v>
      </c>
      <c r="AU322" s="18" t="s">
        <v>80</v>
      </c>
    </row>
    <row r="323" s="2" customFormat="1">
      <c r="A323" s="40"/>
      <c r="B323" s="41"/>
      <c r="C323" s="199" t="s">
        <v>1543</v>
      </c>
      <c r="D323" s="199" t="s">
        <v>212</v>
      </c>
      <c r="E323" s="200" t="s">
        <v>624</v>
      </c>
      <c r="F323" s="201" t="s">
        <v>768</v>
      </c>
      <c r="G323" s="202" t="s">
        <v>179</v>
      </c>
      <c r="H323" s="203">
        <v>101.76000000000001</v>
      </c>
      <c r="I323" s="204"/>
      <c r="J323" s="205">
        <f>ROUND(I323*H323,2)</f>
        <v>0</v>
      </c>
      <c r="K323" s="201" t="s">
        <v>216</v>
      </c>
      <c r="L323" s="46"/>
      <c r="M323" s="206" t="s">
        <v>39</v>
      </c>
      <c r="N323" s="207" t="s">
        <v>53</v>
      </c>
      <c r="O323" s="87"/>
      <c r="P323" s="208">
        <f>O323*H323</f>
        <v>0</v>
      </c>
      <c r="Q323" s="208">
        <v>0</v>
      </c>
      <c r="R323" s="208">
        <f>Q323*H323</f>
        <v>0</v>
      </c>
      <c r="S323" s="208">
        <v>0</v>
      </c>
      <c r="T323" s="208">
        <f>S323*H323</f>
        <v>0</v>
      </c>
      <c r="U323" s="209" t="s">
        <v>39</v>
      </c>
      <c r="V323" s="40"/>
      <c r="W323" s="40"/>
      <c r="X323" s="40"/>
      <c r="Y323" s="40"/>
      <c r="Z323" s="40"/>
      <c r="AA323" s="40"/>
      <c r="AB323" s="40"/>
      <c r="AC323" s="40"/>
      <c r="AD323" s="40"/>
      <c r="AE323" s="40"/>
      <c r="AR323" s="210" t="s">
        <v>217</v>
      </c>
      <c r="AT323" s="210" t="s">
        <v>212</v>
      </c>
      <c r="AU323" s="210" t="s">
        <v>80</v>
      </c>
      <c r="AY323" s="18" t="s">
        <v>218</v>
      </c>
      <c r="BE323" s="211">
        <f>IF(N323="základní",J323,0)</f>
        <v>0</v>
      </c>
      <c r="BF323" s="211">
        <f>IF(N323="snížená",J323,0)</f>
        <v>0</v>
      </c>
      <c r="BG323" s="211">
        <f>IF(N323="zákl. přenesená",J323,0)</f>
        <v>0</v>
      </c>
      <c r="BH323" s="211">
        <f>IF(N323="sníž. přenesená",J323,0)</f>
        <v>0</v>
      </c>
      <c r="BI323" s="211">
        <f>IF(N323="nulová",J323,0)</f>
        <v>0</v>
      </c>
      <c r="BJ323" s="18" t="s">
        <v>217</v>
      </c>
      <c r="BK323" s="211">
        <f>ROUND(I323*H323,2)</f>
        <v>0</v>
      </c>
      <c r="BL323" s="18" t="s">
        <v>217</v>
      </c>
      <c r="BM323" s="210" t="s">
        <v>605</v>
      </c>
    </row>
    <row r="324" s="2" customFormat="1">
      <c r="A324" s="40"/>
      <c r="B324" s="41"/>
      <c r="C324" s="42"/>
      <c r="D324" s="212" t="s">
        <v>220</v>
      </c>
      <c r="E324" s="42"/>
      <c r="F324" s="213" t="s">
        <v>769</v>
      </c>
      <c r="G324" s="42"/>
      <c r="H324" s="42"/>
      <c r="I324" s="214"/>
      <c r="J324" s="42"/>
      <c r="K324" s="42"/>
      <c r="L324" s="46"/>
      <c r="M324" s="215"/>
      <c r="N324" s="216"/>
      <c r="O324" s="87"/>
      <c r="P324" s="87"/>
      <c r="Q324" s="87"/>
      <c r="R324" s="87"/>
      <c r="S324" s="87"/>
      <c r="T324" s="87"/>
      <c r="U324" s="88"/>
      <c r="V324" s="40"/>
      <c r="W324" s="40"/>
      <c r="X324" s="40"/>
      <c r="Y324" s="40"/>
      <c r="Z324" s="40"/>
      <c r="AA324" s="40"/>
      <c r="AB324" s="40"/>
      <c r="AC324" s="40"/>
      <c r="AD324" s="40"/>
      <c r="AE324" s="40"/>
      <c r="AT324" s="18" t="s">
        <v>220</v>
      </c>
      <c r="AU324" s="18" t="s">
        <v>80</v>
      </c>
    </row>
    <row r="325" s="2" customFormat="1">
      <c r="A325" s="40"/>
      <c r="B325" s="41"/>
      <c r="C325" s="42"/>
      <c r="D325" s="212" t="s">
        <v>234</v>
      </c>
      <c r="E325" s="42"/>
      <c r="F325" s="239" t="s">
        <v>626</v>
      </c>
      <c r="G325" s="42"/>
      <c r="H325" s="42"/>
      <c r="I325" s="214"/>
      <c r="J325" s="42"/>
      <c r="K325" s="42"/>
      <c r="L325" s="46"/>
      <c r="M325" s="215"/>
      <c r="N325" s="216"/>
      <c r="O325" s="87"/>
      <c r="P325" s="87"/>
      <c r="Q325" s="87"/>
      <c r="R325" s="87"/>
      <c r="S325" s="87"/>
      <c r="T325" s="87"/>
      <c r="U325" s="88"/>
      <c r="V325" s="40"/>
      <c r="W325" s="40"/>
      <c r="X325" s="40"/>
      <c r="Y325" s="40"/>
      <c r="Z325" s="40"/>
      <c r="AA325" s="40"/>
      <c r="AB325" s="40"/>
      <c r="AC325" s="40"/>
      <c r="AD325" s="40"/>
      <c r="AE325" s="40"/>
      <c r="AT325" s="18" t="s">
        <v>234</v>
      </c>
      <c r="AU325" s="18" t="s">
        <v>80</v>
      </c>
    </row>
    <row r="326" s="2" customFormat="1">
      <c r="A326" s="40"/>
      <c r="B326" s="41"/>
      <c r="C326" s="199" t="s">
        <v>1405</v>
      </c>
      <c r="D326" s="199" t="s">
        <v>212</v>
      </c>
      <c r="E326" s="200" t="s">
        <v>628</v>
      </c>
      <c r="F326" s="201" t="s">
        <v>778</v>
      </c>
      <c r="G326" s="202" t="s">
        <v>179</v>
      </c>
      <c r="H326" s="203">
        <v>10.5</v>
      </c>
      <c r="I326" s="204"/>
      <c r="J326" s="205">
        <f>ROUND(I326*H326,2)</f>
        <v>0</v>
      </c>
      <c r="K326" s="201" t="s">
        <v>216</v>
      </c>
      <c r="L326" s="46"/>
      <c r="M326" s="206" t="s">
        <v>39</v>
      </c>
      <c r="N326" s="207" t="s">
        <v>53</v>
      </c>
      <c r="O326" s="87"/>
      <c r="P326" s="208">
        <f>O326*H326</f>
        <v>0</v>
      </c>
      <c r="Q326" s="208">
        <v>0</v>
      </c>
      <c r="R326" s="208">
        <f>Q326*H326</f>
        <v>0</v>
      </c>
      <c r="S326" s="208">
        <v>0</v>
      </c>
      <c r="T326" s="208">
        <f>S326*H326</f>
        <v>0</v>
      </c>
      <c r="U326" s="209" t="s">
        <v>39</v>
      </c>
      <c r="V326" s="40"/>
      <c r="W326" s="40"/>
      <c r="X326" s="40"/>
      <c r="Y326" s="40"/>
      <c r="Z326" s="40"/>
      <c r="AA326" s="40"/>
      <c r="AB326" s="40"/>
      <c r="AC326" s="40"/>
      <c r="AD326" s="40"/>
      <c r="AE326" s="40"/>
      <c r="AR326" s="210" t="s">
        <v>217</v>
      </c>
      <c r="AT326" s="210" t="s">
        <v>212</v>
      </c>
      <c r="AU326" s="210" t="s">
        <v>80</v>
      </c>
      <c r="AY326" s="18" t="s">
        <v>218</v>
      </c>
      <c r="BE326" s="211">
        <f>IF(N326="základní",J326,0)</f>
        <v>0</v>
      </c>
      <c r="BF326" s="211">
        <f>IF(N326="snížená",J326,0)</f>
        <v>0</v>
      </c>
      <c r="BG326" s="211">
        <f>IF(N326="zákl. přenesená",J326,0)</f>
        <v>0</v>
      </c>
      <c r="BH326" s="211">
        <f>IF(N326="sníž. přenesená",J326,0)</f>
        <v>0</v>
      </c>
      <c r="BI326" s="211">
        <f>IF(N326="nulová",J326,0)</f>
        <v>0</v>
      </c>
      <c r="BJ326" s="18" t="s">
        <v>217</v>
      </c>
      <c r="BK326" s="211">
        <f>ROUND(I326*H326,2)</f>
        <v>0</v>
      </c>
      <c r="BL326" s="18" t="s">
        <v>217</v>
      </c>
      <c r="BM326" s="210" t="s">
        <v>613</v>
      </c>
    </row>
    <row r="327" s="2" customFormat="1">
      <c r="A327" s="40"/>
      <c r="B327" s="41"/>
      <c r="C327" s="42"/>
      <c r="D327" s="212" t="s">
        <v>220</v>
      </c>
      <c r="E327" s="42"/>
      <c r="F327" s="213" t="s">
        <v>780</v>
      </c>
      <c r="G327" s="42"/>
      <c r="H327" s="42"/>
      <c r="I327" s="214"/>
      <c r="J327" s="42"/>
      <c r="K327" s="42"/>
      <c r="L327" s="46"/>
      <c r="M327" s="215"/>
      <c r="N327" s="216"/>
      <c r="O327" s="87"/>
      <c r="P327" s="87"/>
      <c r="Q327" s="87"/>
      <c r="R327" s="87"/>
      <c r="S327" s="87"/>
      <c r="T327" s="87"/>
      <c r="U327" s="88"/>
      <c r="V327" s="40"/>
      <c r="W327" s="40"/>
      <c r="X327" s="40"/>
      <c r="Y327" s="40"/>
      <c r="Z327" s="40"/>
      <c r="AA327" s="40"/>
      <c r="AB327" s="40"/>
      <c r="AC327" s="40"/>
      <c r="AD327" s="40"/>
      <c r="AE327" s="40"/>
      <c r="AT327" s="18" t="s">
        <v>220</v>
      </c>
      <c r="AU327" s="18" t="s">
        <v>80</v>
      </c>
    </row>
    <row r="328" s="2" customFormat="1">
      <c r="A328" s="40"/>
      <c r="B328" s="41"/>
      <c r="C328" s="42"/>
      <c r="D328" s="212" t="s">
        <v>234</v>
      </c>
      <c r="E328" s="42"/>
      <c r="F328" s="239" t="s">
        <v>631</v>
      </c>
      <c r="G328" s="42"/>
      <c r="H328" s="42"/>
      <c r="I328" s="214"/>
      <c r="J328" s="42"/>
      <c r="K328" s="42"/>
      <c r="L328" s="46"/>
      <c r="M328" s="215"/>
      <c r="N328" s="216"/>
      <c r="O328" s="87"/>
      <c r="P328" s="87"/>
      <c r="Q328" s="87"/>
      <c r="R328" s="87"/>
      <c r="S328" s="87"/>
      <c r="T328" s="87"/>
      <c r="U328" s="88"/>
      <c r="V328" s="40"/>
      <c r="W328" s="40"/>
      <c r="X328" s="40"/>
      <c r="Y328" s="40"/>
      <c r="Z328" s="40"/>
      <c r="AA328" s="40"/>
      <c r="AB328" s="40"/>
      <c r="AC328" s="40"/>
      <c r="AD328" s="40"/>
      <c r="AE328" s="40"/>
      <c r="AT328" s="18" t="s">
        <v>234</v>
      </c>
      <c r="AU328" s="18" t="s">
        <v>80</v>
      </c>
    </row>
    <row r="329" s="2" customFormat="1">
      <c r="A329" s="40"/>
      <c r="B329" s="41"/>
      <c r="C329" s="199" t="s">
        <v>1544</v>
      </c>
      <c r="D329" s="199" t="s">
        <v>212</v>
      </c>
      <c r="E329" s="200" t="s">
        <v>632</v>
      </c>
      <c r="F329" s="201" t="s">
        <v>633</v>
      </c>
      <c r="G329" s="202" t="s">
        <v>179</v>
      </c>
      <c r="H329" s="203">
        <v>15.69</v>
      </c>
      <c r="I329" s="204"/>
      <c r="J329" s="205">
        <f>ROUND(I329*H329,2)</f>
        <v>0</v>
      </c>
      <c r="K329" s="201" t="s">
        <v>216</v>
      </c>
      <c r="L329" s="46"/>
      <c r="M329" s="206" t="s">
        <v>39</v>
      </c>
      <c r="N329" s="207" t="s">
        <v>53</v>
      </c>
      <c r="O329" s="87"/>
      <c r="P329" s="208">
        <f>O329*H329</f>
        <v>0</v>
      </c>
      <c r="Q329" s="208">
        <v>0</v>
      </c>
      <c r="R329" s="208">
        <f>Q329*H329</f>
        <v>0</v>
      </c>
      <c r="S329" s="208">
        <v>0</v>
      </c>
      <c r="T329" s="208">
        <f>S329*H329</f>
        <v>0</v>
      </c>
      <c r="U329" s="209" t="s">
        <v>39</v>
      </c>
      <c r="V329" s="40"/>
      <c r="W329" s="40"/>
      <c r="X329" s="40"/>
      <c r="Y329" s="40"/>
      <c r="Z329" s="40"/>
      <c r="AA329" s="40"/>
      <c r="AB329" s="40"/>
      <c r="AC329" s="40"/>
      <c r="AD329" s="40"/>
      <c r="AE329" s="40"/>
      <c r="AR329" s="210" t="s">
        <v>217</v>
      </c>
      <c r="AT329" s="210" t="s">
        <v>212</v>
      </c>
      <c r="AU329" s="210" t="s">
        <v>80</v>
      </c>
      <c r="AY329" s="18" t="s">
        <v>218</v>
      </c>
      <c r="BE329" s="211">
        <f>IF(N329="základní",J329,0)</f>
        <v>0</v>
      </c>
      <c r="BF329" s="211">
        <f>IF(N329="snížená",J329,0)</f>
        <v>0</v>
      </c>
      <c r="BG329" s="211">
        <f>IF(N329="zákl. přenesená",J329,0)</f>
        <v>0</v>
      </c>
      <c r="BH329" s="211">
        <f>IF(N329="sníž. přenesená",J329,0)</f>
        <v>0</v>
      </c>
      <c r="BI329" s="211">
        <f>IF(N329="nulová",J329,0)</f>
        <v>0</v>
      </c>
      <c r="BJ329" s="18" t="s">
        <v>217</v>
      </c>
      <c r="BK329" s="211">
        <f>ROUND(I329*H329,2)</f>
        <v>0</v>
      </c>
      <c r="BL329" s="18" t="s">
        <v>217</v>
      </c>
      <c r="BM329" s="210" t="s">
        <v>616</v>
      </c>
    </row>
    <row r="330" s="2" customFormat="1">
      <c r="A330" s="40"/>
      <c r="B330" s="41"/>
      <c r="C330" s="42"/>
      <c r="D330" s="212" t="s">
        <v>220</v>
      </c>
      <c r="E330" s="42"/>
      <c r="F330" s="213" t="s">
        <v>781</v>
      </c>
      <c r="G330" s="42"/>
      <c r="H330" s="42"/>
      <c r="I330" s="214"/>
      <c r="J330" s="42"/>
      <c r="K330" s="42"/>
      <c r="L330" s="46"/>
      <c r="M330" s="215"/>
      <c r="N330" s="216"/>
      <c r="O330" s="87"/>
      <c r="P330" s="87"/>
      <c r="Q330" s="87"/>
      <c r="R330" s="87"/>
      <c r="S330" s="87"/>
      <c r="T330" s="87"/>
      <c r="U330" s="88"/>
      <c r="V330" s="40"/>
      <c r="W330" s="40"/>
      <c r="X330" s="40"/>
      <c r="Y330" s="40"/>
      <c r="Z330" s="40"/>
      <c r="AA330" s="40"/>
      <c r="AB330" s="40"/>
      <c r="AC330" s="40"/>
      <c r="AD330" s="40"/>
      <c r="AE330" s="40"/>
      <c r="AT330" s="18" t="s">
        <v>220</v>
      </c>
      <c r="AU330" s="18" t="s">
        <v>80</v>
      </c>
    </row>
    <row r="331" s="2" customFormat="1">
      <c r="A331" s="40"/>
      <c r="B331" s="41"/>
      <c r="C331" s="42"/>
      <c r="D331" s="212" t="s">
        <v>234</v>
      </c>
      <c r="E331" s="42"/>
      <c r="F331" s="239" t="s">
        <v>635</v>
      </c>
      <c r="G331" s="42"/>
      <c r="H331" s="42"/>
      <c r="I331" s="214"/>
      <c r="J331" s="42"/>
      <c r="K331" s="42"/>
      <c r="L331" s="46"/>
      <c r="M331" s="215"/>
      <c r="N331" s="216"/>
      <c r="O331" s="87"/>
      <c r="P331" s="87"/>
      <c r="Q331" s="87"/>
      <c r="R331" s="87"/>
      <c r="S331" s="87"/>
      <c r="T331" s="87"/>
      <c r="U331" s="88"/>
      <c r="V331" s="40"/>
      <c r="W331" s="40"/>
      <c r="X331" s="40"/>
      <c r="Y331" s="40"/>
      <c r="Z331" s="40"/>
      <c r="AA331" s="40"/>
      <c r="AB331" s="40"/>
      <c r="AC331" s="40"/>
      <c r="AD331" s="40"/>
      <c r="AE331" s="40"/>
      <c r="AT331" s="18" t="s">
        <v>234</v>
      </c>
      <c r="AU331" s="18" t="s">
        <v>80</v>
      </c>
    </row>
    <row r="332" s="12" customFormat="1">
      <c r="A332" s="12"/>
      <c r="B332" s="217"/>
      <c r="C332" s="218"/>
      <c r="D332" s="212" t="s">
        <v>222</v>
      </c>
      <c r="E332" s="219" t="s">
        <v>39</v>
      </c>
      <c r="F332" s="220" t="s">
        <v>1545</v>
      </c>
      <c r="G332" s="218"/>
      <c r="H332" s="221">
        <v>10.5</v>
      </c>
      <c r="I332" s="222"/>
      <c r="J332" s="218"/>
      <c r="K332" s="218"/>
      <c r="L332" s="223"/>
      <c r="M332" s="224"/>
      <c r="N332" s="225"/>
      <c r="O332" s="225"/>
      <c r="P332" s="225"/>
      <c r="Q332" s="225"/>
      <c r="R332" s="225"/>
      <c r="S332" s="225"/>
      <c r="T332" s="225"/>
      <c r="U332" s="226"/>
      <c r="V332" s="12"/>
      <c r="W332" s="12"/>
      <c r="X332" s="12"/>
      <c r="Y332" s="12"/>
      <c r="Z332" s="12"/>
      <c r="AA332" s="12"/>
      <c r="AB332" s="12"/>
      <c r="AC332" s="12"/>
      <c r="AD332" s="12"/>
      <c r="AE332" s="12"/>
      <c r="AT332" s="227" t="s">
        <v>222</v>
      </c>
      <c r="AU332" s="227" t="s">
        <v>80</v>
      </c>
      <c r="AV332" s="12" t="s">
        <v>89</v>
      </c>
      <c r="AW332" s="12" t="s">
        <v>41</v>
      </c>
      <c r="AX332" s="12" t="s">
        <v>80</v>
      </c>
      <c r="AY332" s="227" t="s">
        <v>218</v>
      </c>
    </row>
    <row r="333" s="12" customFormat="1">
      <c r="A333" s="12"/>
      <c r="B333" s="217"/>
      <c r="C333" s="218"/>
      <c r="D333" s="212" t="s">
        <v>222</v>
      </c>
      <c r="E333" s="219" t="s">
        <v>39</v>
      </c>
      <c r="F333" s="220" t="s">
        <v>1546</v>
      </c>
      <c r="G333" s="218"/>
      <c r="H333" s="221">
        <v>5.1900000000000004</v>
      </c>
      <c r="I333" s="222"/>
      <c r="J333" s="218"/>
      <c r="K333" s="218"/>
      <c r="L333" s="223"/>
      <c r="M333" s="224"/>
      <c r="N333" s="225"/>
      <c r="O333" s="225"/>
      <c r="P333" s="225"/>
      <c r="Q333" s="225"/>
      <c r="R333" s="225"/>
      <c r="S333" s="225"/>
      <c r="T333" s="225"/>
      <c r="U333" s="226"/>
      <c r="V333" s="12"/>
      <c r="W333" s="12"/>
      <c r="X333" s="12"/>
      <c r="Y333" s="12"/>
      <c r="Z333" s="12"/>
      <c r="AA333" s="12"/>
      <c r="AB333" s="12"/>
      <c r="AC333" s="12"/>
      <c r="AD333" s="12"/>
      <c r="AE333" s="12"/>
      <c r="AT333" s="227" t="s">
        <v>222</v>
      </c>
      <c r="AU333" s="227" t="s">
        <v>80</v>
      </c>
      <c r="AV333" s="12" t="s">
        <v>89</v>
      </c>
      <c r="AW333" s="12" t="s">
        <v>41</v>
      </c>
      <c r="AX333" s="12" t="s">
        <v>80</v>
      </c>
      <c r="AY333" s="227" t="s">
        <v>218</v>
      </c>
    </row>
    <row r="334" s="13" customFormat="1">
      <c r="A334" s="13"/>
      <c r="B334" s="228"/>
      <c r="C334" s="229"/>
      <c r="D334" s="212" t="s">
        <v>222</v>
      </c>
      <c r="E334" s="230" t="s">
        <v>39</v>
      </c>
      <c r="F334" s="231" t="s">
        <v>224</v>
      </c>
      <c r="G334" s="229"/>
      <c r="H334" s="232">
        <v>15.690000000000001</v>
      </c>
      <c r="I334" s="233"/>
      <c r="J334" s="229"/>
      <c r="K334" s="229"/>
      <c r="L334" s="234"/>
      <c r="M334" s="235"/>
      <c r="N334" s="236"/>
      <c r="O334" s="236"/>
      <c r="P334" s="236"/>
      <c r="Q334" s="236"/>
      <c r="R334" s="236"/>
      <c r="S334" s="236"/>
      <c r="T334" s="236"/>
      <c r="U334" s="237"/>
      <c r="V334" s="13"/>
      <c r="W334" s="13"/>
      <c r="X334" s="13"/>
      <c r="Y334" s="13"/>
      <c r="Z334" s="13"/>
      <c r="AA334" s="13"/>
      <c r="AB334" s="13"/>
      <c r="AC334" s="13"/>
      <c r="AD334" s="13"/>
      <c r="AE334" s="13"/>
      <c r="AT334" s="238" t="s">
        <v>222</v>
      </c>
      <c r="AU334" s="238" t="s">
        <v>80</v>
      </c>
      <c r="AV334" s="13" t="s">
        <v>217</v>
      </c>
      <c r="AW334" s="13" t="s">
        <v>41</v>
      </c>
      <c r="AX334" s="13" t="s">
        <v>87</v>
      </c>
      <c r="AY334" s="238" t="s">
        <v>218</v>
      </c>
    </row>
    <row r="335" s="2" customFormat="1" ht="21.75" customHeight="1">
      <c r="A335" s="40"/>
      <c r="B335" s="41"/>
      <c r="C335" s="199" t="s">
        <v>1406</v>
      </c>
      <c r="D335" s="199" t="s">
        <v>212</v>
      </c>
      <c r="E335" s="200" t="s">
        <v>637</v>
      </c>
      <c r="F335" s="201" t="s">
        <v>638</v>
      </c>
      <c r="G335" s="202" t="s">
        <v>179</v>
      </c>
      <c r="H335" s="203">
        <v>10.5</v>
      </c>
      <c r="I335" s="204"/>
      <c r="J335" s="205">
        <f>ROUND(I335*H335,2)</f>
        <v>0</v>
      </c>
      <c r="K335" s="201" t="s">
        <v>216</v>
      </c>
      <c r="L335" s="46"/>
      <c r="M335" s="206" t="s">
        <v>39</v>
      </c>
      <c r="N335" s="207" t="s">
        <v>53</v>
      </c>
      <c r="O335" s="87"/>
      <c r="P335" s="208">
        <f>O335*H335</f>
        <v>0</v>
      </c>
      <c r="Q335" s="208">
        <v>0</v>
      </c>
      <c r="R335" s="208">
        <f>Q335*H335</f>
        <v>0</v>
      </c>
      <c r="S335" s="208">
        <v>0</v>
      </c>
      <c r="T335" s="208">
        <f>S335*H335</f>
        <v>0</v>
      </c>
      <c r="U335" s="209" t="s">
        <v>39</v>
      </c>
      <c r="V335" s="40"/>
      <c r="W335" s="40"/>
      <c r="X335" s="40"/>
      <c r="Y335" s="40"/>
      <c r="Z335" s="40"/>
      <c r="AA335" s="40"/>
      <c r="AB335" s="40"/>
      <c r="AC335" s="40"/>
      <c r="AD335" s="40"/>
      <c r="AE335" s="40"/>
      <c r="AR335" s="210" t="s">
        <v>217</v>
      </c>
      <c r="AT335" s="210" t="s">
        <v>212</v>
      </c>
      <c r="AU335" s="210" t="s">
        <v>80</v>
      </c>
      <c r="AY335" s="18" t="s">
        <v>218</v>
      </c>
      <c r="BE335" s="211">
        <f>IF(N335="základní",J335,0)</f>
        <v>0</v>
      </c>
      <c r="BF335" s="211">
        <f>IF(N335="snížená",J335,0)</f>
        <v>0</v>
      </c>
      <c r="BG335" s="211">
        <f>IF(N335="zákl. přenesená",J335,0)</f>
        <v>0</v>
      </c>
      <c r="BH335" s="211">
        <f>IF(N335="sníž. přenesená",J335,0)</f>
        <v>0</v>
      </c>
      <c r="BI335" s="211">
        <f>IF(N335="nulová",J335,0)</f>
        <v>0</v>
      </c>
      <c r="BJ335" s="18" t="s">
        <v>217</v>
      </c>
      <c r="BK335" s="211">
        <f>ROUND(I335*H335,2)</f>
        <v>0</v>
      </c>
      <c r="BL335" s="18" t="s">
        <v>217</v>
      </c>
      <c r="BM335" s="210" t="s">
        <v>621</v>
      </c>
    </row>
    <row r="336" s="2" customFormat="1">
      <c r="A336" s="40"/>
      <c r="B336" s="41"/>
      <c r="C336" s="42"/>
      <c r="D336" s="212" t="s">
        <v>220</v>
      </c>
      <c r="E336" s="42"/>
      <c r="F336" s="213" t="s">
        <v>1178</v>
      </c>
      <c r="G336" s="42"/>
      <c r="H336" s="42"/>
      <c r="I336" s="214"/>
      <c r="J336" s="42"/>
      <c r="K336" s="42"/>
      <c r="L336" s="46"/>
      <c r="M336" s="215"/>
      <c r="N336" s="216"/>
      <c r="O336" s="87"/>
      <c r="P336" s="87"/>
      <c r="Q336" s="87"/>
      <c r="R336" s="87"/>
      <c r="S336" s="87"/>
      <c r="T336" s="87"/>
      <c r="U336" s="88"/>
      <c r="V336" s="40"/>
      <c r="W336" s="40"/>
      <c r="X336" s="40"/>
      <c r="Y336" s="40"/>
      <c r="Z336" s="40"/>
      <c r="AA336" s="40"/>
      <c r="AB336" s="40"/>
      <c r="AC336" s="40"/>
      <c r="AD336" s="40"/>
      <c r="AE336" s="40"/>
      <c r="AT336" s="18" t="s">
        <v>220</v>
      </c>
      <c r="AU336" s="18" t="s">
        <v>80</v>
      </c>
    </row>
    <row r="337" s="2" customFormat="1" ht="66.75" customHeight="1">
      <c r="A337" s="40"/>
      <c r="B337" s="41"/>
      <c r="C337" s="199" t="s">
        <v>1547</v>
      </c>
      <c r="D337" s="199" t="s">
        <v>212</v>
      </c>
      <c r="E337" s="200" t="s">
        <v>641</v>
      </c>
      <c r="F337" s="201" t="s">
        <v>771</v>
      </c>
      <c r="G337" s="202" t="s">
        <v>179</v>
      </c>
      <c r="H337" s="203">
        <v>2.5950000000000002</v>
      </c>
      <c r="I337" s="204"/>
      <c r="J337" s="205">
        <f>ROUND(I337*H337,2)</f>
        <v>0</v>
      </c>
      <c r="K337" s="201" t="s">
        <v>216</v>
      </c>
      <c r="L337" s="46"/>
      <c r="M337" s="206" t="s">
        <v>39</v>
      </c>
      <c r="N337" s="207" t="s">
        <v>53</v>
      </c>
      <c r="O337" s="87"/>
      <c r="P337" s="208">
        <f>O337*H337</f>
        <v>0</v>
      </c>
      <c r="Q337" s="208">
        <v>0</v>
      </c>
      <c r="R337" s="208">
        <f>Q337*H337</f>
        <v>0</v>
      </c>
      <c r="S337" s="208">
        <v>0</v>
      </c>
      <c r="T337" s="208">
        <f>S337*H337</f>
        <v>0</v>
      </c>
      <c r="U337" s="209" t="s">
        <v>39</v>
      </c>
      <c r="V337" s="40"/>
      <c r="W337" s="40"/>
      <c r="X337" s="40"/>
      <c r="Y337" s="40"/>
      <c r="Z337" s="40"/>
      <c r="AA337" s="40"/>
      <c r="AB337" s="40"/>
      <c r="AC337" s="40"/>
      <c r="AD337" s="40"/>
      <c r="AE337" s="40"/>
      <c r="AR337" s="210" t="s">
        <v>217</v>
      </c>
      <c r="AT337" s="210" t="s">
        <v>212</v>
      </c>
      <c r="AU337" s="210" t="s">
        <v>80</v>
      </c>
      <c r="AY337" s="18" t="s">
        <v>218</v>
      </c>
      <c r="BE337" s="211">
        <f>IF(N337="základní",J337,0)</f>
        <v>0</v>
      </c>
      <c r="BF337" s="211">
        <f>IF(N337="snížená",J337,0)</f>
        <v>0</v>
      </c>
      <c r="BG337" s="211">
        <f>IF(N337="zákl. přenesená",J337,0)</f>
        <v>0</v>
      </c>
      <c r="BH337" s="211">
        <f>IF(N337="sníž. přenesená",J337,0)</f>
        <v>0</v>
      </c>
      <c r="BI337" s="211">
        <f>IF(N337="nulová",J337,0)</f>
        <v>0</v>
      </c>
      <c r="BJ337" s="18" t="s">
        <v>217</v>
      </c>
      <c r="BK337" s="211">
        <f>ROUND(I337*H337,2)</f>
        <v>0</v>
      </c>
      <c r="BL337" s="18" t="s">
        <v>217</v>
      </c>
      <c r="BM337" s="210" t="s">
        <v>625</v>
      </c>
    </row>
    <row r="338" s="2" customFormat="1">
      <c r="A338" s="40"/>
      <c r="B338" s="41"/>
      <c r="C338" s="42"/>
      <c r="D338" s="212" t="s">
        <v>220</v>
      </c>
      <c r="E338" s="42"/>
      <c r="F338" s="213" t="s">
        <v>772</v>
      </c>
      <c r="G338" s="42"/>
      <c r="H338" s="42"/>
      <c r="I338" s="214"/>
      <c r="J338" s="42"/>
      <c r="K338" s="42"/>
      <c r="L338" s="46"/>
      <c r="M338" s="215"/>
      <c r="N338" s="216"/>
      <c r="O338" s="87"/>
      <c r="P338" s="87"/>
      <c r="Q338" s="87"/>
      <c r="R338" s="87"/>
      <c r="S338" s="87"/>
      <c r="T338" s="87"/>
      <c r="U338" s="88"/>
      <c r="V338" s="40"/>
      <c r="W338" s="40"/>
      <c r="X338" s="40"/>
      <c r="Y338" s="40"/>
      <c r="Z338" s="40"/>
      <c r="AA338" s="40"/>
      <c r="AB338" s="40"/>
      <c r="AC338" s="40"/>
      <c r="AD338" s="40"/>
      <c r="AE338" s="40"/>
      <c r="AT338" s="18" t="s">
        <v>220</v>
      </c>
      <c r="AU338" s="18" t="s">
        <v>80</v>
      </c>
    </row>
    <row r="339" s="2" customFormat="1">
      <c r="A339" s="40"/>
      <c r="B339" s="41"/>
      <c r="C339" s="42"/>
      <c r="D339" s="212" t="s">
        <v>234</v>
      </c>
      <c r="E339" s="42"/>
      <c r="F339" s="239" t="s">
        <v>644</v>
      </c>
      <c r="G339" s="42"/>
      <c r="H339" s="42"/>
      <c r="I339" s="214"/>
      <c r="J339" s="42"/>
      <c r="K339" s="42"/>
      <c r="L339" s="46"/>
      <c r="M339" s="215"/>
      <c r="N339" s="216"/>
      <c r="O339" s="87"/>
      <c r="P339" s="87"/>
      <c r="Q339" s="87"/>
      <c r="R339" s="87"/>
      <c r="S339" s="87"/>
      <c r="T339" s="87"/>
      <c r="U339" s="88"/>
      <c r="V339" s="40"/>
      <c r="W339" s="40"/>
      <c r="X339" s="40"/>
      <c r="Y339" s="40"/>
      <c r="Z339" s="40"/>
      <c r="AA339" s="40"/>
      <c r="AB339" s="40"/>
      <c r="AC339" s="40"/>
      <c r="AD339" s="40"/>
      <c r="AE339" s="40"/>
      <c r="AT339" s="18" t="s">
        <v>234</v>
      </c>
      <c r="AU339" s="18" t="s">
        <v>80</v>
      </c>
    </row>
    <row r="340" s="15" customFormat="1" ht="25.92" customHeight="1">
      <c r="A340" s="15"/>
      <c r="B340" s="260"/>
      <c r="C340" s="261"/>
      <c r="D340" s="262" t="s">
        <v>79</v>
      </c>
      <c r="E340" s="263" t="s">
        <v>327</v>
      </c>
      <c r="F340" s="263" t="s">
        <v>328</v>
      </c>
      <c r="G340" s="261"/>
      <c r="H340" s="261"/>
      <c r="I340" s="264"/>
      <c r="J340" s="265">
        <f>BK340</f>
        <v>0</v>
      </c>
      <c r="K340" s="261"/>
      <c r="L340" s="266"/>
      <c r="M340" s="267"/>
      <c r="N340" s="268"/>
      <c r="O340" s="268"/>
      <c r="P340" s="269">
        <f>P341</f>
        <v>0</v>
      </c>
      <c r="Q340" s="268"/>
      <c r="R340" s="269">
        <f>R341</f>
        <v>0</v>
      </c>
      <c r="S340" s="268"/>
      <c r="T340" s="269">
        <f>T341</f>
        <v>0</v>
      </c>
      <c r="U340" s="270"/>
      <c r="V340" s="15"/>
      <c r="W340" s="15"/>
      <c r="X340" s="15"/>
      <c r="Y340" s="15"/>
      <c r="Z340" s="15"/>
      <c r="AA340" s="15"/>
      <c r="AB340" s="15"/>
      <c r="AC340" s="15"/>
      <c r="AD340" s="15"/>
      <c r="AE340" s="15"/>
      <c r="AR340" s="271" t="s">
        <v>87</v>
      </c>
      <c r="AT340" s="272" t="s">
        <v>79</v>
      </c>
      <c r="AU340" s="272" t="s">
        <v>80</v>
      </c>
      <c r="AY340" s="271" t="s">
        <v>218</v>
      </c>
      <c r="BK340" s="273">
        <f>BK341</f>
        <v>0</v>
      </c>
    </row>
    <row r="341" s="15" customFormat="1" ht="22.8" customHeight="1">
      <c r="A341" s="15"/>
      <c r="B341" s="260"/>
      <c r="C341" s="261"/>
      <c r="D341" s="262" t="s">
        <v>79</v>
      </c>
      <c r="E341" s="274" t="s">
        <v>243</v>
      </c>
      <c r="F341" s="274" t="s">
        <v>329</v>
      </c>
      <c r="G341" s="261"/>
      <c r="H341" s="261"/>
      <c r="I341" s="264"/>
      <c r="J341" s="275">
        <f>BK341</f>
        <v>0</v>
      </c>
      <c r="K341" s="261"/>
      <c r="L341" s="266"/>
      <c r="M341" s="267"/>
      <c r="N341" s="268"/>
      <c r="O341" s="268"/>
      <c r="P341" s="269">
        <f>SUM(P342:P345)</f>
        <v>0</v>
      </c>
      <c r="Q341" s="268"/>
      <c r="R341" s="269">
        <f>SUM(R342:R345)</f>
        <v>0</v>
      </c>
      <c r="S341" s="268"/>
      <c r="T341" s="269">
        <f>SUM(T342:T345)</f>
        <v>0</v>
      </c>
      <c r="U341" s="270"/>
      <c r="V341" s="15"/>
      <c r="W341" s="15"/>
      <c r="X341" s="15"/>
      <c r="Y341" s="15"/>
      <c r="Z341" s="15"/>
      <c r="AA341" s="15"/>
      <c r="AB341" s="15"/>
      <c r="AC341" s="15"/>
      <c r="AD341" s="15"/>
      <c r="AE341" s="15"/>
      <c r="AR341" s="271" t="s">
        <v>87</v>
      </c>
      <c r="AT341" s="272" t="s">
        <v>79</v>
      </c>
      <c r="AU341" s="272" t="s">
        <v>87</v>
      </c>
      <c r="AY341" s="271" t="s">
        <v>218</v>
      </c>
      <c r="BK341" s="273">
        <f>SUM(BK342:BK345)</f>
        <v>0</v>
      </c>
    </row>
    <row r="342" s="2" customFormat="1">
      <c r="A342" s="40"/>
      <c r="B342" s="41"/>
      <c r="C342" s="199" t="s">
        <v>1407</v>
      </c>
      <c r="D342" s="199" t="s">
        <v>212</v>
      </c>
      <c r="E342" s="200" t="s">
        <v>1005</v>
      </c>
      <c r="F342" s="201" t="s">
        <v>1006</v>
      </c>
      <c r="G342" s="202" t="s">
        <v>273</v>
      </c>
      <c r="H342" s="203">
        <v>105</v>
      </c>
      <c r="I342" s="204"/>
      <c r="J342" s="205">
        <f>ROUND(I342*H342,2)</f>
        <v>0</v>
      </c>
      <c r="K342" s="201" t="s">
        <v>216</v>
      </c>
      <c r="L342" s="46"/>
      <c r="M342" s="206" t="s">
        <v>39</v>
      </c>
      <c r="N342" s="207" t="s">
        <v>53</v>
      </c>
      <c r="O342" s="87"/>
      <c r="P342" s="208">
        <f>O342*H342</f>
        <v>0</v>
      </c>
      <c r="Q342" s="208">
        <v>0</v>
      </c>
      <c r="R342" s="208">
        <f>Q342*H342</f>
        <v>0</v>
      </c>
      <c r="S342" s="208">
        <v>0</v>
      </c>
      <c r="T342" s="208">
        <f>S342*H342</f>
        <v>0</v>
      </c>
      <c r="U342" s="209" t="s">
        <v>39</v>
      </c>
      <c r="V342" s="40"/>
      <c r="W342" s="40"/>
      <c r="X342" s="40"/>
      <c r="Y342" s="40"/>
      <c r="Z342" s="40"/>
      <c r="AA342" s="40"/>
      <c r="AB342" s="40"/>
      <c r="AC342" s="40"/>
      <c r="AD342" s="40"/>
      <c r="AE342" s="40"/>
      <c r="AR342" s="210" t="s">
        <v>217</v>
      </c>
      <c r="AT342" s="210" t="s">
        <v>212</v>
      </c>
      <c r="AU342" s="210" t="s">
        <v>89</v>
      </c>
      <c r="AY342" s="18" t="s">
        <v>218</v>
      </c>
      <c r="BE342" s="211">
        <f>IF(N342="základní",J342,0)</f>
        <v>0</v>
      </c>
      <c r="BF342" s="211">
        <f>IF(N342="snížená",J342,0)</f>
        <v>0</v>
      </c>
      <c r="BG342" s="211">
        <f>IF(N342="zákl. přenesená",J342,0)</f>
        <v>0</v>
      </c>
      <c r="BH342" s="211">
        <f>IF(N342="sníž. přenesená",J342,0)</f>
        <v>0</v>
      </c>
      <c r="BI342" s="211">
        <f>IF(N342="nulová",J342,0)</f>
        <v>0</v>
      </c>
      <c r="BJ342" s="18" t="s">
        <v>217</v>
      </c>
      <c r="BK342" s="211">
        <f>ROUND(I342*H342,2)</f>
        <v>0</v>
      </c>
      <c r="BL342" s="18" t="s">
        <v>217</v>
      </c>
      <c r="BM342" s="210" t="s">
        <v>1548</v>
      </c>
    </row>
    <row r="343" s="2" customFormat="1">
      <c r="A343" s="40"/>
      <c r="B343" s="41"/>
      <c r="C343" s="42"/>
      <c r="D343" s="212" t="s">
        <v>220</v>
      </c>
      <c r="E343" s="42"/>
      <c r="F343" s="213" t="s">
        <v>1008</v>
      </c>
      <c r="G343" s="42"/>
      <c r="H343" s="42"/>
      <c r="I343" s="214"/>
      <c r="J343" s="42"/>
      <c r="K343" s="42"/>
      <c r="L343" s="46"/>
      <c r="M343" s="215"/>
      <c r="N343" s="216"/>
      <c r="O343" s="87"/>
      <c r="P343" s="87"/>
      <c r="Q343" s="87"/>
      <c r="R343" s="87"/>
      <c r="S343" s="87"/>
      <c r="T343" s="87"/>
      <c r="U343" s="88"/>
      <c r="V343" s="40"/>
      <c r="W343" s="40"/>
      <c r="X343" s="40"/>
      <c r="Y343" s="40"/>
      <c r="Z343" s="40"/>
      <c r="AA343" s="40"/>
      <c r="AB343" s="40"/>
      <c r="AC343" s="40"/>
      <c r="AD343" s="40"/>
      <c r="AE343" s="40"/>
      <c r="AT343" s="18" t="s">
        <v>220</v>
      </c>
      <c r="AU343" s="18" t="s">
        <v>89</v>
      </c>
    </row>
    <row r="344" s="12" customFormat="1">
      <c r="A344" s="12"/>
      <c r="B344" s="217"/>
      <c r="C344" s="218"/>
      <c r="D344" s="212" t="s">
        <v>222</v>
      </c>
      <c r="E344" s="219" t="s">
        <v>39</v>
      </c>
      <c r="F344" s="220" t="s">
        <v>1549</v>
      </c>
      <c r="G344" s="218"/>
      <c r="H344" s="221">
        <v>105</v>
      </c>
      <c r="I344" s="222"/>
      <c r="J344" s="218"/>
      <c r="K344" s="218"/>
      <c r="L344" s="223"/>
      <c r="M344" s="224"/>
      <c r="N344" s="225"/>
      <c r="O344" s="225"/>
      <c r="P344" s="225"/>
      <c r="Q344" s="225"/>
      <c r="R344" s="225"/>
      <c r="S344" s="225"/>
      <c r="T344" s="225"/>
      <c r="U344" s="226"/>
      <c r="V344" s="12"/>
      <c r="W344" s="12"/>
      <c r="X344" s="12"/>
      <c r="Y344" s="12"/>
      <c r="Z344" s="12"/>
      <c r="AA344" s="12"/>
      <c r="AB344" s="12"/>
      <c r="AC344" s="12"/>
      <c r="AD344" s="12"/>
      <c r="AE344" s="12"/>
      <c r="AT344" s="227" t="s">
        <v>222</v>
      </c>
      <c r="AU344" s="227" t="s">
        <v>89</v>
      </c>
      <c r="AV344" s="12" t="s">
        <v>89</v>
      </c>
      <c r="AW344" s="12" t="s">
        <v>41</v>
      </c>
      <c r="AX344" s="12" t="s">
        <v>80</v>
      </c>
      <c r="AY344" s="227" t="s">
        <v>218</v>
      </c>
    </row>
    <row r="345" s="13" customFormat="1">
      <c r="A345" s="13"/>
      <c r="B345" s="228"/>
      <c r="C345" s="229"/>
      <c r="D345" s="212" t="s">
        <v>222</v>
      </c>
      <c r="E345" s="230" t="s">
        <v>39</v>
      </c>
      <c r="F345" s="231" t="s">
        <v>224</v>
      </c>
      <c r="G345" s="229"/>
      <c r="H345" s="232">
        <v>105</v>
      </c>
      <c r="I345" s="233"/>
      <c r="J345" s="229"/>
      <c r="K345" s="229"/>
      <c r="L345" s="234"/>
      <c r="M345" s="276"/>
      <c r="N345" s="277"/>
      <c r="O345" s="277"/>
      <c r="P345" s="277"/>
      <c r="Q345" s="277"/>
      <c r="R345" s="277"/>
      <c r="S345" s="277"/>
      <c r="T345" s="277"/>
      <c r="U345" s="278"/>
      <c r="V345" s="13"/>
      <c r="W345" s="13"/>
      <c r="X345" s="13"/>
      <c r="Y345" s="13"/>
      <c r="Z345" s="13"/>
      <c r="AA345" s="13"/>
      <c r="AB345" s="13"/>
      <c r="AC345" s="13"/>
      <c r="AD345" s="13"/>
      <c r="AE345" s="13"/>
      <c r="AT345" s="238" t="s">
        <v>222</v>
      </c>
      <c r="AU345" s="238" t="s">
        <v>89</v>
      </c>
      <c r="AV345" s="13" t="s">
        <v>217</v>
      </c>
      <c r="AW345" s="13" t="s">
        <v>41</v>
      </c>
      <c r="AX345" s="13" t="s">
        <v>87</v>
      </c>
      <c r="AY345" s="238" t="s">
        <v>218</v>
      </c>
    </row>
    <row r="346" s="2" customFormat="1" ht="6.96" customHeight="1">
      <c r="A346" s="40"/>
      <c r="B346" s="62"/>
      <c r="C346" s="63"/>
      <c r="D346" s="63"/>
      <c r="E346" s="63"/>
      <c r="F346" s="63"/>
      <c r="G346" s="63"/>
      <c r="H346" s="63"/>
      <c r="I346" s="63"/>
      <c r="J346" s="63"/>
      <c r="K346" s="63"/>
      <c r="L346" s="46"/>
      <c r="M346" s="40"/>
      <c r="O346" s="40"/>
      <c r="P346" s="40"/>
      <c r="Q346" s="40"/>
      <c r="R346" s="40"/>
      <c r="S346" s="40"/>
      <c r="T346" s="40"/>
      <c r="U346" s="40"/>
      <c r="V346" s="40"/>
      <c r="W346" s="40"/>
      <c r="X346" s="40"/>
      <c r="Y346" s="40"/>
      <c r="Z346" s="40"/>
      <c r="AA346" s="40"/>
      <c r="AB346" s="40"/>
      <c r="AC346" s="40"/>
      <c r="AD346" s="40"/>
      <c r="AE346" s="40"/>
    </row>
  </sheetData>
  <sheetProtection sheet="1" autoFilter="0" formatColumns="0" formatRows="0" objects="1" scenarios="1" spinCount="100000" saltValue="Qaj8PAT/Stb+GsFlp/6ah3yv9WFpVndvyLbGqyQlrNfg9owo1Q+TLXlZjcm3ZAEZYTKls/Qg/XieY/wb6VF+yg==" hashValue="pmSKxRwzQGS4W3i4zTRmz78zxiDnGSvfqajBrF4CFxe3a3iiXRgStwyYlfFsFPevLxaFfiRvTG3hzjaxw+rY2Q==" algorithmName="SHA-512" password="CDD6"/>
  <autoFilter ref="C86:K345"/>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135</v>
      </c>
      <c r="AZ2" s="141" t="s">
        <v>1550</v>
      </c>
      <c r="BA2" s="141" t="s">
        <v>1551</v>
      </c>
      <c r="BB2" s="141" t="s">
        <v>215</v>
      </c>
      <c r="BC2" s="141" t="s">
        <v>1552</v>
      </c>
      <c r="BD2" s="141" t="s">
        <v>89</v>
      </c>
    </row>
    <row r="3" hidden="1" s="1" customFormat="1" ht="6.96" customHeight="1">
      <c r="B3" s="142"/>
      <c r="C3" s="143"/>
      <c r="D3" s="143"/>
      <c r="E3" s="143"/>
      <c r="F3" s="143"/>
      <c r="G3" s="143"/>
      <c r="H3" s="143"/>
      <c r="I3" s="143"/>
      <c r="J3" s="143"/>
      <c r="K3" s="143"/>
      <c r="L3" s="21"/>
      <c r="AT3" s="18" t="s">
        <v>89</v>
      </c>
      <c r="AZ3" s="141" t="s">
        <v>1553</v>
      </c>
      <c r="BA3" s="141" t="s">
        <v>1554</v>
      </c>
      <c r="BB3" s="141" t="s">
        <v>215</v>
      </c>
      <c r="BC3" s="141" t="s">
        <v>1555</v>
      </c>
      <c r="BD3" s="141" t="s">
        <v>89</v>
      </c>
    </row>
    <row r="4" hidden="1" s="1" customFormat="1" ht="24.96" customHeight="1">
      <c r="B4" s="21"/>
      <c r="D4" s="144" t="s">
        <v>173</v>
      </c>
      <c r="L4" s="21"/>
      <c r="M4" s="145" t="s">
        <v>10</v>
      </c>
      <c r="AT4" s="18" t="s">
        <v>41</v>
      </c>
      <c r="AZ4" s="141" t="s">
        <v>1556</v>
      </c>
      <c r="BA4" s="141" t="s">
        <v>1557</v>
      </c>
      <c r="BB4" s="141" t="s">
        <v>273</v>
      </c>
      <c r="BC4" s="141" t="s">
        <v>1558</v>
      </c>
      <c r="BD4" s="141" t="s">
        <v>89</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1559</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30" customHeight="1">
      <c r="A11" s="40"/>
      <c r="B11" s="46"/>
      <c r="C11" s="40"/>
      <c r="D11" s="40"/>
      <c r="E11" s="149" t="s">
        <v>1560</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ROUND((SUM(BE87:BE176)),  2)</f>
        <v>0</v>
      </c>
      <c r="G35" s="40"/>
      <c r="H35" s="40"/>
      <c r="I35" s="161">
        <v>0.20999999999999999</v>
      </c>
      <c r="J35" s="160">
        <f>ROUND(((SUM(BE87:BE176))*I35),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ROUND((SUM(BF87:BF176)),  2)</f>
        <v>0</v>
      </c>
      <c r="G36" s="40"/>
      <c r="H36" s="40"/>
      <c r="I36" s="161">
        <v>0.14999999999999999</v>
      </c>
      <c r="J36" s="160">
        <f>ROUND(((SUM(BF87:BF176))*I36),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ROUND((SUM(BG87:BG176)),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ROUND((SUM(BH87:BH176)),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ROUND((SUM(BI87:BI176)),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1559</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30" customHeight="1">
      <c r="A54" s="40"/>
      <c r="B54" s="41"/>
      <c r="C54" s="42"/>
      <c r="D54" s="42"/>
      <c r="E54" s="72" t="str">
        <f>E11</f>
        <v>Č41 - P2085 1.TK a 2.TK ( bez železničního svršku a spodku - viz O2, č.21 )</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194</v>
      </c>
      <c r="E64" s="181"/>
      <c r="F64" s="181"/>
      <c r="G64" s="181"/>
      <c r="H64" s="181"/>
      <c r="I64" s="181"/>
      <c r="J64" s="182">
        <f>J88</f>
        <v>0</v>
      </c>
      <c r="K64" s="179"/>
      <c r="L64" s="183"/>
      <c r="S64" s="9"/>
      <c r="T64" s="9"/>
      <c r="U64" s="9"/>
      <c r="V64" s="9"/>
      <c r="W64" s="9"/>
      <c r="X64" s="9"/>
      <c r="Y64" s="9"/>
      <c r="Z64" s="9"/>
      <c r="AA64" s="9"/>
      <c r="AB64" s="9"/>
      <c r="AC64" s="9"/>
      <c r="AD64" s="9"/>
      <c r="AE64" s="9"/>
    </row>
    <row r="65" hidden="1" s="10" customFormat="1" ht="19.92" customHeight="1">
      <c r="A65" s="10"/>
      <c r="B65" s="184"/>
      <c r="C65" s="128"/>
      <c r="D65" s="185" t="s">
        <v>195</v>
      </c>
      <c r="E65" s="186"/>
      <c r="F65" s="186"/>
      <c r="G65" s="186"/>
      <c r="H65" s="186"/>
      <c r="I65" s="186"/>
      <c r="J65" s="187">
        <f>J89</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198</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26.25" customHeight="1">
      <c r="A75" s="40"/>
      <c r="B75" s="41"/>
      <c r="C75" s="42"/>
      <c r="D75" s="42"/>
      <c r="E75" s="173" t="str">
        <f>E7</f>
        <v>Oprava kolejí a výhybek v žst. Úpořiny - změna1 po prohlídce staveniště</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184</v>
      </c>
      <c r="D76" s="23"/>
      <c r="E76" s="23"/>
      <c r="F76" s="23"/>
      <c r="G76" s="23"/>
      <c r="H76" s="23"/>
      <c r="I76" s="23"/>
      <c r="J76" s="23"/>
      <c r="K76" s="23"/>
      <c r="L76" s="21"/>
    </row>
    <row r="77" s="2" customFormat="1" ht="16.5" customHeight="1">
      <c r="A77" s="40"/>
      <c r="B77" s="41"/>
      <c r="C77" s="42"/>
      <c r="D77" s="42"/>
      <c r="E77" s="173" t="s">
        <v>1559</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186</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30" customHeight="1">
      <c r="A79" s="40"/>
      <c r="B79" s="41"/>
      <c r="C79" s="42"/>
      <c r="D79" s="42"/>
      <c r="E79" s="72" t="str">
        <f>E11</f>
        <v>Č41 - P2085 1.TK a 2.TK ( bez železničního svršku a spodku - viz O2, č.21 )</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ŽST Úpořiny</v>
      </c>
      <c r="G81" s="42"/>
      <c r="H81" s="42"/>
      <c r="I81" s="33" t="s">
        <v>24</v>
      </c>
      <c r="J81" s="75" t="str">
        <f>IF(J14="","",J14)</f>
        <v>27. 1. 2021</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železnic, státní organizac</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40.05" customHeight="1">
      <c r="A84" s="40"/>
      <c r="B84" s="41"/>
      <c r="C84" s="33" t="s">
        <v>36</v>
      </c>
      <c r="D84" s="42"/>
      <c r="E84" s="42"/>
      <c r="F84" s="28" t="str">
        <f>IF(E20="","",E20)</f>
        <v>Vyplň údaj</v>
      </c>
      <c r="G84" s="42"/>
      <c r="H84" s="42"/>
      <c r="I84" s="33" t="s">
        <v>42</v>
      </c>
      <c r="J84" s="38" t="str">
        <f>E26</f>
        <v>Ing. Horák Jiří, horak@szdc.cz, +420 602155923</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199</v>
      </c>
      <c r="D86" s="192" t="s">
        <v>65</v>
      </c>
      <c r="E86" s="192" t="s">
        <v>61</v>
      </c>
      <c r="F86" s="192" t="s">
        <v>62</v>
      </c>
      <c r="G86" s="192" t="s">
        <v>200</v>
      </c>
      <c r="H86" s="192" t="s">
        <v>201</v>
      </c>
      <c r="I86" s="192" t="s">
        <v>202</v>
      </c>
      <c r="J86" s="192" t="s">
        <v>192</v>
      </c>
      <c r="K86" s="193" t="s">
        <v>203</v>
      </c>
      <c r="L86" s="194"/>
      <c r="M86" s="95" t="s">
        <v>39</v>
      </c>
      <c r="N86" s="96" t="s">
        <v>50</v>
      </c>
      <c r="O86" s="96" t="s">
        <v>204</v>
      </c>
      <c r="P86" s="96" t="s">
        <v>205</v>
      </c>
      <c r="Q86" s="96" t="s">
        <v>206</v>
      </c>
      <c r="R86" s="96" t="s">
        <v>207</v>
      </c>
      <c r="S86" s="96" t="s">
        <v>208</v>
      </c>
      <c r="T86" s="96" t="s">
        <v>209</v>
      </c>
      <c r="U86" s="97" t="s">
        <v>210</v>
      </c>
      <c r="V86" s="189"/>
      <c r="W86" s="189"/>
      <c r="X86" s="189"/>
      <c r="Y86" s="189"/>
      <c r="Z86" s="189"/>
      <c r="AA86" s="189"/>
      <c r="AB86" s="189"/>
      <c r="AC86" s="189"/>
      <c r="AD86" s="189"/>
      <c r="AE86" s="189"/>
    </row>
    <row r="87" s="2" customFormat="1" ht="22.8" customHeight="1">
      <c r="A87" s="40"/>
      <c r="B87" s="41"/>
      <c r="C87" s="102" t="s">
        <v>211</v>
      </c>
      <c r="D87" s="42"/>
      <c r="E87" s="42"/>
      <c r="F87" s="42"/>
      <c r="G87" s="42"/>
      <c r="H87" s="42"/>
      <c r="I87" s="42"/>
      <c r="J87" s="195">
        <f>BK87</f>
        <v>0</v>
      </c>
      <c r="K87" s="42"/>
      <c r="L87" s="46"/>
      <c r="M87" s="98"/>
      <c r="N87" s="196"/>
      <c r="O87" s="99"/>
      <c r="P87" s="197">
        <f>P88</f>
        <v>0</v>
      </c>
      <c r="Q87" s="99"/>
      <c r="R87" s="197">
        <f>R88</f>
        <v>0</v>
      </c>
      <c r="S87" s="99"/>
      <c r="T87" s="197">
        <f>T88</f>
        <v>0</v>
      </c>
      <c r="U87" s="100"/>
      <c r="V87" s="40"/>
      <c r="W87" s="40"/>
      <c r="X87" s="40"/>
      <c r="Y87" s="40"/>
      <c r="Z87" s="40"/>
      <c r="AA87" s="40"/>
      <c r="AB87" s="40"/>
      <c r="AC87" s="40"/>
      <c r="AD87" s="40"/>
      <c r="AE87" s="40"/>
      <c r="AT87" s="18" t="s">
        <v>79</v>
      </c>
      <c r="AU87" s="18" t="s">
        <v>193</v>
      </c>
      <c r="BK87" s="198">
        <f>BK88</f>
        <v>0</v>
      </c>
    </row>
    <row r="88" s="15" customFormat="1" ht="25.92" customHeight="1">
      <c r="A88" s="15"/>
      <c r="B88" s="260"/>
      <c r="C88" s="261"/>
      <c r="D88" s="262" t="s">
        <v>79</v>
      </c>
      <c r="E88" s="263" t="s">
        <v>327</v>
      </c>
      <c r="F88" s="263" t="s">
        <v>328</v>
      </c>
      <c r="G88" s="261"/>
      <c r="H88" s="261"/>
      <c r="I88" s="264"/>
      <c r="J88" s="265">
        <f>BK88</f>
        <v>0</v>
      </c>
      <c r="K88" s="261"/>
      <c r="L88" s="266"/>
      <c r="M88" s="267"/>
      <c r="N88" s="268"/>
      <c r="O88" s="268"/>
      <c r="P88" s="269">
        <f>P89</f>
        <v>0</v>
      </c>
      <c r="Q88" s="268"/>
      <c r="R88" s="269">
        <f>R89</f>
        <v>0</v>
      </c>
      <c r="S88" s="268"/>
      <c r="T88" s="269">
        <f>T89</f>
        <v>0</v>
      </c>
      <c r="U88" s="270"/>
      <c r="V88" s="15"/>
      <c r="W88" s="15"/>
      <c r="X88" s="15"/>
      <c r="Y88" s="15"/>
      <c r="Z88" s="15"/>
      <c r="AA88" s="15"/>
      <c r="AB88" s="15"/>
      <c r="AC88" s="15"/>
      <c r="AD88" s="15"/>
      <c r="AE88" s="15"/>
      <c r="AR88" s="271" t="s">
        <v>87</v>
      </c>
      <c r="AT88" s="272" t="s">
        <v>79</v>
      </c>
      <c r="AU88" s="272" t="s">
        <v>80</v>
      </c>
      <c r="AY88" s="271" t="s">
        <v>218</v>
      </c>
      <c r="BK88" s="273">
        <f>BK89</f>
        <v>0</v>
      </c>
    </row>
    <row r="89" s="15" customFormat="1" ht="22.8" customHeight="1">
      <c r="A89" s="15"/>
      <c r="B89" s="260"/>
      <c r="C89" s="261"/>
      <c r="D89" s="262" t="s">
        <v>79</v>
      </c>
      <c r="E89" s="274" t="s">
        <v>243</v>
      </c>
      <c r="F89" s="274" t="s">
        <v>329</v>
      </c>
      <c r="G89" s="261"/>
      <c r="H89" s="261"/>
      <c r="I89" s="264"/>
      <c r="J89" s="275">
        <f>BK89</f>
        <v>0</v>
      </c>
      <c r="K89" s="261"/>
      <c r="L89" s="266"/>
      <c r="M89" s="267"/>
      <c r="N89" s="268"/>
      <c r="O89" s="268"/>
      <c r="P89" s="269">
        <f>SUM(P90:P176)</f>
        <v>0</v>
      </c>
      <c r="Q89" s="268"/>
      <c r="R89" s="269">
        <f>SUM(R90:R176)</f>
        <v>0</v>
      </c>
      <c r="S89" s="268"/>
      <c r="T89" s="269">
        <f>SUM(T90:T176)</f>
        <v>0</v>
      </c>
      <c r="U89" s="270"/>
      <c r="V89" s="15"/>
      <c r="W89" s="15"/>
      <c r="X89" s="15"/>
      <c r="Y89" s="15"/>
      <c r="Z89" s="15"/>
      <c r="AA89" s="15"/>
      <c r="AB89" s="15"/>
      <c r="AC89" s="15"/>
      <c r="AD89" s="15"/>
      <c r="AE89" s="15"/>
      <c r="AR89" s="271" t="s">
        <v>87</v>
      </c>
      <c r="AT89" s="272" t="s">
        <v>79</v>
      </c>
      <c r="AU89" s="272" t="s">
        <v>87</v>
      </c>
      <c r="AY89" s="271" t="s">
        <v>218</v>
      </c>
      <c r="BK89" s="273">
        <f>SUM(BK90:BK176)</f>
        <v>0</v>
      </c>
    </row>
    <row r="90" s="2" customFormat="1">
      <c r="A90" s="40"/>
      <c r="B90" s="41"/>
      <c r="C90" s="199" t="s">
        <v>87</v>
      </c>
      <c r="D90" s="199" t="s">
        <v>212</v>
      </c>
      <c r="E90" s="200" t="s">
        <v>1561</v>
      </c>
      <c r="F90" s="201" t="s">
        <v>1562</v>
      </c>
      <c r="G90" s="202" t="s">
        <v>273</v>
      </c>
      <c r="H90" s="203">
        <v>16.800000000000001</v>
      </c>
      <c r="I90" s="204"/>
      <c r="J90" s="205">
        <f>ROUND(I90*H90,2)</f>
        <v>0</v>
      </c>
      <c r="K90" s="201" t="s">
        <v>216</v>
      </c>
      <c r="L90" s="46"/>
      <c r="M90" s="206" t="s">
        <v>39</v>
      </c>
      <c r="N90" s="207" t="s">
        <v>53</v>
      </c>
      <c r="O90" s="87"/>
      <c r="P90" s="208">
        <f>O90*H90</f>
        <v>0</v>
      </c>
      <c r="Q90" s="208">
        <v>0</v>
      </c>
      <c r="R90" s="208">
        <f>Q90*H90</f>
        <v>0</v>
      </c>
      <c r="S90" s="208">
        <v>0</v>
      </c>
      <c r="T90" s="208">
        <f>S90*H90</f>
        <v>0</v>
      </c>
      <c r="U90" s="209" t="s">
        <v>39</v>
      </c>
      <c r="V90" s="40"/>
      <c r="W90" s="40"/>
      <c r="X90" s="40"/>
      <c r="Y90" s="40"/>
      <c r="Z90" s="40"/>
      <c r="AA90" s="40"/>
      <c r="AB90" s="40"/>
      <c r="AC90" s="40"/>
      <c r="AD90" s="40"/>
      <c r="AE90" s="40"/>
      <c r="AR90" s="210" t="s">
        <v>217</v>
      </c>
      <c r="AT90" s="210" t="s">
        <v>212</v>
      </c>
      <c r="AU90" s="210" t="s">
        <v>89</v>
      </c>
      <c r="AY90" s="18" t="s">
        <v>218</v>
      </c>
      <c r="BE90" s="211">
        <f>IF(N90="základní",J90,0)</f>
        <v>0</v>
      </c>
      <c r="BF90" s="211">
        <f>IF(N90="snížená",J90,0)</f>
        <v>0</v>
      </c>
      <c r="BG90" s="211">
        <f>IF(N90="zákl. přenesená",J90,0)</f>
        <v>0</v>
      </c>
      <c r="BH90" s="211">
        <f>IF(N90="sníž. přenesená",J90,0)</f>
        <v>0</v>
      </c>
      <c r="BI90" s="211">
        <f>IF(N90="nulová",J90,0)</f>
        <v>0</v>
      </c>
      <c r="BJ90" s="18" t="s">
        <v>217</v>
      </c>
      <c r="BK90" s="211">
        <f>ROUND(I90*H90,2)</f>
        <v>0</v>
      </c>
      <c r="BL90" s="18" t="s">
        <v>217</v>
      </c>
      <c r="BM90" s="210" t="s">
        <v>1563</v>
      </c>
    </row>
    <row r="91" s="2" customFormat="1">
      <c r="A91" s="40"/>
      <c r="B91" s="41"/>
      <c r="C91" s="42"/>
      <c r="D91" s="212" t="s">
        <v>220</v>
      </c>
      <c r="E91" s="42"/>
      <c r="F91" s="213" t="s">
        <v>1564</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220</v>
      </c>
      <c r="AU91" s="18" t="s">
        <v>89</v>
      </c>
    </row>
    <row r="92" s="12" customFormat="1">
      <c r="A92" s="12"/>
      <c r="B92" s="217"/>
      <c r="C92" s="218"/>
      <c r="D92" s="212" t="s">
        <v>222</v>
      </c>
      <c r="E92" s="219" t="s">
        <v>39</v>
      </c>
      <c r="F92" s="220" t="s">
        <v>1556</v>
      </c>
      <c r="G92" s="218"/>
      <c r="H92" s="221">
        <v>16.800000000000001</v>
      </c>
      <c r="I92" s="222"/>
      <c r="J92" s="218"/>
      <c r="K92" s="218"/>
      <c r="L92" s="223"/>
      <c r="M92" s="224"/>
      <c r="N92" s="225"/>
      <c r="O92" s="225"/>
      <c r="P92" s="225"/>
      <c r="Q92" s="225"/>
      <c r="R92" s="225"/>
      <c r="S92" s="225"/>
      <c r="T92" s="225"/>
      <c r="U92" s="226"/>
      <c r="V92" s="12"/>
      <c r="W92" s="12"/>
      <c r="X92" s="12"/>
      <c r="Y92" s="12"/>
      <c r="Z92" s="12"/>
      <c r="AA92" s="12"/>
      <c r="AB92" s="12"/>
      <c r="AC92" s="12"/>
      <c r="AD92" s="12"/>
      <c r="AE92" s="12"/>
      <c r="AT92" s="227" t="s">
        <v>222</v>
      </c>
      <c r="AU92" s="227" t="s">
        <v>89</v>
      </c>
      <c r="AV92" s="12" t="s">
        <v>89</v>
      </c>
      <c r="AW92" s="12" t="s">
        <v>41</v>
      </c>
      <c r="AX92" s="12" t="s">
        <v>80</v>
      </c>
      <c r="AY92" s="227" t="s">
        <v>218</v>
      </c>
    </row>
    <row r="93" s="13" customFormat="1">
      <c r="A93" s="13"/>
      <c r="B93" s="228"/>
      <c r="C93" s="229"/>
      <c r="D93" s="212" t="s">
        <v>222</v>
      </c>
      <c r="E93" s="230" t="s">
        <v>39</v>
      </c>
      <c r="F93" s="231" t="s">
        <v>224</v>
      </c>
      <c r="G93" s="229"/>
      <c r="H93" s="232">
        <v>16.800000000000001</v>
      </c>
      <c r="I93" s="233"/>
      <c r="J93" s="229"/>
      <c r="K93" s="229"/>
      <c r="L93" s="234"/>
      <c r="M93" s="235"/>
      <c r="N93" s="236"/>
      <c r="O93" s="236"/>
      <c r="P93" s="236"/>
      <c r="Q93" s="236"/>
      <c r="R93" s="236"/>
      <c r="S93" s="236"/>
      <c r="T93" s="236"/>
      <c r="U93" s="237"/>
      <c r="V93" s="13"/>
      <c r="W93" s="13"/>
      <c r="X93" s="13"/>
      <c r="Y93" s="13"/>
      <c r="Z93" s="13"/>
      <c r="AA93" s="13"/>
      <c r="AB93" s="13"/>
      <c r="AC93" s="13"/>
      <c r="AD93" s="13"/>
      <c r="AE93" s="13"/>
      <c r="AT93" s="238" t="s">
        <v>222</v>
      </c>
      <c r="AU93" s="238" t="s">
        <v>89</v>
      </c>
      <c r="AV93" s="13" t="s">
        <v>217</v>
      </c>
      <c r="AW93" s="13" t="s">
        <v>41</v>
      </c>
      <c r="AX93" s="13" t="s">
        <v>87</v>
      </c>
      <c r="AY93" s="238" t="s">
        <v>218</v>
      </c>
    </row>
    <row r="94" s="2" customFormat="1" ht="21.75" customHeight="1">
      <c r="A94" s="40"/>
      <c r="B94" s="41"/>
      <c r="C94" s="199" t="s">
        <v>89</v>
      </c>
      <c r="D94" s="199" t="s">
        <v>212</v>
      </c>
      <c r="E94" s="200" t="s">
        <v>1565</v>
      </c>
      <c r="F94" s="201" t="s">
        <v>1566</v>
      </c>
      <c r="G94" s="202" t="s">
        <v>215</v>
      </c>
      <c r="H94" s="203">
        <v>23.940000000000001</v>
      </c>
      <c r="I94" s="204"/>
      <c r="J94" s="205">
        <f>ROUND(I94*H94,2)</f>
        <v>0</v>
      </c>
      <c r="K94" s="201" t="s">
        <v>39</v>
      </c>
      <c r="L94" s="46"/>
      <c r="M94" s="206" t="s">
        <v>39</v>
      </c>
      <c r="N94" s="207" t="s">
        <v>53</v>
      </c>
      <c r="O94" s="87"/>
      <c r="P94" s="208">
        <f>O94*H94</f>
        <v>0</v>
      </c>
      <c r="Q94" s="208">
        <v>0</v>
      </c>
      <c r="R94" s="208">
        <f>Q94*H94</f>
        <v>0</v>
      </c>
      <c r="S94" s="208">
        <v>0</v>
      </c>
      <c r="T94" s="208">
        <f>S94*H94</f>
        <v>0</v>
      </c>
      <c r="U94" s="209" t="s">
        <v>39</v>
      </c>
      <c r="V94" s="40"/>
      <c r="W94" s="40"/>
      <c r="X94" s="40"/>
      <c r="Y94" s="40"/>
      <c r="Z94" s="40"/>
      <c r="AA94" s="40"/>
      <c r="AB94" s="40"/>
      <c r="AC94" s="40"/>
      <c r="AD94" s="40"/>
      <c r="AE94" s="40"/>
      <c r="AR94" s="210" t="s">
        <v>217</v>
      </c>
      <c r="AT94" s="210" t="s">
        <v>212</v>
      </c>
      <c r="AU94" s="210" t="s">
        <v>89</v>
      </c>
      <c r="AY94" s="18" t="s">
        <v>218</v>
      </c>
      <c r="BE94" s="211">
        <f>IF(N94="základní",J94,0)</f>
        <v>0</v>
      </c>
      <c r="BF94" s="211">
        <f>IF(N94="snížená",J94,0)</f>
        <v>0</v>
      </c>
      <c r="BG94" s="211">
        <f>IF(N94="zákl. přenesená",J94,0)</f>
        <v>0</v>
      </c>
      <c r="BH94" s="211">
        <f>IF(N94="sníž. přenesená",J94,0)</f>
        <v>0</v>
      </c>
      <c r="BI94" s="211">
        <f>IF(N94="nulová",J94,0)</f>
        <v>0</v>
      </c>
      <c r="BJ94" s="18" t="s">
        <v>217</v>
      </c>
      <c r="BK94" s="211">
        <f>ROUND(I94*H94,2)</f>
        <v>0</v>
      </c>
      <c r="BL94" s="18" t="s">
        <v>217</v>
      </c>
      <c r="BM94" s="210" t="s">
        <v>1567</v>
      </c>
    </row>
    <row r="95" s="2" customFormat="1">
      <c r="A95" s="40"/>
      <c r="B95" s="41"/>
      <c r="C95" s="42"/>
      <c r="D95" s="212" t="s">
        <v>220</v>
      </c>
      <c r="E95" s="42"/>
      <c r="F95" s="213" t="s">
        <v>1566</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220</v>
      </c>
      <c r="AU95" s="18" t="s">
        <v>89</v>
      </c>
    </row>
    <row r="96" s="12" customFormat="1">
      <c r="A96" s="12"/>
      <c r="B96" s="217"/>
      <c r="C96" s="218"/>
      <c r="D96" s="212" t="s">
        <v>222</v>
      </c>
      <c r="E96" s="219" t="s">
        <v>39</v>
      </c>
      <c r="F96" s="220" t="s">
        <v>1568</v>
      </c>
      <c r="G96" s="218"/>
      <c r="H96" s="221">
        <v>23.940000000000001</v>
      </c>
      <c r="I96" s="222"/>
      <c r="J96" s="218"/>
      <c r="K96" s="218"/>
      <c r="L96" s="223"/>
      <c r="M96" s="224"/>
      <c r="N96" s="225"/>
      <c r="O96" s="225"/>
      <c r="P96" s="225"/>
      <c r="Q96" s="225"/>
      <c r="R96" s="225"/>
      <c r="S96" s="225"/>
      <c r="T96" s="225"/>
      <c r="U96" s="226"/>
      <c r="V96" s="12"/>
      <c r="W96" s="12"/>
      <c r="X96" s="12"/>
      <c r="Y96" s="12"/>
      <c r="Z96" s="12"/>
      <c r="AA96" s="12"/>
      <c r="AB96" s="12"/>
      <c r="AC96" s="12"/>
      <c r="AD96" s="12"/>
      <c r="AE96" s="12"/>
      <c r="AT96" s="227" t="s">
        <v>222</v>
      </c>
      <c r="AU96" s="227" t="s">
        <v>89</v>
      </c>
      <c r="AV96" s="12" t="s">
        <v>89</v>
      </c>
      <c r="AW96" s="12" t="s">
        <v>41</v>
      </c>
      <c r="AX96" s="12" t="s">
        <v>80</v>
      </c>
      <c r="AY96" s="227" t="s">
        <v>218</v>
      </c>
    </row>
    <row r="97" s="13" customFormat="1">
      <c r="A97" s="13"/>
      <c r="B97" s="228"/>
      <c r="C97" s="229"/>
      <c r="D97" s="212" t="s">
        <v>222</v>
      </c>
      <c r="E97" s="230" t="s">
        <v>39</v>
      </c>
      <c r="F97" s="231" t="s">
        <v>224</v>
      </c>
      <c r="G97" s="229"/>
      <c r="H97" s="232">
        <v>23.940000000000001</v>
      </c>
      <c r="I97" s="233"/>
      <c r="J97" s="229"/>
      <c r="K97" s="229"/>
      <c r="L97" s="234"/>
      <c r="M97" s="235"/>
      <c r="N97" s="236"/>
      <c r="O97" s="236"/>
      <c r="P97" s="236"/>
      <c r="Q97" s="236"/>
      <c r="R97" s="236"/>
      <c r="S97" s="236"/>
      <c r="T97" s="236"/>
      <c r="U97" s="237"/>
      <c r="V97" s="13"/>
      <c r="W97" s="13"/>
      <c r="X97" s="13"/>
      <c r="Y97" s="13"/>
      <c r="Z97" s="13"/>
      <c r="AA97" s="13"/>
      <c r="AB97" s="13"/>
      <c r="AC97" s="13"/>
      <c r="AD97" s="13"/>
      <c r="AE97" s="13"/>
      <c r="AT97" s="238" t="s">
        <v>222</v>
      </c>
      <c r="AU97" s="238" t="s">
        <v>89</v>
      </c>
      <c r="AV97" s="13" t="s">
        <v>217</v>
      </c>
      <c r="AW97" s="13" t="s">
        <v>41</v>
      </c>
      <c r="AX97" s="13" t="s">
        <v>87</v>
      </c>
      <c r="AY97" s="238" t="s">
        <v>218</v>
      </c>
    </row>
    <row r="98" s="2" customFormat="1" ht="21.75" customHeight="1">
      <c r="A98" s="40"/>
      <c r="B98" s="41"/>
      <c r="C98" s="199" t="s">
        <v>229</v>
      </c>
      <c r="D98" s="199" t="s">
        <v>212</v>
      </c>
      <c r="E98" s="200" t="s">
        <v>1569</v>
      </c>
      <c r="F98" s="201" t="s">
        <v>1570</v>
      </c>
      <c r="G98" s="202" t="s">
        <v>273</v>
      </c>
      <c r="H98" s="203">
        <v>16.800000000000001</v>
      </c>
      <c r="I98" s="204"/>
      <c r="J98" s="205">
        <f>ROUND(I98*H98,2)</f>
        <v>0</v>
      </c>
      <c r="K98" s="201" t="s">
        <v>216</v>
      </c>
      <c r="L98" s="46"/>
      <c r="M98" s="206" t="s">
        <v>39</v>
      </c>
      <c r="N98" s="207"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217</v>
      </c>
      <c r="AT98" s="210" t="s">
        <v>212</v>
      </c>
      <c r="AU98" s="210" t="s">
        <v>89</v>
      </c>
      <c r="AY98" s="18" t="s">
        <v>218</v>
      </c>
      <c r="BE98" s="211">
        <f>IF(N98="základní",J98,0)</f>
        <v>0</v>
      </c>
      <c r="BF98" s="211">
        <f>IF(N98="snížená",J98,0)</f>
        <v>0</v>
      </c>
      <c r="BG98" s="211">
        <f>IF(N98="zákl. přenesená",J98,0)</f>
        <v>0</v>
      </c>
      <c r="BH98" s="211">
        <f>IF(N98="sníž. přenesená",J98,0)</f>
        <v>0</v>
      </c>
      <c r="BI98" s="211">
        <f>IF(N98="nulová",J98,0)</f>
        <v>0</v>
      </c>
      <c r="BJ98" s="18" t="s">
        <v>217</v>
      </c>
      <c r="BK98" s="211">
        <f>ROUND(I98*H98,2)</f>
        <v>0</v>
      </c>
      <c r="BL98" s="18" t="s">
        <v>217</v>
      </c>
      <c r="BM98" s="210" t="s">
        <v>1571</v>
      </c>
    </row>
    <row r="99" s="2" customFormat="1">
      <c r="A99" s="40"/>
      <c r="B99" s="41"/>
      <c r="C99" s="42"/>
      <c r="D99" s="212" t="s">
        <v>220</v>
      </c>
      <c r="E99" s="42"/>
      <c r="F99" s="213" t="s">
        <v>1572</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220</v>
      </c>
      <c r="AU99" s="18" t="s">
        <v>89</v>
      </c>
    </row>
    <row r="100" s="2" customFormat="1">
      <c r="A100" s="40"/>
      <c r="B100" s="41"/>
      <c r="C100" s="42"/>
      <c r="D100" s="212" t="s">
        <v>234</v>
      </c>
      <c r="E100" s="42"/>
      <c r="F100" s="239" t="s">
        <v>1573</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234</v>
      </c>
      <c r="AU100" s="18" t="s">
        <v>89</v>
      </c>
    </row>
    <row r="101" s="12" customFormat="1">
      <c r="A101" s="12"/>
      <c r="B101" s="217"/>
      <c r="C101" s="218"/>
      <c r="D101" s="212" t="s">
        <v>222</v>
      </c>
      <c r="E101" s="219" t="s">
        <v>39</v>
      </c>
      <c r="F101" s="220" t="s">
        <v>1574</v>
      </c>
      <c r="G101" s="218"/>
      <c r="H101" s="221">
        <v>16.800000000000001</v>
      </c>
      <c r="I101" s="222"/>
      <c r="J101" s="218"/>
      <c r="K101" s="218"/>
      <c r="L101" s="223"/>
      <c r="M101" s="224"/>
      <c r="N101" s="225"/>
      <c r="O101" s="225"/>
      <c r="P101" s="225"/>
      <c r="Q101" s="225"/>
      <c r="R101" s="225"/>
      <c r="S101" s="225"/>
      <c r="T101" s="225"/>
      <c r="U101" s="226"/>
      <c r="V101" s="12"/>
      <c r="W101" s="12"/>
      <c r="X101" s="12"/>
      <c r="Y101" s="12"/>
      <c r="Z101" s="12"/>
      <c r="AA101" s="12"/>
      <c r="AB101" s="12"/>
      <c r="AC101" s="12"/>
      <c r="AD101" s="12"/>
      <c r="AE101" s="12"/>
      <c r="AT101" s="227" t="s">
        <v>222</v>
      </c>
      <c r="AU101" s="227" t="s">
        <v>89</v>
      </c>
      <c r="AV101" s="12" t="s">
        <v>89</v>
      </c>
      <c r="AW101" s="12" t="s">
        <v>41</v>
      </c>
      <c r="AX101" s="12" t="s">
        <v>80</v>
      </c>
      <c r="AY101" s="227" t="s">
        <v>218</v>
      </c>
    </row>
    <row r="102" s="13" customFormat="1">
      <c r="A102" s="13"/>
      <c r="B102" s="228"/>
      <c r="C102" s="229"/>
      <c r="D102" s="212" t="s">
        <v>222</v>
      </c>
      <c r="E102" s="230" t="s">
        <v>1556</v>
      </c>
      <c r="F102" s="231" t="s">
        <v>224</v>
      </c>
      <c r="G102" s="229"/>
      <c r="H102" s="232">
        <v>16.800000000000001</v>
      </c>
      <c r="I102" s="233"/>
      <c r="J102" s="229"/>
      <c r="K102" s="229"/>
      <c r="L102" s="234"/>
      <c r="M102" s="235"/>
      <c r="N102" s="236"/>
      <c r="O102" s="236"/>
      <c r="P102" s="236"/>
      <c r="Q102" s="236"/>
      <c r="R102" s="236"/>
      <c r="S102" s="236"/>
      <c r="T102" s="236"/>
      <c r="U102" s="237"/>
      <c r="V102" s="13"/>
      <c r="W102" s="13"/>
      <c r="X102" s="13"/>
      <c r="Y102" s="13"/>
      <c r="Z102" s="13"/>
      <c r="AA102" s="13"/>
      <c r="AB102" s="13"/>
      <c r="AC102" s="13"/>
      <c r="AD102" s="13"/>
      <c r="AE102" s="13"/>
      <c r="AT102" s="238" t="s">
        <v>222</v>
      </c>
      <c r="AU102" s="238" t="s">
        <v>89</v>
      </c>
      <c r="AV102" s="13" t="s">
        <v>217</v>
      </c>
      <c r="AW102" s="13" t="s">
        <v>41</v>
      </c>
      <c r="AX102" s="13" t="s">
        <v>87</v>
      </c>
      <c r="AY102" s="238" t="s">
        <v>218</v>
      </c>
    </row>
    <row r="103" s="2" customFormat="1">
      <c r="A103" s="40"/>
      <c r="B103" s="41"/>
      <c r="C103" s="199" t="s">
        <v>217</v>
      </c>
      <c r="D103" s="199" t="s">
        <v>212</v>
      </c>
      <c r="E103" s="200" t="s">
        <v>1575</v>
      </c>
      <c r="F103" s="201" t="s">
        <v>1576</v>
      </c>
      <c r="G103" s="202" t="s">
        <v>273</v>
      </c>
      <c r="H103" s="203">
        <v>16.800000000000001</v>
      </c>
      <c r="I103" s="204"/>
      <c r="J103" s="205">
        <f>ROUND(I103*H103,2)</f>
        <v>0</v>
      </c>
      <c r="K103" s="201" t="s">
        <v>39</v>
      </c>
      <c r="L103" s="46"/>
      <c r="M103" s="206" t="s">
        <v>39</v>
      </c>
      <c r="N103" s="207" t="s">
        <v>53</v>
      </c>
      <c r="O103" s="87"/>
      <c r="P103" s="208">
        <f>O103*H103</f>
        <v>0</v>
      </c>
      <c r="Q103" s="208">
        <v>0</v>
      </c>
      <c r="R103" s="208">
        <f>Q103*H103</f>
        <v>0</v>
      </c>
      <c r="S103" s="208">
        <v>0</v>
      </c>
      <c r="T103" s="208">
        <f>S103*H103</f>
        <v>0</v>
      </c>
      <c r="U103" s="209" t="s">
        <v>39</v>
      </c>
      <c r="V103" s="40"/>
      <c r="W103" s="40"/>
      <c r="X103" s="40"/>
      <c r="Y103" s="40"/>
      <c r="Z103" s="40"/>
      <c r="AA103" s="40"/>
      <c r="AB103" s="40"/>
      <c r="AC103" s="40"/>
      <c r="AD103" s="40"/>
      <c r="AE103" s="40"/>
      <c r="AR103" s="210" t="s">
        <v>217</v>
      </c>
      <c r="AT103" s="210" t="s">
        <v>212</v>
      </c>
      <c r="AU103" s="210" t="s">
        <v>89</v>
      </c>
      <c r="AY103" s="18" t="s">
        <v>218</v>
      </c>
      <c r="BE103" s="211">
        <f>IF(N103="základní",J103,0)</f>
        <v>0</v>
      </c>
      <c r="BF103" s="211">
        <f>IF(N103="snížená",J103,0)</f>
        <v>0</v>
      </c>
      <c r="BG103" s="211">
        <f>IF(N103="zákl. přenesená",J103,0)</f>
        <v>0</v>
      </c>
      <c r="BH103" s="211">
        <f>IF(N103="sníž. přenesená",J103,0)</f>
        <v>0</v>
      </c>
      <c r="BI103" s="211">
        <f>IF(N103="nulová",J103,0)</f>
        <v>0</v>
      </c>
      <c r="BJ103" s="18" t="s">
        <v>217</v>
      </c>
      <c r="BK103" s="211">
        <f>ROUND(I103*H103,2)</f>
        <v>0</v>
      </c>
      <c r="BL103" s="18" t="s">
        <v>217</v>
      </c>
      <c r="BM103" s="210" t="s">
        <v>1577</v>
      </c>
    </row>
    <row r="104" s="2" customFormat="1">
      <c r="A104" s="40"/>
      <c r="B104" s="41"/>
      <c r="C104" s="42"/>
      <c r="D104" s="212" t="s">
        <v>220</v>
      </c>
      <c r="E104" s="42"/>
      <c r="F104" s="213" t="s">
        <v>1576</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220</v>
      </c>
      <c r="AU104" s="18" t="s">
        <v>89</v>
      </c>
    </row>
    <row r="105" s="2" customFormat="1">
      <c r="A105" s="40"/>
      <c r="B105" s="41"/>
      <c r="C105" s="42"/>
      <c r="D105" s="212" t="s">
        <v>234</v>
      </c>
      <c r="E105" s="42"/>
      <c r="F105" s="239" t="s">
        <v>1578</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234</v>
      </c>
      <c r="AU105" s="18" t="s">
        <v>89</v>
      </c>
    </row>
    <row r="106" s="12" customFormat="1">
      <c r="A106" s="12"/>
      <c r="B106" s="217"/>
      <c r="C106" s="218"/>
      <c r="D106" s="212" t="s">
        <v>222</v>
      </c>
      <c r="E106" s="219" t="s">
        <v>39</v>
      </c>
      <c r="F106" s="220" t="s">
        <v>1556</v>
      </c>
      <c r="G106" s="218"/>
      <c r="H106" s="221">
        <v>16.800000000000001</v>
      </c>
      <c r="I106" s="222"/>
      <c r="J106" s="218"/>
      <c r="K106" s="218"/>
      <c r="L106" s="223"/>
      <c r="M106" s="224"/>
      <c r="N106" s="225"/>
      <c r="O106" s="225"/>
      <c r="P106" s="225"/>
      <c r="Q106" s="225"/>
      <c r="R106" s="225"/>
      <c r="S106" s="225"/>
      <c r="T106" s="225"/>
      <c r="U106" s="226"/>
      <c r="V106" s="12"/>
      <c r="W106" s="12"/>
      <c r="X106" s="12"/>
      <c r="Y106" s="12"/>
      <c r="Z106" s="12"/>
      <c r="AA106" s="12"/>
      <c r="AB106" s="12"/>
      <c r="AC106" s="12"/>
      <c r="AD106" s="12"/>
      <c r="AE106" s="12"/>
      <c r="AT106" s="227" t="s">
        <v>222</v>
      </c>
      <c r="AU106" s="227" t="s">
        <v>89</v>
      </c>
      <c r="AV106" s="12" t="s">
        <v>89</v>
      </c>
      <c r="AW106" s="12" t="s">
        <v>41</v>
      </c>
      <c r="AX106" s="12" t="s">
        <v>80</v>
      </c>
      <c r="AY106" s="227" t="s">
        <v>218</v>
      </c>
    </row>
    <row r="107" s="13" customFormat="1">
      <c r="A107" s="13"/>
      <c r="B107" s="228"/>
      <c r="C107" s="229"/>
      <c r="D107" s="212" t="s">
        <v>222</v>
      </c>
      <c r="E107" s="230" t="s">
        <v>39</v>
      </c>
      <c r="F107" s="231" t="s">
        <v>224</v>
      </c>
      <c r="G107" s="229"/>
      <c r="H107" s="232">
        <v>16.800000000000001</v>
      </c>
      <c r="I107" s="233"/>
      <c r="J107" s="229"/>
      <c r="K107" s="229"/>
      <c r="L107" s="234"/>
      <c r="M107" s="235"/>
      <c r="N107" s="236"/>
      <c r="O107" s="236"/>
      <c r="P107" s="236"/>
      <c r="Q107" s="236"/>
      <c r="R107" s="236"/>
      <c r="S107" s="236"/>
      <c r="T107" s="236"/>
      <c r="U107" s="237"/>
      <c r="V107" s="13"/>
      <c r="W107" s="13"/>
      <c r="X107" s="13"/>
      <c r="Y107" s="13"/>
      <c r="Z107" s="13"/>
      <c r="AA107" s="13"/>
      <c r="AB107" s="13"/>
      <c r="AC107" s="13"/>
      <c r="AD107" s="13"/>
      <c r="AE107" s="13"/>
      <c r="AT107" s="238" t="s">
        <v>222</v>
      </c>
      <c r="AU107" s="238" t="s">
        <v>89</v>
      </c>
      <c r="AV107" s="13" t="s">
        <v>217</v>
      </c>
      <c r="AW107" s="13" t="s">
        <v>41</v>
      </c>
      <c r="AX107" s="13" t="s">
        <v>87</v>
      </c>
      <c r="AY107" s="238" t="s">
        <v>218</v>
      </c>
    </row>
    <row r="108" s="2" customFormat="1">
      <c r="A108" s="40"/>
      <c r="B108" s="41"/>
      <c r="C108" s="250" t="s">
        <v>243</v>
      </c>
      <c r="D108" s="250" t="s">
        <v>313</v>
      </c>
      <c r="E108" s="251" t="s">
        <v>1579</v>
      </c>
      <c r="F108" s="252" t="s">
        <v>1580</v>
      </c>
      <c r="G108" s="253" t="s">
        <v>273</v>
      </c>
      <c r="H108" s="254">
        <v>16.800000000000001</v>
      </c>
      <c r="I108" s="255"/>
      <c r="J108" s="256">
        <f>ROUND(I108*H108,2)</f>
        <v>0</v>
      </c>
      <c r="K108" s="252" t="s">
        <v>216</v>
      </c>
      <c r="L108" s="257"/>
      <c r="M108" s="258" t="s">
        <v>39</v>
      </c>
      <c r="N108" s="259" t="s">
        <v>53</v>
      </c>
      <c r="O108" s="87"/>
      <c r="P108" s="208">
        <f>O108*H108</f>
        <v>0</v>
      </c>
      <c r="Q108" s="208">
        <v>0</v>
      </c>
      <c r="R108" s="208">
        <f>Q108*H108</f>
        <v>0</v>
      </c>
      <c r="S108" s="208">
        <v>0</v>
      </c>
      <c r="T108" s="208">
        <f>S108*H108</f>
        <v>0</v>
      </c>
      <c r="U108" s="209" t="s">
        <v>39</v>
      </c>
      <c r="V108" s="40"/>
      <c r="W108" s="40"/>
      <c r="X108" s="40"/>
      <c r="Y108" s="40"/>
      <c r="Z108" s="40"/>
      <c r="AA108" s="40"/>
      <c r="AB108" s="40"/>
      <c r="AC108" s="40"/>
      <c r="AD108" s="40"/>
      <c r="AE108" s="40"/>
      <c r="AR108" s="210" t="s">
        <v>219</v>
      </c>
      <c r="AT108" s="210" t="s">
        <v>313</v>
      </c>
      <c r="AU108" s="210" t="s">
        <v>89</v>
      </c>
      <c r="AY108" s="18" t="s">
        <v>218</v>
      </c>
      <c r="BE108" s="211">
        <f>IF(N108="základní",J108,0)</f>
        <v>0</v>
      </c>
      <c r="BF108" s="211">
        <f>IF(N108="snížená",J108,0)</f>
        <v>0</v>
      </c>
      <c r="BG108" s="211">
        <f>IF(N108="zákl. přenesená",J108,0)</f>
        <v>0</v>
      </c>
      <c r="BH108" s="211">
        <f>IF(N108="sníž. přenesená",J108,0)</f>
        <v>0</v>
      </c>
      <c r="BI108" s="211">
        <f>IF(N108="nulová",J108,0)</f>
        <v>0</v>
      </c>
      <c r="BJ108" s="18" t="s">
        <v>217</v>
      </c>
      <c r="BK108" s="211">
        <f>ROUND(I108*H108,2)</f>
        <v>0</v>
      </c>
      <c r="BL108" s="18" t="s">
        <v>217</v>
      </c>
      <c r="BM108" s="210" t="s">
        <v>1581</v>
      </c>
    </row>
    <row r="109" s="2" customFormat="1">
      <c r="A109" s="40"/>
      <c r="B109" s="41"/>
      <c r="C109" s="42"/>
      <c r="D109" s="212" t="s">
        <v>220</v>
      </c>
      <c r="E109" s="42"/>
      <c r="F109" s="213" t="s">
        <v>1580</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220</v>
      </c>
      <c r="AU109" s="18" t="s">
        <v>89</v>
      </c>
    </row>
    <row r="110" s="2" customFormat="1">
      <c r="A110" s="40"/>
      <c r="B110" s="41"/>
      <c r="C110" s="42"/>
      <c r="D110" s="212" t="s">
        <v>234</v>
      </c>
      <c r="E110" s="42"/>
      <c r="F110" s="239" t="s">
        <v>1578</v>
      </c>
      <c r="G110" s="42"/>
      <c r="H110" s="42"/>
      <c r="I110" s="214"/>
      <c r="J110" s="42"/>
      <c r="K110" s="42"/>
      <c r="L110" s="46"/>
      <c r="M110" s="215"/>
      <c r="N110" s="216"/>
      <c r="O110" s="87"/>
      <c r="P110" s="87"/>
      <c r="Q110" s="87"/>
      <c r="R110" s="87"/>
      <c r="S110" s="87"/>
      <c r="T110" s="87"/>
      <c r="U110" s="88"/>
      <c r="V110" s="40"/>
      <c r="W110" s="40"/>
      <c r="X110" s="40"/>
      <c r="Y110" s="40"/>
      <c r="Z110" s="40"/>
      <c r="AA110" s="40"/>
      <c r="AB110" s="40"/>
      <c r="AC110" s="40"/>
      <c r="AD110" s="40"/>
      <c r="AE110" s="40"/>
      <c r="AT110" s="18" t="s">
        <v>234</v>
      </c>
      <c r="AU110" s="18" t="s">
        <v>89</v>
      </c>
    </row>
    <row r="111" s="12" customFormat="1">
      <c r="A111" s="12"/>
      <c r="B111" s="217"/>
      <c r="C111" s="218"/>
      <c r="D111" s="212" t="s">
        <v>222</v>
      </c>
      <c r="E111" s="219" t="s">
        <v>39</v>
      </c>
      <c r="F111" s="220" t="s">
        <v>1556</v>
      </c>
      <c r="G111" s="218"/>
      <c r="H111" s="221">
        <v>16.800000000000001</v>
      </c>
      <c r="I111" s="222"/>
      <c r="J111" s="218"/>
      <c r="K111" s="218"/>
      <c r="L111" s="223"/>
      <c r="M111" s="224"/>
      <c r="N111" s="225"/>
      <c r="O111" s="225"/>
      <c r="P111" s="225"/>
      <c r="Q111" s="225"/>
      <c r="R111" s="225"/>
      <c r="S111" s="225"/>
      <c r="T111" s="225"/>
      <c r="U111" s="226"/>
      <c r="V111" s="12"/>
      <c r="W111" s="12"/>
      <c r="X111" s="12"/>
      <c r="Y111" s="12"/>
      <c r="Z111" s="12"/>
      <c r="AA111" s="12"/>
      <c r="AB111" s="12"/>
      <c r="AC111" s="12"/>
      <c r="AD111" s="12"/>
      <c r="AE111" s="12"/>
      <c r="AT111" s="227" t="s">
        <v>222</v>
      </c>
      <c r="AU111" s="227" t="s">
        <v>89</v>
      </c>
      <c r="AV111" s="12" t="s">
        <v>89</v>
      </c>
      <c r="AW111" s="12" t="s">
        <v>41</v>
      </c>
      <c r="AX111" s="12" t="s">
        <v>80</v>
      </c>
      <c r="AY111" s="227" t="s">
        <v>218</v>
      </c>
    </row>
    <row r="112" s="13" customFormat="1">
      <c r="A112" s="13"/>
      <c r="B112" s="228"/>
      <c r="C112" s="229"/>
      <c r="D112" s="212" t="s">
        <v>222</v>
      </c>
      <c r="E112" s="230" t="s">
        <v>39</v>
      </c>
      <c r="F112" s="231" t="s">
        <v>224</v>
      </c>
      <c r="G112" s="229"/>
      <c r="H112" s="232">
        <v>16.800000000000001</v>
      </c>
      <c r="I112" s="233"/>
      <c r="J112" s="229"/>
      <c r="K112" s="229"/>
      <c r="L112" s="234"/>
      <c r="M112" s="235"/>
      <c r="N112" s="236"/>
      <c r="O112" s="236"/>
      <c r="P112" s="236"/>
      <c r="Q112" s="236"/>
      <c r="R112" s="236"/>
      <c r="S112" s="236"/>
      <c r="T112" s="236"/>
      <c r="U112" s="237"/>
      <c r="V112" s="13"/>
      <c r="W112" s="13"/>
      <c r="X112" s="13"/>
      <c r="Y112" s="13"/>
      <c r="Z112" s="13"/>
      <c r="AA112" s="13"/>
      <c r="AB112" s="13"/>
      <c r="AC112" s="13"/>
      <c r="AD112" s="13"/>
      <c r="AE112" s="13"/>
      <c r="AT112" s="238" t="s">
        <v>222</v>
      </c>
      <c r="AU112" s="238" t="s">
        <v>89</v>
      </c>
      <c r="AV112" s="13" t="s">
        <v>217</v>
      </c>
      <c r="AW112" s="13" t="s">
        <v>41</v>
      </c>
      <c r="AX112" s="13" t="s">
        <v>87</v>
      </c>
      <c r="AY112" s="238" t="s">
        <v>218</v>
      </c>
    </row>
    <row r="113" s="2" customFormat="1" ht="21.75" customHeight="1">
      <c r="A113" s="40"/>
      <c r="B113" s="41"/>
      <c r="C113" s="199" t="s">
        <v>248</v>
      </c>
      <c r="D113" s="199" t="s">
        <v>212</v>
      </c>
      <c r="E113" s="200" t="s">
        <v>1582</v>
      </c>
      <c r="F113" s="201" t="s">
        <v>1583</v>
      </c>
      <c r="G113" s="202" t="s">
        <v>273</v>
      </c>
      <c r="H113" s="203">
        <v>16.800000000000001</v>
      </c>
      <c r="I113" s="204"/>
      <c r="J113" s="205">
        <f>ROUND(I113*H113,2)</f>
        <v>0</v>
      </c>
      <c r="K113" s="201" t="s">
        <v>39</v>
      </c>
      <c r="L113" s="46"/>
      <c r="M113" s="206" t="s">
        <v>39</v>
      </c>
      <c r="N113" s="207" t="s">
        <v>53</v>
      </c>
      <c r="O113" s="87"/>
      <c r="P113" s="208">
        <f>O113*H113</f>
        <v>0</v>
      </c>
      <c r="Q113" s="208">
        <v>0</v>
      </c>
      <c r="R113" s="208">
        <f>Q113*H113</f>
        <v>0</v>
      </c>
      <c r="S113" s="208">
        <v>0</v>
      </c>
      <c r="T113" s="208">
        <f>S113*H113</f>
        <v>0</v>
      </c>
      <c r="U113" s="209" t="s">
        <v>39</v>
      </c>
      <c r="V113" s="40"/>
      <c r="W113" s="40"/>
      <c r="X113" s="40"/>
      <c r="Y113" s="40"/>
      <c r="Z113" s="40"/>
      <c r="AA113" s="40"/>
      <c r="AB113" s="40"/>
      <c r="AC113" s="40"/>
      <c r="AD113" s="40"/>
      <c r="AE113" s="40"/>
      <c r="AR113" s="210" t="s">
        <v>217</v>
      </c>
      <c r="AT113" s="210" t="s">
        <v>212</v>
      </c>
      <c r="AU113" s="210" t="s">
        <v>89</v>
      </c>
      <c r="AY113" s="18" t="s">
        <v>218</v>
      </c>
      <c r="BE113" s="211">
        <f>IF(N113="základní",J113,0)</f>
        <v>0</v>
      </c>
      <c r="BF113" s="211">
        <f>IF(N113="snížená",J113,0)</f>
        <v>0</v>
      </c>
      <c r="BG113" s="211">
        <f>IF(N113="zákl. přenesená",J113,0)</f>
        <v>0</v>
      </c>
      <c r="BH113" s="211">
        <f>IF(N113="sníž. přenesená",J113,0)</f>
        <v>0</v>
      </c>
      <c r="BI113" s="211">
        <f>IF(N113="nulová",J113,0)</f>
        <v>0</v>
      </c>
      <c r="BJ113" s="18" t="s">
        <v>217</v>
      </c>
      <c r="BK113" s="211">
        <f>ROUND(I113*H113,2)</f>
        <v>0</v>
      </c>
      <c r="BL113" s="18" t="s">
        <v>217</v>
      </c>
      <c r="BM113" s="210" t="s">
        <v>1584</v>
      </c>
    </row>
    <row r="114" s="2" customFormat="1">
      <c r="A114" s="40"/>
      <c r="B114" s="41"/>
      <c r="C114" s="42"/>
      <c r="D114" s="212" t="s">
        <v>220</v>
      </c>
      <c r="E114" s="42"/>
      <c r="F114" s="213" t="s">
        <v>1583</v>
      </c>
      <c r="G114" s="42"/>
      <c r="H114" s="42"/>
      <c r="I114" s="214"/>
      <c r="J114" s="42"/>
      <c r="K114" s="42"/>
      <c r="L114" s="46"/>
      <c r="M114" s="215"/>
      <c r="N114" s="216"/>
      <c r="O114" s="87"/>
      <c r="P114" s="87"/>
      <c r="Q114" s="87"/>
      <c r="R114" s="87"/>
      <c r="S114" s="87"/>
      <c r="T114" s="87"/>
      <c r="U114" s="88"/>
      <c r="V114" s="40"/>
      <c r="W114" s="40"/>
      <c r="X114" s="40"/>
      <c r="Y114" s="40"/>
      <c r="Z114" s="40"/>
      <c r="AA114" s="40"/>
      <c r="AB114" s="40"/>
      <c r="AC114" s="40"/>
      <c r="AD114" s="40"/>
      <c r="AE114" s="40"/>
      <c r="AT114" s="18" t="s">
        <v>220</v>
      </c>
      <c r="AU114" s="18" t="s">
        <v>89</v>
      </c>
    </row>
    <row r="115" s="2" customFormat="1">
      <c r="A115" s="40"/>
      <c r="B115" s="41"/>
      <c r="C115" s="42"/>
      <c r="D115" s="212" t="s">
        <v>234</v>
      </c>
      <c r="E115" s="42"/>
      <c r="F115" s="239" t="s">
        <v>1585</v>
      </c>
      <c r="G115" s="42"/>
      <c r="H115" s="42"/>
      <c r="I115" s="214"/>
      <c r="J115" s="42"/>
      <c r="K115" s="42"/>
      <c r="L115" s="46"/>
      <c r="M115" s="215"/>
      <c r="N115" s="216"/>
      <c r="O115" s="87"/>
      <c r="P115" s="87"/>
      <c r="Q115" s="87"/>
      <c r="R115" s="87"/>
      <c r="S115" s="87"/>
      <c r="T115" s="87"/>
      <c r="U115" s="88"/>
      <c r="V115" s="40"/>
      <c r="W115" s="40"/>
      <c r="X115" s="40"/>
      <c r="Y115" s="40"/>
      <c r="Z115" s="40"/>
      <c r="AA115" s="40"/>
      <c r="AB115" s="40"/>
      <c r="AC115" s="40"/>
      <c r="AD115" s="40"/>
      <c r="AE115" s="40"/>
      <c r="AT115" s="18" t="s">
        <v>234</v>
      </c>
      <c r="AU115" s="18" t="s">
        <v>89</v>
      </c>
    </row>
    <row r="116" s="12" customFormat="1">
      <c r="A116" s="12"/>
      <c r="B116" s="217"/>
      <c r="C116" s="218"/>
      <c r="D116" s="212" t="s">
        <v>222</v>
      </c>
      <c r="E116" s="219" t="s">
        <v>39</v>
      </c>
      <c r="F116" s="220" t="s">
        <v>1556</v>
      </c>
      <c r="G116" s="218"/>
      <c r="H116" s="221">
        <v>16.800000000000001</v>
      </c>
      <c r="I116" s="222"/>
      <c r="J116" s="218"/>
      <c r="K116" s="218"/>
      <c r="L116" s="223"/>
      <c r="M116" s="224"/>
      <c r="N116" s="225"/>
      <c r="O116" s="225"/>
      <c r="P116" s="225"/>
      <c r="Q116" s="225"/>
      <c r="R116" s="225"/>
      <c r="S116" s="225"/>
      <c r="T116" s="225"/>
      <c r="U116" s="226"/>
      <c r="V116" s="12"/>
      <c r="W116" s="12"/>
      <c r="X116" s="12"/>
      <c r="Y116" s="12"/>
      <c r="Z116" s="12"/>
      <c r="AA116" s="12"/>
      <c r="AB116" s="12"/>
      <c r="AC116" s="12"/>
      <c r="AD116" s="12"/>
      <c r="AE116" s="12"/>
      <c r="AT116" s="227" t="s">
        <v>222</v>
      </c>
      <c r="AU116" s="227" t="s">
        <v>89</v>
      </c>
      <c r="AV116" s="12" t="s">
        <v>89</v>
      </c>
      <c r="AW116" s="12" t="s">
        <v>41</v>
      </c>
      <c r="AX116" s="12" t="s">
        <v>80</v>
      </c>
      <c r="AY116" s="227" t="s">
        <v>218</v>
      </c>
    </row>
    <row r="117" s="14" customFormat="1">
      <c r="A117" s="14"/>
      <c r="B117" s="240"/>
      <c r="C117" s="241"/>
      <c r="D117" s="212" t="s">
        <v>222</v>
      </c>
      <c r="E117" s="242" t="s">
        <v>39</v>
      </c>
      <c r="F117" s="243" t="s">
        <v>1586</v>
      </c>
      <c r="G117" s="241"/>
      <c r="H117" s="242" t="s">
        <v>39</v>
      </c>
      <c r="I117" s="244"/>
      <c r="J117" s="241"/>
      <c r="K117" s="241"/>
      <c r="L117" s="245"/>
      <c r="M117" s="246"/>
      <c r="N117" s="247"/>
      <c r="O117" s="247"/>
      <c r="P117" s="247"/>
      <c r="Q117" s="247"/>
      <c r="R117" s="247"/>
      <c r="S117" s="247"/>
      <c r="T117" s="247"/>
      <c r="U117" s="248"/>
      <c r="V117" s="14"/>
      <c r="W117" s="14"/>
      <c r="X117" s="14"/>
      <c r="Y117" s="14"/>
      <c r="Z117" s="14"/>
      <c r="AA117" s="14"/>
      <c r="AB117" s="14"/>
      <c r="AC117" s="14"/>
      <c r="AD117" s="14"/>
      <c r="AE117" s="14"/>
      <c r="AT117" s="249" t="s">
        <v>222</v>
      </c>
      <c r="AU117" s="249" t="s">
        <v>89</v>
      </c>
      <c r="AV117" s="14" t="s">
        <v>87</v>
      </c>
      <c r="AW117" s="14" t="s">
        <v>41</v>
      </c>
      <c r="AX117" s="14" t="s">
        <v>80</v>
      </c>
      <c r="AY117" s="249" t="s">
        <v>218</v>
      </c>
    </row>
    <row r="118" s="13" customFormat="1">
      <c r="A118" s="13"/>
      <c r="B118" s="228"/>
      <c r="C118" s="229"/>
      <c r="D118" s="212" t="s">
        <v>222</v>
      </c>
      <c r="E118" s="230" t="s">
        <v>39</v>
      </c>
      <c r="F118" s="231" t="s">
        <v>224</v>
      </c>
      <c r="G118" s="229"/>
      <c r="H118" s="232">
        <v>16.800000000000001</v>
      </c>
      <c r="I118" s="233"/>
      <c r="J118" s="229"/>
      <c r="K118" s="229"/>
      <c r="L118" s="234"/>
      <c r="M118" s="235"/>
      <c r="N118" s="236"/>
      <c r="O118" s="236"/>
      <c r="P118" s="236"/>
      <c r="Q118" s="236"/>
      <c r="R118" s="236"/>
      <c r="S118" s="236"/>
      <c r="T118" s="236"/>
      <c r="U118" s="237"/>
      <c r="V118" s="13"/>
      <c r="W118" s="13"/>
      <c r="X118" s="13"/>
      <c r="Y118" s="13"/>
      <c r="Z118" s="13"/>
      <c r="AA118" s="13"/>
      <c r="AB118" s="13"/>
      <c r="AC118" s="13"/>
      <c r="AD118" s="13"/>
      <c r="AE118" s="13"/>
      <c r="AT118" s="238" t="s">
        <v>222</v>
      </c>
      <c r="AU118" s="238" t="s">
        <v>89</v>
      </c>
      <c r="AV118" s="13" t="s">
        <v>217</v>
      </c>
      <c r="AW118" s="13" t="s">
        <v>41</v>
      </c>
      <c r="AX118" s="13" t="s">
        <v>87</v>
      </c>
      <c r="AY118" s="238" t="s">
        <v>218</v>
      </c>
    </row>
    <row r="119" s="2" customFormat="1">
      <c r="A119" s="40"/>
      <c r="B119" s="41"/>
      <c r="C119" s="199" t="s">
        <v>254</v>
      </c>
      <c r="D119" s="199" t="s">
        <v>212</v>
      </c>
      <c r="E119" s="200" t="s">
        <v>1587</v>
      </c>
      <c r="F119" s="201" t="s">
        <v>1588</v>
      </c>
      <c r="G119" s="202" t="s">
        <v>215</v>
      </c>
      <c r="H119" s="203">
        <v>94.920000000000002</v>
      </c>
      <c r="I119" s="204"/>
      <c r="J119" s="205">
        <f>ROUND(I119*H119,2)</f>
        <v>0</v>
      </c>
      <c r="K119" s="201" t="s">
        <v>39</v>
      </c>
      <c r="L119" s="46"/>
      <c r="M119" s="206" t="s">
        <v>39</v>
      </c>
      <c r="N119" s="207" t="s">
        <v>53</v>
      </c>
      <c r="O119" s="87"/>
      <c r="P119" s="208">
        <f>O119*H119</f>
        <v>0</v>
      </c>
      <c r="Q119" s="208">
        <v>0</v>
      </c>
      <c r="R119" s="208">
        <f>Q119*H119</f>
        <v>0</v>
      </c>
      <c r="S119" s="208">
        <v>0</v>
      </c>
      <c r="T119" s="208">
        <f>S119*H119</f>
        <v>0</v>
      </c>
      <c r="U119" s="209" t="s">
        <v>39</v>
      </c>
      <c r="V119" s="40"/>
      <c r="W119" s="40"/>
      <c r="X119" s="40"/>
      <c r="Y119" s="40"/>
      <c r="Z119" s="40"/>
      <c r="AA119" s="40"/>
      <c r="AB119" s="40"/>
      <c r="AC119" s="40"/>
      <c r="AD119" s="40"/>
      <c r="AE119" s="40"/>
      <c r="AR119" s="210" t="s">
        <v>217</v>
      </c>
      <c r="AT119" s="210" t="s">
        <v>212</v>
      </c>
      <c r="AU119" s="210" t="s">
        <v>89</v>
      </c>
      <c r="AY119" s="18" t="s">
        <v>218</v>
      </c>
      <c r="BE119" s="211">
        <f>IF(N119="základní",J119,0)</f>
        <v>0</v>
      </c>
      <c r="BF119" s="211">
        <f>IF(N119="snížená",J119,0)</f>
        <v>0</v>
      </c>
      <c r="BG119" s="211">
        <f>IF(N119="zákl. přenesená",J119,0)</f>
        <v>0</v>
      </c>
      <c r="BH119" s="211">
        <f>IF(N119="sníž. přenesená",J119,0)</f>
        <v>0</v>
      </c>
      <c r="BI119" s="211">
        <f>IF(N119="nulová",J119,0)</f>
        <v>0</v>
      </c>
      <c r="BJ119" s="18" t="s">
        <v>217</v>
      </c>
      <c r="BK119" s="211">
        <f>ROUND(I119*H119,2)</f>
        <v>0</v>
      </c>
      <c r="BL119" s="18" t="s">
        <v>217</v>
      </c>
      <c r="BM119" s="210" t="s">
        <v>1589</v>
      </c>
    </row>
    <row r="120" s="2" customFormat="1">
      <c r="A120" s="40"/>
      <c r="B120" s="41"/>
      <c r="C120" s="42"/>
      <c r="D120" s="212" t="s">
        <v>220</v>
      </c>
      <c r="E120" s="42"/>
      <c r="F120" s="213" t="s">
        <v>1588</v>
      </c>
      <c r="G120" s="42"/>
      <c r="H120" s="42"/>
      <c r="I120" s="214"/>
      <c r="J120" s="42"/>
      <c r="K120" s="42"/>
      <c r="L120" s="46"/>
      <c r="M120" s="215"/>
      <c r="N120" s="216"/>
      <c r="O120" s="87"/>
      <c r="P120" s="87"/>
      <c r="Q120" s="87"/>
      <c r="R120" s="87"/>
      <c r="S120" s="87"/>
      <c r="T120" s="87"/>
      <c r="U120" s="88"/>
      <c r="V120" s="40"/>
      <c r="W120" s="40"/>
      <c r="X120" s="40"/>
      <c r="Y120" s="40"/>
      <c r="Z120" s="40"/>
      <c r="AA120" s="40"/>
      <c r="AB120" s="40"/>
      <c r="AC120" s="40"/>
      <c r="AD120" s="40"/>
      <c r="AE120" s="40"/>
      <c r="AT120" s="18" t="s">
        <v>220</v>
      </c>
      <c r="AU120" s="18" t="s">
        <v>89</v>
      </c>
    </row>
    <row r="121" s="2" customFormat="1">
      <c r="A121" s="40"/>
      <c r="B121" s="41"/>
      <c r="C121" s="42"/>
      <c r="D121" s="212" t="s">
        <v>234</v>
      </c>
      <c r="E121" s="42"/>
      <c r="F121" s="239" t="s">
        <v>1590</v>
      </c>
      <c r="G121" s="42"/>
      <c r="H121" s="42"/>
      <c r="I121" s="214"/>
      <c r="J121" s="42"/>
      <c r="K121" s="42"/>
      <c r="L121" s="46"/>
      <c r="M121" s="215"/>
      <c r="N121" s="216"/>
      <c r="O121" s="87"/>
      <c r="P121" s="87"/>
      <c r="Q121" s="87"/>
      <c r="R121" s="87"/>
      <c r="S121" s="87"/>
      <c r="T121" s="87"/>
      <c r="U121" s="88"/>
      <c r="V121" s="40"/>
      <c r="W121" s="40"/>
      <c r="X121" s="40"/>
      <c r="Y121" s="40"/>
      <c r="Z121" s="40"/>
      <c r="AA121" s="40"/>
      <c r="AB121" s="40"/>
      <c r="AC121" s="40"/>
      <c r="AD121" s="40"/>
      <c r="AE121" s="40"/>
      <c r="AT121" s="18" t="s">
        <v>234</v>
      </c>
      <c r="AU121" s="18" t="s">
        <v>89</v>
      </c>
    </row>
    <row r="122" s="12" customFormat="1">
      <c r="A122" s="12"/>
      <c r="B122" s="217"/>
      <c r="C122" s="218"/>
      <c r="D122" s="212" t="s">
        <v>222</v>
      </c>
      <c r="E122" s="219" t="s">
        <v>39</v>
      </c>
      <c r="F122" s="220" t="s">
        <v>1591</v>
      </c>
      <c r="G122" s="218"/>
      <c r="H122" s="221">
        <v>94.920000000000002</v>
      </c>
      <c r="I122" s="222"/>
      <c r="J122" s="218"/>
      <c r="K122" s="218"/>
      <c r="L122" s="223"/>
      <c r="M122" s="224"/>
      <c r="N122" s="225"/>
      <c r="O122" s="225"/>
      <c r="P122" s="225"/>
      <c r="Q122" s="225"/>
      <c r="R122" s="225"/>
      <c r="S122" s="225"/>
      <c r="T122" s="225"/>
      <c r="U122" s="226"/>
      <c r="V122" s="12"/>
      <c r="W122" s="12"/>
      <c r="X122" s="12"/>
      <c r="Y122" s="12"/>
      <c r="Z122" s="12"/>
      <c r="AA122" s="12"/>
      <c r="AB122" s="12"/>
      <c r="AC122" s="12"/>
      <c r="AD122" s="12"/>
      <c r="AE122" s="12"/>
      <c r="AT122" s="227" t="s">
        <v>222</v>
      </c>
      <c r="AU122" s="227" t="s">
        <v>89</v>
      </c>
      <c r="AV122" s="12" t="s">
        <v>89</v>
      </c>
      <c r="AW122" s="12" t="s">
        <v>41</v>
      </c>
      <c r="AX122" s="12" t="s">
        <v>80</v>
      </c>
      <c r="AY122" s="227" t="s">
        <v>218</v>
      </c>
    </row>
    <row r="123" s="13" customFormat="1">
      <c r="A123" s="13"/>
      <c r="B123" s="228"/>
      <c r="C123" s="229"/>
      <c r="D123" s="212" t="s">
        <v>222</v>
      </c>
      <c r="E123" s="230" t="s">
        <v>1550</v>
      </c>
      <c r="F123" s="231" t="s">
        <v>224</v>
      </c>
      <c r="G123" s="229"/>
      <c r="H123" s="232">
        <v>94.920000000000002</v>
      </c>
      <c r="I123" s="233"/>
      <c r="J123" s="229"/>
      <c r="K123" s="229"/>
      <c r="L123" s="234"/>
      <c r="M123" s="235"/>
      <c r="N123" s="236"/>
      <c r="O123" s="236"/>
      <c r="P123" s="236"/>
      <c r="Q123" s="236"/>
      <c r="R123" s="236"/>
      <c r="S123" s="236"/>
      <c r="T123" s="236"/>
      <c r="U123" s="237"/>
      <c r="V123" s="13"/>
      <c r="W123" s="13"/>
      <c r="X123" s="13"/>
      <c r="Y123" s="13"/>
      <c r="Z123" s="13"/>
      <c r="AA123" s="13"/>
      <c r="AB123" s="13"/>
      <c r="AC123" s="13"/>
      <c r="AD123" s="13"/>
      <c r="AE123" s="13"/>
      <c r="AT123" s="238" t="s">
        <v>222</v>
      </c>
      <c r="AU123" s="238" t="s">
        <v>89</v>
      </c>
      <c r="AV123" s="13" t="s">
        <v>217</v>
      </c>
      <c r="AW123" s="13" t="s">
        <v>41</v>
      </c>
      <c r="AX123" s="13" t="s">
        <v>87</v>
      </c>
      <c r="AY123" s="238" t="s">
        <v>218</v>
      </c>
    </row>
    <row r="124" s="2" customFormat="1" ht="33" customHeight="1">
      <c r="A124" s="40"/>
      <c r="B124" s="41"/>
      <c r="C124" s="199" t="s">
        <v>219</v>
      </c>
      <c r="D124" s="199" t="s">
        <v>212</v>
      </c>
      <c r="E124" s="200" t="s">
        <v>1592</v>
      </c>
      <c r="F124" s="201" t="s">
        <v>1593</v>
      </c>
      <c r="G124" s="202" t="s">
        <v>215</v>
      </c>
      <c r="H124" s="203">
        <v>47.880000000000003</v>
      </c>
      <c r="I124" s="204"/>
      <c r="J124" s="205">
        <f>ROUND(I124*H124,2)</f>
        <v>0</v>
      </c>
      <c r="K124" s="201" t="s">
        <v>39</v>
      </c>
      <c r="L124" s="46"/>
      <c r="M124" s="206" t="s">
        <v>39</v>
      </c>
      <c r="N124" s="207" t="s">
        <v>53</v>
      </c>
      <c r="O124" s="87"/>
      <c r="P124" s="208">
        <f>O124*H124</f>
        <v>0</v>
      </c>
      <c r="Q124" s="208">
        <v>0</v>
      </c>
      <c r="R124" s="208">
        <f>Q124*H124</f>
        <v>0</v>
      </c>
      <c r="S124" s="208">
        <v>0</v>
      </c>
      <c r="T124" s="208">
        <f>S124*H124</f>
        <v>0</v>
      </c>
      <c r="U124" s="209" t="s">
        <v>39</v>
      </c>
      <c r="V124" s="40"/>
      <c r="W124" s="40"/>
      <c r="X124" s="40"/>
      <c r="Y124" s="40"/>
      <c r="Z124" s="40"/>
      <c r="AA124" s="40"/>
      <c r="AB124" s="40"/>
      <c r="AC124" s="40"/>
      <c r="AD124" s="40"/>
      <c r="AE124" s="40"/>
      <c r="AR124" s="210" t="s">
        <v>217</v>
      </c>
      <c r="AT124" s="210" t="s">
        <v>212</v>
      </c>
      <c r="AU124" s="210" t="s">
        <v>89</v>
      </c>
      <c r="AY124" s="18" t="s">
        <v>218</v>
      </c>
      <c r="BE124" s="211">
        <f>IF(N124="základní",J124,0)</f>
        <v>0</v>
      </c>
      <c r="BF124" s="211">
        <f>IF(N124="snížená",J124,0)</f>
        <v>0</v>
      </c>
      <c r="BG124" s="211">
        <f>IF(N124="zákl. přenesená",J124,0)</f>
        <v>0</v>
      </c>
      <c r="BH124" s="211">
        <f>IF(N124="sníž. přenesená",J124,0)</f>
        <v>0</v>
      </c>
      <c r="BI124" s="211">
        <f>IF(N124="nulová",J124,0)</f>
        <v>0</v>
      </c>
      <c r="BJ124" s="18" t="s">
        <v>217</v>
      </c>
      <c r="BK124" s="211">
        <f>ROUND(I124*H124,2)</f>
        <v>0</v>
      </c>
      <c r="BL124" s="18" t="s">
        <v>217</v>
      </c>
      <c r="BM124" s="210" t="s">
        <v>1594</v>
      </c>
    </row>
    <row r="125" s="2" customFormat="1">
      <c r="A125" s="40"/>
      <c r="B125" s="41"/>
      <c r="C125" s="42"/>
      <c r="D125" s="212" t="s">
        <v>220</v>
      </c>
      <c r="E125" s="42"/>
      <c r="F125" s="213" t="s">
        <v>1593</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220</v>
      </c>
      <c r="AU125" s="18" t="s">
        <v>89</v>
      </c>
    </row>
    <row r="126" s="2" customFormat="1">
      <c r="A126" s="40"/>
      <c r="B126" s="41"/>
      <c r="C126" s="42"/>
      <c r="D126" s="212" t="s">
        <v>234</v>
      </c>
      <c r="E126" s="42"/>
      <c r="F126" s="239" t="s">
        <v>1595</v>
      </c>
      <c r="G126" s="42"/>
      <c r="H126" s="42"/>
      <c r="I126" s="214"/>
      <c r="J126" s="42"/>
      <c r="K126" s="42"/>
      <c r="L126" s="46"/>
      <c r="M126" s="215"/>
      <c r="N126" s="216"/>
      <c r="O126" s="87"/>
      <c r="P126" s="87"/>
      <c r="Q126" s="87"/>
      <c r="R126" s="87"/>
      <c r="S126" s="87"/>
      <c r="T126" s="87"/>
      <c r="U126" s="88"/>
      <c r="V126" s="40"/>
      <c r="W126" s="40"/>
      <c r="X126" s="40"/>
      <c r="Y126" s="40"/>
      <c r="Z126" s="40"/>
      <c r="AA126" s="40"/>
      <c r="AB126" s="40"/>
      <c r="AC126" s="40"/>
      <c r="AD126" s="40"/>
      <c r="AE126" s="40"/>
      <c r="AT126" s="18" t="s">
        <v>234</v>
      </c>
      <c r="AU126" s="18" t="s">
        <v>89</v>
      </c>
    </row>
    <row r="127" s="12" customFormat="1">
      <c r="A127" s="12"/>
      <c r="B127" s="217"/>
      <c r="C127" s="218"/>
      <c r="D127" s="212" t="s">
        <v>222</v>
      </c>
      <c r="E127" s="219" t="s">
        <v>39</v>
      </c>
      <c r="F127" s="220" t="s">
        <v>1596</v>
      </c>
      <c r="G127" s="218"/>
      <c r="H127" s="221">
        <v>47.880000000000003</v>
      </c>
      <c r="I127" s="222"/>
      <c r="J127" s="218"/>
      <c r="K127" s="218"/>
      <c r="L127" s="223"/>
      <c r="M127" s="224"/>
      <c r="N127" s="225"/>
      <c r="O127" s="225"/>
      <c r="P127" s="225"/>
      <c r="Q127" s="225"/>
      <c r="R127" s="225"/>
      <c r="S127" s="225"/>
      <c r="T127" s="225"/>
      <c r="U127" s="226"/>
      <c r="V127" s="12"/>
      <c r="W127" s="12"/>
      <c r="X127" s="12"/>
      <c r="Y127" s="12"/>
      <c r="Z127" s="12"/>
      <c r="AA127" s="12"/>
      <c r="AB127" s="12"/>
      <c r="AC127" s="12"/>
      <c r="AD127" s="12"/>
      <c r="AE127" s="12"/>
      <c r="AT127" s="227" t="s">
        <v>222</v>
      </c>
      <c r="AU127" s="227" t="s">
        <v>89</v>
      </c>
      <c r="AV127" s="12" t="s">
        <v>89</v>
      </c>
      <c r="AW127" s="12" t="s">
        <v>41</v>
      </c>
      <c r="AX127" s="12" t="s">
        <v>80</v>
      </c>
      <c r="AY127" s="227" t="s">
        <v>218</v>
      </c>
    </row>
    <row r="128" s="13" customFormat="1">
      <c r="A128" s="13"/>
      <c r="B128" s="228"/>
      <c r="C128" s="229"/>
      <c r="D128" s="212" t="s">
        <v>222</v>
      </c>
      <c r="E128" s="230" t="s">
        <v>1553</v>
      </c>
      <c r="F128" s="231" t="s">
        <v>224</v>
      </c>
      <c r="G128" s="229"/>
      <c r="H128" s="232">
        <v>47.880000000000003</v>
      </c>
      <c r="I128" s="233"/>
      <c r="J128" s="229"/>
      <c r="K128" s="229"/>
      <c r="L128" s="234"/>
      <c r="M128" s="235"/>
      <c r="N128" s="236"/>
      <c r="O128" s="236"/>
      <c r="P128" s="236"/>
      <c r="Q128" s="236"/>
      <c r="R128" s="236"/>
      <c r="S128" s="236"/>
      <c r="T128" s="236"/>
      <c r="U128" s="237"/>
      <c r="V128" s="13"/>
      <c r="W128" s="13"/>
      <c r="X128" s="13"/>
      <c r="Y128" s="13"/>
      <c r="Z128" s="13"/>
      <c r="AA128" s="13"/>
      <c r="AB128" s="13"/>
      <c r="AC128" s="13"/>
      <c r="AD128" s="13"/>
      <c r="AE128" s="13"/>
      <c r="AT128" s="238" t="s">
        <v>222</v>
      </c>
      <c r="AU128" s="238" t="s">
        <v>89</v>
      </c>
      <c r="AV128" s="13" t="s">
        <v>217</v>
      </c>
      <c r="AW128" s="13" t="s">
        <v>41</v>
      </c>
      <c r="AX128" s="13" t="s">
        <v>87</v>
      </c>
      <c r="AY128" s="238" t="s">
        <v>218</v>
      </c>
    </row>
    <row r="129" s="2" customFormat="1">
      <c r="A129" s="40"/>
      <c r="B129" s="41"/>
      <c r="C129" s="250" t="s">
        <v>266</v>
      </c>
      <c r="D129" s="250" t="s">
        <v>313</v>
      </c>
      <c r="E129" s="251" t="s">
        <v>1597</v>
      </c>
      <c r="F129" s="252" t="s">
        <v>1598</v>
      </c>
      <c r="G129" s="253" t="s">
        <v>179</v>
      </c>
      <c r="H129" s="254">
        <v>6.7030000000000003</v>
      </c>
      <c r="I129" s="255"/>
      <c r="J129" s="256">
        <f>ROUND(I129*H129,2)</f>
        <v>0</v>
      </c>
      <c r="K129" s="252" t="s">
        <v>39</v>
      </c>
      <c r="L129" s="257"/>
      <c r="M129" s="258" t="s">
        <v>39</v>
      </c>
      <c r="N129" s="259" t="s">
        <v>53</v>
      </c>
      <c r="O129" s="87"/>
      <c r="P129" s="208">
        <f>O129*H129</f>
        <v>0</v>
      </c>
      <c r="Q129" s="208">
        <v>0</v>
      </c>
      <c r="R129" s="208">
        <f>Q129*H129</f>
        <v>0</v>
      </c>
      <c r="S129" s="208">
        <v>0</v>
      </c>
      <c r="T129" s="208">
        <f>S129*H129</f>
        <v>0</v>
      </c>
      <c r="U129" s="209" t="s">
        <v>39</v>
      </c>
      <c r="V129" s="40"/>
      <c r="W129" s="40"/>
      <c r="X129" s="40"/>
      <c r="Y129" s="40"/>
      <c r="Z129" s="40"/>
      <c r="AA129" s="40"/>
      <c r="AB129" s="40"/>
      <c r="AC129" s="40"/>
      <c r="AD129" s="40"/>
      <c r="AE129" s="40"/>
      <c r="AR129" s="210" t="s">
        <v>219</v>
      </c>
      <c r="AT129" s="210" t="s">
        <v>313</v>
      </c>
      <c r="AU129" s="210" t="s">
        <v>89</v>
      </c>
      <c r="AY129" s="18" t="s">
        <v>218</v>
      </c>
      <c r="BE129" s="211">
        <f>IF(N129="základní",J129,0)</f>
        <v>0</v>
      </c>
      <c r="BF129" s="211">
        <f>IF(N129="snížená",J129,0)</f>
        <v>0</v>
      </c>
      <c r="BG129" s="211">
        <f>IF(N129="zákl. přenesená",J129,0)</f>
        <v>0</v>
      </c>
      <c r="BH129" s="211">
        <f>IF(N129="sníž. přenesená",J129,0)</f>
        <v>0</v>
      </c>
      <c r="BI129" s="211">
        <f>IF(N129="nulová",J129,0)</f>
        <v>0</v>
      </c>
      <c r="BJ129" s="18" t="s">
        <v>217</v>
      </c>
      <c r="BK129" s="211">
        <f>ROUND(I129*H129,2)</f>
        <v>0</v>
      </c>
      <c r="BL129" s="18" t="s">
        <v>217</v>
      </c>
      <c r="BM129" s="210" t="s">
        <v>1599</v>
      </c>
    </row>
    <row r="130" s="2" customFormat="1">
      <c r="A130" s="40"/>
      <c r="B130" s="41"/>
      <c r="C130" s="42"/>
      <c r="D130" s="212" t="s">
        <v>220</v>
      </c>
      <c r="E130" s="42"/>
      <c r="F130" s="213" t="s">
        <v>1598</v>
      </c>
      <c r="G130" s="42"/>
      <c r="H130" s="42"/>
      <c r="I130" s="214"/>
      <c r="J130" s="42"/>
      <c r="K130" s="42"/>
      <c r="L130" s="46"/>
      <c r="M130" s="215"/>
      <c r="N130" s="216"/>
      <c r="O130" s="87"/>
      <c r="P130" s="87"/>
      <c r="Q130" s="87"/>
      <c r="R130" s="87"/>
      <c r="S130" s="87"/>
      <c r="T130" s="87"/>
      <c r="U130" s="88"/>
      <c r="V130" s="40"/>
      <c r="W130" s="40"/>
      <c r="X130" s="40"/>
      <c r="Y130" s="40"/>
      <c r="Z130" s="40"/>
      <c r="AA130" s="40"/>
      <c r="AB130" s="40"/>
      <c r="AC130" s="40"/>
      <c r="AD130" s="40"/>
      <c r="AE130" s="40"/>
      <c r="AT130" s="18" t="s">
        <v>220</v>
      </c>
      <c r="AU130" s="18" t="s">
        <v>89</v>
      </c>
    </row>
    <row r="131" s="12" customFormat="1">
      <c r="A131" s="12"/>
      <c r="B131" s="217"/>
      <c r="C131" s="218"/>
      <c r="D131" s="212" t="s">
        <v>222</v>
      </c>
      <c r="E131" s="219" t="s">
        <v>39</v>
      </c>
      <c r="F131" s="220" t="s">
        <v>1600</v>
      </c>
      <c r="G131" s="218"/>
      <c r="H131" s="221">
        <v>6.7030000000000003</v>
      </c>
      <c r="I131" s="222"/>
      <c r="J131" s="218"/>
      <c r="K131" s="218"/>
      <c r="L131" s="223"/>
      <c r="M131" s="224"/>
      <c r="N131" s="225"/>
      <c r="O131" s="225"/>
      <c r="P131" s="225"/>
      <c r="Q131" s="225"/>
      <c r="R131" s="225"/>
      <c r="S131" s="225"/>
      <c r="T131" s="225"/>
      <c r="U131" s="226"/>
      <c r="V131" s="12"/>
      <c r="W131" s="12"/>
      <c r="X131" s="12"/>
      <c r="Y131" s="12"/>
      <c r="Z131" s="12"/>
      <c r="AA131" s="12"/>
      <c r="AB131" s="12"/>
      <c r="AC131" s="12"/>
      <c r="AD131" s="12"/>
      <c r="AE131" s="12"/>
      <c r="AT131" s="227" t="s">
        <v>222</v>
      </c>
      <c r="AU131" s="227" t="s">
        <v>89</v>
      </c>
      <c r="AV131" s="12" t="s">
        <v>89</v>
      </c>
      <c r="AW131" s="12" t="s">
        <v>41</v>
      </c>
      <c r="AX131" s="12" t="s">
        <v>80</v>
      </c>
      <c r="AY131" s="227" t="s">
        <v>218</v>
      </c>
    </row>
    <row r="132" s="13" customFormat="1">
      <c r="A132" s="13"/>
      <c r="B132" s="228"/>
      <c r="C132" s="229"/>
      <c r="D132" s="212" t="s">
        <v>222</v>
      </c>
      <c r="E132" s="230" t="s">
        <v>39</v>
      </c>
      <c r="F132" s="231" t="s">
        <v>224</v>
      </c>
      <c r="G132" s="229"/>
      <c r="H132" s="232">
        <v>6.7030000000000003</v>
      </c>
      <c r="I132" s="233"/>
      <c r="J132" s="229"/>
      <c r="K132" s="229"/>
      <c r="L132" s="234"/>
      <c r="M132" s="235"/>
      <c r="N132" s="236"/>
      <c r="O132" s="236"/>
      <c r="P132" s="236"/>
      <c r="Q132" s="236"/>
      <c r="R132" s="236"/>
      <c r="S132" s="236"/>
      <c r="T132" s="236"/>
      <c r="U132" s="237"/>
      <c r="V132" s="13"/>
      <c r="W132" s="13"/>
      <c r="X132" s="13"/>
      <c r="Y132" s="13"/>
      <c r="Z132" s="13"/>
      <c r="AA132" s="13"/>
      <c r="AB132" s="13"/>
      <c r="AC132" s="13"/>
      <c r="AD132" s="13"/>
      <c r="AE132" s="13"/>
      <c r="AT132" s="238" t="s">
        <v>222</v>
      </c>
      <c r="AU132" s="238" t="s">
        <v>89</v>
      </c>
      <c r="AV132" s="13" t="s">
        <v>217</v>
      </c>
      <c r="AW132" s="13" t="s">
        <v>41</v>
      </c>
      <c r="AX132" s="13" t="s">
        <v>87</v>
      </c>
      <c r="AY132" s="238" t="s">
        <v>218</v>
      </c>
    </row>
    <row r="133" s="2" customFormat="1" ht="21.75" customHeight="1">
      <c r="A133" s="40"/>
      <c r="B133" s="41"/>
      <c r="C133" s="250" t="s">
        <v>227</v>
      </c>
      <c r="D133" s="250" t="s">
        <v>313</v>
      </c>
      <c r="E133" s="251" t="s">
        <v>1601</v>
      </c>
      <c r="F133" s="252" t="s">
        <v>1602</v>
      </c>
      <c r="G133" s="253" t="s">
        <v>179</v>
      </c>
      <c r="H133" s="254">
        <v>6.7030000000000003</v>
      </c>
      <c r="I133" s="255"/>
      <c r="J133" s="256">
        <f>ROUND(I133*H133,2)</f>
        <v>0</v>
      </c>
      <c r="K133" s="252" t="s">
        <v>39</v>
      </c>
      <c r="L133" s="257"/>
      <c r="M133" s="258" t="s">
        <v>39</v>
      </c>
      <c r="N133" s="259" t="s">
        <v>53</v>
      </c>
      <c r="O133" s="87"/>
      <c r="P133" s="208">
        <f>O133*H133</f>
        <v>0</v>
      </c>
      <c r="Q133" s="208">
        <v>0</v>
      </c>
      <c r="R133" s="208">
        <f>Q133*H133</f>
        <v>0</v>
      </c>
      <c r="S133" s="208">
        <v>0</v>
      </c>
      <c r="T133" s="208">
        <f>S133*H133</f>
        <v>0</v>
      </c>
      <c r="U133" s="209" t="s">
        <v>39</v>
      </c>
      <c r="V133" s="40"/>
      <c r="W133" s="40"/>
      <c r="X133" s="40"/>
      <c r="Y133" s="40"/>
      <c r="Z133" s="40"/>
      <c r="AA133" s="40"/>
      <c r="AB133" s="40"/>
      <c r="AC133" s="40"/>
      <c r="AD133" s="40"/>
      <c r="AE133" s="40"/>
      <c r="AR133" s="210" t="s">
        <v>219</v>
      </c>
      <c r="AT133" s="210" t="s">
        <v>313</v>
      </c>
      <c r="AU133" s="210" t="s">
        <v>89</v>
      </c>
      <c r="AY133" s="18" t="s">
        <v>218</v>
      </c>
      <c r="BE133" s="211">
        <f>IF(N133="základní",J133,0)</f>
        <v>0</v>
      </c>
      <c r="BF133" s="211">
        <f>IF(N133="snížená",J133,0)</f>
        <v>0</v>
      </c>
      <c r="BG133" s="211">
        <f>IF(N133="zákl. přenesená",J133,0)</f>
        <v>0</v>
      </c>
      <c r="BH133" s="211">
        <f>IF(N133="sníž. přenesená",J133,0)</f>
        <v>0</v>
      </c>
      <c r="BI133" s="211">
        <f>IF(N133="nulová",J133,0)</f>
        <v>0</v>
      </c>
      <c r="BJ133" s="18" t="s">
        <v>217</v>
      </c>
      <c r="BK133" s="211">
        <f>ROUND(I133*H133,2)</f>
        <v>0</v>
      </c>
      <c r="BL133" s="18" t="s">
        <v>217</v>
      </c>
      <c r="BM133" s="210" t="s">
        <v>1603</v>
      </c>
    </row>
    <row r="134" s="2" customFormat="1">
      <c r="A134" s="40"/>
      <c r="B134" s="41"/>
      <c r="C134" s="42"/>
      <c r="D134" s="212" t="s">
        <v>220</v>
      </c>
      <c r="E134" s="42"/>
      <c r="F134" s="213" t="s">
        <v>1602</v>
      </c>
      <c r="G134" s="42"/>
      <c r="H134" s="42"/>
      <c r="I134" s="214"/>
      <c r="J134" s="42"/>
      <c r="K134" s="42"/>
      <c r="L134" s="46"/>
      <c r="M134" s="215"/>
      <c r="N134" s="216"/>
      <c r="O134" s="87"/>
      <c r="P134" s="87"/>
      <c r="Q134" s="87"/>
      <c r="R134" s="87"/>
      <c r="S134" s="87"/>
      <c r="T134" s="87"/>
      <c r="U134" s="88"/>
      <c r="V134" s="40"/>
      <c r="W134" s="40"/>
      <c r="X134" s="40"/>
      <c r="Y134" s="40"/>
      <c r="Z134" s="40"/>
      <c r="AA134" s="40"/>
      <c r="AB134" s="40"/>
      <c r="AC134" s="40"/>
      <c r="AD134" s="40"/>
      <c r="AE134" s="40"/>
      <c r="AT134" s="18" t="s">
        <v>220</v>
      </c>
      <c r="AU134" s="18" t="s">
        <v>89</v>
      </c>
    </row>
    <row r="135" s="12" customFormat="1">
      <c r="A135" s="12"/>
      <c r="B135" s="217"/>
      <c r="C135" s="218"/>
      <c r="D135" s="212" t="s">
        <v>222</v>
      </c>
      <c r="E135" s="219" t="s">
        <v>39</v>
      </c>
      <c r="F135" s="220" t="s">
        <v>1600</v>
      </c>
      <c r="G135" s="218"/>
      <c r="H135" s="221">
        <v>6.7030000000000003</v>
      </c>
      <c r="I135" s="222"/>
      <c r="J135" s="218"/>
      <c r="K135" s="218"/>
      <c r="L135" s="223"/>
      <c r="M135" s="224"/>
      <c r="N135" s="225"/>
      <c r="O135" s="225"/>
      <c r="P135" s="225"/>
      <c r="Q135" s="225"/>
      <c r="R135" s="225"/>
      <c r="S135" s="225"/>
      <c r="T135" s="225"/>
      <c r="U135" s="226"/>
      <c r="V135" s="12"/>
      <c r="W135" s="12"/>
      <c r="X135" s="12"/>
      <c r="Y135" s="12"/>
      <c r="Z135" s="12"/>
      <c r="AA135" s="12"/>
      <c r="AB135" s="12"/>
      <c r="AC135" s="12"/>
      <c r="AD135" s="12"/>
      <c r="AE135" s="12"/>
      <c r="AT135" s="227" t="s">
        <v>222</v>
      </c>
      <c r="AU135" s="227" t="s">
        <v>89</v>
      </c>
      <c r="AV135" s="12" t="s">
        <v>89</v>
      </c>
      <c r="AW135" s="12" t="s">
        <v>41</v>
      </c>
      <c r="AX135" s="12" t="s">
        <v>80</v>
      </c>
      <c r="AY135" s="227" t="s">
        <v>218</v>
      </c>
    </row>
    <row r="136" s="13" customFormat="1">
      <c r="A136" s="13"/>
      <c r="B136" s="228"/>
      <c r="C136" s="229"/>
      <c r="D136" s="212" t="s">
        <v>222</v>
      </c>
      <c r="E136" s="230" t="s">
        <v>39</v>
      </c>
      <c r="F136" s="231" t="s">
        <v>224</v>
      </c>
      <c r="G136" s="229"/>
      <c r="H136" s="232">
        <v>6.7030000000000003</v>
      </c>
      <c r="I136" s="233"/>
      <c r="J136" s="229"/>
      <c r="K136" s="229"/>
      <c r="L136" s="234"/>
      <c r="M136" s="235"/>
      <c r="N136" s="236"/>
      <c r="O136" s="236"/>
      <c r="P136" s="236"/>
      <c r="Q136" s="236"/>
      <c r="R136" s="236"/>
      <c r="S136" s="236"/>
      <c r="T136" s="236"/>
      <c r="U136" s="237"/>
      <c r="V136" s="13"/>
      <c r="W136" s="13"/>
      <c r="X136" s="13"/>
      <c r="Y136" s="13"/>
      <c r="Z136" s="13"/>
      <c r="AA136" s="13"/>
      <c r="AB136" s="13"/>
      <c r="AC136" s="13"/>
      <c r="AD136" s="13"/>
      <c r="AE136" s="13"/>
      <c r="AT136" s="238" t="s">
        <v>222</v>
      </c>
      <c r="AU136" s="238" t="s">
        <v>89</v>
      </c>
      <c r="AV136" s="13" t="s">
        <v>217</v>
      </c>
      <c r="AW136" s="13" t="s">
        <v>41</v>
      </c>
      <c r="AX136" s="13" t="s">
        <v>87</v>
      </c>
      <c r="AY136" s="238" t="s">
        <v>218</v>
      </c>
    </row>
    <row r="137" s="2" customFormat="1">
      <c r="A137" s="40"/>
      <c r="B137" s="41"/>
      <c r="C137" s="250" t="s">
        <v>278</v>
      </c>
      <c r="D137" s="250" t="s">
        <v>313</v>
      </c>
      <c r="E137" s="251" t="s">
        <v>1604</v>
      </c>
      <c r="F137" s="252" t="s">
        <v>1605</v>
      </c>
      <c r="G137" s="253" t="s">
        <v>179</v>
      </c>
      <c r="H137" s="254">
        <v>13.406000000000001</v>
      </c>
      <c r="I137" s="255"/>
      <c r="J137" s="256">
        <f>ROUND(I137*H137,2)</f>
        <v>0</v>
      </c>
      <c r="K137" s="252" t="s">
        <v>39</v>
      </c>
      <c r="L137" s="257"/>
      <c r="M137" s="258" t="s">
        <v>39</v>
      </c>
      <c r="N137" s="259" t="s">
        <v>53</v>
      </c>
      <c r="O137" s="87"/>
      <c r="P137" s="208">
        <f>O137*H137</f>
        <v>0</v>
      </c>
      <c r="Q137" s="208">
        <v>0</v>
      </c>
      <c r="R137" s="208">
        <f>Q137*H137</f>
        <v>0</v>
      </c>
      <c r="S137" s="208">
        <v>0</v>
      </c>
      <c r="T137" s="208">
        <f>S137*H137</f>
        <v>0</v>
      </c>
      <c r="U137" s="209" t="s">
        <v>39</v>
      </c>
      <c r="V137" s="40"/>
      <c r="W137" s="40"/>
      <c r="X137" s="40"/>
      <c r="Y137" s="40"/>
      <c r="Z137" s="40"/>
      <c r="AA137" s="40"/>
      <c r="AB137" s="40"/>
      <c r="AC137" s="40"/>
      <c r="AD137" s="40"/>
      <c r="AE137" s="40"/>
      <c r="AR137" s="210" t="s">
        <v>219</v>
      </c>
      <c r="AT137" s="210" t="s">
        <v>313</v>
      </c>
      <c r="AU137" s="210" t="s">
        <v>89</v>
      </c>
      <c r="AY137" s="18" t="s">
        <v>218</v>
      </c>
      <c r="BE137" s="211">
        <f>IF(N137="základní",J137,0)</f>
        <v>0</v>
      </c>
      <c r="BF137" s="211">
        <f>IF(N137="snížená",J137,0)</f>
        <v>0</v>
      </c>
      <c r="BG137" s="211">
        <f>IF(N137="zákl. přenesená",J137,0)</f>
        <v>0</v>
      </c>
      <c r="BH137" s="211">
        <f>IF(N137="sníž. přenesená",J137,0)</f>
        <v>0</v>
      </c>
      <c r="BI137" s="211">
        <f>IF(N137="nulová",J137,0)</f>
        <v>0</v>
      </c>
      <c r="BJ137" s="18" t="s">
        <v>217</v>
      </c>
      <c r="BK137" s="211">
        <f>ROUND(I137*H137,2)</f>
        <v>0</v>
      </c>
      <c r="BL137" s="18" t="s">
        <v>217</v>
      </c>
      <c r="BM137" s="210" t="s">
        <v>1606</v>
      </c>
    </row>
    <row r="138" s="2" customFormat="1">
      <c r="A138" s="40"/>
      <c r="B138" s="41"/>
      <c r="C138" s="42"/>
      <c r="D138" s="212" t="s">
        <v>220</v>
      </c>
      <c r="E138" s="42"/>
      <c r="F138" s="213" t="s">
        <v>1605</v>
      </c>
      <c r="G138" s="42"/>
      <c r="H138" s="42"/>
      <c r="I138" s="214"/>
      <c r="J138" s="42"/>
      <c r="K138" s="42"/>
      <c r="L138" s="46"/>
      <c r="M138" s="215"/>
      <c r="N138" s="216"/>
      <c r="O138" s="87"/>
      <c r="P138" s="87"/>
      <c r="Q138" s="87"/>
      <c r="R138" s="87"/>
      <c r="S138" s="87"/>
      <c r="T138" s="87"/>
      <c r="U138" s="88"/>
      <c r="V138" s="40"/>
      <c r="W138" s="40"/>
      <c r="X138" s="40"/>
      <c r="Y138" s="40"/>
      <c r="Z138" s="40"/>
      <c r="AA138" s="40"/>
      <c r="AB138" s="40"/>
      <c r="AC138" s="40"/>
      <c r="AD138" s="40"/>
      <c r="AE138" s="40"/>
      <c r="AT138" s="18" t="s">
        <v>220</v>
      </c>
      <c r="AU138" s="18" t="s">
        <v>89</v>
      </c>
    </row>
    <row r="139" s="2" customFormat="1">
      <c r="A139" s="40"/>
      <c r="B139" s="41"/>
      <c r="C139" s="42"/>
      <c r="D139" s="212" t="s">
        <v>234</v>
      </c>
      <c r="E139" s="42"/>
      <c r="F139" s="239" t="s">
        <v>1607</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234</v>
      </c>
      <c r="AU139" s="18" t="s">
        <v>89</v>
      </c>
    </row>
    <row r="140" s="12" customFormat="1">
      <c r="A140" s="12"/>
      <c r="B140" s="217"/>
      <c r="C140" s="218"/>
      <c r="D140" s="212" t="s">
        <v>222</v>
      </c>
      <c r="E140" s="219" t="s">
        <v>39</v>
      </c>
      <c r="F140" s="220" t="s">
        <v>1608</v>
      </c>
      <c r="G140" s="218"/>
      <c r="H140" s="221">
        <v>13.406000000000001</v>
      </c>
      <c r="I140" s="222"/>
      <c r="J140" s="218"/>
      <c r="K140" s="218"/>
      <c r="L140" s="223"/>
      <c r="M140" s="224"/>
      <c r="N140" s="225"/>
      <c r="O140" s="225"/>
      <c r="P140" s="225"/>
      <c r="Q140" s="225"/>
      <c r="R140" s="225"/>
      <c r="S140" s="225"/>
      <c r="T140" s="225"/>
      <c r="U140" s="226"/>
      <c r="V140" s="12"/>
      <c r="W140" s="12"/>
      <c r="X140" s="12"/>
      <c r="Y140" s="12"/>
      <c r="Z140" s="12"/>
      <c r="AA140" s="12"/>
      <c r="AB140" s="12"/>
      <c r="AC140" s="12"/>
      <c r="AD140" s="12"/>
      <c r="AE140" s="12"/>
      <c r="AT140" s="227" t="s">
        <v>222</v>
      </c>
      <c r="AU140" s="227" t="s">
        <v>89</v>
      </c>
      <c r="AV140" s="12" t="s">
        <v>89</v>
      </c>
      <c r="AW140" s="12" t="s">
        <v>41</v>
      </c>
      <c r="AX140" s="12" t="s">
        <v>80</v>
      </c>
      <c r="AY140" s="227" t="s">
        <v>218</v>
      </c>
    </row>
    <row r="141" s="13" customFormat="1">
      <c r="A141" s="13"/>
      <c r="B141" s="228"/>
      <c r="C141" s="229"/>
      <c r="D141" s="212" t="s">
        <v>222</v>
      </c>
      <c r="E141" s="230" t="s">
        <v>39</v>
      </c>
      <c r="F141" s="231" t="s">
        <v>224</v>
      </c>
      <c r="G141" s="229"/>
      <c r="H141" s="232">
        <v>13.406000000000001</v>
      </c>
      <c r="I141" s="233"/>
      <c r="J141" s="229"/>
      <c r="K141" s="229"/>
      <c r="L141" s="234"/>
      <c r="M141" s="235"/>
      <c r="N141" s="236"/>
      <c r="O141" s="236"/>
      <c r="P141" s="236"/>
      <c r="Q141" s="236"/>
      <c r="R141" s="236"/>
      <c r="S141" s="236"/>
      <c r="T141" s="236"/>
      <c r="U141" s="237"/>
      <c r="V141" s="13"/>
      <c r="W141" s="13"/>
      <c r="X141" s="13"/>
      <c r="Y141" s="13"/>
      <c r="Z141" s="13"/>
      <c r="AA141" s="13"/>
      <c r="AB141" s="13"/>
      <c r="AC141" s="13"/>
      <c r="AD141" s="13"/>
      <c r="AE141" s="13"/>
      <c r="AT141" s="238" t="s">
        <v>222</v>
      </c>
      <c r="AU141" s="238" t="s">
        <v>89</v>
      </c>
      <c r="AV141" s="13" t="s">
        <v>217</v>
      </c>
      <c r="AW141" s="13" t="s">
        <v>41</v>
      </c>
      <c r="AX141" s="13" t="s">
        <v>87</v>
      </c>
      <c r="AY141" s="238" t="s">
        <v>218</v>
      </c>
    </row>
    <row r="142" s="2" customFormat="1" ht="16.5" customHeight="1">
      <c r="A142" s="40"/>
      <c r="B142" s="41"/>
      <c r="C142" s="250" t="s">
        <v>232</v>
      </c>
      <c r="D142" s="250" t="s">
        <v>313</v>
      </c>
      <c r="E142" s="251" t="s">
        <v>1609</v>
      </c>
      <c r="F142" s="252" t="s">
        <v>1610</v>
      </c>
      <c r="G142" s="253" t="s">
        <v>1287</v>
      </c>
      <c r="H142" s="254">
        <v>16.800000000000001</v>
      </c>
      <c r="I142" s="255"/>
      <c r="J142" s="256">
        <f>ROUND(I142*H142,2)</f>
        <v>0</v>
      </c>
      <c r="K142" s="252" t="s">
        <v>39</v>
      </c>
      <c r="L142" s="257"/>
      <c r="M142" s="258" t="s">
        <v>39</v>
      </c>
      <c r="N142" s="259" t="s">
        <v>53</v>
      </c>
      <c r="O142" s="87"/>
      <c r="P142" s="208">
        <f>O142*H142</f>
        <v>0</v>
      </c>
      <c r="Q142" s="208">
        <v>0</v>
      </c>
      <c r="R142" s="208">
        <f>Q142*H142</f>
        <v>0</v>
      </c>
      <c r="S142" s="208">
        <v>0</v>
      </c>
      <c r="T142" s="208">
        <f>S142*H142</f>
        <v>0</v>
      </c>
      <c r="U142" s="209" t="s">
        <v>39</v>
      </c>
      <c r="V142" s="40"/>
      <c r="W142" s="40"/>
      <c r="X142" s="40"/>
      <c r="Y142" s="40"/>
      <c r="Z142" s="40"/>
      <c r="AA142" s="40"/>
      <c r="AB142" s="40"/>
      <c r="AC142" s="40"/>
      <c r="AD142" s="40"/>
      <c r="AE142" s="40"/>
      <c r="AR142" s="210" t="s">
        <v>219</v>
      </c>
      <c r="AT142" s="210" t="s">
        <v>313</v>
      </c>
      <c r="AU142" s="210" t="s">
        <v>89</v>
      </c>
      <c r="AY142" s="18" t="s">
        <v>218</v>
      </c>
      <c r="BE142" s="211">
        <f>IF(N142="základní",J142,0)</f>
        <v>0</v>
      </c>
      <c r="BF142" s="211">
        <f>IF(N142="snížená",J142,0)</f>
        <v>0</v>
      </c>
      <c r="BG142" s="211">
        <f>IF(N142="zákl. přenesená",J142,0)</f>
        <v>0</v>
      </c>
      <c r="BH142" s="211">
        <f>IF(N142="sníž. přenesená",J142,0)</f>
        <v>0</v>
      </c>
      <c r="BI142" s="211">
        <f>IF(N142="nulová",J142,0)</f>
        <v>0</v>
      </c>
      <c r="BJ142" s="18" t="s">
        <v>217</v>
      </c>
      <c r="BK142" s="211">
        <f>ROUND(I142*H142,2)</f>
        <v>0</v>
      </c>
      <c r="BL142" s="18" t="s">
        <v>217</v>
      </c>
      <c r="BM142" s="210" t="s">
        <v>1611</v>
      </c>
    </row>
    <row r="143" s="2" customFormat="1">
      <c r="A143" s="40"/>
      <c r="B143" s="41"/>
      <c r="C143" s="42"/>
      <c r="D143" s="212" t="s">
        <v>220</v>
      </c>
      <c r="E143" s="42"/>
      <c r="F143" s="213" t="s">
        <v>1610</v>
      </c>
      <c r="G143" s="42"/>
      <c r="H143" s="42"/>
      <c r="I143" s="214"/>
      <c r="J143" s="42"/>
      <c r="K143" s="42"/>
      <c r="L143" s="46"/>
      <c r="M143" s="215"/>
      <c r="N143" s="216"/>
      <c r="O143" s="87"/>
      <c r="P143" s="87"/>
      <c r="Q143" s="87"/>
      <c r="R143" s="87"/>
      <c r="S143" s="87"/>
      <c r="T143" s="87"/>
      <c r="U143" s="88"/>
      <c r="V143" s="40"/>
      <c r="W143" s="40"/>
      <c r="X143" s="40"/>
      <c r="Y143" s="40"/>
      <c r="Z143" s="40"/>
      <c r="AA143" s="40"/>
      <c r="AB143" s="40"/>
      <c r="AC143" s="40"/>
      <c r="AD143" s="40"/>
      <c r="AE143" s="40"/>
      <c r="AT143" s="18" t="s">
        <v>220</v>
      </c>
      <c r="AU143" s="18" t="s">
        <v>89</v>
      </c>
    </row>
    <row r="144" s="12" customFormat="1">
      <c r="A144" s="12"/>
      <c r="B144" s="217"/>
      <c r="C144" s="218"/>
      <c r="D144" s="212" t="s">
        <v>222</v>
      </c>
      <c r="E144" s="219" t="s">
        <v>39</v>
      </c>
      <c r="F144" s="220" t="s">
        <v>1612</v>
      </c>
      <c r="G144" s="218"/>
      <c r="H144" s="221">
        <v>16.800000000000001</v>
      </c>
      <c r="I144" s="222"/>
      <c r="J144" s="218"/>
      <c r="K144" s="218"/>
      <c r="L144" s="223"/>
      <c r="M144" s="224"/>
      <c r="N144" s="225"/>
      <c r="O144" s="225"/>
      <c r="P144" s="225"/>
      <c r="Q144" s="225"/>
      <c r="R144" s="225"/>
      <c r="S144" s="225"/>
      <c r="T144" s="225"/>
      <c r="U144" s="226"/>
      <c r="V144" s="12"/>
      <c r="W144" s="12"/>
      <c r="X144" s="12"/>
      <c r="Y144" s="12"/>
      <c r="Z144" s="12"/>
      <c r="AA144" s="12"/>
      <c r="AB144" s="12"/>
      <c r="AC144" s="12"/>
      <c r="AD144" s="12"/>
      <c r="AE144" s="12"/>
      <c r="AT144" s="227" t="s">
        <v>222</v>
      </c>
      <c r="AU144" s="227" t="s">
        <v>89</v>
      </c>
      <c r="AV144" s="12" t="s">
        <v>89</v>
      </c>
      <c r="AW144" s="12" t="s">
        <v>41</v>
      </c>
      <c r="AX144" s="12" t="s">
        <v>80</v>
      </c>
      <c r="AY144" s="227" t="s">
        <v>218</v>
      </c>
    </row>
    <row r="145" s="13" customFormat="1">
      <c r="A145" s="13"/>
      <c r="B145" s="228"/>
      <c r="C145" s="229"/>
      <c r="D145" s="212" t="s">
        <v>222</v>
      </c>
      <c r="E145" s="230" t="s">
        <v>39</v>
      </c>
      <c r="F145" s="231" t="s">
        <v>224</v>
      </c>
      <c r="G145" s="229"/>
      <c r="H145" s="232">
        <v>16.800000000000001</v>
      </c>
      <c r="I145" s="233"/>
      <c r="J145" s="229"/>
      <c r="K145" s="229"/>
      <c r="L145" s="234"/>
      <c r="M145" s="235"/>
      <c r="N145" s="236"/>
      <c r="O145" s="236"/>
      <c r="P145" s="236"/>
      <c r="Q145" s="236"/>
      <c r="R145" s="236"/>
      <c r="S145" s="236"/>
      <c r="T145" s="236"/>
      <c r="U145" s="237"/>
      <c r="V145" s="13"/>
      <c r="W145" s="13"/>
      <c r="X145" s="13"/>
      <c r="Y145" s="13"/>
      <c r="Z145" s="13"/>
      <c r="AA145" s="13"/>
      <c r="AB145" s="13"/>
      <c r="AC145" s="13"/>
      <c r="AD145" s="13"/>
      <c r="AE145" s="13"/>
      <c r="AT145" s="238" t="s">
        <v>222</v>
      </c>
      <c r="AU145" s="238" t="s">
        <v>89</v>
      </c>
      <c r="AV145" s="13" t="s">
        <v>217</v>
      </c>
      <c r="AW145" s="13" t="s">
        <v>41</v>
      </c>
      <c r="AX145" s="13" t="s">
        <v>87</v>
      </c>
      <c r="AY145" s="238" t="s">
        <v>218</v>
      </c>
    </row>
    <row r="146" s="2" customFormat="1">
      <c r="A146" s="40"/>
      <c r="B146" s="41"/>
      <c r="C146" s="199" t="s">
        <v>288</v>
      </c>
      <c r="D146" s="199" t="s">
        <v>212</v>
      </c>
      <c r="E146" s="200" t="s">
        <v>1613</v>
      </c>
      <c r="F146" s="201" t="s">
        <v>1614</v>
      </c>
      <c r="G146" s="202" t="s">
        <v>273</v>
      </c>
      <c r="H146" s="203">
        <v>90</v>
      </c>
      <c r="I146" s="204"/>
      <c r="J146" s="205">
        <f>ROUND(I146*H146,2)</f>
        <v>0</v>
      </c>
      <c r="K146" s="201" t="s">
        <v>39</v>
      </c>
      <c r="L146" s="46"/>
      <c r="M146" s="206" t="s">
        <v>39</v>
      </c>
      <c r="N146" s="207" t="s">
        <v>53</v>
      </c>
      <c r="O146" s="87"/>
      <c r="P146" s="208">
        <f>O146*H146</f>
        <v>0</v>
      </c>
      <c r="Q146" s="208">
        <v>0</v>
      </c>
      <c r="R146" s="208">
        <f>Q146*H146</f>
        <v>0</v>
      </c>
      <c r="S146" s="208">
        <v>0</v>
      </c>
      <c r="T146" s="208">
        <f>S146*H146</f>
        <v>0</v>
      </c>
      <c r="U146" s="209" t="s">
        <v>39</v>
      </c>
      <c r="V146" s="40"/>
      <c r="W146" s="40"/>
      <c r="X146" s="40"/>
      <c r="Y146" s="40"/>
      <c r="Z146" s="40"/>
      <c r="AA146" s="40"/>
      <c r="AB146" s="40"/>
      <c r="AC146" s="40"/>
      <c r="AD146" s="40"/>
      <c r="AE146" s="40"/>
      <c r="AR146" s="210" t="s">
        <v>217</v>
      </c>
      <c r="AT146" s="210" t="s">
        <v>212</v>
      </c>
      <c r="AU146" s="210" t="s">
        <v>89</v>
      </c>
      <c r="AY146" s="18" t="s">
        <v>218</v>
      </c>
      <c r="BE146" s="211">
        <f>IF(N146="základní",J146,0)</f>
        <v>0</v>
      </c>
      <c r="BF146" s="211">
        <f>IF(N146="snížená",J146,0)</f>
        <v>0</v>
      </c>
      <c r="BG146" s="211">
        <f>IF(N146="zákl. přenesená",J146,0)</f>
        <v>0</v>
      </c>
      <c r="BH146" s="211">
        <f>IF(N146="sníž. přenesená",J146,0)</f>
        <v>0</v>
      </c>
      <c r="BI146" s="211">
        <f>IF(N146="nulová",J146,0)</f>
        <v>0</v>
      </c>
      <c r="BJ146" s="18" t="s">
        <v>217</v>
      </c>
      <c r="BK146" s="211">
        <f>ROUND(I146*H146,2)</f>
        <v>0</v>
      </c>
      <c r="BL146" s="18" t="s">
        <v>217</v>
      </c>
      <c r="BM146" s="210" t="s">
        <v>1615</v>
      </c>
    </row>
    <row r="147" s="2" customFormat="1">
      <c r="A147" s="40"/>
      <c r="B147" s="41"/>
      <c r="C147" s="42"/>
      <c r="D147" s="212" t="s">
        <v>220</v>
      </c>
      <c r="E147" s="42"/>
      <c r="F147" s="213" t="s">
        <v>1616</v>
      </c>
      <c r="G147" s="42"/>
      <c r="H147" s="42"/>
      <c r="I147" s="214"/>
      <c r="J147" s="42"/>
      <c r="K147" s="42"/>
      <c r="L147" s="46"/>
      <c r="M147" s="215"/>
      <c r="N147" s="216"/>
      <c r="O147" s="87"/>
      <c r="P147" s="87"/>
      <c r="Q147" s="87"/>
      <c r="R147" s="87"/>
      <c r="S147" s="87"/>
      <c r="T147" s="87"/>
      <c r="U147" s="88"/>
      <c r="V147" s="40"/>
      <c r="W147" s="40"/>
      <c r="X147" s="40"/>
      <c r="Y147" s="40"/>
      <c r="Z147" s="40"/>
      <c r="AA147" s="40"/>
      <c r="AB147" s="40"/>
      <c r="AC147" s="40"/>
      <c r="AD147" s="40"/>
      <c r="AE147" s="40"/>
      <c r="AT147" s="18" t="s">
        <v>220</v>
      </c>
      <c r="AU147" s="18" t="s">
        <v>89</v>
      </c>
    </row>
    <row r="148" s="12" customFormat="1">
      <c r="A148" s="12"/>
      <c r="B148" s="217"/>
      <c r="C148" s="218"/>
      <c r="D148" s="212" t="s">
        <v>222</v>
      </c>
      <c r="E148" s="219" t="s">
        <v>39</v>
      </c>
      <c r="F148" s="220" t="s">
        <v>1617</v>
      </c>
      <c r="G148" s="218"/>
      <c r="H148" s="221">
        <v>90</v>
      </c>
      <c r="I148" s="222"/>
      <c r="J148" s="218"/>
      <c r="K148" s="218"/>
      <c r="L148" s="223"/>
      <c r="M148" s="224"/>
      <c r="N148" s="225"/>
      <c r="O148" s="225"/>
      <c r="P148" s="225"/>
      <c r="Q148" s="225"/>
      <c r="R148" s="225"/>
      <c r="S148" s="225"/>
      <c r="T148" s="225"/>
      <c r="U148" s="226"/>
      <c r="V148" s="12"/>
      <c r="W148" s="12"/>
      <c r="X148" s="12"/>
      <c r="Y148" s="12"/>
      <c r="Z148" s="12"/>
      <c r="AA148" s="12"/>
      <c r="AB148" s="12"/>
      <c r="AC148" s="12"/>
      <c r="AD148" s="12"/>
      <c r="AE148" s="12"/>
      <c r="AT148" s="227" t="s">
        <v>222</v>
      </c>
      <c r="AU148" s="227" t="s">
        <v>89</v>
      </c>
      <c r="AV148" s="12" t="s">
        <v>89</v>
      </c>
      <c r="AW148" s="12" t="s">
        <v>41</v>
      </c>
      <c r="AX148" s="12" t="s">
        <v>80</v>
      </c>
      <c r="AY148" s="227" t="s">
        <v>218</v>
      </c>
    </row>
    <row r="149" s="13" customFormat="1">
      <c r="A149" s="13"/>
      <c r="B149" s="228"/>
      <c r="C149" s="229"/>
      <c r="D149" s="212" t="s">
        <v>222</v>
      </c>
      <c r="E149" s="230" t="s">
        <v>39</v>
      </c>
      <c r="F149" s="231" t="s">
        <v>224</v>
      </c>
      <c r="G149" s="229"/>
      <c r="H149" s="232">
        <v>90</v>
      </c>
      <c r="I149" s="233"/>
      <c r="J149" s="229"/>
      <c r="K149" s="229"/>
      <c r="L149" s="234"/>
      <c r="M149" s="235"/>
      <c r="N149" s="236"/>
      <c r="O149" s="236"/>
      <c r="P149" s="236"/>
      <c r="Q149" s="236"/>
      <c r="R149" s="236"/>
      <c r="S149" s="236"/>
      <c r="T149" s="236"/>
      <c r="U149" s="237"/>
      <c r="V149" s="13"/>
      <c r="W149" s="13"/>
      <c r="X149" s="13"/>
      <c r="Y149" s="13"/>
      <c r="Z149" s="13"/>
      <c r="AA149" s="13"/>
      <c r="AB149" s="13"/>
      <c r="AC149" s="13"/>
      <c r="AD149" s="13"/>
      <c r="AE149" s="13"/>
      <c r="AT149" s="238" t="s">
        <v>222</v>
      </c>
      <c r="AU149" s="238" t="s">
        <v>89</v>
      </c>
      <c r="AV149" s="13" t="s">
        <v>217</v>
      </c>
      <c r="AW149" s="13" t="s">
        <v>41</v>
      </c>
      <c r="AX149" s="13" t="s">
        <v>87</v>
      </c>
      <c r="AY149" s="238" t="s">
        <v>218</v>
      </c>
    </row>
    <row r="150" s="2" customFormat="1" ht="16.5" customHeight="1">
      <c r="A150" s="40"/>
      <c r="B150" s="41"/>
      <c r="C150" s="250" t="s">
        <v>240</v>
      </c>
      <c r="D150" s="250" t="s">
        <v>313</v>
      </c>
      <c r="E150" s="251" t="s">
        <v>1618</v>
      </c>
      <c r="F150" s="252" t="s">
        <v>1619</v>
      </c>
      <c r="G150" s="253" t="s">
        <v>1287</v>
      </c>
      <c r="H150" s="254">
        <v>10</v>
      </c>
      <c r="I150" s="255"/>
      <c r="J150" s="256">
        <f>ROUND(I150*H150,2)</f>
        <v>0</v>
      </c>
      <c r="K150" s="252" t="s">
        <v>39</v>
      </c>
      <c r="L150" s="257"/>
      <c r="M150" s="258" t="s">
        <v>39</v>
      </c>
      <c r="N150" s="259" t="s">
        <v>53</v>
      </c>
      <c r="O150" s="87"/>
      <c r="P150" s="208">
        <f>O150*H150</f>
        <v>0</v>
      </c>
      <c r="Q150" s="208">
        <v>0</v>
      </c>
      <c r="R150" s="208">
        <f>Q150*H150</f>
        <v>0</v>
      </c>
      <c r="S150" s="208">
        <v>0</v>
      </c>
      <c r="T150" s="208">
        <f>S150*H150</f>
        <v>0</v>
      </c>
      <c r="U150" s="209" t="s">
        <v>39</v>
      </c>
      <c r="V150" s="40"/>
      <c r="W150" s="40"/>
      <c r="X150" s="40"/>
      <c r="Y150" s="40"/>
      <c r="Z150" s="40"/>
      <c r="AA150" s="40"/>
      <c r="AB150" s="40"/>
      <c r="AC150" s="40"/>
      <c r="AD150" s="40"/>
      <c r="AE150" s="40"/>
      <c r="AR150" s="210" t="s">
        <v>219</v>
      </c>
      <c r="AT150" s="210" t="s">
        <v>313</v>
      </c>
      <c r="AU150" s="210" t="s">
        <v>89</v>
      </c>
      <c r="AY150" s="18" t="s">
        <v>218</v>
      </c>
      <c r="BE150" s="211">
        <f>IF(N150="základní",J150,0)</f>
        <v>0</v>
      </c>
      <c r="BF150" s="211">
        <f>IF(N150="snížená",J150,0)</f>
        <v>0</v>
      </c>
      <c r="BG150" s="211">
        <f>IF(N150="zákl. přenesená",J150,0)</f>
        <v>0</v>
      </c>
      <c r="BH150" s="211">
        <f>IF(N150="sníž. přenesená",J150,0)</f>
        <v>0</v>
      </c>
      <c r="BI150" s="211">
        <f>IF(N150="nulová",J150,0)</f>
        <v>0</v>
      </c>
      <c r="BJ150" s="18" t="s">
        <v>217</v>
      </c>
      <c r="BK150" s="211">
        <f>ROUND(I150*H150,2)</f>
        <v>0</v>
      </c>
      <c r="BL150" s="18" t="s">
        <v>217</v>
      </c>
      <c r="BM150" s="210" t="s">
        <v>1620</v>
      </c>
    </row>
    <row r="151" s="2" customFormat="1">
      <c r="A151" s="40"/>
      <c r="B151" s="41"/>
      <c r="C151" s="42"/>
      <c r="D151" s="212" t="s">
        <v>220</v>
      </c>
      <c r="E151" s="42"/>
      <c r="F151" s="213" t="s">
        <v>1619</v>
      </c>
      <c r="G151" s="42"/>
      <c r="H151" s="42"/>
      <c r="I151" s="214"/>
      <c r="J151" s="42"/>
      <c r="K151" s="42"/>
      <c r="L151" s="46"/>
      <c r="M151" s="215"/>
      <c r="N151" s="216"/>
      <c r="O151" s="87"/>
      <c r="P151" s="87"/>
      <c r="Q151" s="87"/>
      <c r="R151" s="87"/>
      <c r="S151" s="87"/>
      <c r="T151" s="87"/>
      <c r="U151" s="88"/>
      <c r="V151" s="40"/>
      <c r="W151" s="40"/>
      <c r="X151" s="40"/>
      <c r="Y151" s="40"/>
      <c r="Z151" s="40"/>
      <c r="AA151" s="40"/>
      <c r="AB151" s="40"/>
      <c r="AC151" s="40"/>
      <c r="AD151" s="40"/>
      <c r="AE151" s="40"/>
      <c r="AT151" s="18" t="s">
        <v>220</v>
      </c>
      <c r="AU151" s="18" t="s">
        <v>89</v>
      </c>
    </row>
    <row r="152" s="2" customFormat="1" ht="55.5" customHeight="1">
      <c r="A152" s="40"/>
      <c r="B152" s="41"/>
      <c r="C152" s="199" t="s">
        <v>8</v>
      </c>
      <c r="D152" s="199" t="s">
        <v>212</v>
      </c>
      <c r="E152" s="200" t="s">
        <v>405</v>
      </c>
      <c r="F152" s="201" t="s">
        <v>406</v>
      </c>
      <c r="G152" s="202" t="s">
        <v>179</v>
      </c>
      <c r="H152" s="203">
        <v>9.8279999999999994</v>
      </c>
      <c r="I152" s="204"/>
      <c r="J152" s="205">
        <f>ROUND(I152*H152,2)</f>
        <v>0</v>
      </c>
      <c r="K152" s="201" t="s">
        <v>216</v>
      </c>
      <c r="L152" s="46"/>
      <c r="M152" s="206" t="s">
        <v>39</v>
      </c>
      <c r="N152" s="207" t="s">
        <v>53</v>
      </c>
      <c r="O152" s="87"/>
      <c r="P152" s="208">
        <f>O152*H152</f>
        <v>0</v>
      </c>
      <c r="Q152" s="208">
        <v>0</v>
      </c>
      <c r="R152" s="208">
        <f>Q152*H152</f>
        <v>0</v>
      </c>
      <c r="S152" s="208">
        <v>0</v>
      </c>
      <c r="T152" s="208">
        <f>S152*H152</f>
        <v>0</v>
      </c>
      <c r="U152" s="209" t="s">
        <v>39</v>
      </c>
      <c r="V152" s="40"/>
      <c r="W152" s="40"/>
      <c r="X152" s="40"/>
      <c r="Y152" s="40"/>
      <c r="Z152" s="40"/>
      <c r="AA152" s="40"/>
      <c r="AB152" s="40"/>
      <c r="AC152" s="40"/>
      <c r="AD152" s="40"/>
      <c r="AE152" s="40"/>
      <c r="AR152" s="210" t="s">
        <v>217</v>
      </c>
      <c r="AT152" s="210" t="s">
        <v>212</v>
      </c>
      <c r="AU152" s="210" t="s">
        <v>89</v>
      </c>
      <c r="AY152" s="18" t="s">
        <v>218</v>
      </c>
      <c r="BE152" s="211">
        <f>IF(N152="základní",J152,0)</f>
        <v>0</v>
      </c>
      <c r="BF152" s="211">
        <f>IF(N152="snížená",J152,0)</f>
        <v>0</v>
      </c>
      <c r="BG152" s="211">
        <f>IF(N152="zákl. přenesená",J152,0)</f>
        <v>0</v>
      </c>
      <c r="BH152" s="211">
        <f>IF(N152="sníž. přenesená",J152,0)</f>
        <v>0</v>
      </c>
      <c r="BI152" s="211">
        <f>IF(N152="nulová",J152,0)</f>
        <v>0</v>
      </c>
      <c r="BJ152" s="18" t="s">
        <v>217</v>
      </c>
      <c r="BK152" s="211">
        <f>ROUND(I152*H152,2)</f>
        <v>0</v>
      </c>
      <c r="BL152" s="18" t="s">
        <v>217</v>
      </c>
      <c r="BM152" s="210" t="s">
        <v>1621</v>
      </c>
    </row>
    <row r="153" s="2" customFormat="1">
      <c r="A153" s="40"/>
      <c r="B153" s="41"/>
      <c r="C153" s="42"/>
      <c r="D153" s="212" t="s">
        <v>220</v>
      </c>
      <c r="E153" s="42"/>
      <c r="F153" s="213" t="s">
        <v>408</v>
      </c>
      <c r="G153" s="42"/>
      <c r="H153" s="42"/>
      <c r="I153" s="214"/>
      <c r="J153" s="42"/>
      <c r="K153" s="42"/>
      <c r="L153" s="46"/>
      <c r="M153" s="215"/>
      <c r="N153" s="216"/>
      <c r="O153" s="87"/>
      <c r="P153" s="87"/>
      <c r="Q153" s="87"/>
      <c r="R153" s="87"/>
      <c r="S153" s="87"/>
      <c r="T153" s="87"/>
      <c r="U153" s="88"/>
      <c r="V153" s="40"/>
      <c r="W153" s="40"/>
      <c r="X153" s="40"/>
      <c r="Y153" s="40"/>
      <c r="Z153" s="40"/>
      <c r="AA153" s="40"/>
      <c r="AB153" s="40"/>
      <c r="AC153" s="40"/>
      <c r="AD153" s="40"/>
      <c r="AE153" s="40"/>
      <c r="AT153" s="18" t="s">
        <v>220</v>
      </c>
      <c r="AU153" s="18" t="s">
        <v>89</v>
      </c>
    </row>
    <row r="154" s="12" customFormat="1">
      <c r="A154" s="12"/>
      <c r="B154" s="217"/>
      <c r="C154" s="218"/>
      <c r="D154" s="212" t="s">
        <v>222</v>
      </c>
      <c r="E154" s="219" t="s">
        <v>39</v>
      </c>
      <c r="F154" s="220" t="s">
        <v>1622</v>
      </c>
      <c r="G154" s="218"/>
      <c r="H154" s="221">
        <v>9.8279999999999994</v>
      </c>
      <c r="I154" s="222"/>
      <c r="J154" s="218"/>
      <c r="K154" s="218"/>
      <c r="L154" s="223"/>
      <c r="M154" s="224"/>
      <c r="N154" s="225"/>
      <c r="O154" s="225"/>
      <c r="P154" s="225"/>
      <c r="Q154" s="225"/>
      <c r="R154" s="225"/>
      <c r="S154" s="225"/>
      <c r="T154" s="225"/>
      <c r="U154" s="226"/>
      <c r="V154" s="12"/>
      <c r="W154" s="12"/>
      <c r="X154" s="12"/>
      <c r="Y154" s="12"/>
      <c r="Z154" s="12"/>
      <c r="AA154" s="12"/>
      <c r="AB154" s="12"/>
      <c r="AC154" s="12"/>
      <c r="AD154" s="12"/>
      <c r="AE154" s="12"/>
      <c r="AT154" s="227" t="s">
        <v>222</v>
      </c>
      <c r="AU154" s="227" t="s">
        <v>89</v>
      </c>
      <c r="AV154" s="12" t="s">
        <v>89</v>
      </c>
      <c r="AW154" s="12" t="s">
        <v>41</v>
      </c>
      <c r="AX154" s="12" t="s">
        <v>80</v>
      </c>
      <c r="AY154" s="227" t="s">
        <v>218</v>
      </c>
    </row>
    <row r="155" s="13" customFormat="1">
      <c r="A155" s="13"/>
      <c r="B155" s="228"/>
      <c r="C155" s="229"/>
      <c r="D155" s="212" t="s">
        <v>222</v>
      </c>
      <c r="E155" s="230" t="s">
        <v>39</v>
      </c>
      <c r="F155" s="231" t="s">
        <v>224</v>
      </c>
      <c r="G155" s="229"/>
      <c r="H155" s="232">
        <v>9.8279999999999994</v>
      </c>
      <c r="I155" s="233"/>
      <c r="J155" s="229"/>
      <c r="K155" s="229"/>
      <c r="L155" s="234"/>
      <c r="M155" s="235"/>
      <c r="N155" s="236"/>
      <c r="O155" s="236"/>
      <c r="P155" s="236"/>
      <c r="Q155" s="236"/>
      <c r="R155" s="236"/>
      <c r="S155" s="236"/>
      <c r="T155" s="236"/>
      <c r="U155" s="237"/>
      <c r="V155" s="13"/>
      <c r="W155" s="13"/>
      <c r="X155" s="13"/>
      <c r="Y155" s="13"/>
      <c r="Z155" s="13"/>
      <c r="AA155" s="13"/>
      <c r="AB155" s="13"/>
      <c r="AC155" s="13"/>
      <c r="AD155" s="13"/>
      <c r="AE155" s="13"/>
      <c r="AT155" s="238" t="s">
        <v>222</v>
      </c>
      <c r="AU155" s="238" t="s">
        <v>89</v>
      </c>
      <c r="AV155" s="13" t="s">
        <v>217</v>
      </c>
      <c r="AW155" s="13" t="s">
        <v>41</v>
      </c>
      <c r="AX155" s="13" t="s">
        <v>87</v>
      </c>
      <c r="AY155" s="238" t="s">
        <v>218</v>
      </c>
    </row>
    <row r="156" s="2" customFormat="1">
      <c r="A156" s="40"/>
      <c r="B156" s="41"/>
      <c r="C156" s="199" t="s">
        <v>246</v>
      </c>
      <c r="D156" s="199" t="s">
        <v>212</v>
      </c>
      <c r="E156" s="200" t="s">
        <v>1623</v>
      </c>
      <c r="F156" s="201" t="s">
        <v>604</v>
      </c>
      <c r="G156" s="202" t="s">
        <v>179</v>
      </c>
      <c r="H156" s="203">
        <v>26.818000000000001</v>
      </c>
      <c r="I156" s="204"/>
      <c r="J156" s="205">
        <f>ROUND(I156*H156,2)</f>
        <v>0</v>
      </c>
      <c r="K156" s="201" t="s">
        <v>39</v>
      </c>
      <c r="L156" s="46"/>
      <c r="M156" s="206" t="s">
        <v>39</v>
      </c>
      <c r="N156" s="207" t="s">
        <v>53</v>
      </c>
      <c r="O156" s="87"/>
      <c r="P156" s="208">
        <f>O156*H156</f>
        <v>0</v>
      </c>
      <c r="Q156" s="208">
        <v>0</v>
      </c>
      <c r="R156" s="208">
        <f>Q156*H156</f>
        <v>0</v>
      </c>
      <c r="S156" s="208">
        <v>0</v>
      </c>
      <c r="T156" s="208">
        <f>S156*H156</f>
        <v>0</v>
      </c>
      <c r="U156" s="209" t="s">
        <v>39</v>
      </c>
      <c r="V156" s="40"/>
      <c r="W156" s="40"/>
      <c r="X156" s="40"/>
      <c r="Y156" s="40"/>
      <c r="Z156" s="40"/>
      <c r="AA156" s="40"/>
      <c r="AB156" s="40"/>
      <c r="AC156" s="40"/>
      <c r="AD156" s="40"/>
      <c r="AE156" s="40"/>
      <c r="AR156" s="210" t="s">
        <v>217</v>
      </c>
      <c r="AT156" s="210" t="s">
        <v>212</v>
      </c>
      <c r="AU156" s="210" t="s">
        <v>89</v>
      </c>
      <c r="AY156" s="18" t="s">
        <v>218</v>
      </c>
      <c r="BE156" s="211">
        <f>IF(N156="základní",J156,0)</f>
        <v>0</v>
      </c>
      <c r="BF156" s="211">
        <f>IF(N156="snížená",J156,0)</f>
        <v>0</v>
      </c>
      <c r="BG156" s="211">
        <f>IF(N156="zákl. přenesená",J156,0)</f>
        <v>0</v>
      </c>
      <c r="BH156" s="211">
        <f>IF(N156="sníž. přenesená",J156,0)</f>
        <v>0</v>
      </c>
      <c r="BI156" s="211">
        <f>IF(N156="nulová",J156,0)</f>
        <v>0</v>
      </c>
      <c r="BJ156" s="18" t="s">
        <v>217</v>
      </c>
      <c r="BK156" s="211">
        <f>ROUND(I156*H156,2)</f>
        <v>0</v>
      </c>
      <c r="BL156" s="18" t="s">
        <v>217</v>
      </c>
      <c r="BM156" s="210" t="s">
        <v>1624</v>
      </c>
    </row>
    <row r="157" s="2" customFormat="1">
      <c r="A157" s="40"/>
      <c r="B157" s="41"/>
      <c r="C157" s="42"/>
      <c r="D157" s="212" t="s">
        <v>220</v>
      </c>
      <c r="E157" s="42"/>
      <c r="F157" s="213" t="s">
        <v>1625</v>
      </c>
      <c r="G157" s="42"/>
      <c r="H157" s="42"/>
      <c r="I157" s="214"/>
      <c r="J157" s="42"/>
      <c r="K157" s="42"/>
      <c r="L157" s="46"/>
      <c r="M157" s="215"/>
      <c r="N157" s="216"/>
      <c r="O157" s="87"/>
      <c r="P157" s="87"/>
      <c r="Q157" s="87"/>
      <c r="R157" s="87"/>
      <c r="S157" s="87"/>
      <c r="T157" s="87"/>
      <c r="U157" s="88"/>
      <c r="V157" s="40"/>
      <c r="W157" s="40"/>
      <c r="X157" s="40"/>
      <c r="Y157" s="40"/>
      <c r="Z157" s="40"/>
      <c r="AA157" s="40"/>
      <c r="AB157" s="40"/>
      <c r="AC157" s="40"/>
      <c r="AD157" s="40"/>
      <c r="AE157" s="40"/>
      <c r="AT157" s="18" t="s">
        <v>220</v>
      </c>
      <c r="AU157" s="18" t="s">
        <v>89</v>
      </c>
    </row>
    <row r="158" s="12" customFormat="1">
      <c r="A158" s="12"/>
      <c r="B158" s="217"/>
      <c r="C158" s="218"/>
      <c r="D158" s="212" t="s">
        <v>222</v>
      </c>
      <c r="E158" s="219" t="s">
        <v>39</v>
      </c>
      <c r="F158" s="220" t="s">
        <v>1626</v>
      </c>
      <c r="G158" s="218"/>
      <c r="H158" s="221">
        <v>26.818000000000001</v>
      </c>
      <c r="I158" s="222"/>
      <c r="J158" s="218"/>
      <c r="K158" s="218"/>
      <c r="L158" s="223"/>
      <c r="M158" s="224"/>
      <c r="N158" s="225"/>
      <c r="O158" s="225"/>
      <c r="P158" s="225"/>
      <c r="Q158" s="225"/>
      <c r="R158" s="225"/>
      <c r="S158" s="225"/>
      <c r="T158" s="225"/>
      <c r="U158" s="226"/>
      <c r="V158" s="12"/>
      <c r="W158" s="12"/>
      <c r="X158" s="12"/>
      <c r="Y158" s="12"/>
      <c r="Z158" s="12"/>
      <c r="AA158" s="12"/>
      <c r="AB158" s="12"/>
      <c r="AC158" s="12"/>
      <c r="AD158" s="12"/>
      <c r="AE158" s="12"/>
      <c r="AT158" s="227" t="s">
        <v>222</v>
      </c>
      <c r="AU158" s="227" t="s">
        <v>89</v>
      </c>
      <c r="AV158" s="12" t="s">
        <v>89</v>
      </c>
      <c r="AW158" s="12" t="s">
        <v>41</v>
      </c>
      <c r="AX158" s="12" t="s">
        <v>80</v>
      </c>
      <c r="AY158" s="227" t="s">
        <v>218</v>
      </c>
    </row>
    <row r="159" s="13" customFormat="1">
      <c r="A159" s="13"/>
      <c r="B159" s="228"/>
      <c r="C159" s="229"/>
      <c r="D159" s="212" t="s">
        <v>222</v>
      </c>
      <c r="E159" s="230" t="s">
        <v>39</v>
      </c>
      <c r="F159" s="231" t="s">
        <v>224</v>
      </c>
      <c r="G159" s="229"/>
      <c r="H159" s="232">
        <v>26.818000000000001</v>
      </c>
      <c r="I159" s="233"/>
      <c r="J159" s="229"/>
      <c r="K159" s="229"/>
      <c r="L159" s="234"/>
      <c r="M159" s="235"/>
      <c r="N159" s="236"/>
      <c r="O159" s="236"/>
      <c r="P159" s="236"/>
      <c r="Q159" s="236"/>
      <c r="R159" s="236"/>
      <c r="S159" s="236"/>
      <c r="T159" s="236"/>
      <c r="U159" s="237"/>
      <c r="V159" s="13"/>
      <c r="W159" s="13"/>
      <c r="X159" s="13"/>
      <c r="Y159" s="13"/>
      <c r="Z159" s="13"/>
      <c r="AA159" s="13"/>
      <c r="AB159" s="13"/>
      <c r="AC159" s="13"/>
      <c r="AD159" s="13"/>
      <c r="AE159" s="13"/>
      <c r="AT159" s="238" t="s">
        <v>222</v>
      </c>
      <c r="AU159" s="238" t="s">
        <v>89</v>
      </c>
      <c r="AV159" s="13" t="s">
        <v>217</v>
      </c>
      <c r="AW159" s="13" t="s">
        <v>41</v>
      </c>
      <c r="AX159" s="13" t="s">
        <v>87</v>
      </c>
      <c r="AY159" s="238" t="s">
        <v>218</v>
      </c>
    </row>
    <row r="160" s="2" customFormat="1">
      <c r="A160" s="40"/>
      <c r="B160" s="41"/>
      <c r="C160" s="199" t="s">
        <v>312</v>
      </c>
      <c r="D160" s="199" t="s">
        <v>212</v>
      </c>
      <c r="E160" s="200" t="s">
        <v>1627</v>
      </c>
      <c r="F160" s="201" t="s">
        <v>604</v>
      </c>
      <c r="G160" s="202" t="s">
        <v>179</v>
      </c>
      <c r="H160" s="203">
        <v>21</v>
      </c>
      <c r="I160" s="204"/>
      <c r="J160" s="205">
        <f>ROUND(I160*H160,2)</f>
        <v>0</v>
      </c>
      <c r="K160" s="201" t="s">
        <v>39</v>
      </c>
      <c r="L160" s="46"/>
      <c r="M160" s="206" t="s">
        <v>39</v>
      </c>
      <c r="N160" s="207" t="s">
        <v>53</v>
      </c>
      <c r="O160" s="87"/>
      <c r="P160" s="208">
        <f>O160*H160</f>
        <v>0</v>
      </c>
      <c r="Q160" s="208">
        <v>0</v>
      </c>
      <c r="R160" s="208">
        <f>Q160*H160</f>
        <v>0</v>
      </c>
      <c r="S160" s="208">
        <v>0</v>
      </c>
      <c r="T160" s="208">
        <f>S160*H160</f>
        <v>0</v>
      </c>
      <c r="U160" s="209" t="s">
        <v>39</v>
      </c>
      <c r="V160" s="40"/>
      <c r="W160" s="40"/>
      <c r="X160" s="40"/>
      <c r="Y160" s="40"/>
      <c r="Z160" s="40"/>
      <c r="AA160" s="40"/>
      <c r="AB160" s="40"/>
      <c r="AC160" s="40"/>
      <c r="AD160" s="40"/>
      <c r="AE160" s="40"/>
      <c r="AR160" s="210" t="s">
        <v>217</v>
      </c>
      <c r="AT160" s="210" t="s">
        <v>212</v>
      </c>
      <c r="AU160" s="210" t="s">
        <v>89</v>
      </c>
      <c r="AY160" s="18" t="s">
        <v>218</v>
      </c>
      <c r="BE160" s="211">
        <f>IF(N160="základní",J160,0)</f>
        <v>0</v>
      </c>
      <c r="BF160" s="211">
        <f>IF(N160="snížená",J160,0)</f>
        <v>0</v>
      </c>
      <c r="BG160" s="211">
        <f>IF(N160="zákl. přenesená",J160,0)</f>
        <v>0</v>
      </c>
      <c r="BH160" s="211">
        <f>IF(N160="sníž. přenesená",J160,0)</f>
        <v>0</v>
      </c>
      <c r="BI160" s="211">
        <f>IF(N160="nulová",J160,0)</f>
        <v>0</v>
      </c>
      <c r="BJ160" s="18" t="s">
        <v>217</v>
      </c>
      <c r="BK160" s="211">
        <f>ROUND(I160*H160,2)</f>
        <v>0</v>
      </c>
      <c r="BL160" s="18" t="s">
        <v>217</v>
      </c>
      <c r="BM160" s="210" t="s">
        <v>1628</v>
      </c>
    </row>
    <row r="161" s="2" customFormat="1">
      <c r="A161" s="40"/>
      <c r="B161" s="41"/>
      <c r="C161" s="42"/>
      <c r="D161" s="212" t="s">
        <v>220</v>
      </c>
      <c r="E161" s="42"/>
      <c r="F161" s="213" t="s">
        <v>1625</v>
      </c>
      <c r="G161" s="42"/>
      <c r="H161" s="42"/>
      <c r="I161" s="214"/>
      <c r="J161" s="42"/>
      <c r="K161" s="42"/>
      <c r="L161" s="46"/>
      <c r="M161" s="215"/>
      <c r="N161" s="216"/>
      <c r="O161" s="87"/>
      <c r="P161" s="87"/>
      <c r="Q161" s="87"/>
      <c r="R161" s="87"/>
      <c r="S161" s="87"/>
      <c r="T161" s="87"/>
      <c r="U161" s="88"/>
      <c r="V161" s="40"/>
      <c r="W161" s="40"/>
      <c r="X161" s="40"/>
      <c r="Y161" s="40"/>
      <c r="Z161" s="40"/>
      <c r="AA161" s="40"/>
      <c r="AB161" s="40"/>
      <c r="AC161" s="40"/>
      <c r="AD161" s="40"/>
      <c r="AE161" s="40"/>
      <c r="AT161" s="18" t="s">
        <v>220</v>
      </c>
      <c r="AU161" s="18" t="s">
        <v>89</v>
      </c>
    </row>
    <row r="162" s="12" customFormat="1">
      <c r="A162" s="12"/>
      <c r="B162" s="217"/>
      <c r="C162" s="218"/>
      <c r="D162" s="212" t="s">
        <v>222</v>
      </c>
      <c r="E162" s="219" t="s">
        <v>39</v>
      </c>
      <c r="F162" s="220" t="s">
        <v>1629</v>
      </c>
      <c r="G162" s="218"/>
      <c r="H162" s="221">
        <v>21</v>
      </c>
      <c r="I162" s="222"/>
      <c r="J162" s="218"/>
      <c r="K162" s="218"/>
      <c r="L162" s="223"/>
      <c r="M162" s="224"/>
      <c r="N162" s="225"/>
      <c r="O162" s="225"/>
      <c r="P162" s="225"/>
      <c r="Q162" s="225"/>
      <c r="R162" s="225"/>
      <c r="S162" s="225"/>
      <c r="T162" s="225"/>
      <c r="U162" s="226"/>
      <c r="V162" s="12"/>
      <c r="W162" s="12"/>
      <c r="X162" s="12"/>
      <c r="Y162" s="12"/>
      <c r="Z162" s="12"/>
      <c r="AA162" s="12"/>
      <c r="AB162" s="12"/>
      <c r="AC162" s="12"/>
      <c r="AD162" s="12"/>
      <c r="AE162" s="12"/>
      <c r="AT162" s="227" t="s">
        <v>222</v>
      </c>
      <c r="AU162" s="227" t="s">
        <v>89</v>
      </c>
      <c r="AV162" s="12" t="s">
        <v>89</v>
      </c>
      <c r="AW162" s="12" t="s">
        <v>41</v>
      </c>
      <c r="AX162" s="12" t="s">
        <v>80</v>
      </c>
      <c r="AY162" s="227" t="s">
        <v>218</v>
      </c>
    </row>
    <row r="163" s="13" customFormat="1">
      <c r="A163" s="13"/>
      <c r="B163" s="228"/>
      <c r="C163" s="229"/>
      <c r="D163" s="212" t="s">
        <v>222</v>
      </c>
      <c r="E163" s="230" t="s">
        <v>39</v>
      </c>
      <c r="F163" s="231" t="s">
        <v>224</v>
      </c>
      <c r="G163" s="229"/>
      <c r="H163" s="232">
        <v>21</v>
      </c>
      <c r="I163" s="233"/>
      <c r="J163" s="229"/>
      <c r="K163" s="229"/>
      <c r="L163" s="234"/>
      <c r="M163" s="235"/>
      <c r="N163" s="236"/>
      <c r="O163" s="236"/>
      <c r="P163" s="236"/>
      <c r="Q163" s="236"/>
      <c r="R163" s="236"/>
      <c r="S163" s="236"/>
      <c r="T163" s="236"/>
      <c r="U163" s="237"/>
      <c r="V163" s="13"/>
      <c r="W163" s="13"/>
      <c r="X163" s="13"/>
      <c r="Y163" s="13"/>
      <c r="Z163" s="13"/>
      <c r="AA163" s="13"/>
      <c r="AB163" s="13"/>
      <c r="AC163" s="13"/>
      <c r="AD163" s="13"/>
      <c r="AE163" s="13"/>
      <c r="AT163" s="238" t="s">
        <v>222</v>
      </c>
      <c r="AU163" s="238" t="s">
        <v>89</v>
      </c>
      <c r="AV163" s="13" t="s">
        <v>217</v>
      </c>
      <c r="AW163" s="13" t="s">
        <v>41</v>
      </c>
      <c r="AX163" s="13" t="s">
        <v>87</v>
      </c>
      <c r="AY163" s="238" t="s">
        <v>218</v>
      </c>
    </row>
    <row r="164" s="2" customFormat="1" ht="66.75" customHeight="1">
      <c r="A164" s="40"/>
      <c r="B164" s="41"/>
      <c r="C164" s="199" t="s">
        <v>318</v>
      </c>
      <c r="D164" s="199" t="s">
        <v>212</v>
      </c>
      <c r="E164" s="200" t="s">
        <v>1630</v>
      </c>
      <c r="F164" s="201" t="s">
        <v>1631</v>
      </c>
      <c r="G164" s="202" t="s">
        <v>179</v>
      </c>
      <c r="H164" s="203">
        <v>23.184000000000001</v>
      </c>
      <c r="I164" s="204"/>
      <c r="J164" s="205">
        <f>ROUND(I164*H164,2)</f>
        <v>0</v>
      </c>
      <c r="K164" s="201" t="s">
        <v>216</v>
      </c>
      <c r="L164" s="46"/>
      <c r="M164" s="206" t="s">
        <v>39</v>
      </c>
      <c r="N164" s="207" t="s">
        <v>53</v>
      </c>
      <c r="O164" s="87"/>
      <c r="P164" s="208">
        <f>O164*H164</f>
        <v>0</v>
      </c>
      <c r="Q164" s="208">
        <v>0</v>
      </c>
      <c r="R164" s="208">
        <f>Q164*H164</f>
        <v>0</v>
      </c>
      <c r="S164" s="208">
        <v>0</v>
      </c>
      <c r="T164" s="208">
        <f>S164*H164</f>
        <v>0</v>
      </c>
      <c r="U164" s="209" t="s">
        <v>39</v>
      </c>
      <c r="V164" s="40"/>
      <c r="W164" s="40"/>
      <c r="X164" s="40"/>
      <c r="Y164" s="40"/>
      <c r="Z164" s="40"/>
      <c r="AA164" s="40"/>
      <c r="AB164" s="40"/>
      <c r="AC164" s="40"/>
      <c r="AD164" s="40"/>
      <c r="AE164" s="40"/>
      <c r="AR164" s="210" t="s">
        <v>217</v>
      </c>
      <c r="AT164" s="210" t="s">
        <v>212</v>
      </c>
      <c r="AU164" s="210" t="s">
        <v>89</v>
      </c>
      <c r="AY164" s="18" t="s">
        <v>218</v>
      </c>
      <c r="BE164" s="211">
        <f>IF(N164="základní",J164,0)</f>
        <v>0</v>
      </c>
      <c r="BF164" s="211">
        <f>IF(N164="snížená",J164,0)</f>
        <v>0</v>
      </c>
      <c r="BG164" s="211">
        <f>IF(N164="zákl. přenesená",J164,0)</f>
        <v>0</v>
      </c>
      <c r="BH164" s="211">
        <f>IF(N164="sníž. přenesená",J164,0)</f>
        <v>0</v>
      </c>
      <c r="BI164" s="211">
        <f>IF(N164="nulová",J164,0)</f>
        <v>0</v>
      </c>
      <c r="BJ164" s="18" t="s">
        <v>217</v>
      </c>
      <c r="BK164" s="211">
        <f>ROUND(I164*H164,2)</f>
        <v>0</v>
      </c>
      <c r="BL164" s="18" t="s">
        <v>217</v>
      </c>
      <c r="BM164" s="210" t="s">
        <v>1632</v>
      </c>
    </row>
    <row r="165" s="2" customFormat="1">
      <c r="A165" s="40"/>
      <c r="B165" s="41"/>
      <c r="C165" s="42"/>
      <c r="D165" s="212" t="s">
        <v>220</v>
      </c>
      <c r="E165" s="42"/>
      <c r="F165" s="213" t="s">
        <v>1633</v>
      </c>
      <c r="G165" s="42"/>
      <c r="H165" s="42"/>
      <c r="I165" s="214"/>
      <c r="J165" s="42"/>
      <c r="K165" s="42"/>
      <c r="L165" s="46"/>
      <c r="M165" s="215"/>
      <c r="N165" s="216"/>
      <c r="O165" s="87"/>
      <c r="P165" s="87"/>
      <c r="Q165" s="87"/>
      <c r="R165" s="87"/>
      <c r="S165" s="87"/>
      <c r="T165" s="87"/>
      <c r="U165" s="88"/>
      <c r="V165" s="40"/>
      <c r="W165" s="40"/>
      <c r="X165" s="40"/>
      <c r="Y165" s="40"/>
      <c r="Z165" s="40"/>
      <c r="AA165" s="40"/>
      <c r="AB165" s="40"/>
      <c r="AC165" s="40"/>
      <c r="AD165" s="40"/>
      <c r="AE165" s="40"/>
      <c r="AT165" s="18" t="s">
        <v>220</v>
      </c>
      <c r="AU165" s="18" t="s">
        <v>89</v>
      </c>
    </row>
    <row r="166" s="12" customFormat="1">
      <c r="A166" s="12"/>
      <c r="B166" s="217"/>
      <c r="C166" s="218"/>
      <c r="D166" s="212" t="s">
        <v>222</v>
      </c>
      <c r="E166" s="219" t="s">
        <v>39</v>
      </c>
      <c r="F166" s="220" t="s">
        <v>1634</v>
      </c>
      <c r="G166" s="218"/>
      <c r="H166" s="221">
        <v>23.184000000000001</v>
      </c>
      <c r="I166" s="222"/>
      <c r="J166" s="218"/>
      <c r="K166" s="218"/>
      <c r="L166" s="223"/>
      <c r="M166" s="224"/>
      <c r="N166" s="225"/>
      <c r="O166" s="225"/>
      <c r="P166" s="225"/>
      <c r="Q166" s="225"/>
      <c r="R166" s="225"/>
      <c r="S166" s="225"/>
      <c r="T166" s="225"/>
      <c r="U166" s="226"/>
      <c r="V166" s="12"/>
      <c r="W166" s="12"/>
      <c r="X166" s="12"/>
      <c r="Y166" s="12"/>
      <c r="Z166" s="12"/>
      <c r="AA166" s="12"/>
      <c r="AB166" s="12"/>
      <c r="AC166" s="12"/>
      <c r="AD166" s="12"/>
      <c r="AE166" s="12"/>
      <c r="AT166" s="227" t="s">
        <v>222</v>
      </c>
      <c r="AU166" s="227" t="s">
        <v>89</v>
      </c>
      <c r="AV166" s="12" t="s">
        <v>89</v>
      </c>
      <c r="AW166" s="12" t="s">
        <v>41</v>
      </c>
      <c r="AX166" s="12" t="s">
        <v>80</v>
      </c>
      <c r="AY166" s="227" t="s">
        <v>218</v>
      </c>
    </row>
    <row r="167" s="13" customFormat="1">
      <c r="A167" s="13"/>
      <c r="B167" s="228"/>
      <c r="C167" s="229"/>
      <c r="D167" s="212" t="s">
        <v>222</v>
      </c>
      <c r="E167" s="230" t="s">
        <v>39</v>
      </c>
      <c r="F167" s="231" t="s">
        <v>224</v>
      </c>
      <c r="G167" s="229"/>
      <c r="H167" s="232">
        <v>23.184000000000001</v>
      </c>
      <c r="I167" s="233"/>
      <c r="J167" s="229"/>
      <c r="K167" s="229"/>
      <c r="L167" s="234"/>
      <c r="M167" s="235"/>
      <c r="N167" s="236"/>
      <c r="O167" s="236"/>
      <c r="P167" s="236"/>
      <c r="Q167" s="236"/>
      <c r="R167" s="236"/>
      <c r="S167" s="236"/>
      <c r="T167" s="236"/>
      <c r="U167" s="237"/>
      <c r="V167" s="13"/>
      <c r="W167" s="13"/>
      <c r="X167" s="13"/>
      <c r="Y167" s="13"/>
      <c r="Z167" s="13"/>
      <c r="AA167" s="13"/>
      <c r="AB167" s="13"/>
      <c r="AC167" s="13"/>
      <c r="AD167" s="13"/>
      <c r="AE167" s="13"/>
      <c r="AT167" s="238" t="s">
        <v>222</v>
      </c>
      <c r="AU167" s="238" t="s">
        <v>89</v>
      </c>
      <c r="AV167" s="13" t="s">
        <v>217</v>
      </c>
      <c r="AW167" s="13" t="s">
        <v>41</v>
      </c>
      <c r="AX167" s="13" t="s">
        <v>87</v>
      </c>
      <c r="AY167" s="238" t="s">
        <v>218</v>
      </c>
    </row>
    <row r="168" s="2" customFormat="1">
      <c r="A168" s="40"/>
      <c r="B168" s="41"/>
      <c r="C168" s="250" t="s">
        <v>322</v>
      </c>
      <c r="D168" s="250" t="s">
        <v>313</v>
      </c>
      <c r="E168" s="251" t="s">
        <v>1635</v>
      </c>
      <c r="F168" s="252" t="s">
        <v>1636</v>
      </c>
      <c r="G168" s="253" t="s">
        <v>338</v>
      </c>
      <c r="H168" s="254">
        <v>8.4000000000000004</v>
      </c>
      <c r="I168" s="255"/>
      <c r="J168" s="256">
        <f>ROUND(I168*H168,2)</f>
        <v>0</v>
      </c>
      <c r="K168" s="252" t="s">
        <v>39</v>
      </c>
      <c r="L168" s="257"/>
      <c r="M168" s="258" t="s">
        <v>39</v>
      </c>
      <c r="N168" s="259" t="s">
        <v>53</v>
      </c>
      <c r="O168" s="87"/>
      <c r="P168" s="208">
        <f>O168*H168</f>
        <v>0</v>
      </c>
      <c r="Q168" s="208">
        <v>0</v>
      </c>
      <c r="R168" s="208">
        <f>Q168*H168</f>
        <v>0</v>
      </c>
      <c r="S168" s="208">
        <v>0</v>
      </c>
      <c r="T168" s="208">
        <f>S168*H168</f>
        <v>0</v>
      </c>
      <c r="U168" s="209" t="s">
        <v>39</v>
      </c>
      <c r="V168" s="40"/>
      <c r="W168" s="40"/>
      <c r="X168" s="40"/>
      <c r="Y168" s="40"/>
      <c r="Z168" s="40"/>
      <c r="AA168" s="40"/>
      <c r="AB168" s="40"/>
      <c r="AC168" s="40"/>
      <c r="AD168" s="40"/>
      <c r="AE168" s="40"/>
      <c r="AR168" s="210" t="s">
        <v>219</v>
      </c>
      <c r="AT168" s="210" t="s">
        <v>313</v>
      </c>
      <c r="AU168" s="210" t="s">
        <v>89</v>
      </c>
      <c r="AY168" s="18" t="s">
        <v>218</v>
      </c>
      <c r="BE168" s="211">
        <f>IF(N168="základní",J168,0)</f>
        <v>0</v>
      </c>
      <c r="BF168" s="211">
        <f>IF(N168="snížená",J168,0)</f>
        <v>0</v>
      </c>
      <c r="BG168" s="211">
        <f>IF(N168="zákl. přenesená",J168,0)</f>
        <v>0</v>
      </c>
      <c r="BH168" s="211">
        <f>IF(N168="sníž. přenesená",J168,0)</f>
        <v>0</v>
      </c>
      <c r="BI168" s="211">
        <f>IF(N168="nulová",J168,0)</f>
        <v>0</v>
      </c>
      <c r="BJ168" s="18" t="s">
        <v>217</v>
      </c>
      <c r="BK168" s="211">
        <f>ROUND(I168*H168,2)</f>
        <v>0</v>
      </c>
      <c r="BL168" s="18" t="s">
        <v>217</v>
      </c>
      <c r="BM168" s="210" t="s">
        <v>1637</v>
      </c>
    </row>
    <row r="169" s="2" customFormat="1">
      <c r="A169" s="40"/>
      <c r="B169" s="41"/>
      <c r="C169" s="42"/>
      <c r="D169" s="212" t="s">
        <v>220</v>
      </c>
      <c r="E169" s="42"/>
      <c r="F169" s="213" t="s">
        <v>1636</v>
      </c>
      <c r="G169" s="42"/>
      <c r="H169" s="42"/>
      <c r="I169" s="214"/>
      <c r="J169" s="42"/>
      <c r="K169" s="42"/>
      <c r="L169" s="46"/>
      <c r="M169" s="215"/>
      <c r="N169" s="216"/>
      <c r="O169" s="87"/>
      <c r="P169" s="87"/>
      <c r="Q169" s="87"/>
      <c r="R169" s="87"/>
      <c r="S169" s="87"/>
      <c r="T169" s="87"/>
      <c r="U169" s="88"/>
      <c r="V169" s="40"/>
      <c r="W169" s="40"/>
      <c r="X169" s="40"/>
      <c r="Y169" s="40"/>
      <c r="Z169" s="40"/>
      <c r="AA169" s="40"/>
      <c r="AB169" s="40"/>
      <c r="AC169" s="40"/>
      <c r="AD169" s="40"/>
      <c r="AE169" s="40"/>
      <c r="AT169" s="18" t="s">
        <v>220</v>
      </c>
      <c r="AU169" s="18" t="s">
        <v>89</v>
      </c>
    </row>
    <row r="170" s="12" customFormat="1">
      <c r="A170" s="12"/>
      <c r="B170" s="217"/>
      <c r="C170" s="218"/>
      <c r="D170" s="212" t="s">
        <v>222</v>
      </c>
      <c r="E170" s="219" t="s">
        <v>39</v>
      </c>
      <c r="F170" s="220" t="s">
        <v>1638</v>
      </c>
      <c r="G170" s="218"/>
      <c r="H170" s="221">
        <v>8.4000000000000004</v>
      </c>
      <c r="I170" s="222"/>
      <c r="J170" s="218"/>
      <c r="K170" s="218"/>
      <c r="L170" s="223"/>
      <c r="M170" s="224"/>
      <c r="N170" s="225"/>
      <c r="O170" s="225"/>
      <c r="P170" s="225"/>
      <c r="Q170" s="225"/>
      <c r="R170" s="225"/>
      <c r="S170" s="225"/>
      <c r="T170" s="225"/>
      <c r="U170" s="226"/>
      <c r="V170" s="12"/>
      <c r="W170" s="12"/>
      <c r="X170" s="12"/>
      <c r="Y170" s="12"/>
      <c r="Z170" s="12"/>
      <c r="AA170" s="12"/>
      <c r="AB170" s="12"/>
      <c r="AC170" s="12"/>
      <c r="AD170" s="12"/>
      <c r="AE170" s="12"/>
      <c r="AT170" s="227" t="s">
        <v>222</v>
      </c>
      <c r="AU170" s="227" t="s">
        <v>89</v>
      </c>
      <c r="AV170" s="12" t="s">
        <v>89</v>
      </c>
      <c r="AW170" s="12" t="s">
        <v>41</v>
      </c>
      <c r="AX170" s="12" t="s">
        <v>80</v>
      </c>
      <c r="AY170" s="227" t="s">
        <v>218</v>
      </c>
    </row>
    <row r="171" s="13" customFormat="1">
      <c r="A171" s="13"/>
      <c r="B171" s="228"/>
      <c r="C171" s="229"/>
      <c r="D171" s="212" t="s">
        <v>222</v>
      </c>
      <c r="E171" s="230" t="s">
        <v>1639</v>
      </c>
      <c r="F171" s="231" t="s">
        <v>224</v>
      </c>
      <c r="G171" s="229"/>
      <c r="H171" s="232">
        <v>8.4000000000000004</v>
      </c>
      <c r="I171" s="233"/>
      <c r="J171" s="229"/>
      <c r="K171" s="229"/>
      <c r="L171" s="234"/>
      <c r="M171" s="235"/>
      <c r="N171" s="236"/>
      <c r="O171" s="236"/>
      <c r="P171" s="236"/>
      <c r="Q171" s="236"/>
      <c r="R171" s="236"/>
      <c r="S171" s="236"/>
      <c r="T171" s="236"/>
      <c r="U171" s="237"/>
      <c r="V171" s="13"/>
      <c r="W171" s="13"/>
      <c r="X171" s="13"/>
      <c r="Y171" s="13"/>
      <c r="Z171" s="13"/>
      <c r="AA171" s="13"/>
      <c r="AB171" s="13"/>
      <c r="AC171" s="13"/>
      <c r="AD171" s="13"/>
      <c r="AE171" s="13"/>
      <c r="AT171" s="238" t="s">
        <v>222</v>
      </c>
      <c r="AU171" s="238" t="s">
        <v>89</v>
      </c>
      <c r="AV171" s="13" t="s">
        <v>217</v>
      </c>
      <c r="AW171" s="13" t="s">
        <v>41</v>
      </c>
      <c r="AX171" s="13" t="s">
        <v>87</v>
      </c>
      <c r="AY171" s="238" t="s">
        <v>218</v>
      </c>
    </row>
    <row r="172" s="2" customFormat="1" ht="21.75" customHeight="1">
      <c r="A172" s="40"/>
      <c r="B172" s="41"/>
      <c r="C172" s="199" t="s">
        <v>330</v>
      </c>
      <c r="D172" s="199" t="s">
        <v>212</v>
      </c>
      <c r="E172" s="200" t="s">
        <v>306</v>
      </c>
      <c r="F172" s="201" t="s">
        <v>307</v>
      </c>
      <c r="G172" s="202" t="s">
        <v>179</v>
      </c>
      <c r="H172" s="203">
        <v>26.818000000000001</v>
      </c>
      <c r="I172" s="204"/>
      <c r="J172" s="205">
        <f>ROUND(I172*H172,2)</f>
        <v>0</v>
      </c>
      <c r="K172" s="201" t="s">
        <v>39</v>
      </c>
      <c r="L172" s="46"/>
      <c r="M172" s="206" t="s">
        <v>39</v>
      </c>
      <c r="N172" s="207" t="s">
        <v>53</v>
      </c>
      <c r="O172" s="87"/>
      <c r="P172" s="208">
        <f>O172*H172</f>
        <v>0</v>
      </c>
      <c r="Q172" s="208">
        <v>0</v>
      </c>
      <c r="R172" s="208">
        <f>Q172*H172</f>
        <v>0</v>
      </c>
      <c r="S172" s="208">
        <v>0</v>
      </c>
      <c r="T172" s="208">
        <f>S172*H172</f>
        <v>0</v>
      </c>
      <c r="U172" s="209" t="s">
        <v>39</v>
      </c>
      <c r="V172" s="40"/>
      <c r="W172" s="40"/>
      <c r="X172" s="40"/>
      <c r="Y172" s="40"/>
      <c r="Z172" s="40"/>
      <c r="AA172" s="40"/>
      <c r="AB172" s="40"/>
      <c r="AC172" s="40"/>
      <c r="AD172" s="40"/>
      <c r="AE172" s="40"/>
      <c r="AR172" s="210" t="s">
        <v>217</v>
      </c>
      <c r="AT172" s="210" t="s">
        <v>212</v>
      </c>
      <c r="AU172" s="210" t="s">
        <v>89</v>
      </c>
      <c r="AY172" s="18" t="s">
        <v>218</v>
      </c>
      <c r="BE172" s="211">
        <f>IF(N172="základní",J172,0)</f>
        <v>0</v>
      </c>
      <c r="BF172" s="211">
        <f>IF(N172="snížená",J172,0)</f>
        <v>0</v>
      </c>
      <c r="BG172" s="211">
        <f>IF(N172="zákl. přenesená",J172,0)</f>
        <v>0</v>
      </c>
      <c r="BH172" s="211">
        <f>IF(N172="sníž. přenesená",J172,0)</f>
        <v>0</v>
      </c>
      <c r="BI172" s="211">
        <f>IF(N172="nulová",J172,0)</f>
        <v>0</v>
      </c>
      <c r="BJ172" s="18" t="s">
        <v>217</v>
      </c>
      <c r="BK172" s="211">
        <f>ROUND(I172*H172,2)</f>
        <v>0</v>
      </c>
      <c r="BL172" s="18" t="s">
        <v>217</v>
      </c>
      <c r="BM172" s="210" t="s">
        <v>1640</v>
      </c>
    </row>
    <row r="173" s="2" customFormat="1">
      <c r="A173" s="40"/>
      <c r="B173" s="41"/>
      <c r="C173" s="42"/>
      <c r="D173" s="212" t="s">
        <v>220</v>
      </c>
      <c r="E173" s="42"/>
      <c r="F173" s="213" t="s">
        <v>309</v>
      </c>
      <c r="G173" s="42"/>
      <c r="H173" s="42"/>
      <c r="I173" s="214"/>
      <c r="J173" s="42"/>
      <c r="K173" s="42"/>
      <c r="L173" s="46"/>
      <c r="M173" s="215"/>
      <c r="N173" s="216"/>
      <c r="O173" s="87"/>
      <c r="P173" s="87"/>
      <c r="Q173" s="87"/>
      <c r="R173" s="87"/>
      <c r="S173" s="87"/>
      <c r="T173" s="87"/>
      <c r="U173" s="88"/>
      <c r="V173" s="40"/>
      <c r="W173" s="40"/>
      <c r="X173" s="40"/>
      <c r="Y173" s="40"/>
      <c r="Z173" s="40"/>
      <c r="AA173" s="40"/>
      <c r="AB173" s="40"/>
      <c r="AC173" s="40"/>
      <c r="AD173" s="40"/>
      <c r="AE173" s="40"/>
      <c r="AT173" s="18" t="s">
        <v>220</v>
      </c>
      <c r="AU173" s="18" t="s">
        <v>89</v>
      </c>
    </row>
    <row r="174" s="2" customFormat="1">
      <c r="A174" s="40"/>
      <c r="B174" s="41"/>
      <c r="C174" s="42"/>
      <c r="D174" s="212" t="s">
        <v>234</v>
      </c>
      <c r="E174" s="42"/>
      <c r="F174" s="239" t="s">
        <v>1641</v>
      </c>
      <c r="G174" s="42"/>
      <c r="H174" s="42"/>
      <c r="I174" s="214"/>
      <c r="J174" s="42"/>
      <c r="K174" s="42"/>
      <c r="L174" s="46"/>
      <c r="M174" s="215"/>
      <c r="N174" s="216"/>
      <c r="O174" s="87"/>
      <c r="P174" s="87"/>
      <c r="Q174" s="87"/>
      <c r="R174" s="87"/>
      <c r="S174" s="87"/>
      <c r="T174" s="87"/>
      <c r="U174" s="88"/>
      <c r="V174" s="40"/>
      <c r="W174" s="40"/>
      <c r="X174" s="40"/>
      <c r="Y174" s="40"/>
      <c r="Z174" s="40"/>
      <c r="AA174" s="40"/>
      <c r="AB174" s="40"/>
      <c r="AC174" s="40"/>
      <c r="AD174" s="40"/>
      <c r="AE174" s="40"/>
      <c r="AT174" s="18" t="s">
        <v>234</v>
      </c>
      <c r="AU174" s="18" t="s">
        <v>89</v>
      </c>
    </row>
    <row r="175" s="12" customFormat="1">
      <c r="A175" s="12"/>
      <c r="B175" s="217"/>
      <c r="C175" s="218"/>
      <c r="D175" s="212" t="s">
        <v>222</v>
      </c>
      <c r="E175" s="219" t="s">
        <v>39</v>
      </c>
      <c r="F175" s="220" t="s">
        <v>1626</v>
      </c>
      <c r="G175" s="218"/>
      <c r="H175" s="221">
        <v>26.818000000000001</v>
      </c>
      <c r="I175" s="222"/>
      <c r="J175" s="218"/>
      <c r="K175" s="218"/>
      <c r="L175" s="223"/>
      <c r="M175" s="224"/>
      <c r="N175" s="225"/>
      <c r="O175" s="225"/>
      <c r="P175" s="225"/>
      <c r="Q175" s="225"/>
      <c r="R175" s="225"/>
      <c r="S175" s="225"/>
      <c r="T175" s="225"/>
      <c r="U175" s="226"/>
      <c r="V175" s="12"/>
      <c r="W175" s="12"/>
      <c r="X175" s="12"/>
      <c r="Y175" s="12"/>
      <c r="Z175" s="12"/>
      <c r="AA175" s="12"/>
      <c r="AB175" s="12"/>
      <c r="AC175" s="12"/>
      <c r="AD175" s="12"/>
      <c r="AE175" s="12"/>
      <c r="AT175" s="227" t="s">
        <v>222</v>
      </c>
      <c r="AU175" s="227" t="s">
        <v>89</v>
      </c>
      <c r="AV175" s="12" t="s">
        <v>89</v>
      </c>
      <c r="AW175" s="12" t="s">
        <v>41</v>
      </c>
      <c r="AX175" s="12" t="s">
        <v>80</v>
      </c>
      <c r="AY175" s="227" t="s">
        <v>218</v>
      </c>
    </row>
    <row r="176" s="13" customFormat="1">
      <c r="A176" s="13"/>
      <c r="B176" s="228"/>
      <c r="C176" s="229"/>
      <c r="D176" s="212" t="s">
        <v>222</v>
      </c>
      <c r="E176" s="230" t="s">
        <v>39</v>
      </c>
      <c r="F176" s="231" t="s">
        <v>224</v>
      </c>
      <c r="G176" s="229"/>
      <c r="H176" s="232">
        <v>26.818000000000001</v>
      </c>
      <c r="I176" s="233"/>
      <c r="J176" s="229"/>
      <c r="K176" s="229"/>
      <c r="L176" s="234"/>
      <c r="M176" s="276"/>
      <c r="N176" s="277"/>
      <c r="O176" s="277"/>
      <c r="P176" s="277"/>
      <c r="Q176" s="277"/>
      <c r="R176" s="277"/>
      <c r="S176" s="277"/>
      <c r="T176" s="277"/>
      <c r="U176" s="278"/>
      <c r="V176" s="13"/>
      <c r="W176" s="13"/>
      <c r="X176" s="13"/>
      <c r="Y176" s="13"/>
      <c r="Z176" s="13"/>
      <c r="AA176" s="13"/>
      <c r="AB176" s="13"/>
      <c r="AC176" s="13"/>
      <c r="AD176" s="13"/>
      <c r="AE176" s="13"/>
      <c r="AT176" s="238" t="s">
        <v>222</v>
      </c>
      <c r="AU176" s="238" t="s">
        <v>89</v>
      </c>
      <c r="AV176" s="13" t="s">
        <v>217</v>
      </c>
      <c r="AW176" s="13" t="s">
        <v>41</v>
      </c>
      <c r="AX176" s="13" t="s">
        <v>87</v>
      </c>
      <c r="AY176" s="238" t="s">
        <v>218</v>
      </c>
    </row>
    <row r="177" s="2" customFormat="1" ht="6.96" customHeight="1">
      <c r="A177" s="40"/>
      <c r="B177" s="62"/>
      <c r="C177" s="63"/>
      <c r="D177" s="63"/>
      <c r="E177" s="63"/>
      <c r="F177" s="63"/>
      <c r="G177" s="63"/>
      <c r="H177" s="63"/>
      <c r="I177" s="63"/>
      <c r="J177" s="63"/>
      <c r="K177" s="63"/>
      <c r="L177" s="46"/>
      <c r="M177" s="40"/>
      <c r="O177" s="40"/>
      <c r="P177" s="40"/>
      <c r="Q177" s="40"/>
      <c r="R177" s="40"/>
      <c r="S177" s="40"/>
      <c r="T177" s="40"/>
      <c r="U177" s="40"/>
      <c r="V177" s="40"/>
      <c r="W177" s="40"/>
      <c r="X177" s="40"/>
      <c r="Y177" s="40"/>
      <c r="Z177" s="40"/>
      <c r="AA177" s="40"/>
      <c r="AB177" s="40"/>
      <c r="AC177" s="40"/>
      <c r="AD177" s="40"/>
      <c r="AE177" s="40"/>
    </row>
  </sheetData>
  <sheetProtection sheet="1" autoFilter="0" formatColumns="0" formatRows="0" objects="1" scenarios="1" spinCount="100000" saltValue="0Q96XpD+CtGsvAjv9yMVmTaS7n4snIAiyxV0UeYLSWcXjAfKHQr/b8LoN8QpLao4+bPVkwFN3/71gWUVh93MzQ==" hashValue="9oZYjjDLilZfm/n/6utHUlvtd2kjcZOGjfJMoTFcCxpouqD4P3S3XN7los+vNP0H6XZeoha+KVNdBzbxPRqOKQ==" algorithmName="SHA-512" password="CDD6"/>
  <autoFilter ref="C86:K176"/>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141</v>
      </c>
      <c r="AZ2" s="141" t="s">
        <v>1642</v>
      </c>
      <c r="BA2" s="141" t="s">
        <v>1643</v>
      </c>
      <c r="BB2" s="141" t="s">
        <v>169</v>
      </c>
      <c r="BC2" s="141" t="s">
        <v>1644</v>
      </c>
      <c r="BD2" s="141" t="s">
        <v>89</v>
      </c>
    </row>
    <row r="3" hidden="1" s="1" customFormat="1" ht="6.96" customHeight="1">
      <c r="B3" s="142"/>
      <c r="C3" s="143"/>
      <c r="D3" s="143"/>
      <c r="E3" s="143"/>
      <c r="F3" s="143"/>
      <c r="G3" s="143"/>
      <c r="H3" s="143"/>
      <c r="I3" s="143"/>
      <c r="J3" s="143"/>
      <c r="K3" s="143"/>
      <c r="L3" s="21"/>
      <c r="AT3" s="18" t="s">
        <v>89</v>
      </c>
      <c r="AZ3" s="141" t="s">
        <v>1645</v>
      </c>
      <c r="BA3" s="141" t="s">
        <v>1646</v>
      </c>
      <c r="BB3" s="141" t="s">
        <v>273</v>
      </c>
      <c r="BC3" s="141" t="s">
        <v>1647</v>
      </c>
      <c r="BD3" s="141" t="s">
        <v>89</v>
      </c>
    </row>
    <row r="4" hidden="1" s="1" customFormat="1" ht="24.96" customHeight="1">
      <c r="B4" s="21"/>
      <c r="D4" s="144" t="s">
        <v>173</v>
      </c>
      <c r="L4" s="21"/>
      <c r="M4" s="145" t="s">
        <v>10</v>
      </c>
      <c r="AT4" s="18" t="s">
        <v>41</v>
      </c>
      <c r="AZ4" s="141" t="s">
        <v>1648</v>
      </c>
      <c r="BA4" s="141" t="s">
        <v>1649</v>
      </c>
      <c r="BB4" s="141" t="s">
        <v>179</v>
      </c>
      <c r="BC4" s="141" t="s">
        <v>1188</v>
      </c>
      <c r="BD4" s="141" t="s">
        <v>89</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23.25" customHeight="1">
      <c r="A9" s="40"/>
      <c r="B9" s="46"/>
      <c r="C9" s="40"/>
      <c r="D9" s="40"/>
      <c r="E9" s="147" t="s">
        <v>1650</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1651</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19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16.5" customHeight="1">
      <c r="A29" s="151"/>
      <c r="B29" s="152"/>
      <c r="C29" s="151"/>
      <c r="D29" s="151"/>
      <c r="E29" s="153" t="s">
        <v>39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ROUND((SUM(BE88:BE148)),  2)</f>
        <v>0</v>
      </c>
      <c r="G35" s="40"/>
      <c r="H35" s="40"/>
      <c r="I35" s="161">
        <v>0.20999999999999999</v>
      </c>
      <c r="J35" s="160">
        <f>ROUND(((SUM(BE88:BE148))*I35),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ROUND((SUM(BF88:BF148)),  2)</f>
        <v>0</v>
      </c>
      <c r="G36" s="40"/>
      <c r="H36" s="40"/>
      <c r="I36" s="161">
        <v>0.14999999999999999</v>
      </c>
      <c r="J36" s="160">
        <f>ROUND(((SUM(BF88:BF148))*I36),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ROUND((SUM(BG88:BG148)),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ROUND((SUM(BH88:BH148)),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ROUND((SUM(BI88:BI148)),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23.25" customHeight="1">
      <c r="A52" s="40"/>
      <c r="B52" s="41"/>
      <c r="C52" s="42"/>
      <c r="D52" s="42"/>
      <c r="E52" s="173" t="s">
        <v>1650</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Č51 - Podbití a následné propracování po opravě MO</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Ing.Horák Jiří, horak@spravazeleznic.cz,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194</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195</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197</v>
      </c>
      <c r="E66" s="181"/>
      <c r="F66" s="181"/>
      <c r="G66" s="181"/>
      <c r="H66" s="181"/>
      <c r="I66" s="181"/>
      <c r="J66" s="182">
        <f>J143</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198</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26.25" customHeight="1">
      <c r="A76" s="40"/>
      <c r="B76" s="41"/>
      <c r="C76" s="42"/>
      <c r="D76" s="42"/>
      <c r="E76" s="173" t="str">
        <f>E7</f>
        <v>Oprava kolejí a výhybek v žst. Úpořiny - změna1 po prohlídce staveniště</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184</v>
      </c>
      <c r="D77" s="23"/>
      <c r="E77" s="23"/>
      <c r="F77" s="23"/>
      <c r="G77" s="23"/>
      <c r="H77" s="23"/>
      <c r="I77" s="23"/>
      <c r="J77" s="23"/>
      <c r="K77" s="23"/>
      <c r="L77" s="21"/>
    </row>
    <row r="78" s="2" customFormat="1" ht="23.25" customHeight="1">
      <c r="A78" s="40"/>
      <c r="B78" s="41"/>
      <c r="C78" s="42"/>
      <c r="D78" s="42"/>
      <c r="E78" s="173" t="s">
        <v>1650</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186</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Č51 - Podbití a následné propracování po opravě MO</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Úpořiny</v>
      </c>
      <c r="G82" s="42"/>
      <c r="H82" s="42"/>
      <c r="I82" s="33" t="s">
        <v>24</v>
      </c>
      <c r="J82" s="75" t="str">
        <f>IF(J14="","",J14)</f>
        <v>27. 1. 2021</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železnic, státní organizac</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Ing.Horák Jiří, horak@spravazeleznic.cz,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199</v>
      </c>
      <c r="D87" s="192" t="s">
        <v>65</v>
      </c>
      <c r="E87" s="192" t="s">
        <v>61</v>
      </c>
      <c r="F87" s="192" t="s">
        <v>62</v>
      </c>
      <c r="G87" s="192" t="s">
        <v>200</v>
      </c>
      <c r="H87" s="192" t="s">
        <v>201</v>
      </c>
      <c r="I87" s="192" t="s">
        <v>202</v>
      </c>
      <c r="J87" s="192" t="s">
        <v>192</v>
      </c>
      <c r="K87" s="193" t="s">
        <v>203</v>
      </c>
      <c r="L87" s="194"/>
      <c r="M87" s="95" t="s">
        <v>39</v>
      </c>
      <c r="N87" s="96" t="s">
        <v>50</v>
      </c>
      <c r="O87" s="96" t="s">
        <v>204</v>
      </c>
      <c r="P87" s="96" t="s">
        <v>205</v>
      </c>
      <c r="Q87" s="96" t="s">
        <v>206</v>
      </c>
      <c r="R87" s="96" t="s">
        <v>207</v>
      </c>
      <c r="S87" s="96" t="s">
        <v>208</v>
      </c>
      <c r="T87" s="96" t="s">
        <v>209</v>
      </c>
      <c r="U87" s="97" t="s">
        <v>210</v>
      </c>
      <c r="V87" s="189"/>
      <c r="W87" s="189"/>
      <c r="X87" s="189"/>
      <c r="Y87" s="189"/>
      <c r="Z87" s="189"/>
      <c r="AA87" s="189"/>
      <c r="AB87" s="189"/>
      <c r="AC87" s="189"/>
      <c r="AD87" s="189"/>
      <c r="AE87" s="189"/>
    </row>
    <row r="88" s="2" customFormat="1" ht="22.8" customHeight="1">
      <c r="A88" s="40"/>
      <c r="B88" s="41"/>
      <c r="C88" s="102" t="s">
        <v>211</v>
      </c>
      <c r="D88" s="42"/>
      <c r="E88" s="42"/>
      <c r="F88" s="42"/>
      <c r="G88" s="42"/>
      <c r="H88" s="42"/>
      <c r="I88" s="42"/>
      <c r="J88" s="195">
        <f>BK88</f>
        <v>0</v>
      </c>
      <c r="K88" s="42"/>
      <c r="L88" s="46"/>
      <c r="M88" s="98"/>
      <c r="N88" s="196"/>
      <c r="O88" s="99"/>
      <c r="P88" s="197">
        <f>P89+P143</f>
        <v>0</v>
      </c>
      <c r="Q88" s="99"/>
      <c r="R88" s="197">
        <f>R89+R143</f>
        <v>100</v>
      </c>
      <c r="S88" s="99"/>
      <c r="T88" s="197">
        <f>T89+T143</f>
        <v>0</v>
      </c>
      <c r="U88" s="100"/>
      <c r="V88" s="40"/>
      <c r="W88" s="40"/>
      <c r="X88" s="40"/>
      <c r="Y88" s="40"/>
      <c r="Z88" s="40"/>
      <c r="AA88" s="40"/>
      <c r="AB88" s="40"/>
      <c r="AC88" s="40"/>
      <c r="AD88" s="40"/>
      <c r="AE88" s="40"/>
      <c r="AT88" s="18" t="s">
        <v>79</v>
      </c>
      <c r="AU88" s="18" t="s">
        <v>193</v>
      </c>
      <c r="BK88" s="198">
        <f>BK89+BK143</f>
        <v>0</v>
      </c>
    </row>
    <row r="89" s="15" customFormat="1" ht="25.92" customHeight="1">
      <c r="A89" s="15"/>
      <c r="B89" s="260"/>
      <c r="C89" s="261"/>
      <c r="D89" s="262" t="s">
        <v>79</v>
      </c>
      <c r="E89" s="263" t="s">
        <v>327</v>
      </c>
      <c r="F89" s="263" t="s">
        <v>328</v>
      </c>
      <c r="G89" s="261"/>
      <c r="H89" s="261"/>
      <c r="I89" s="264"/>
      <c r="J89" s="265">
        <f>BK89</f>
        <v>0</v>
      </c>
      <c r="K89" s="261"/>
      <c r="L89" s="266"/>
      <c r="M89" s="267"/>
      <c r="N89" s="268"/>
      <c r="O89" s="268"/>
      <c r="P89" s="269">
        <f>P90</f>
        <v>0</v>
      </c>
      <c r="Q89" s="268"/>
      <c r="R89" s="269">
        <f>R90</f>
        <v>100</v>
      </c>
      <c r="S89" s="268"/>
      <c r="T89" s="269">
        <f>T90</f>
        <v>0</v>
      </c>
      <c r="U89" s="270"/>
      <c r="V89" s="15"/>
      <c r="W89" s="15"/>
      <c r="X89" s="15"/>
      <c r="Y89" s="15"/>
      <c r="Z89" s="15"/>
      <c r="AA89" s="15"/>
      <c r="AB89" s="15"/>
      <c r="AC89" s="15"/>
      <c r="AD89" s="15"/>
      <c r="AE89" s="15"/>
      <c r="AR89" s="271" t="s">
        <v>87</v>
      </c>
      <c r="AT89" s="272" t="s">
        <v>79</v>
      </c>
      <c r="AU89" s="272" t="s">
        <v>80</v>
      </c>
      <c r="AY89" s="271" t="s">
        <v>218</v>
      </c>
      <c r="BK89" s="273">
        <f>BK90</f>
        <v>0</v>
      </c>
    </row>
    <row r="90" s="15" customFormat="1" ht="22.8" customHeight="1">
      <c r="A90" s="15"/>
      <c r="B90" s="260"/>
      <c r="C90" s="261"/>
      <c r="D90" s="262" t="s">
        <v>79</v>
      </c>
      <c r="E90" s="274" t="s">
        <v>243</v>
      </c>
      <c r="F90" s="274" t="s">
        <v>329</v>
      </c>
      <c r="G90" s="261"/>
      <c r="H90" s="261"/>
      <c r="I90" s="264"/>
      <c r="J90" s="275">
        <f>BK90</f>
        <v>0</v>
      </c>
      <c r="K90" s="261"/>
      <c r="L90" s="266"/>
      <c r="M90" s="267"/>
      <c r="N90" s="268"/>
      <c r="O90" s="268"/>
      <c r="P90" s="269">
        <f>SUM(P91:P142)</f>
        <v>0</v>
      </c>
      <c r="Q90" s="268"/>
      <c r="R90" s="269">
        <f>SUM(R91:R142)</f>
        <v>100</v>
      </c>
      <c r="S90" s="268"/>
      <c r="T90" s="269">
        <f>SUM(T91:T142)</f>
        <v>0</v>
      </c>
      <c r="U90" s="270"/>
      <c r="V90" s="15"/>
      <c r="W90" s="15"/>
      <c r="X90" s="15"/>
      <c r="Y90" s="15"/>
      <c r="Z90" s="15"/>
      <c r="AA90" s="15"/>
      <c r="AB90" s="15"/>
      <c r="AC90" s="15"/>
      <c r="AD90" s="15"/>
      <c r="AE90" s="15"/>
      <c r="AR90" s="271" t="s">
        <v>87</v>
      </c>
      <c r="AT90" s="272" t="s">
        <v>79</v>
      </c>
      <c r="AU90" s="272" t="s">
        <v>87</v>
      </c>
      <c r="AY90" s="271" t="s">
        <v>218</v>
      </c>
      <c r="BK90" s="273">
        <f>SUM(BK91:BK142)</f>
        <v>0</v>
      </c>
    </row>
    <row r="91" s="2" customFormat="1" ht="16.5" customHeight="1">
      <c r="A91" s="40"/>
      <c r="B91" s="41"/>
      <c r="C91" s="199" t="s">
        <v>87</v>
      </c>
      <c r="D91" s="199" t="s">
        <v>212</v>
      </c>
      <c r="E91" s="200" t="s">
        <v>336</v>
      </c>
      <c r="F91" s="201" t="s">
        <v>337</v>
      </c>
      <c r="G91" s="202" t="s">
        <v>338</v>
      </c>
      <c r="H91" s="203">
        <v>31.25</v>
      </c>
      <c r="I91" s="204"/>
      <c r="J91" s="205">
        <f>ROUND(I91*H91,2)</f>
        <v>0</v>
      </c>
      <c r="K91" s="201" t="s">
        <v>39</v>
      </c>
      <c r="L91" s="46"/>
      <c r="M91" s="206" t="s">
        <v>39</v>
      </c>
      <c r="N91" s="207"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217</v>
      </c>
      <c r="AT91" s="210" t="s">
        <v>212</v>
      </c>
      <c r="AU91" s="210" t="s">
        <v>89</v>
      </c>
      <c r="AY91" s="18" t="s">
        <v>218</v>
      </c>
      <c r="BE91" s="211">
        <f>IF(N91="základní",J91,0)</f>
        <v>0</v>
      </c>
      <c r="BF91" s="211">
        <f>IF(N91="snížená",J91,0)</f>
        <v>0</v>
      </c>
      <c r="BG91" s="211">
        <f>IF(N91="zákl. přenesená",J91,0)</f>
        <v>0</v>
      </c>
      <c r="BH91" s="211">
        <f>IF(N91="sníž. přenesená",J91,0)</f>
        <v>0</v>
      </c>
      <c r="BI91" s="211">
        <f>IF(N91="nulová",J91,0)</f>
        <v>0</v>
      </c>
      <c r="BJ91" s="18" t="s">
        <v>217</v>
      </c>
      <c r="BK91" s="211">
        <f>ROUND(I91*H91,2)</f>
        <v>0</v>
      </c>
      <c r="BL91" s="18" t="s">
        <v>217</v>
      </c>
      <c r="BM91" s="210" t="s">
        <v>1652</v>
      </c>
    </row>
    <row r="92" s="2" customFormat="1">
      <c r="A92" s="40"/>
      <c r="B92" s="41"/>
      <c r="C92" s="42"/>
      <c r="D92" s="212" t="s">
        <v>220</v>
      </c>
      <c r="E92" s="42"/>
      <c r="F92" s="213" t="s">
        <v>340</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220</v>
      </c>
      <c r="AU92" s="18" t="s">
        <v>89</v>
      </c>
    </row>
    <row r="93" s="12" customFormat="1">
      <c r="A93" s="12"/>
      <c r="B93" s="217"/>
      <c r="C93" s="218"/>
      <c r="D93" s="212" t="s">
        <v>222</v>
      </c>
      <c r="E93" s="219" t="s">
        <v>39</v>
      </c>
      <c r="F93" s="220" t="s">
        <v>1653</v>
      </c>
      <c r="G93" s="218"/>
      <c r="H93" s="221">
        <v>31.25</v>
      </c>
      <c r="I93" s="222"/>
      <c r="J93" s="218"/>
      <c r="K93" s="218"/>
      <c r="L93" s="223"/>
      <c r="M93" s="224"/>
      <c r="N93" s="225"/>
      <c r="O93" s="225"/>
      <c r="P93" s="225"/>
      <c r="Q93" s="225"/>
      <c r="R93" s="225"/>
      <c r="S93" s="225"/>
      <c r="T93" s="225"/>
      <c r="U93" s="226"/>
      <c r="V93" s="12"/>
      <c r="W93" s="12"/>
      <c r="X93" s="12"/>
      <c r="Y93" s="12"/>
      <c r="Z93" s="12"/>
      <c r="AA93" s="12"/>
      <c r="AB93" s="12"/>
      <c r="AC93" s="12"/>
      <c r="AD93" s="12"/>
      <c r="AE93" s="12"/>
      <c r="AT93" s="227" t="s">
        <v>222</v>
      </c>
      <c r="AU93" s="227" t="s">
        <v>89</v>
      </c>
      <c r="AV93" s="12" t="s">
        <v>89</v>
      </c>
      <c r="AW93" s="12" t="s">
        <v>41</v>
      </c>
      <c r="AX93" s="12" t="s">
        <v>80</v>
      </c>
      <c r="AY93" s="227" t="s">
        <v>218</v>
      </c>
    </row>
    <row r="94" s="13" customFormat="1">
      <c r="A94" s="13"/>
      <c r="B94" s="228"/>
      <c r="C94" s="229"/>
      <c r="D94" s="212" t="s">
        <v>222</v>
      </c>
      <c r="E94" s="230" t="s">
        <v>39</v>
      </c>
      <c r="F94" s="231" t="s">
        <v>224</v>
      </c>
      <c r="G94" s="229"/>
      <c r="H94" s="232">
        <v>31.25</v>
      </c>
      <c r="I94" s="233"/>
      <c r="J94" s="229"/>
      <c r="K94" s="229"/>
      <c r="L94" s="234"/>
      <c r="M94" s="235"/>
      <c r="N94" s="236"/>
      <c r="O94" s="236"/>
      <c r="P94" s="236"/>
      <c r="Q94" s="236"/>
      <c r="R94" s="236"/>
      <c r="S94" s="236"/>
      <c r="T94" s="236"/>
      <c r="U94" s="237"/>
      <c r="V94" s="13"/>
      <c r="W94" s="13"/>
      <c r="X94" s="13"/>
      <c r="Y94" s="13"/>
      <c r="Z94" s="13"/>
      <c r="AA94" s="13"/>
      <c r="AB94" s="13"/>
      <c r="AC94" s="13"/>
      <c r="AD94" s="13"/>
      <c r="AE94" s="13"/>
      <c r="AT94" s="238" t="s">
        <v>222</v>
      </c>
      <c r="AU94" s="238" t="s">
        <v>89</v>
      </c>
      <c r="AV94" s="13" t="s">
        <v>217</v>
      </c>
      <c r="AW94" s="13" t="s">
        <v>41</v>
      </c>
      <c r="AX94" s="13" t="s">
        <v>87</v>
      </c>
      <c r="AY94" s="238" t="s">
        <v>218</v>
      </c>
    </row>
    <row r="95" s="2" customFormat="1" ht="21.75" customHeight="1">
      <c r="A95" s="40"/>
      <c r="B95" s="41"/>
      <c r="C95" s="199" t="s">
        <v>89</v>
      </c>
      <c r="D95" s="199" t="s">
        <v>212</v>
      </c>
      <c r="E95" s="200" t="s">
        <v>430</v>
      </c>
      <c r="F95" s="201" t="s">
        <v>702</v>
      </c>
      <c r="G95" s="202" t="s">
        <v>338</v>
      </c>
      <c r="H95" s="203">
        <v>31.25</v>
      </c>
      <c r="I95" s="204"/>
      <c r="J95" s="205">
        <f>ROUND(I95*H95,2)</f>
        <v>0</v>
      </c>
      <c r="K95" s="201" t="s">
        <v>39</v>
      </c>
      <c r="L95" s="46"/>
      <c r="M95" s="206" t="s">
        <v>39</v>
      </c>
      <c r="N95" s="207" t="s">
        <v>53</v>
      </c>
      <c r="O95" s="87"/>
      <c r="P95" s="208">
        <f>O95*H95</f>
        <v>0</v>
      </c>
      <c r="Q95" s="208">
        <v>0</v>
      </c>
      <c r="R95" s="208">
        <f>Q95*H95</f>
        <v>0</v>
      </c>
      <c r="S95" s="208">
        <v>0</v>
      </c>
      <c r="T95" s="208">
        <f>S95*H95</f>
        <v>0</v>
      </c>
      <c r="U95" s="209" t="s">
        <v>39</v>
      </c>
      <c r="V95" s="40"/>
      <c r="W95" s="40"/>
      <c r="X95" s="40"/>
      <c r="Y95" s="40"/>
      <c r="Z95" s="40"/>
      <c r="AA95" s="40"/>
      <c r="AB95" s="40"/>
      <c r="AC95" s="40"/>
      <c r="AD95" s="40"/>
      <c r="AE95" s="40"/>
      <c r="AR95" s="210" t="s">
        <v>217</v>
      </c>
      <c r="AT95" s="210" t="s">
        <v>212</v>
      </c>
      <c r="AU95" s="210" t="s">
        <v>89</v>
      </c>
      <c r="AY95" s="18" t="s">
        <v>218</v>
      </c>
      <c r="BE95" s="211">
        <f>IF(N95="základní",J95,0)</f>
        <v>0</v>
      </c>
      <c r="BF95" s="211">
        <f>IF(N95="snížená",J95,0)</f>
        <v>0</v>
      </c>
      <c r="BG95" s="211">
        <f>IF(N95="zákl. přenesená",J95,0)</f>
        <v>0</v>
      </c>
      <c r="BH95" s="211">
        <f>IF(N95="sníž. přenesená",J95,0)</f>
        <v>0</v>
      </c>
      <c r="BI95" s="211">
        <f>IF(N95="nulová",J95,0)</f>
        <v>0</v>
      </c>
      <c r="BJ95" s="18" t="s">
        <v>217</v>
      </c>
      <c r="BK95" s="211">
        <f>ROUND(I95*H95,2)</f>
        <v>0</v>
      </c>
      <c r="BL95" s="18" t="s">
        <v>217</v>
      </c>
      <c r="BM95" s="210" t="s">
        <v>1654</v>
      </c>
    </row>
    <row r="96" s="2" customFormat="1">
      <c r="A96" s="40"/>
      <c r="B96" s="41"/>
      <c r="C96" s="42"/>
      <c r="D96" s="212" t="s">
        <v>220</v>
      </c>
      <c r="E96" s="42"/>
      <c r="F96" s="213" t="s">
        <v>432</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220</v>
      </c>
      <c r="AU96" s="18" t="s">
        <v>89</v>
      </c>
    </row>
    <row r="97" s="12" customFormat="1">
      <c r="A97" s="12"/>
      <c r="B97" s="217"/>
      <c r="C97" s="218"/>
      <c r="D97" s="212" t="s">
        <v>222</v>
      </c>
      <c r="E97" s="219" t="s">
        <v>39</v>
      </c>
      <c r="F97" s="220" t="s">
        <v>1653</v>
      </c>
      <c r="G97" s="218"/>
      <c r="H97" s="221">
        <v>31.25</v>
      </c>
      <c r="I97" s="222"/>
      <c r="J97" s="218"/>
      <c r="K97" s="218"/>
      <c r="L97" s="223"/>
      <c r="M97" s="224"/>
      <c r="N97" s="225"/>
      <c r="O97" s="225"/>
      <c r="P97" s="225"/>
      <c r="Q97" s="225"/>
      <c r="R97" s="225"/>
      <c r="S97" s="225"/>
      <c r="T97" s="225"/>
      <c r="U97" s="226"/>
      <c r="V97" s="12"/>
      <c r="W97" s="12"/>
      <c r="X97" s="12"/>
      <c r="Y97" s="12"/>
      <c r="Z97" s="12"/>
      <c r="AA97" s="12"/>
      <c r="AB97" s="12"/>
      <c r="AC97" s="12"/>
      <c r="AD97" s="12"/>
      <c r="AE97" s="12"/>
      <c r="AT97" s="227" t="s">
        <v>222</v>
      </c>
      <c r="AU97" s="227" t="s">
        <v>89</v>
      </c>
      <c r="AV97" s="12" t="s">
        <v>89</v>
      </c>
      <c r="AW97" s="12" t="s">
        <v>41</v>
      </c>
      <c r="AX97" s="12" t="s">
        <v>80</v>
      </c>
      <c r="AY97" s="227" t="s">
        <v>218</v>
      </c>
    </row>
    <row r="98" s="13" customFormat="1">
      <c r="A98" s="13"/>
      <c r="B98" s="228"/>
      <c r="C98" s="229"/>
      <c r="D98" s="212" t="s">
        <v>222</v>
      </c>
      <c r="E98" s="230" t="s">
        <v>39</v>
      </c>
      <c r="F98" s="231" t="s">
        <v>224</v>
      </c>
      <c r="G98" s="229"/>
      <c r="H98" s="232">
        <v>31.25</v>
      </c>
      <c r="I98" s="233"/>
      <c r="J98" s="229"/>
      <c r="K98" s="229"/>
      <c r="L98" s="234"/>
      <c r="M98" s="235"/>
      <c r="N98" s="236"/>
      <c r="O98" s="236"/>
      <c r="P98" s="236"/>
      <c r="Q98" s="236"/>
      <c r="R98" s="236"/>
      <c r="S98" s="236"/>
      <c r="T98" s="236"/>
      <c r="U98" s="237"/>
      <c r="V98" s="13"/>
      <c r="W98" s="13"/>
      <c r="X98" s="13"/>
      <c r="Y98" s="13"/>
      <c r="Z98" s="13"/>
      <c r="AA98" s="13"/>
      <c r="AB98" s="13"/>
      <c r="AC98" s="13"/>
      <c r="AD98" s="13"/>
      <c r="AE98" s="13"/>
      <c r="AT98" s="238" t="s">
        <v>222</v>
      </c>
      <c r="AU98" s="238" t="s">
        <v>89</v>
      </c>
      <c r="AV98" s="13" t="s">
        <v>217</v>
      </c>
      <c r="AW98" s="13" t="s">
        <v>41</v>
      </c>
      <c r="AX98" s="13" t="s">
        <v>87</v>
      </c>
      <c r="AY98" s="238" t="s">
        <v>218</v>
      </c>
    </row>
    <row r="99" s="2" customFormat="1">
      <c r="A99" s="40"/>
      <c r="B99" s="41"/>
      <c r="C99" s="199" t="s">
        <v>229</v>
      </c>
      <c r="D99" s="199" t="s">
        <v>212</v>
      </c>
      <c r="E99" s="200" t="s">
        <v>358</v>
      </c>
      <c r="F99" s="201" t="s">
        <v>359</v>
      </c>
      <c r="G99" s="202" t="s">
        <v>169</v>
      </c>
      <c r="H99" s="203">
        <v>0.27000000000000002</v>
      </c>
      <c r="I99" s="204"/>
      <c r="J99" s="205">
        <f>ROUND(I99*H99,2)</f>
        <v>0</v>
      </c>
      <c r="K99" s="201" t="s">
        <v>216</v>
      </c>
      <c r="L99" s="46"/>
      <c r="M99" s="206" t="s">
        <v>39</v>
      </c>
      <c r="N99" s="207" t="s">
        <v>53</v>
      </c>
      <c r="O99" s="87"/>
      <c r="P99" s="208">
        <f>O99*H99</f>
        <v>0</v>
      </c>
      <c r="Q99" s="208">
        <v>0</v>
      </c>
      <c r="R99" s="208">
        <f>Q99*H99</f>
        <v>0</v>
      </c>
      <c r="S99" s="208">
        <v>0</v>
      </c>
      <c r="T99" s="208">
        <f>S99*H99</f>
        <v>0</v>
      </c>
      <c r="U99" s="209" t="s">
        <v>39</v>
      </c>
      <c r="V99" s="40"/>
      <c r="W99" s="40"/>
      <c r="X99" s="40"/>
      <c r="Y99" s="40"/>
      <c r="Z99" s="40"/>
      <c r="AA99" s="40"/>
      <c r="AB99" s="40"/>
      <c r="AC99" s="40"/>
      <c r="AD99" s="40"/>
      <c r="AE99" s="40"/>
      <c r="AR99" s="210" t="s">
        <v>217</v>
      </c>
      <c r="AT99" s="210" t="s">
        <v>212</v>
      </c>
      <c r="AU99" s="210" t="s">
        <v>89</v>
      </c>
      <c r="AY99" s="18" t="s">
        <v>218</v>
      </c>
      <c r="BE99" s="211">
        <f>IF(N99="základní",J99,0)</f>
        <v>0</v>
      </c>
      <c r="BF99" s="211">
        <f>IF(N99="snížená",J99,0)</f>
        <v>0</v>
      </c>
      <c r="BG99" s="211">
        <f>IF(N99="zákl. přenesená",J99,0)</f>
        <v>0</v>
      </c>
      <c r="BH99" s="211">
        <f>IF(N99="sníž. přenesená",J99,0)</f>
        <v>0</v>
      </c>
      <c r="BI99" s="211">
        <f>IF(N99="nulová",J99,0)</f>
        <v>0</v>
      </c>
      <c r="BJ99" s="18" t="s">
        <v>217</v>
      </c>
      <c r="BK99" s="211">
        <f>ROUND(I99*H99,2)</f>
        <v>0</v>
      </c>
      <c r="BL99" s="18" t="s">
        <v>217</v>
      </c>
      <c r="BM99" s="210" t="s">
        <v>1655</v>
      </c>
    </row>
    <row r="100" s="2" customFormat="1">
      <c r="A100" s="40"/>
      <c r="B100" s="41"/>
      <c r="C100" s="42"/>
      <c r="D100" s="212" t="s">
        <v>220</v>
      </c>
      <c r="E100" s="42"/>
      <c r="F100" s="213" t="s">
        <v>361</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220</v>
      </c>
      <c r="AU100" s="18" t="s">
        <v>89</v>
      </c>
    </row>
    <row r="101" s="14" customFormat="1">
      <c r="A101" s="14"/>
      <c r="B101" s="240"/>
      <c r="C101" s="241"/>
      <c r="D101" s="212" t="s">
        <v>222</v>
      </c>
      <c r="E101" s="242" t="s">
        <v>39</v>
      </c>
      <c r="F101" s="243" t="s">
        <v>137</v>
      </c>
      <c r="G101" s="241"/>
      <c r="H101" s="242" t="s">
        <v>39</v>
      </c>
      <c r="I101" s="244"/>
      <c r="J101" s="241"/>
      <c r="K101" s="241"/>
      <c r="L101" s="245"/>
      <c r="M101" s="246"/>
      <c r="N101" s="247"/>
      <c r="O101" s="247"/>
      <c r="P101" s="247"/>
      <c r="Q101" s="247"/>
      <c r="R101" s="247"/>
      <c r="S101" s="247"/>
      <c r="T101" s="247"/>
      <c r="U101" s="248"/>
      <c r="V101" s="14"/>
      <c r="W101" s="14"/>
      <c r="X101" s="14"/>
      <c r="Y101" s="14"/>
      <c r="Z101" s="14"/>
      <c r="AA101" s="14"/>
      <c r="AB101" s="14"/>
      <c r="AC101" s="14"/>
      <c r="AD101" s="14"/>
      <c r="AE101" s="14"/>
      <c r="AT101" s="249" t="s">
        <v>222</v>
      </c>
      <c r="AU101" s="249" t="s">
        <v>89</v>
      </c>
      <c r="AV101" s="14" t="s">
        <v>87</v>
      </c>
      <c r="AW101" s="14" t="s">
        <v>41</v>
      </c>
      <c r="AX101" s="14" t="s">
        <v>80</v>
      </c>
      <c r="AY101" s="249" t="s">
        <v>218</v>
      </c>
    </row>
    <row r="102" s="14" customFormat="1">
      <c r="A102" s="14"/>
      <c r="B102" s="240"/>
      <c r="C102" s="241"/>
      <c r="D102" s="212" t="s">
        <v>222</v>
      </c>
      <c r="E102" s="242" t="s">
        <v>39</v>
      </c>
      <c r="F102" s="243" t="s">
        <v>1656</v>
      </c>
      <c r="G102" s="241"/>
      <c r="H102" s="242" t="s">
        <v>39</v>
      </c>
      <c r="I102" s="244"/>
      <c r="J102" s="241"/>
      <c r="K102" s="241"/>
      <c r="L102" s="245"/>
      <c r="M102" s="246"/>
      <c r="N102" s="247"/>
      <c r="O102" s="247"/>
      <c r="P102" s="247"/>
      <c r="Q102" s="247"/>
      <c r="R102" s="247"/>
      <c r="S102" s="247"/>
      <c r="T102" s="247"/>
      <c r="U102" s="248"/>
      <c r="V102" s="14"/>
      <c r="W102" s="14"/>
      <c r="X102" s="14"/>
      <c r="Y102" s="14"/>
      <c r="Z102" s="14"/>
      <c r="AA102" s="14"/>
      <c r="AB102" s="14"/>
      <c r="AC102" s="14"/>
      <c r="AD102" s="14"/>
      <c r="AE102" s="14"/>
      <c r="AT102" s="249" t="s">
        <v>222</v>
      </c>
      <c r="AU102" s="249" t="s">
        <v>89</v>
      </c>
      <c r="AV102" s="14" t="s">
        <v>87</v>
      </c>
      <c r="AW102" s="14" t="s">
        <v>41</v>
      </c>
      <c r="AX102" s="14" t="s">
        <v>80</v>
      </c>
      <c r="AY102" s="249" t="s">
        <v>218</v>
      </c>
    </row>
    <row r="103" s="12" customFormat="1">
      <c r="A103" s="12"/>
      <c r="B103" s="217"/>
      <c r="C103" s="218"/>
      <c r="D103" s="212" t="s">
        <v>222</v>
      </c>
      <c r="E103" s="219" t="s">
        <v>39</v>
      </c>
      <c r="F103" s="220" t="s">
        <v>1657</v>
      </c>
      <c r="G103" s="218"/>
      <c r="H103" s="221">
        <v>0</v>
      </c>
      <c r="I103" s="222"/>
      <c r="J103" s="218"/>
      <c r="K103" s="218"/>
      <c r="L103" s="223"/>
      <c r="M103" s="224"/>
      <c r="N103" s="225"/>
      <c r="O103" s="225"/>
      <c r="P103" s="225"/>
      <c r="Q103" s="225"/>
      <c r="R103" s="225"/>
      <c r="S103" s="225"/>
      <c r="T103" s="225"/>
      <c r="U103" s="226"/>
      <c r="V103" s="12"/>
      <c r="W103" s="12"/>
      <c r="X103" s="12"/>
      <c r="Y103" s="12"/>
      <c r="Z103" s="12"/>
      <c r="AA103" s="12"/>
      <c r="AB103" s="12"/>
      <c r="AC103" s="12"/>
      <c r="AD103" s="12"/>
      <c r="AE103" s="12"/>
      <c r="AT103" s="227" t="s">
        <v>222</v>
      </c>
      <c r="AU103" s="227" t="s">
        <v>89</v>
      </c>
      <c r="AV103" s="12" t="s">
        <v>89</v>
      </c>
      <c r="AW103" s="12" t="s">
        <v>41</v>
      </c>
      <c r="AX103" s="12" t="s">
        <v>80</v>
      </c>
      <c r="AY103" s="227" t="s">
        <v>218</v>
      </c>
    </row>
    <row r="104" s="12" customFormat="1">
      <c r="A104" s="12"/>
      <c r="B104" s="217"/>
      <c r="C104" s="218"/>
      <c r="D104" s="212" t="s">
        <v>222</v>
      </c>
      <c r="E104" s="219" t="s">
        <v>39</v>
      </c>
      <c r="F104" s="220" t="s">
        <v>1658</v>
      </c>
      <c r="G104" s="218"/>
      <c r="H104" s="221">
        <v>0.050000000000000003</v>
      </c>
      <c r="I104" s="222"/>
      <c r="J104" s="218"/>
      <c r="K104" s="218"/>
      <c r="L104" s="223"/>
      <c r="M104" s="224"/>
      <c r="N104" s="225"/>
      <c r="O104" s="225"/>
      <c r="P104" s="225"/>
      <c r="Q104" s="225"/>
      <c r="R104" s="225"/>
      <c r="S104" s="225"/>
      <c r="T104" s="225"/>
      <c r="U104" s="226"/>
      <c r="V104" s="12"/>
      <c r="W104" s="12"/>
      <c r="X104" s="12"/>
      <c r="Y104" s="12"/>
      <c r="Z104" s="12"/>
      <c r="AA104" s="12"/>
      <c r="AB104" s="12"/>
      <c r="AC104" s="12"/>
      <c r="AD104" s="12"/>
      <c r="AE104" s="12"/>
      <c r="AT104" s="227" t="s">
        <v>222</v>
      </c>
      <c r="AU104" s="227" t="s">
        <v>89</v>
      </c>
      <c r="AV104" s="12" t="s">
        <v>89</v>
      </c>
      <c r="AW104" s="12" t="s">
        <v>41</v>
      </c>
      <c r="AX104" s="12" t="s">
        <v>80</v>
      </c>
      <c r="AY104" s="227" t="s">
        <v>218</v>
      </c>
    </row>
    <row r="105" s="16" customFormat="1">
      <c r="A105" s="16"/>
      <c r="B105" s="285"/>
      <c r="C105" s="286"/>
      <c r="D105" s="212" t="s">
        <v>222</v>
      </c>
      <c r="E105" s="287" t="s">
        <v>39</v>
      </c>
      <c r="F105" s="288" t="s">
        <v>923</v>
      </c>
      <c r="G105" s="286"/>
      <c r="H105" s="289">
        <v>0.050000000000000003</v>
      </c>
      <c r="I105" s="290"/>
      <c r="J105" s="286"/>
      <c r="K105" s="286"/>
      <c r="L105" s="291"/>
      <c r="M105" s="292"/>
      <c r="N105" s="293"/>
      <c r="O105" s="293"/>
      <c r="P105" s="293"/>
      <c r="Q105" s="293"/>
      <c r="R105" s="293"/>
      <c r="S105" s="293"/>
      <c r="T105" s="293"/>
      <c r="U105" s="294"/>
      <c r="V105" s="16"/>
      <c r="W105" s="16"/>
      <c r="X105" s="16"/>
      <c r="Y105" s="16"/>
      <c r="Z105" s="16"/>
      <c r="AA105" s="16"/>
      <c r="AB105" s="16"/>
      <c r="AC105" s="16"/>
      <c r="AD105" s="16"/>
      <c r="AE105" s="16"/>
      <c r="AT105" s="295" t="s">
        <v>222</v>
      </c>
      <c r="AU105" s="295" t="s">
        <v>89</v>
      </c>
      <c r="AV105" s="16" t="s">
        <v>229</v>
      </c>
      <c r="AW105" s="16" t="s">
        <v>41</v>
      </c>
      <c r="AX105" s="16" t="s">
        <v>80</v>
      </c>
      <c r="AY105" s="295" t="s">
        <v>218</v>
      </c>
    </row>
    <row r="106" s="14" customFormat="1">
      <c r="A106" s="14"/>
      <c r="B106" s="240"/>
      <c r="C106" s="241"/>
      <c r="D106" s="212" t="s">
        <v>222</v>
      </c>
      <c r="E106" s="242" t="s">
        <v>39</v>
      </c>
      <c r="F106" s="243" t="s">
        <v>1659</v>
      </c>
      <c r="G106" s="241"/>
      <c r="H106" s="242" t="s">
        <v>39</v>
      </c>
      <c r="I106" s="244"/>
      <c r="J106" s="241"/>
      <c r="K106" s="241"/>
      <c r="L106" s="245"/>
      <c r="M106" s="246"/>
      <c r="N106" s="247"/>
      <c r="O106" s="247"/>
      <c r="P106" s="247"/>
      <c r="Q106" s="247"/>
      <c r="R106" s="247"/>
      <c r="S106" s="247"/>
      <c r="T106" s="247"/>
      <c r="U106" s="248"/>
      <c r="V106" s="14"/>
      <c r="W106" s="14"/>
      <c r="X106" s="14"/>
      <c r="Y106" s="14"/>
      <c r="Z106" s="14"/>
      <c r="AA106" s="14"/>
      <c r="AB106" s="14"/>
      <c r="AC106" s="14"/>
      <c r="AD106" s="14"/>
      <c r="AE106" s="14"/>
      <c r="AT106" s="249" t="s">
        <v>222</v>
      </c>
      <c r="AU106" s="249" t="s">
        <v>89</v>
      </c>
      <c r="AV106" s="14" t="s">
        <v>87</v>
      </c>
      <c r="AW106" s="14" t="s">
        <v>41</v>
      </c>
      <c r="AX106" s="14" t="s">
        <v>80</v>
      </c>
      <c r="AY106" s="249" t="s">
        <v>218</v>
      </c>
    </row>
    <row r="107" s="12" customFormat="1">
      <c r="A107" s="12"/>
      <c r="B107" s="217"/>
      <c r="C107" s="218"/>
      <c r="D107" s="212" t="s">
        <v>222</v>
      </c>
      <c r="E107" s="219" t="s">
        <v>39</v>
      </c>
      <c r="F107" s="220" t="s">
        <v>1660</v>
      </c>
      <c r="G107" s="218"/>
      <c r="H107" s="221">
        <v>0.050000000000000003</v>
      </c>
      <c r="I107" s="222"/>
      <c r="J107" s="218"/>
      <c r="K107" s="218"/>
      <c r="L107" s="223"/>
      <c r="M107" s="224"/>
      <c r="N107" s="225"/>
      <c r="O107" s="225"/>
      <c r="P107" s="225"/>
      <c r="Q107" s="225"/>
      <c r="R107" s="225"/>
      <c r="S107" s="225"/>
      <c r="T107" s="225"/>
      <c r="U107" s="226"/>
      <c r="V107" s="12"/>
      <c r="W107" s="12"/>
      <c r="X107" s="12"/>
      <c r="Y107" s="12"/>
      <c r="Z107" s="12"/>
      <c r="AA107" s="12"/>
      <c r="AB107" s="12"/>
      <c r="AC107" s="12"/>
      <c r="AD107" s="12"/>
      <c r="AE107" s="12"/>
      <c r="AT107" s="227" t="s">
        <v>222</v>
      </c>
      <c r="AU107" s="227" t="s">
        <v>89</v>
      </c>
      <c r="AV107" s="12" t="s">
        <v>89</v>
      </c>
      <c r="AW107" s="12" t="s">
        <v>41</v>
      </c>
      <c r="AX107" s="12" t="s">
        <v>80</v>
      </c>
      <c r="AY107" s="227" t="s">
        <v>218</v>
      </c>
    </row>
    <row r="108" s="12" customFormat="1">
      <c r="A108" s="12"/>
      <c r="B108" s="217"/>
      <c r="C108" s="218"/>
      <c r="D108" s="212" t="s">
        <v>222</v>
      </c>
      <c r="E108" s="219" t="s">
        <v>39</v>
      </c>
      <c r="F108" s="220" t="s">
        <v>1661</v>
      </c>
      <c r="G108" s="218"/>
      <c r="H108" s="221">
        <v>0</v>
      </c>
      <c r="I108" s="222"/>
      <c r="J108" s="218"/>
      <c r="K108" s="218"/>
      <c r="L108" s="223"/>
      <c r="M108" s="224"/>
      <c r="N108" s="225"/>
      <c r="O108" s="225"/>
      <c r="P108" s="225"/>
      <c r="Q108" s="225"/>
      <c r="R108" s="225"/>
      <c r="S108" s="225"/>
      <c r="T108" s="225"/>
      <c r="U108" s="226"/>
      <c r="V108" s="12"/>
      <c r="W108" s="12"/>
      <c r="X108" s="12"/>
      <c r="Y108" s="12"/>
      <c r="Z108" s="12"/>
      <c r="AA108" s="12"/>
      <c r="AB108" s="12"/>
      <c r="AC108" s="12"/>
      <c r="AD108" s="12"/>
      <c r="AE108" s="12"/>
      <c r="AT108" s="227" t="s">
        <v>222</v>
      </c>
      <c r="AU108" s="227" t="s">
        <v>89</v>
      </c>
      <c r="AV108" s="12" t="s">
        <v>89</v>
      </c>
      <c r="AW108" s="12" t="s">
        <v>41</v>
      </c>
      <c r="AX108" s="12" t="s">
        <v>80</v>
      </c>
      <c r="AY108" s="227" t="s">
        <v>218</v>
      </c>
    </row>
    <row r="109" s="12" customFormat="1">
      <c r="A109" s="12"/>
      <c r="B109" s="217"/>
      <c r="C109" s="218"/>
      <c r="D109" s="212" t="s">
        <v>222</v>
      </c>
      <c r="E109" s="219" t="s">
        <v>39</v>
      </c>
      <c r="F109" s="220" t="s">
        <v>1662</v>
      </c>
      <c r="G109" s="218"/>
      <c r="H109" s="221">
        <v>0.050000000000000003</v>
      </c>
      <c r="I109" s="222"/>
      <c r="J109" s="218"/>
      <c r="K109" s="218"/>
      <c r="L109" s="223"/>
      <c r="M109" s="224"/>
      <c r="N109" s="225"/>
      <c r="O109" s="225"/>
      <c r="P109" s="225"/>
      <c r="Q109" s="225"/>
      <c r="R109" s="225"/>
      <c r="S109" s="225"/>
      <c r="T109" s="225"/>
      <c r="U109" s="226"/>
      <c r="V109" s="12"/>
      <c r="W109" s="12"/>
      <c r="X109" s="12"/>
      <c r="Y109" s="12"/>
      <c r="Z109" s="12"/>
      <c r="AA109" s="12"/>
      <c r="AB109" s="12"/>
      <c r="AC109" s="12"/>
      <c r="AD109" s="12"/>
      <c r="AE109" s="12"/>
      <c r="AT109" s="227" t="s">
        <v>222</v>
      </c>
      <c r="AU109" s="227" t="s">
        <v>89</v>
      </c>
      <c r="AV109" s="12" t="s">
        <v>89</v>
      </c>
      <c r="AW109" s="12" t="s">
        <v>41</v>
      </c>
      <c r="AX109" s="12" t="s">
        <v>80</v>
      </c>
      <c r="AY109" s="227" t="s">
        <v>218</v>
      </c>
    </row>
    <row r="110" s="16" customFormat="1">
      <c r="A110" s="16"/>
      <c r="B110" s="285"/>
      <c r="C110" s="286"/>
      <c r="D110" s="212" t="s">
        <v>222</v>
      </c>
      <c r="E110" s="287" t="s">
        <v>39</v>
      </c>
      <c r="F110" s="288" t="s">
        <v>923</v>
      </c>
      <c r="G110" s="286"/>
      <c r="H110" s="289">
        <v>0.10000000000000001</v>
      </c>
      <c r="I110" s="290"/>
      <c r="J110" s="286"/>
      <c r="K110" s="286"/>
      <c r="L110" s="291"/>
      <c r="M110" s="292"/>
      <c r="N110" s="293"/>
      <c r="O110" s="293"/>
      <c r="P110" s="293"/>
      <c r="Q110" s="293"/>
      <c r="R110" s="293"/>
      <c r="S110" s="293"/>
      <c r="T110" s="293"/>
      <c r="U110" s="294"/>
      <c r="V110" s="16"/>
      <c r="W110" s="16"/>
      <c r="X110" s="16"/>
      <c r="Y110" s="16"/>
      <c r="Z110" s="16"/>
      <c r="AA110" s="16"/>
      <c r="AB110" s="16"/>
      <c r="AC110" s="16"/>
      <c r="AD110" s="16"/>
      <c r="AE110" s="16"/>
      <c r="AT110" s="295" t="s">
        <v>222</v>
      </c>
      <c r="AU110" s="295" t="s">
        <v>89</v>
      </c>
      <c r="AV110" s="16" t="s">
        <v>229</v>
      </c>
      <c r="AW110" s="16" t="s">
        <v>41</v>
      </c>
      <c r="AX110" s="16" t="s">
        <v>80</v>
      </c>
      <c r="AY110" s="295" t="s">
        <v>218</v>
      </c>
    </row>
    <row r="111" s="14" customFormat="1">
      <c r="A111" s="14"/>
      <c r="B111" s="240"/>
      <c r="C111" s="241"/>
      <c r="D111" s="212" t="s">
        <v>222</v>
      </c>
      <c r="E111" s="242" t="s">
        <v>39</v>
      </c>
      <c r="F111" s="243" t="s">
        <v>1663</v>
      </c>
      <c r="G111" s="241"/>
      <c r="H111" s="242" t="s">
        <v>39</v>
      </c>
      <c r="I111" s="244"/>
      <c r="J111" s="241"/>
      <c r="K111" s="241"/>
      <c r="L111" s="245"/>
      <c r="M111" s="246"/>
      <c r="N111" s="247"/>
      <c r="O111" s="247"/>
      <c r="P111" s="247"/>
      <c r="Q111" s="247"/>
      <c r="R111" s="247"/>
      <c r="S111" s="247"/>
      <c r="T111" s="247"/>
      <c r="U111" s="248"/>
      <c r="V111" s="14"/>
      <c r="W111" s="14"/>
      <c r="X111" s="14"/>
      <c r="Y111" s="14"/>
      <c r="Z111" s="14"/>
      <c r="AA111" s="14"/>
      <c r="AB111" s="14"/>
      <c r="AC111" s="14"/>
      <c r="AD111" s="14"/>
      <c r="AE111" s="14"/>
      <c r="AT111" s="249" t="s">
        <v>222</v>
      </c>
      <c r="AU111" s="249" t="s">
        <v>89</v>
      </c>
      <c r="AV111" s="14" t="s">
        <v>87</v>
      </c>
      <c r="AW111" s="14" t="s">
        <v>41</v>
      </c>
      <c r="AX111" s="14" t="s">
        <v>80</v>
      </c>
      <c r="AY111" s="249" t="s">
        <v>218</v>
      </c>
    </row>
    <row r="112" s="12" customFormat="1">
      <c r="A112" s="12"/>
      <c r="B112" s="217"/>
      <c r="C112" s="218"/>
      <c r="D112" s="212" t="s">
        <v>222</v>
      </c>
      <c r="E112" s="219" t="s">
        <v>39</v>
      </c>
      <c r="F112" s="220" t="s">
        <v>1664</v>
      </c>
      <c r="G112" s="218"/>
      <c r="H112" s="221">
        <v>0.080000000000000002</v>
      </c>
      <c r="I112" s="222"/>
      <c r="J112" s="218"/>
      <c r="K112" s="218"/>
      <c r="L112" s="223"/>
      <c r="M112" s="224"/>
      <c r="N112" s="225"/>
      <c r="O112" s="225"/>
      <c r="P112" s="225"/>
      <c r="Q112" s="225"/>
      <c r="R112" s="225"/>
      <c r="S112" s="225"/>
      <c r="T112" s="225"/>
      <c r="U112" s="226"/>
      <c r="V112" s="12"/>
      <c r="W112" s="12"/>
      <c r="X112" s="12"/>
      <c r="Y112" s="12"/>
      <c r="Z112" s="12"/>
      <c r="AA112" s="12"/>
      <c r="AB112" s="12"/>
      <c r="AC112" s="12"/>
      <c r="AD112" s="12"/>
      <c r="AE112" s="12"/>
      <c r="AT112" s="227" t="s">
        <v>222</v>
      </c>
      <c r="AU112" s="227" t="s">
        <v>89</v>
      </c>
      <c r="AV112" s="12" t="s">
        <v>89</v>
      </c>
      <c r="AW112" s="12" t="s">
        <v>41</v>
      </c>
      <c r="AX112" s="12" t="s">
        <v>80</v>
      </c>
      <c r="AY112" s="227" t="s">
        <v>218</v>
      </c>
    </row>
    <row r="113" s="12" customFormat="1">
      <c r="A113" s="12"/>
      <c r="B113" s="217"/>
      <c r="C113" s="218"/>
      <c r="D113" s="212" t="s">
        <v>222</v>
      </c>
      <c r="E113" s="219" t="s">
        <v>39</v>
      </c>
      <c r="F113" s="220" t="s">
        <v>1665</v>
      </c>
      <c r="G113" s="218"/>
      <c r="H113" s="221">
        <v>0.040000000000000001</v>
      </c>
      <c r="I113" s="222"/>
      <c r="J113" s="218"/>
      <c r="K113" s="218"/>
      <c r="L113" s="223"/>
      <c r="M113" s="224"/>
      <c r="N113" s="225"/>
      <c r="O113" s="225"/>
      <c r="P113" s="225"/>
      <c r="Q113" s="225"/>
      <c r="R113" s="225"/>
      <c r="S113" s="225"/>
      <c r="T113" s="225"/>
      <c r="U113" s="226"/>
      <c r="V113" s="12"/>
      <c r="W113" s="12"/>
      <c r="X113" s="12"/>
      <c r="Y113" s="12"/>
      <c r="Z113" s="12"/>
      <c r="AA113" s="12"/>
      <c r="AB113" s="12"/>
      <c r="AC113" s="12"/>
      <c r="AD113" s="12"/>
      <c r="AE113" s="12"/>
      <c r="AT113" s="227" t="s">
        <v>222</v>
      </c>
      <c r="AU113" s="227" t="s">
        <v>89</v>
      </c>
      <c r="AV113" s="12" t="s">
        <v>89</v>
      </c>
      <c r="AW113" s="12" t="s">
        <v>41</v>
      </c>
      <c r="AX113" s="12" t="s">
        <v>80</v>
      </c>
      <c r="AY113" s="227" t="s">
        <v>218</v>
      </c>
    </row>
    <row r="114" s="16" customFormat="1">
      <c r="A114" s="16"/>
      <c r="B114" s="285"/>
      <c r="C114" s="286"/>
      <c r="D114" s="212" t="s">
        <v>222</v>
      </c>
      <c r="E114" s="287" t="s">
        <v>39</v>
      </c>
      <c r="F114" s="288" t="s">
        <v>923</v>
      </c>
      <c r="G114" s="286"/>
      <c r="H114" s="289">
        <v>0.12</v>
      </c>
      <c r="I114" s="290"/>
      <c r="J114" s="286"/>
      <c r="K114" s="286"/>
      <c r="L114" s="291"/>
      <c r="M114" s="292"/>
      <c r="N114" s="293"/>
      <c r="O114" s="293"/>
      <c r="P114" s="293"/>
      <c r="Q114" s="293"/>
      <c r="R114" s="293"/>
      <c r="S114" s="293"/>
      <c r="T114" s="293"/>
      <c r="U114" s="294"/>
      <c r="V114" s="16"/>
      <c r="W114" s="16"/>
      <c r="X114" s="16"/>
      <c r="Y114" s="16"/>
      <c r="Z114" s="16"/>
      <c r="AA114" s="16"/>
      <c r="AB114" s="16"/>
      <c r="AC114" s="16"/>
      <c r="AD114" s="16"/>
      <c r="AE114" s="16"/>
      <c r="AT114" s="295" t="s">
        <v>222</v>
      </c>
      <c r="AU114" s="295" t="s">
        <v>89</v>
      </c>
      <c r="AV114" s="16" t="s">
        <v>229</v>
      </c>
      <c r="AW114" s="16" t="s">
        <v>41</v>
      </c>
      <c r="AX114" s="16" t="s">
        <v>80</v>
      </c>
      <c r="AY114" s="295" t="s">
        <v>218</v>
      </c>
    </row>
    <row r="115" s="13" customFormat="1">
      <c r="A115" s="13"/>
      <c r="B115" s="228"/>
      <c r="C115" s="229"/>
      <c r="D115" s="212" t="s">
        <v>222</v>
      </c>
      <c r="E115" s="230" t="s">
        <v>1642</v>
      </c>
      <c r="F115" s="231" t="s">
        <v>224</v>
      </c>
      <c r="G115" s="229"/>
      <c r="H115" s="232">
        <v>0.27000000000000002</v>
      </c>
      <c r="I115" s="233"/>
      <c r="J115" s="229"/>
      <c r="K115" s="229"/>
      <c r="L115" s="234"/>
      <c r="M115" s="235"/>
      <c r="N115" s="236"/>
      <c r="O115" s="236"/>
      <c r="P115" s="236"/>
      <c r="Q115" s="236"/>
      <c r="R115" s="236"/>
      <c r="S115" s="236"/>
      <c r="T115" s="236"/>
      <c r="U115" s="237"/>
      <c r="V115" s="13"/>
      <c r="W115" s="13"/>
      <c r="X115" s="13"/>
      <c r="Y115" s="13"/>
      <c r="Z115" s="13"/>
      <c r="AA115" s="13"/>
      <c r="AB115" s="13"/>
      <c r="AC115" s="13"/>
      <c r="AD115" s="13"/>
      <c r="AE115" s="13"/>
      <c r="AT115" s="238" t="s">
        <v>222</v>
      </c>
      <c r="AU115" s="238" t="s">
        <v>89</v>
      </c>
      <c r="AV115" s="13" t="s">
        <v>217</v>
      </c>
      <c r="AW115" s="13" t="s">
        <v>41</v>
      </c>
      <c r="AX115" s="13" t="s">
        <v>87</v>
      </c>
      <c r="AY115" s="238" t="s">
        <v>218</v>
      </c>
    </row>
    <row r="116" s="2" customFormat="1">
      <c r="A116" s="40"/>
      <c r="B116" s="41"/>
      <c r="C116" s="199" t="s">
        <v>217</v>
      </c>
      <c r="D116" s="199" t="s">
        <v>212</v>
      </c>
      <c r="E116" s="200" t="s">
        <v>1666</v>
      </c>
      <c r="F116" s="201" t="s">
        <v>1667</v>
      </c>
      <c r="G116" s="202" t="s">
        <v>273</v>
      </c>
      <c r="H116" s="203">
        <v>24.925000000000001</v>
      </c>
      <c r="I116" s="204"/>
      <c r="J116" s="205">
        <f>ROUND(I116*H116,2)</f>
        <v>0</v>
      </c>
      <c r="K116" s="201" t="s">
        <v>216</v>
      </c>
      <c r="L116" s="46"/>
      <c r="M116" s="206" t="s">
        <v>39</v>
      </c>
      <c r="N116" s="207" t="s">
        <v>53</v>
      </c>
      <c r="O116" s="87"/>
      <c r="P116" s="208">
        <f>O116*H116</f>
        <v>0</v>
      </c>
      <c r="Q116" s="208">
        <v>0</v>
      </c>
      <c r="R116" s="208">
        <f>Q116*H116</f>
        <v>0</v>
      </c>
      <c r="S116" s="208">
        <v>0</v>
      </c>
      <c r="T116" s="208">
        <f>S116*H116</f>
        <v>0</v>
      </c>
      <c r="U116" s="209" t="s">
        <v>39</v>
      </c>
      <c r="V116" s="40"/>
      <c r="W116" s="40"/>
      <c r="X116" s="40"/>
      <c r="Y116" s="40"/>
      <c r="Z116" s="40"/>
      <c r="AA116" s="40"/>
      <c r="AB116" s="40"/>
      <c r="AC116" s="40"/>
      <c r="AD116" s="40"/>
      <c r="AE116" s="40"/>
      <c r="AR116" s="210" t="s">
        <v>217</v>
      </c>
      <c r="AT116" s="210" t="s">
        <v>212</v>
      </c>
      <c r="AU116" s="210" t="s">
        <v>89</v>
      </c>
      <c r="AY116" s="18" t="s">
        <v>218</v>
      </c>
      <c r="BE116" s="211">
        <f>IF(N116="základní",J116,0)</f>
        <v>0</v>
      </c>
      <c r="BF116" s="211">
        <f>IF(N116="snížená",J116,0)</f>
        <v>0</v>
      </c>
      <c r="BG116" s="211">
        <f>IF(N116="zákl. přenesená",J116,0)</f>
        <v>0</v>
      </c>
      <c r="BH116" s="211">
        <f>IF(N116="sníž. přenesená",J116,0)</f>
        <v>0</v>
      </c>
      <c r="BI116" s="211">
        <f>IF(N116="nulová",J116,0)</f>
        <v>0</v>
      </c>
      <c r="BJ116" s="18" t="s">
        <v>217</v>
      </c>
      <c r="BK116" s="211">
        <f>ROUND(I116*H116,2)</f>
        <v>0</v>
      </c>
      <c r="BL116" s="18" t="s">
        <v>217</v>
      </c>
      <c r="BM116" s="210" t="s">
        <v>1668</v>
      </c>
    </row>
    <row r="117" s="2" customFormat="1">
      <c r="A117" s="40"/>
      <c r="B117" s="41"/>
      <c r="C117" s="42"/>
      <c r="D117" s="212" t="s">
        <v>220</v>
      </c>
      <c r="E117" s="42"/>
      <c r="F117" s="213" t="s">
        <v>1669</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220</v>
      </c>
      <c r="AU117" s="18" t="s">
        <v>89</v>
      </c>
    </row>
    <row r="118" s="14" customFormat="1">
      <c r="A118" s="14"/>
      <c r="B118" s="240"/>
      <c r="C118" s="241"/>
      <c r="D118" s="212" t="s">
        <v>222</v>
      </c>
      <c r="E118" s="242" t="s">
        <v>39</v>
      </c>
      <c r="F118" s="243" t="s">
        <v>137</v>
      </c>
      <c r="G118" s="241"/>
      <c r="H118" s="242" t="s">
        <v>39</v>
      </c>
      <c r="I118" s="244"/>
      <c r="J118" s="241"/>
      <c r="K118" s="241"/>
      <c r="L118" s="245"/>
      <c r="M118" s="246"/>
      <c r="N118" s="247"/>
      <c r="O118" s="247"/>
      <c r="P118" s="247"/>
      <c r="Q118" s="247"/>
      <c r="R118" s="247"/>
      <c r="S118" s="247"/>
      <c r="T118" s="247"/>
      <c r="U118" s="248"/>
      <c r="V118" s="14"/>
      <c r="W118" s="14"/>
      <c r="X118" s="14"/>
      <c r="Y118" s="14"/>
      <c r="Z118" s="14"/>
      <c r="AA118" s="14"/>
      <c r="AB118" s="14"/>
      <c r="AC118" s="14"/>
      <c r="AD118" s="14"/>
      <c r="AE118" s="14"/>
      <c r="AT118" s="249" t="s">
        <v>222</v>
      </c>
      <c r="AU118" s="249" t="s">
        <v>89</v>
      </c>
      <c r="AV118" s="14" t="s">
        <v>87</v>
      </c>
      <c r="AW118" s="14" t="s">
        <v>41</v>
      </c>
      <c r="AX118" s="14" t="s">
        <v>80</v>
      </c>
      <c r="AY118" s="249" t="s">
        <v>218</v>
      </c>
    </row>
    <row r="119" s="14" customFormat="1">
      <c r="A119" s="14"/>
      <c r="B119" s="240"/>
      <c r="C119" s="241"/>
      <c r="D119" s="212" t="s">
        <v>222</v>
      </c>
      <c r="E119" s="242" t="s">
        <v>39</v>
      </c>
      <c r="F119" s="243" t="s">
        <v>1656</v>
      </c>
      <c r="G119" s="241"/>
      <c r="H119" s="242" t="s">
        <v>39</v>
      </c>
      <c r="I119" s="244"/>
      <c r="J119" s="241"/>
      <c r="K119" s="241"/>
      <c r="L119" s="245"/>
      <c r="M119" s="246"/>
      <c r="N119" s="247"/>
      <c r="O119" s="247"/>
      <c r="P119" s="247"/>
      <c r="Q119" s="247"/>
      <c r="R119" s="247"/>
      <c r="S119" s="247"/>
      <c r="T119" s="247"/>
      <c r="U119" s="248"/>
      <c r="V119" s="14"/>
      <c r="W119" s="14"/>
      <c r="X119" s="14"/>
      <c r="Y119" s="14"/>
      <c r="Z119" s="14"/>
      <c r="AA119" s="14"/>
      <c r="AB119" s="14"/>
      <c r="AC119" s="14"/>
      <c r="AD119" s="14"/>
      <c r="AE119" s="14"/>
      <c r="AT119" s="249" t="s">
        <v>222</v>
      </c>
      <c r="AU119" s="249" t="s">
        <v>89</v>
      </c>
      <c r="AV119" s="14" t="s">
        <v>87</v>
      </c>
      <c r="AW119" s="14" t="s">
        <v>41</v>
      </c>
      <c r="AX119" s="14" t="s">
        <v>80</v>
      </c>
      <c r="AY119" s="249" t="s">
        <v>218</v>
      </c>
    </row>
    <row r="120" s="12" customFormat="1">
      <c r="A120" s="12"/>
      <c r="B120" s="217"/>
      <c r="C120" s="218"/>
      <c r="D120" s="212" t="s">
        <v>222</v>
      </c>
      <c r="E120" s="219" t="s">
        <v>39</v>
      </c>
      <c r="F120" s="220" t="s">
        <v>1670</v>
      </c>
      <c r="G120" s="218"/>
      <c r="H120" s="221">
        <v>24.925000000000001</v>
      </c>
      <c r="I120" s="222"/>
      <c r="J120" s="218"/>
      <c r="K120" s="218"/>
      <c r="L120" s="223"/>
      <c r="M120" s="224"/>
      <c r="N120" s="225"/>
      <c r="O120" s="225"/>
      <c r="P120" s="225"/>
      <c r="Q120" s="225"/>
      <c r="R120" s="225"/>
      <c r="S120" s="225"/>
      <c r="T120" s="225"/>
      <c r="U120" s="226"/>
      <c r="V120" s="12"/>
      <c r="W120" s="12"/>
      <c r="X120" s="12"/>
      <c r="Y120" s="12"/>
      <c r="Z120" s="12"/>
      <c r="AA120" s="12"/>
      <c r="AB120" s="12"/>
      <c r="AC120" s="12"/>
      <c r="AD120" s="12"/>
      <c r="AE120" s="12"/>
      <c r="AT120" s="227" t="s">
        <v>222</v>
      </c>
      <c r="AU120" s="227" t="s">
        <v>89</v>
      </c>
      <c r="AV120" s="12" t="s">
        <v>89</v>
      </c>
      <c r="AW120" s="12" t="s">
        <v>41</v>
      </c>
      <c r="AX120" s="12" t="s">
        <v>80</v>
      </c>
      <c r="AY120" s="227" t="s">
        <v>218</v>
      </c>
    </row>
    <row r="121" s="16" customFormat="1">
      <c r="A121" s="16"/>
      <c r="B121" s="285"/>
      <c r="C121" s="286"/>
      <c r="D121" s="212" t="s">
        <v>222</v>
      </c>
      <c r="E121" s="287" t="s">
        <v>39</v>
      </c>
      <c r="F121" s="288" t="s">
        <v>923</v>
      </c>
      <c r="G121" s="286"/>
      <c r="H121" s="289">
        <v>24.925000000000001</v>
      </c>
      <c r="I121" s="290"/>
      <c r="J121" s="286"/>
      <c r="K121" s="286"/>
      <c r="L121" s="291"/>
      <c r="M121" s="292"/>
      <c r="N121" s="293"/>
      <c r="O121" s="293"/>
      <c r="P121" s="293"/>
      <c r="Q121" s="293"/>
      <c r="R121" s="293"/>
      <c r="S121" s="293"/>
      <c r="T121" s="293"/>
      <c r="U121" s="294"/>
      <c r="V121" s="16"/>
      <c r="W121" s="16"/>
      <c r="X121" s="16"/>
      <c r="Y121" s="16"/>
      <c r="Z121" s="16"/>
      <c r="AA121" s="16"/>
      <c r="AB121" s="16"/>
      <c r="AC121" s="16"/>
      <c r="AD121" s="16"/>
      <c r="AE121" s="16"/>
      <c r="AT121" s="295" t="s">
        <v>222</v>
      </c>
      <c r="AU121" s="295" t="s">
        <v>89</v>
      </c>
      <c r="AV121" s="16" t="s">
        <v>229</v>
      </c>
      <c r="AW121" s="16" t="s">
        <v>41</v>
      </c>
      <c r="AX121" s="16" t="s">
        <v>80</v>
      </c>
      <c r="AY121" s="295" t="s">
        <v>218</v>
      </c>
    </row>
    <row r="122" s="13" customFormat="1">
      <c r="A122" s="13"/>
      <c r="B122" s="228"/>
      <c r="C122" s="229"/>
      <c r="D122" s="212" t="s">
        <v>222</v>
      </c>
      <c r="E122" s="230" t="s">
        <v>1645</v>
      </c>
      <c r="F122" s="231" t="s">
        <v>224</v>
      </c>
      <c r="G122" s="229"/>
      <c r="H122" s="232">
        <v>24.925000000000001</v>
      </c>
      <c r="I122" s="233"/>
      <c r="J122" s="229"/>
      <c r="K122" s="229"/>
      <c r="L122" s="234"/>
      <c r="M122" s="235"/>
      <c r="N122" s="236"/>
      <c r="O122" s="236"/>
      <c r="P122" s="236"/>
      <c r="Q122" s="236"/>
      <c r="R122" s="236"/>
      <c r="S122" s="236"/>
      <c r="T122" s="236"/>
      <c r="U122" s="237"/>
      <c r="V122" s="13"/>
      <c r="W122" s="13"/>
      <c r="X122" s="13"/>
      <c r="Y122" s="13"/>
      <c r="Z122" s="13"/>
      <c r="AA122" s="13"/>
      <c r="AB122" s="13"/>
      <c r="AC122" s="13"/>
      <c r="AD122" s="13"/>
      <c r="AE122" s="13"/>
      <c r="AT122" s="238" t="s">
        <v>222</v>
      </c>
      <c r="AU122" s="238" t="s">
        <v>89</v>
      </c>
      <c r="AV122" s="13" t="s">
        <v>217</v>
      </c>
      <c r="AW122" s="13" t="s">
        <v>41</v>
      </c>
      <c r="AX122" s="13" t="s">
        <v>87</v>
      </c>
      <c r="AY122" s="238" t="s">
        <v>218</v>
      </c>
    </row>
    <row r="123" s="2" customFormat="1">
      <c r="A123" s="40"/>
      <c r="B123" s="41"/>
      <c r="C123" s="199" t="s">
        <v>243</v>
      </c>
      <c r="D123" s="199" t="s">
        <v>212</v>
      </c>
      <c r="E123" s="200" t="s">
        <v>352</v>
      </c>
      <c r="F123" s="201" t="s">
        <v>353</v>
      </c>
      <c r="G123" s="202" t="s">
        <v>169</v>
      </c>
      <c r="H123" s="203">
        <v>0.27000000000000002</v>
      </c>
      <c r="I123" s="204"/>
      <c r="J123" s="205">
        <f>ROUND(I123*H123,2)</f>
        <v>0</v>
      </c>
      <c r="K123" s="201" t="s">
        <v>216</v>
      </c>
      <c r="L123" s="46"/>
      <c r="M123" s="206" t="s">
        <v>39</v>
      </c>
      <c r="N123" s="207" t="s">
        <v>53</v>
      </c>
      <c r="O123" s="87"/>
      <c r="P123" s="208">
        <f>O123*H123</f>
        <v>0</v>
      </c>
      <c r="Q123" s="208">
        <v>0</v>
      </c>
      <c r="R123" s="208">
        <f>Q123*H123</f>
        <v>0</v>
      </c>
      <c r="S123" s="208">
        <v>0</v>
      </c>
      <c r="T123" s="208">
        <f>S123*H123</f>
        <v>0</v>
      </c>
      <c r="U123" s="209" t="s">
        <v>39</v>
      </c>
      <c r="V123" s="40"/>
      <c r="W123" s="40"/>
      <c r="X123" s="40"/>
      <c r="Y123" s="40"/>
      <c r="Z123" s="40"/>
      <c r="AA123" s="40"/>
      <c r="AB123" s="40"/>
      <c r="AC123" s="40"/>
      <c r="AD123" s="40"/>
      <c r="AE123" s="40"/>
      <c r="AR123" s="210" t="s">
        <v>217</v>
      </c>
      <c r="AT123" s="210" t="s">
        <v>212</v>
      </c>
      <c r="AU123" s="210" t="s">
        <v>89</v>
      </c>
      <c r="AY123" s="18" t="s">
        <v>218</v>
      </c>
      <c r="BE123" s="211">
        <f>IF(N123="základní",J123,0)</f>
        <v>0</v>
      </c>
      <c r="BF123" s="211">
        <f>IF(N123="snížená",J123,0)</f>
        <v>0</v>
      </c>
      <c r="BG123" s="211">
        <f>IF(N123="zákl. přenesená",J123,0)</f>
        <v>0</v>
      </c>
      <c r="BH123" s="211">
        <f>IF(N123="sníž. přenesená",J123,0)</f>
        <v>0</v>
      </c>
      <c r="BI123" s="211">
        <f>IF(N123="nulová",J123,0)</f>
        <v>0</v>
      </c>
      <c r="BJ123" s="18" t="s">
        <v>217</v>
      </c>
      <c r="BK123" s="211">
        <f>ROUND(I123*H123,2)</f>
        <v>0</v>
      </c>
      <c r="BL123" s="18" t="s">
        <v>217</v>
      </c>
      <c r="BM123" s="210" t="s">
        <v>1671</v>
      </c>
    </row>
    <row r="124" s="2" customFormat="1">
      <c r="A124" s="40"/>
      <c r="B124" s="41"/>
      <c r="C124" s="42"/>
      <c r="D124" s="212" t="s">
        <v>220</v>
      </c>
      <c r="E124" s="42"/>
      <c r="F124" s="213" t="s">
        <v>355</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220</v>
      </c>
      <c r="AU124" s="18" t="s">
        <v>89</v>
      </c>
    </row>
    <row r="125" s="12" customFormat="1">
      <c r="A125" s="12"/>
      <c r="B125" s="217"/>
      <c r="C125" s="218"/>
      <c r="D125" s="212" t="s">
        <v>222</v>
      </c>
      <c r="E125" s="219" t="s">
        <v>39</v>
      </c>
      <c r="F125" s="220" t="s">
        <v>1642</v>
      </c>
      <c r="G125" s="218"/>
      <c r="H125" s="221">
        <v>0.27000000000000002</v>
      </c>
      <c r="I125" s="222"/>
      <c r="J125" s="218"/>
      <c r="K125" s="218"/>
      <c r="L125" s="223"/>
      <c r="M125" s="224"/>
      <c r="N125" s="225"/>
      <c r="O125" s="225"/>
      <c r="P125" s="225"/>
      <c r="Q125" s="225"/>
      <c r="R125" s="225"/>
      <c r="S125" s="225"/>
      <c r="T125" s="225"/>
      <c r="U125" s="226"/>
      <c r="V125" s="12"/>
      <c r="W125" s="12"/>
      <c r="X125" s="12"/>
      <c r="Y125" s="12"/>
      <c r="Z125" s="12"/>
      <c r="AA125" s="12"/>
      <c r="AB125" s="12"/>
      <c r="AC125" s="12"/>
      <c r="AD125" s="12"/>
      <c r="AE125" s="12"/>
      <c r="AT125" s="227" t="s">
        <v>222</v>
      </c>
      <c r="AU125" s="227" t="s">
        <v>89</v>
      </c>
      <c r="AV125" s="12" t="s">
        <v>89</v>
      </c>
      <c r="AW125" s="12" t="s">
        <v>41</v>
      </c>
      <c r="AX125" s="12" t="s">
        <v>80</v>
      </c>
      <c r="AY125" s="227" t="s">
        <v>218</v>
      </c>
    </row>
    <row r="126" s="13" customFormat="1">
      <c r="A126" s="13"/>
      <c r="B126" s="228"/>
      <c r="C126" s="229"/>
      <c r="D126" s="212" t="s">
        <v>222</v>
      </c>
      <c r="E126" s="230" t="s">
        <v>39</v>
      </c>
      <c r="F126" s="231" t="s">
        <v>224</v>
      </c>
      <c r="G126" s="229"/>
      <c r="H126" s="232">
        <v>0.27000000000000002</v>
      </c>
      <c r="I126" s="233"/>
      <c r="J126" s="229"/>
      <c r="K126" s="229"/>
      <c r="L126" s="234"/>
      <c r="M126" s="235"/>
      <c r="N126" s="236"/>
      <c r="O126" s="236"/>
      <c r="P126" s="236"/>
      <c r="Q126" s="236"/>
      <c r="R126" s="236"/>
      <c r="S126" s="236"/>
      <c r="T126" s="236"/>
      <c r="U126" s="237"/>
      <c r="V126" s="13"/>
      <c r="W126" s="13"/>
      <c r="X126" s="13"/>
      <c r="Y126" s="13"/>
      <c r="Z126" s="13"/>
      <c r="AA126" s="13"/>
      <c r="AB126" s="13"/>
      <c r="AC126" s="13"/>
      <c r="AD126" s="13"/>
      <c r="AE126" s="13"/>
      <c r="AT126" s="238" t="s">
        <v>222</v>
      </c>
      <c r="AU126" s="238" t="s">
        <v>89</v>
      </c>
      <c r="AV126" s="13" t="s">
        <v>217</v>
      </c>
      <c r="AW126" s="13" t="s">
        <v>41</v>
      </c>
      <c r="AX126" s="13" t="s">
        <v>87</v>
      </c>
      <c r="AY126" s="238" t="s">
        <v>218</v>
      </c>
    </row>
    <row r="127" s="2" customFormat="1">
      <c r="A127" s="40"/>
      <c r="B127" s="41"/>
      <c r="C127" s="199" t="s">
        <v>248</v>
      </c>
      <c r="D127" s="199" t="s">
        <v>212</v>
      </c>
      <c r="E127" s="200" t="s">
        <v>999</v>
      </c>
      <c r="F127" s="201" t="s">
        <v>1000</v>
      </c>
      <c r="G127" s="202" t="s">
        <v>273</v>
      </c>
      <c r="H127" s="203">
        <v>24.925000000000001</v>
      </c>
      <c r="I127" s="204"/>
      <c r="J127" s="205">
        <f>ROUND(I127*H127,2)</f>
        <v>0</v>
      </c>
      <c r="K127" s="201" t="s">
        <v>39</v>
      </c>
      <c r="L127" s="46"/>
      <c r="M127" s="206" t="s">
        <v>39</v>
      </c>
      <c r="N127" s="207" t="s">
        <v>53</v>
      </c>
      <c r="O127" s="87"/>
      <c r="P127" s="208">
        <f>O127*H127</f>
        <v>0</v>
      </c>
      <c r="Q127" s="208">
        <v>0</v>
      </c>
      <c r="R127" s="208">
        <f>Q127*H127</f>
        <v>0</v>
      </c>
      <c r="S127" s="208">
        <v>0</v>
      </c>
      <c r="T127" s="208">
        <f>S127*H127</f>
        <v>0</v>
      </c>
      <c r="U127" s="209" t="s">
        <v>39</v>
      </c>
      <c r="V127" s="40"/>
      <c r="W127" s="40"/>
      <c r="X127" s="40"/>
      <c r="Y127" s="40"/>
      <c r="Z127" s="40"/>
      <c r="AA127" s="40"/>
      <c r="AB127" s="40"/>
      <c r="AC127" s="40"/>
      <c r="AD127" s="40"/>
      <c r="AE127" s="40"/>
      <c r="AR127" s="210" t="s">
        <v>217</v>
      </c>
      <c r="AT127" s="210" t="s">
        <v>212</v>
      </c>
      <c r="AU127" s="210" t="s">
        <v>89</v>
      </c>
      <c r="AY127" s="18" t="s">
        <v>218</v>
      </c>
      <c r="BE127" s="211">
        <f>IF(N127="základní",J127,0)</f>
        <v>0</v>
      </c>
      <c r="BF127" s="211">
        <f>IF(N127="snížená",J127,0)</f>
        <v>0</v>
      </c>
      <c r="BG127" s="211">
        <f>IF(N127="zákl. přenesená",J127,0)</f>
        <v>0</v>
      </c>
      <c r="BH127" s="211">
        <f>IF(N127="sníž. přenesená",J127,0)</f>
        <v>0</v>
      </c>
      <c r="BI127" s="211">
        <f>IF(N127="nulová",J127,0)</f>
        <v>0</v>
      </c>
      <c r="BJ127" s="18" t="s">
        <v>217</v>
      </c>
      <c r="BK127" s="211">
        <f>ROUND(I127*H127,2)</f>
        <v>0</v>
      </c>
      <c r="BL127" s="18" t="s">
        <v>217</v>
      </c>
      <c r="BM127" s="210" t="s">
        <v>1672</v>
      </c>
    </row>
    <row r="128" s="2" customFormat="1">
      <c r="A128" s="40"/>
      <c r="B128" s="41"/>
      <c r="C128" s="42"/>
      <c r="D128" s="212" t="s">
        <v>220</v>
      </c>
      <c r="E128" s="42"/>
      <c r="F128" s="213" t="s">
        <v>1002</v>
      </c>
      <c r="G128" s="42"/>
      <c r="H128" s="42"/>
      <c r="I128" s="214"/>
      <c r="J128" s="42"/>
      <c r="K128" s="42"/>
      <c r="L128" s="46"/>
      <c r="M128" s="215"/>
      <c r="N128" s="216"/>
      <c r="O128" s="87"/>
      <c r="P128" s="87"/>
      <c r="Q128" s="87"/>
      <c r="R128" s="87"/>
      <c r="S128" s="87"/>
      <c r="T128" s="87"/>
      <c r="U128" s="88"/>
      <c r="V128" s="40"/>
      <c r="W128" s="40"/>
      <c r="X128" s="40"/>
      <c r="Y128" s="40"/>
      <c r="Z128" s="40"/>
      <c r="AA128" s="40"/>
      <c r="AB128" s="40"/>
      <c r="AC128" s="40"/>
      <c r="AD128" s="40"/>
      <c r="AE128" s="40"/>
      <c r="AT128" s="18" t="s">
        <v>220</v>
      </c>
      <c r="AU128" s="18" t="s">
        <v>89</v>
      </c>
    </row>
    <row r="129" s="2" customFormat="1">
      <c r="A129" s="40"/>
      <c r="B129" s="41"/>
      <c r="C129" s="42"/>
      <c r="D129" s="212" t="s">
        <v>234</v>
      </c>
      <c r="E129" s="42"/>
      <c r="F129" s="239" t="s">
        <v>938</v>
      </c>
      <c r="G129" s="42"/>
      <c r="H129" s="42"/>
      <c r="I129" s="214"/>
      <c r="J129" s="42"/>
      <c r="K129" s="42"/>
      <c r="L129" s="46"/>
      <c r="M129" s="215"/>
      <c r="N129" s="216"/>
      <c r="O129" s="87"/>
      <c r="P129" s="87"/>
      <c r="Q129" s="87"/>
      <c r="R129" s="87"/>
      <c r="S129" s="87"/>
      <c r="T129" s="87"/>
      <c r="U129" s="88"/>
      <c r="V129" s="40"/>
      <c r="W129" s="40"/>
      <c r="X129" s="40"/>
      <c r="Y129" s="40"/>
      <c r="Z129" s="40"/>
      <c r="AA129" s="40"/>
      <c r="AB129" s="40"/>
      <c r="AC129" s="40"/>
      <c r="AD129" s="40"/>
      <c r="AE129" s="40"/>
      <c r="AT129" s="18" t="s">
        <v>234</v>
      </c>
      <c r="AU129" s="18" t="s">
        <v>89</v>
      </c>
    </row>
    <row r="130" s="12" customFormat="1">
      <c r="A130" s="12"/>
      <c r="B130" s="217"/>
      <c r="C130" s="218"/>
      <c r="D130" s="212" t="s">
        <v>222</v>
      </c>
      <c r="E130" s="219" t="s">
        <v>39</v>
      </c>
      <c r="F130" s="220" t="s">
        <v>1645</v>
      </c>
      <c r="G130" s="218"/>
      <c r="H130" s="221">
        <v>24.925000000000001</v>
      </c>
      <c r="I130" s="222"/>
      <c r="J130" s="218"/>
      <c r="K130" s="218"/>
      <c r="L130" s="223"/>
      <c r="M130" s="224"/>
      <c r="N130" s="225"/>
      <c r="O130" s="225"/>
      <c r="P130" s="225"/>
      <c r="Q130" s="225"/>
      <c r="R130" s="225"/>
      <c r="S130" s="225"/>
      <c r="T130" s="225"/>
      <c r="U130" s="226"/>
      <c r="V130" s="12"/>
      <c r="W130" s="12"/>
      <c r="X130" s="12"/>
      <c r="Y130" s="12"/>
      <c r="Z130" s="12"/>
      <c r="AA130" s="12"/>
      <c r="AB130" s="12"/>
      <c r="AC130" s="12"/>
      <c r="AD130" s="12"/>
      <c r="AE130" s="12"/>
      <c r="AT130" s="227" t="s">
        <v>222</v>
      </c>
      <c r="AU130" s="227" t="s">
        <v>89</v>
      </c>
      <c r="AV130" s="12" t="s">
        <v>89</v>
      </c>
      <c r="AW130" s="12" t="s">
        <v>41</v>
      </c>
      <c r="AX130" s="12" t="s">
        <v>87</v>
      </c>
      <c r="AY130" s="227" t="s">
        <v>218</v>
      </c>
    </row>
    <row r="131" s="2" customFormat="1" ht="16.5" customHeight="1">
      <c r="A131" s="40"/>
      <c r="B131" s="41"/>
      <c r="C131" s="250" t="s">
        <v>254</v>
      </c>
      <c r="D131" s="250" t="s">
        <v>313</v>
      </c>
      <c r="E131" s="251" t="s">
        <v>314</v>
      </c>
      <c r="F131" s="252" t="s">
        <v>315</v>
      </c>
      <c r="G131" s="253" t="s">
        <v>179</v>
      </c>
      <c r="H131" s="254">
        <v>100</v>
      </c>
      <c r="I131" s="255"/>
      <c r="J131" s="256">
        <f>ROUND(I131*H131,2)</f>
        <v>0</v>
      </c>
      <c r="K131" s="252" t="s">
        <v>216</v>
      </c>
      <c r="L131" s="257"/>
      <c r="M131" s="258" t="s">
        <v>39</v>
      </c>
      <c r="N131" s="259" t="s">
        <v>53</v>
      </c>
      <c r="O131" s="87"/>
      <c r="P131" s="208">
        <f>O131*H131</f>
        <v>0</v>
      </c>
      <c r="Q131" s="208">
        <v>1</v>
      </c>
      <c r="R131" s="208">
        <f>Q131*H131</f>
        <v>100</v>
      </c>
      <c r="S131" s="208">
        <v>0</v>
      </c>
      <c r="T131" s="208">
        <f>S131*H131</f>
        <v>0</v>
      </c>
      <c r="U131" s="209" t="s">
        <v>39</v>
      </c>
      <c r="V131" s="40"/>
      <c r="W131" s="40"/>
      <c r="X131" s="40"/>
      <c r="Y131" s="40"/>
      <c r="Z131" s="40"/>
      <c r="AA131" s="40"/>
      <c r="AB131" s="40"/>
      <c r="AC131" s="40"/>
      <c r="AD131" s="40"/>
      <c r="AE131" s="40"/>
      <c r="AR131" s="210" t="s">
        <v>219</v>
      </c>
      <c r="AT131" s="210" t="s">
        <v>313</v>
      </c>
      <c r="AU131" s="210" t="s">
        <v>89</v>
      </c>
      <c r="AY131" s="18" t="s">
        <v>218</v>
      </c>
      <c r="BE131" s="211">
        <f>IF(N131="základní",J131,0)</f>
        <v>0</v>
      </c>
      <c r="BF131" s="211">
        <f>IF(N131="snížená",J131,0)</f>
        <v>0</v>
      </c>
      <c r="BG131" s="211">
        <f>IF(N131="zákl. přenesená",J131,0)</f>
        <v>0</v>
      </c>
      <c r="BH131" s="211">
        <f>IF(N131="sníž. přenesená",J131,0)</f>
        <v>0</v>
      </c>
      <c r="BI131" s="211">
        <f>IF(N131="nulová",J131,0)</f>
        <v>0</v>
      </c>
      <c r="BJ131" s="18" t="s">
        <v>217</v>
      </c>
      <c r="BK131" s="211">
        <f>ROUND(I131*H131,2)</f>
        <v>0</v>
      </c>
      <c r="BL131" s="18" t="s">
        <v>217</v>
      </c>
      <c r="BM131" s="210" t="s">
        <v>1673</v>
      </c>
    </row>
    <row r="132" s="2" customFormat="1">
      <c r="A132" s="40"/>
      <c r="B132" s="41"/>
      <c r="C132" s="42"/>
      <c r="D132" s="212" t="s">
        <v>220</v>
      </c>
      <c r="E132" s="42"/>
      <c r="F132" s="213" t="s">
        <v>315</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220</v>
      </c>
      <c r="AU132" s="18" t="s">
        <v>89</v>
      </c>
    </row>
    <row r="133" s="12" customFormat="1">
      <c r="A133" s="12"/>
      <c r="B133" s="217"/>
      <c r="C133" s="218"/>
      <c r="D133" s="212" t="s">
        <v>222</v>
      </c>
      <c r="E133" s="219" t="s">
        <v>39</v>
      </c>
      <c r="F133" s="220" t="s">
        <v>1648</v>
      </c>
      <c r="G133" s="218"/>
      <c r="H133" s="221">
        <v>100</v>
      </c>
      <c r="I133" s="222"/>
      <c r="J133" s="218"/>
      <c r="K133" s="218"/>
      <c r="L133" s="223"/>
      <c r="M133" s="224"/>
      <c r="N133" s="225"/>
      <c r="O133" s="225"/>
      <c r="P133" s="225"/>
      <c r="Q133" s="225"/>
      <c r="R133" s="225"/>
      <c r="S133" s="225"/>
      <c r="T133" s="225"/>
      <c r="U133" s="226"/>
      <c r="V133" s="12"/>
      <c r="W133" s="12"/>
      <c r="X133" s="12"/>
      <c r="Y133" s="12"/>
      <c r="Z133" s="12"/>
      <c r="AA133" s="12"/>
      <c r="AB133" s="12"/>
      <c r="AC133" s="12"/>
      <c r="AD133" s="12"/>
      <c r="AE133" s="12"/>
      <c r="AT133" s="227" t="s">
        <v>222</v>
      </c>
      <c r="AU133" s="227" t="s">
        <v>89</v>
      </c>
      <c r="AV133" s="12" t="s">
        <v>89</v>
      </c>
      <c r="AW133" s="12" t="s">
        <v>41</v>
      </c>
      <c r="AX133" s="12" t="s">
        <v>80</v>
      </c>
      <c r="AY133" s="227" t="s">
        <v>218</v>
      </c>
    </row>
    <row r="134" s="13" customFormat="1">
      <c r="A134" s="13"/>
      <c r="B134" s="228"/>
      <c r="C134" s="229"/>
      <c r="D134" s="212" t="s">
        <v>222</v>
      </c>
      <c r="E134" s="230" t="s">
        <v>39</v>
      </c>
      <c r="F134" s="231" t="s">
        <v>224</v>
      </c>
      <c r="G134" s="229"/>
      <c r="H134" s="232">
        <v>100</v>
      </c>
      <c r="I134" s="233"/>
      <c r="J134" s="229"/>
      <c r="K134" s="229"/>
      <c r="L134" s="234"/>
      <c r="M134" s="235"/>
      <c r="N134" s="236"/>
      <c r="O134" s="236"/>
      <c r="P134" s="236"/>
      <c r="Q134" s="236"/>
      <c r="R134" s="236"/>
      <c r="S134" s="236"/>
      <c r="T134" s="236"/>
      <c r="U134" s="237"/>
      <c r="V134" s="13"/>
      <c r="W134" s="13"/>
      <c r="X134" s="13"/>
      <c r="Y134" s="13"/>
      <c r="Z134" s="13"/>
      <c r="AA134" s="13"/>
      <c r="AB134" s="13"/>
      <c r="AC134" s="13"/>
      <c r="AD134" s="13"/>
      <c r="AE134" s="13"/>
      <c r="AT134" s="238" t="s">
        <v>222</v>
      </c>
      <c r="AU134" s="238" t="s">
        <v>89</v>
      </c>
      <c r="AV134" s="13" t="s">
        <v>217</v>
      </c>
      <c r="AW134" s="13" t="s">
        <v>41</v>
      </c>
      <c r="AX134" s="13" t="s">
        <v>87</v>
      </c>
      <c r="AY134" s="238" t="s">
        <v>218</v>
      </c>
    </row>
    <row r="135" s="2" customFormat="1" ht="16.5" customHeight="1">
      <c r="A135" s="40"/>
      <c r="B135" s="41"/>
      <c r="C135" s="199" t="s">
        <v>219</v>
      </c>
      <c r="D135" s="199" t="s">
        <v>212</v>
      </c>
      <c r="E135" s="200" t="s">
        <v>1674</v>
      </c>
      <c r="F135" s="201" t="s">
        <v>1675</v>
      </c>
      <c r="G135" s="202" t="s">
        <v>169</v>
      </c>
      <c r="H135" s="203">
        <v>0.54000000000000004</v>
      </c>
      <c r="I135" s="204"/>
      <c r="J135" s="205">
        <f>ROUND(I135*H135,2)</f>
        <v>0</v>
      </c>
      <c r="K135" s="201" t="s">
        <v>216</v>
      </c>
      <c r="L135" s="46"/>
      <c r="M135" s="206" t="s">
        <v>39</v>
      </c>
      <c r="N135" s="207" t="s">
        <v>53</v>
      </c>
      <c r="O135" s="87"/>
      <c r="P135" s="208">
        <f>O135*H135</f>
        <v>0</v>
      </c>
      <c r="Q135" s="208">
        <v>0</v>
      </c>
      <c r="R135" s="208">
        <f>Q135*H135</f>
        <v>0</v>
      </c>
      <c r="S135" s="208">
        <v>0</v>
      </c>
      <c r="T135" s="208">
        <f>S135*H135</f>
        <v>0</v>
      </c>
      <c r="U135" s="209" t="s">
        <v>39</v>
      </c>
      <c r="V135" s="40"/>
      <c r="W135" s="40"/>
      <c r="X135" s="40"/>
      <c r="Y135" s="40"/>
      <c r="Z135" s="40"/>
      <c r="AA135" s="40"/>
      <c r="AB135" s="40"/>
      <c r="AC135" s="40"/>
      <c r="AD135" s="40"/>
      <c r="AE135" s="40"/>
      <c r="AR135" s="210" t="s">
        <v>217</v>
      </c>
      <c r="AT135" s="210" t="s">
        <v>212</v>
      </c>
      <c r="AU135" s="210" t="s">
        <v>89</v>
      </c>
      <c r="AY135" s="18" t="s">
        <v>218</v>
      </c>
      <c r="BE135" s="211">
        <f>IF(N135="základní",J135,0)</f>
        <v>0</v>
      </c>
      <c r="BF135" s="211">
        <f>IF(N135="snížená",J135,0)</f>
        <v>0</v>
      </c>
      <c r="BG135" s="211">
        <f>IF(N135="zákl. přenesená",J135,0)</f>
        <v>0</v>
      </c>
      <c r="BH135" s="211">
        <f>IF(N135="sníž. přenesená",J135,0)</f>
        <v>0</v>
      </c>
      <c r="BI135" s="211">
        <f>IF(N135="nulová",J135,0)</f>
        <v>0</v>
      </c>
      <c r="BJ135" s="18" t="s">
        <v>217</v>
      </c>
      <c r="BK135" s="211">
        <f>ROUND(I135*H135,2)</f>
        <v>0</v>
      </c>
      <c r="BL135" s="18" t="s">
        <v>217</v>
      </c>
      <c r="BM135" s="210" t="s">
        <v>1676</v>
      </c>
    </row>
    <row r="136" s="2" customFormat="1">
      <c r="A136" s="40"/>
      <c r="B136" s="41"/>
      <c r="C136" s="42"/>
      <c r="D136" s="212" t="s">
        <v>220</v>
      </c>
      <c r="E136" s="42"/>
      <c r="F136" s="213" t="s">
        <v>1677</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220</v>
      </c>
      <c r="AU136" s="18" t="s">
        <v>89</v>
      </c>
    </row>
    <row r="137" s="12" customFormat="1">
      <c r="A137" s="12"/>
      <c r="B137" s="217"/>
      <c r="C137" s="218"/>
      <c r="D137" s="212" t="s">
        <v>222</v>
      </c>
      <c r="E137" s="219" t="s">
        <v>39</v>
      </c>
      <c r="F137" s="220" t="s">
        <v>1678</v>
      </c>
      <c r="G137" s="218"/>
      <c r="H137" s="221">
        <v>0.54000000000000004</v>
      </c>
      <c r="I137" s="222"/>
      <c r="J137" s="218"/>
      <c r="K137" s="218"/>
      <c r="L137" s="223"/>
      <c r="M137" s="224"/>
      <c r="N137" s="225"/>
      <c r="O137" s="225"/>
      <c r="P137" s="225"/>
      <c r="Q137" s="225"/>
      <c r="R137" s="225"/>
      <c r="S137" s="225"/>
      <c r="T137" s="225"/>
      <c r="U137" s="226"/>
      <c r="V137" s="12"/>
      <c r="W137" s="12"/>
      <c r="X137" s="12"/>
      <c r="Y137" s="12"/>
      <c r="Z137" s="12"/>
      <c r="AA137" s="12"/>
      <c r="AB137" s="12"/>
      <c r="AC137" s="12"/>
      <c r="AD137" s="12"/>
      <c r="AE137" s="12"/>
      <c r="AT137" s="227" t="s">
        <v>222</v>
      </c>
      <c r="AU137" s="227" t="s">
        <v>89</v>
      </c>
      <c r="AV137" s="12" t="s">
        <v>89</v>
      </c>
      <c r="AW137" s="12" t="s">
        <v>41</v>
      </c>
      <c r="AX137" s="12" t="s">
        <v>80</v>
      </c>
      <c r="AY137" s="227" t="s">
        <v>218</v>
      </c>
    </row>
    <row r="138" s="13" customFormat="1">
      <c r="A138" s="13"/>
      <c r="B138" s="228"/>
      <c r="C138" s="229"/>
      <c r="D138" s="212" t="s">
        <v>222</v>
      </c>
      <c r="E138" s="230" t="s">
        <v>39</v>
      </c>
      <c r="F138" s="231" t="s">
        <v>224</v>
      </c>
      <c r="G138" s="229"/>
      <c r="H138" s="232">
        <v>0.54000000000000004</v>
      </c>
      <c r="I138" s="233"/>
      <c r="J138" s="229"/>
      <c r="K138" s="229"/>
      <c r="L138" s="234"/>
      <c r="M138" s="235"/>
      <c r="N138" s="236"/>
      <c r="O138" s="236"/>
      <c r="P138" s="236"/>
      <c r="Q138" s="236"/>
      <c r="R138" s="236"/>
      <c r="S138" s="236"/>
      <c r="T138" s="236"/>
      <c r="U138" s="237"/>
      <c r="V138" s="13"/>
      <c r="W138" s="13"/>
      <c r="X138" s="13"/>
      <c r="Y138" s="13"/>
      <c r="Z138" s="13"/>
      <c r="AA138" s="13"/>
      <c r="AB138" s="13"/>
      <c r="AC138" s="13"/>
      <c r="AD138" s="13"/>
      <c r="AE138" s="13"/>
      <c r="AT138" s="238" t="s">
        <v>222</v>
      </c>
      <c r="AU138" s="238" t="s">
        <v>89</v>
      </c>
      <c r="AV138" s="13" t="s">
        <v>217</v>
      </c>
      <c r="AW138" s="13" t="s">
        <v>41</v>
      </c>
      <c r="AX138" s="13" t="s">
        <v>87</v>
      </c>
      <c r="AY138" s="238" t="s">
        <v>218</v>
      </c>
    </row>
    <row r="139" s="2" customFormat="1" ht="16.5" customHeight="1">
      <c r="A139" s="40"/>
      <c r="B139" s="41"/>
      <c r="C139" s="199" t="s">
        <v>266</v>
      </c>
      <c r="D139" s="199" t="s">
        <v>212</v>
      </c>
      <c r="E139" s="200" t="s">
        <v>1679</v>
      </c>
      <c r="F139" s="201" t="s">
        <v>1680</v>
      </c>
      <c r="G139" s="202" t="s">
        <v>273</v>
      </c>
      <c r="H139" s="203">
        <v>49.850000000000001</v>
      </c>
      <c r="I139" s="204"/>
      <c r="J139" s="205">
        <f>ROUND(I139*H139,2)</f>
        <v>0</v>
      </c>
      <c r="K139" s="201" t="s">
        <v>216</v>
      </c>
      <c r="L139" s="46"/>
      <c r="M139" s="206" t="s">
        <v>39</v>
      </c>
      <c r="N139" s="207" t="s">
        <v>53</v>
      </c>
      <c r="O139" s="87"/>
      <c r="P139" s="208">
        <f>O139*H139</f>
        <v>0</v>
      </c>
      <c r="Q139" s="208">
        <v>0</v>
      </c>
      <c r="R139" s="208">
        <f>Q139*H139</f>
        <v>0</v>
      </c>
      <c r="S139" s="208">
        <v>0</v>
      </c>
      <c r="T139" s="208">
        <f>S139*H139</f>
        <v>0</v>
      </c>
      <c r="U139" s="209" t="s">
        <v>39</v>
      </c>
      <c r="V139" s="40"/>
      <c r="W139" s="40"/>
      <c r="X139" s="40"/>
      <c r="Y139" s="40"/>
      <c r="Z139" s="40"/>
      <c r="AA139" s="40"/>
      <c r="AB139" s="40"/>
      <c r="AC139" s="40"/>
      <c r="AD139" s="40"/>
      <c r="AE139" s="40"/>
      <c r="AR139" s="210" t="s">
        <v>217</v>
      </c>
      <c r="AT139" s="210" t="s">
        <v>212</v>
      </c>
      <c r="AU139" s="210" t="s">
        <v>89</v>
      </c>
      <c r="AY139" s="18" t="s">
        <v>218</v>
      </c>
      <c r="BE139" s="211">
        <f>IF(N139="základní",J139,0)</f>
        <v>0</v>
      </c>
      <c r="BF139" s="211">
        <f>IF(N139="snížená",J139,0)</f>
        <v>0</v>
      </c>
      <c r="BG139" s="211">
        <f>IF(N139="zákl. přenesená",J139,0)</f>
        <v>0</v>
      </c>
      <c r="BH139" s="211">
        <f>IF(N139="sníž. přenesená",J139,0)</f>
        <v>0</v>
      </c>
      <c r="BI139" s="211">
        <f>IF(N139="nulová",J139,0)</f>
        <v>0</v>
      </c>
      <c r="BJ139" s="18" t="s">
        <v>217</v>
      </c>
      <c r="BK139" s="211">
        <f>ROUND(I139*H139,2)</f>
        <v>0</v>
      </c>
      <c r="BL139" s="18" t="s">
        <v>217</v>
      </c>
      <c r="BM139" s="210" t="s">
        <v>1681</v>
      </c>
    </row>
    <row r="140" s="2" customFormat="1">
      <c r="A140" s="40"/>
      <c r="B140" s="41"/>
      <c r="C140" s="42"/>
      <c r="D140" s="212" t="s">
        <v>220</v>
      </c>
      <c r="E140" s="42"/>
      <c r="F140" s="213" t="s">
        <v>1682</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220</v>
      </c>
      <c r="AU140" s="18" t="s">
        <v>89</v>
      </c>
    </row>
    <row r="141" s="12" customFormat="1">
      <c r="A141" s="12"/>
      <c r="B141" s="217"/>
      <c r="C141" s="218"/>
      <c r="D141" s="212" t="s">
        <v>222</v>
      </c>
      <c r="E141" s="219" t="s">
        <v>39</v>
      </c>
      <c r="F141" s="220" t="s">
        <v>1683</v>
      </c>
      <c r="G141" s="218"/>
      <c r="H141" s="221">
        <v>49.850000000000001</v>
      </c>
      <c r="I141" s="222"/>
      <c r="J141" s="218"/>
      <c r="K141" s="218"/>
      <c r="L141" s="223"/>
      <c r="M141" s="224"/>
      <c r="N141" s="225"/>
      <c r="O141" s="225"/>
      <c r="P141" s="225"/>
      <c r="Q141" s="225"/>
      <c r="R141" s="225"/>
      <c r="S141" s="225"/>
      <c r="T141" s="225"/>
      <c r="U141" s="226"/>
      <c r="V141" s="12"/>
      <c r="W141" s="12"/>
      <c r="X141" s="12"/>
      <c r="Y141" s="12"/>
      <c r="Z141" s="12"/>
      <c r="AA141" s="12"/>
      <c r="AB141" s="12"/>
      <c r="AC141" s="12"/>
      <c r="AD141" s="12"/>
      <c r="AE141" s="12"/>
      <c r="AT141" s="227" t="s">
        <v>222</v>
      </c>
      <c r="AU141" s="227" t="s">
        <v>89</v>
      </c>
      <c r="AV141" s="12" t="s">
        <v>89</v>
      </c>
      <c r="AW141" s="12" t="s">
        <v>41</v>
      </c>
      <c r="AX141" s="12" t="s">
        <v>80</v>
      </c>
      <c r="AY141" s="227" t="s">
        <v>218</v>
      </c>
    </row>
    <row r="142" s="13" customFormat="1">
      <c r="A142" s="13"/>
      <c r="B142" s="228"/>
      <c r="C142" s="229"/>
      <c r="D142" s="212" t="s">
        <v>222</v>
      </c>
      <c r="E142" s="230" t="s">
        <v>39</v>
      </c>
      <c r="F142" s="231" t="s">
        <v>224</v>
      </c>
      <c r="G142" s="229"/>
      <c r="H142" s="232">
        <v>49.850000000000001</v>
      </c>
      <c r="I142" s="233"/>
      <c r="J142" s="229"/>
      <c r="K142" s="229"/>
      <c r="L142" s="234"/>
      <c r="M142" s="235"/>
      <c r="N142" s="236"/>
      <c r="O142" s="236"/>
      <c r="P142" s="236"/>
      <c r="Q142" s="236"/>
      <c r="R142" s="236"/>
      <c r="S142" s="236"/>
      <c r="T142" s="236"/>
      <c r="U142" s="237"/>
      <c r="V142" s="13"/>
      <c r="W142" s="13"/>
      <c r="X142" s="13"/>
      <c r="Y142" s="13"/>
      <c r="Z142" s="13"/>
      <c r="AA142" s="13"/>
      <c r="AB142" s="13"/>
      <c r="AC142" s="13"/>
      <c r="AD142" s="13"/>
      <c r="AE142" s="13"/>
      <c r="AT142" s="238" t="s">
        <v>222</v>
      </c>
      <c r="AU142" s="238" t="s">
        <v>89</v>
      </c>
      <c r="AV142" s="13" t="s">
        <v>217</v>
      </c>
      <c r="AW142" s="13" t="s">
        <v>41</v>
      </c>
      <c r="AX142" s="13" t="s">
        <v>87</v>
      </c>
      <c r="AY142" s="238" t="s">
        <v>218</v>
      </c>
    </row>
    <row r="143" s="15" customFormat="1" ht="25.92" customHeight="1">
      <c r="A143" s="15"/>
      <c r="B143" s="260"/>
      <c r="C143" s="261"/>
      <c r="D143" s="262" t="s">
        <v>79</v>
      </c>
      <c r="E143" s="263" t="s">
        <v>165</v>
      </c>
      <c r="F143" s="263" t="s">
        <v>162</v>
      </c>
      <c r="G143" s="261"/>
      <c r="H143" s="261"/>
      <c r="I143" s="264"/>
      <c r="J143" s="265">
        <f>BK143</f>
        <v>0</v>
      </c>
      <c r="K143" s="261"/>
      <c r="L143" s="266"/>
      <c r="M143" s="267"/>
      <c r="N143" s="268"/>
      <c r="O143" s="268"/>
      <c r="P143" s="269">
        <f>SUM(P144:P148)</f>
        <v>0</v>
      </c>
      <c r="Q143" s="268"/>
      <c r="R143" s="269">
        <f>SUM(R144:R148)</f>
        <v>0</v>
      </c>
      <c r="S143" s="268"/>
      <c r="T143" s="269">
        <f>SUM(T144:T148)</f>
        <v>0</v>
      </c>
      <c r="U143" s="270"/>
      <c r="V143" s="15"/>
      <c r="W143" s="15"/>
      <c r="X143" s="15"/>
      <c r="Y143" s="15"/>
      <c r="Z143" s="15"/>
      <c r="AA143" s="15"/>
      <c r="AB143" s="15"/>
      <c r="AC143" s="15"/>
      <c r="AD143" s="15"/>
      <c r="AE143" s="15"/>
      <c r="AR143" s="271" t="s">
        <v>243</v>
      </c>
      <c r="AT143" s="272" t="s">
        <v>79</v>
      </c>
      <c r="AU143" s="272" t="s">
        <v>80</v>
      </c>
      <c r="AY143" s="271" t="s">
        <v>218</v>
      </c>
      <c r="BK143" s="273">
        <f>SUM(BK144:BK148)</f>
        <v>0</v>
      </c>
    </row>
    <row r="144" s="2" customFormat="1" ht="55.5" customHeight="1">
      <c r="A144" s="40"/>
      <c r="B144" s="41"/>
      <c r="C144" s="199" t="s">
        <v>227</v>
      </c>
      <c r="D144" s="199" t="s">
        <v>212</v>
      </c>
      <c r="E144" s="200" t="s">
        <v>397</v>
      </c>
      <c r="F144" s="201" t="s">
        <v>398</v>
      </c>
      <c r="G144" s="202" t="s">
        <v>179</v>
      </c>
      <c r="H144" s="203">
        <v>100</v>
      </c>
      <c r="I144" s="204"/>
      <c r="J144" s="205">
        <f>ROUND(I144*H144,2)</f>
        <v>0</v>
      </c>
      <c r="K144" s="201" t="s">
        <v>216</v>
      </c>
      <c r="L144" s="46"/>
      <c r="M144" s="206" t="s">
        <v>39</v>
      </c>
      <c r="N144" s="207" t="s">
        <v>53</v>
      </c>
      <c r="O144" s="87"/>
      <c r="P144" s="208">
        <f>O144*H144</f>
        <v>0</v>
      </c>
      <c r="Q144" s="208">
        <v>0</v>
      </c>
      <c r="R144" s="208">
        <f>Q144*H144</f>
        <v>0</v>
      </c>
      <c r="S144" s="208">
        <v>0</v>
      </c>
      <c r="T144" s="208">
        <f>S144*H144</f>
        <v>0</v>
      </c>
      <c r="U144" s="209" t="s">
        <v>39</v>
      </c>
      <c r="V144" s="40"/>
      <c r="W144" s="40"/>
      <c r="X144" s="40"/>
      <c r="Y144" s="40"/>
      <c r="Z144" s="40"/>
      <c r="AA144" s="40"/>
      <c r="AB144" s="40"/>
      <c r="AC144" s="40"/>
      <c r="AD144" s="40"/>
      <c r="AE144" s="40"/>
      <c r="AR144" s="210" t="s">
        <v>217</v>
      </c>
      <c r="AT144" s="210" t="s">
        <v>212</v>
      </c>
      <c r="AU144" s="210" t="s">
        <v>87</v>
      </c>
      <c r="AY144" s="18" t="s">
        <v>218</v>
      </c>
      <c r="BE144" s="211">
        <f>IF(N144="základní",J144,0)</f>
        <v>0</v>
      </c>
      <c r="BF144" s="211">
        <f>IF(N144="snížená",J144,0)</f>
        <v>0</v>
      </c>
      <c r="BG144" s="211">
        <f>IF(N144="zákl. přenesená",J144,0)</f>
        <v>0</v>
      </c>
      <c r="BH144" s="211">
        <f>IF(N144="sníž. přenesená",J144,0)</f>
        <v>0</v>
      </c>
      <c r="BI144" s="211">
        <f>IF(N144="nulová",J144,0)</f>
        <v>0</v>
      </c>
      <c r="BJ144" s="18" t="s">
        <v>217</v>
      </c>
      <c r="BK144" s="211">
        <f>ROUND(I144*H144,2)</f>
        <v>0</v>
      </c>
      <c r="BL144" s="18" t="s">
        <v>217</v>
      </c>
      <c r="BM144" s="210" t="s">
        <v>1684</v>
      </c>
    </row>
    <row r="145" s="2" customFormat="1">
      <c r="A145" s="40"/>
      <c r="B145" s="41"/>
      <c r="C145" s="42"/>
      <c r="D145" s="212" t="s">
        <v>220</v>
      </c>
      <c r="E145" s="42"/>
      <c r="F145" s="213" t="s">
        <v>400</v>
      </c>
      <c r="G145" s="42"/>
      <c r="H145" s="42"/>
      <c r="I145" s="214"/>
      <c r="J145" s="42"/>
      <c r="K145" s="42"/>
      <c r="L145" s="46"/>
      <c r="M145" s="215"/>
      <c r="N145" s="216"/>
      <c r="O145" s="87"/>
      <c r="P145" s="87"/>
      <c r="Q145" s="87"/>
      <c r="R145" s="87"/>
      <c r="S145" s="87"/>
      <c r="T145" s="87"/>
      <c r="U145" s="88"/>
      <c r="V145" s="40"/>
      <c r="W145" s="40"/>
      <c r="X145" s="40"/>
      <c r="Y145" s="40"/>
      <c r="Z145" s="40"/>
      <c r="AA145" s="40"/>
      <c r="AB145" s="40"/>
      <c r="AC145" s="40"/>
      <c r="AD145" s="40"/>
      <c r="AE145" s="40"/>
      <c r="AT145" s="18" t="s">
        <v>220</v>
      </c>
      <c r="AU145" s="18" t="s">
        <v>87</v>
      </c>
    </row>
    <row r="146" s="2" customFormat="1">
      <c r="A146" s="40"/>
      <c r="B146" s="41"/>
      <c r="C146" s="42"/>
      <c r="D146" s="212" t="s">
        <v>234</v>
      </c>
      <c r="E146" s="42"/>
      <c r="F146" s="239" t="s">
        <v>401</v>
      </c>
      <c r="G146" s="42"/>
      <c r="H146" s="42"/>
      <c r="I146" s="214"/>
      <c r="J146" s="42"/>
      <c r="K146" s="42"/>
      <c r="L146" s="46"/>
      <c r="M146" s="215"/>
      <c r="N146" s="216"/>
      <c r="O146" s="87"/>
      <c r="P146" s="87"/>
      <c r="Q146" s="87"/>
      <c r="R146" s="87"/>
      <c r="S146" s="87"/>
      <c r="T146" s="87"/>
      <c r="U146" s="88"/>
      <c r="V146" s="40"/>
      <c r="W146" s="40"/>
      <c r="X146" s="40"/>
      <c r="Y146" s="40"/>
      <c r="Z146" s="40"/>
      <c r="AA146" s="40"/>
      <c r="AB146" s="40"/>
      <c r="AC146" s="40"/>
      <c r="AD146" s="40"/>
      <c r="AE146" s="40"/>
      <c r="AT146" s="18" t="s">
        <v>234</v>
      </c>
      <c r="AU146" s="18" t="s">
        <v>87</v>
      </c>
    </row>
    <row r="147" s="12" customFormat="1">
      <c r="A147" s="12"/>
      <c r="B147" s="217"/>
      <c r="C147" s="218"/>
      <c r="D147" s="212" t="s">
        <v>222</v>
      </c>
      <c r="E147" s="219" t="s">
        <v>39</v>
      </c>
      <c r="F147" s="220" t="s">
        <v>1685</v>
      </c>
      <c r="G147" s="218"/>
      <c r="H147" s="221">
        <v>100</v>
      </c>
      <c r="I147" s="222"/>
      <c r="J147" s="218"/>
      <c r="K147" s="218"/>
      <c r="L147" s="223"/>
      <c r="M147" s="224"/>
      <c r="N147" s="225"/>
      <c r="O147" s="225"/>
      <c r="P147" s="225"/>
      <c r="Q147" s="225"/>
      <c r="R147" s="225"/>
      <c r="S147" s="225"/>
      <c r="T147" s="225"/>
      <c r="U147" s="226"/>
      <c r="V147" s="12"/>
      <c r="W147" s="12"/>
      <c r="X147" s="12"/>
      <c r="Y147" s="12"/>
      <c r="Z147" s="12"/>
      <c r="AA147" s="12"/>
      <c r="AB147" s="12"/>
      <c r="AC147" s="12"/>
      <c r="AD147" s="12"/>
      <c r="AE147" s="12"/>
      <c r="AT147" s="227" t="s">
        <v>222</v>
      </c>
      <c r="AU147" s="227" t="s">
        <v>87</v>
      </c>
      <c r="AV147" s="12" t="s">
        <v>89</v>
      </c>
      <c r="AW147" s="12" t="s">
        <v>41</v>
      </c>
      <c r="AX147" s="12" t="s">
        <v>80</v>
      </c>
      <c r="AY147" s="227" t="s">
        <v>218</v>
      </c>
    </row>
    <row r="148" s="13" customFormat="1">
      <c r="A148" s="13"/>
      <c r="B148" s="228"/>
      <c r="C148" s="229"/>
      <c r="D148" s="212" t="s">
        <v>222</v>
      </c>
      <c r="E148" s="230" t="s">
        <v>1648</v>
      </c>
      <c r="F148" s="231" t="s">
        <v>224</v>
      </c>
      <c r="G148" s="229"/>
      <c r="H148" s="232">
        <v>100</v>
      </c>
      <c r="I148" s="233"/>
      <c r="J148" s="229"/>
      <c r="K148" s="229"/>
      <c r="L148" s="234"/>
      <c r="M148" s="276"/>
      <c r="N148" s="277"/>
      <c r="O148" s="277"/>
      <c r="P148" s="277"/>
      <c r="Q148" s="277"/>
      <c r="R148" s="277"/>
      <c r="S148" s="277"/>
      <c r="T148" s="277"/>
      <c r="U148" s="278"/>
      <c r="V148" s="13"/>
      <c r="W148" s="13"/>
      <c r="X148" s="13"/>
      <c r="Y148" s="13"/>
      <c r="Z148" s="13"/>
      <c r="AA148" s="13"/>
      <c r="AB148" s="13"/>
      <c r="AC148" s="13"/>
      <c r="AD148" s="13"/>
      <c r="AE148" s="13"/>
      <c r="AT148" s="238" t="s">
        <v>222</v>
      </c>
      <c r="AU148" s="238" t="s">
        <v>87</v>
      </c>
      <c r="AV148" s="13" t="s">
        <v>217</v>
      </c>
      <c r="AW148" s="13" t="s">
        <v>41</v>
      </c>
      <c r="AX148" s="13" t="s">
        <v>87</v>
      </c>
      <c r="AY148" s="238" t="s">
        <v>218</v>
      </c>
    </row>
    <row r="149" s="2" customFormat="1" ht="6.96" customHeight="1">
      <c r="A149" s="40"/>
      <c r="B149" s="62"/>
      <c r="C149" s="63"/>
      <c r="D149" s="63"/>
      <c r="E149" s="63"/>
      <c r="F149" s="63"/>
      <c r="G149" s="63"/>
      <c r="H149" s="63"/>
      <c r="I149" s="63"/>
      <c r="J149" s="63"/>
      <c r="K149" s="63"/>
      <c r="L149" s="46"/>
      <c r="M149" s="40"/>
      <c r="O149" s="40"/>
      <c r="P149" s="40"/>
      <c r="Q149" s="40"/>
      <c r="R149" s="40"/>
      <c r="S149" s="40"/>
      <c r="T149" s="40"/>
      <c r="U149" s="40"/>
      <c r="V149" s="40"/>
      <c r="W149" s="40"/>
      <c r="X149" s="40"/>
      <c r="Y149" s="40"/>
      <c r="Z149" s="40"/>
      <c r="AA149" s="40"/>
      <c r="AB149" s="40"/>
      <c r="AC149" s="40"/>
      <c r="AD149" s="40"/>
      <c r="AE149" s="40"/>
    </row>
  </sheetData>
  <sheetProtection sheet="1" autoFilter="0" formatColumns="0" formatRows="0" objects="1" scenarios="1" spinCount="100000" saltValue="j4UjyWtUhkgJesJoVNqpRMUsDthtugsuB31c/MTbq8Tf1r04x5o54PglHDpUB8Mh4LAZYDxb8WYg1LpEFplA6w==" hashValue="FNXLOaginT9iUutoCPk9fBZBOdmH3f5Q3kPpF0Kihqq81DrNGwJTICgD1M5gd+h38hYuOhF1DUTl/q4nNfVaog==" algorithmName="SHA-512" password="CDD6"/>
  <autoFilter ref="C87:K148"/>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146</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173</v>
      </c>
      <c r="L4" s="21"/>
      <c r="M4" s="145" t="s">
        <v>10</v>
      </c>
      <c r="AT4" s="18" t="s">
        <v>41</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1686</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1687</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ROUND((SUM(BE88:BE99)),  2)</f>
        <v>0</v>
      </c>
      <c r="G35" s="40"/>
      <c r="H35" s="40"/>
      <c r="I35" s="161">
        <v>0.20999999999999999</v>
      </c>
      <c r="J35" s="160">
        <f>ROUND(((SUM(BE88:BE99))*I35),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ROUND((SUM(BF88:BF99)),  2)</f>
        <v>0</v>
      </c>
      <c r="G36" s="40"/>
      <c r="H36" s="40"/>
      <c r="I36" s="161">
        <v>0.14999999999999999</v>
      </c>
      <c r="J36" s="160">
        <f>ROUND(((SUM(BF88:BF99))*I36),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ROUND((SUM(BG88:BG99)),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ROUND((SUM(BH88:BH99)),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ROUND((SUM(BI88:BI99)),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1686</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 xml:space="preserve">Č61 - Výhybky  2,3ab,5ab,6ab,DSK</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194</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195</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196</v>
      </c>
      <c r="E66" s="181"/>
      <c r="F66" s="181"/>
      <c r="G66" s="181"/>
      <c r="H66" s="181"/>
      <c r="I66" s="181"/>
      <c r="J66" s="182">
        <f>J95</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198</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26.25" customHeight="1">
      <c r="A76" s="40"/>
      <c r="B76" s="41"/>
      <c r="C76" s="42"/>
      <c r="D76" s="42"/>
      <c r="E76" s="173" t="str">
        <f>E7</f>
        <v>Oprava kolejí a výhybek v žst. Úpořiny - změna1 po prohlídce staveniště</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184</v>
      </c>
      <c r="D77" s="23"/>
      <c r="E77" s="23"/>
      <c r="F77" s="23"/>
      <c r="G77" s="23"/>
      <c r="H77" s="23"/>
      <c r="I77" s="23"/>
      <c r="J77" s="23"/>
      <c r="K77" s="23"/>
      <c r="L77" s="21"/>
    </row>
    <row r="78" s="2" customFormat="1" ht="16.5" customHeight="1">
      <c r="A78" s="40"/>
      <c r="B78" s="41"/>
      <c r="C78" s="42"/>
      <c r="D78" s="42"/>
      <c r="E78" s="173" t="s">
        <v>1686</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186</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 xml:space="preserve">Č61 - Výhybky  2,3ab,5ab,6ab,DSK</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Úpořiny</v>
      </c>
      <c r="G82" s="42"/>
      <c r="H82" s="42"/>
      <c r="I82" s="33" t="s">
        <v>24</v>
      </c>
      <c r="J82" s="75" t="str">
        <f>IF(J14="","",J14)</f>
        <v>27. 1. 2021</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železnic, státní organizac</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 Horák Jiří, horak@szdc.cz, +420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199</v>
      </c>
      <c r="D87" s="192" t="s">
        <v>65</v>
      </c>
      <c r="E87" s="192" t="s">
        <v>61</v>
      </c>
      <c r="F87" s="192" t="s">
        <v>62</v>
      </c>
      <c r="G87" s="192" t="s">
        <v>200</v>
      </c>
      <c r="H87" s="192" t="s">
        <v>201</v>
      </c>
      <c r="I87" s="192" t="s">
        <v>202</v>
      </c>
      <c r="J87" s="192" t="s">
        <v>192</v>
      </c>
      <c r="K87" s="193" t="s">
        <v>203</v>
      </c>
      <c r="L87" s="194"/>
      <c r="M87" s="95" t="s">
        <v>39</v>
      </c>
      <c r="N87" s="96" t="s">
        <v>50</v>
      </c>
      <c r="O87" s="96" t="s">
        <v>204</v>
      </c>
      <c r="P87" s="96" t="s">
        <v>205</v>
      </c>
      <c r="Q87" s="96" t="s">
        <v>206</v>
      </c>
      <c r="R87" s="96" t="s">
        <v>207</v>
      </c>
      <c r="S87" s="96" t="s">
        <v>208</v>
      </c>
      <c r="T87" s="96" t="s">
        <v>209</v>
      </c>
      <c r="U87" s="97" t="s">
        <v>210</v>
      </c>
      <c r="V87" s="189"/>
      <c r="W87" s="189"/>
      <c r="X87" s="189"/>
      <c r="Y87" s="189"/>
      <c r="Z87" s="189"/>
      <c r="AA87" s="189"/>
      <c r="AB87" s="189"/>
      <c r="AC87" s="189"/>
      <c r="AD87" s="189"/>
      <c r="AE87" s="189"/>
    </row>
    <row r="88" s="2" customFormat="1" ht="22.8" customHeight="1">
      <c r="A88" s="40"/>
      <c r="B88" s="41"/>
      <c r="C88" s="102" t="s">
        <v>211</v>
      </c>
      <c r="D88" s="42"/>
      <c r="E88" s="42"/>
      <c r="F88" s="42"/>
      <c r="G88" s="42"/>
      <c r="H88" s="42"/>
      <c r="I88" s="42"/>
      <c r="J88" s="195">
        <f>BK88</f>
        <v>0</v>
      </c>
      <c r="K88" s="42"/>
      <c r="L88" s="46"/>
      <c r="M88" s="98"/>
      <c r="N88" s="196"/>
      <c r="O88" s="99"/>
      <c r="P88" s="197">
        <f>P89+P95</f>
        <v>0</v>
      </c>
      <c r="Q88" s="99"/>
      <c r="R88" s="197">
        <f>R89+R95</f>
        <v>0</v>
      </c>
      <c r="S88" s="99"/>
      <c r="T88" s="197">
        <f>T89+T95</f>
        <v>0</v>
      </c>
      <c r="U88" s="100"/>
      <c r="V88" s="40"/>
      <c r="W88" s="40"/>
      <c r="X88" s="40"/>
      <c r="Y88" s="40"/>
      <c r="Z88" s="40"/>
      <c r="AA88" s="40"/>
      <c r="AB88" s="40"/>
      <c r="AC88" s="40"/>
      <c r="AD88" s="40"/>
      <c r="AE88" s="40"/>
      <c r="AT88" s="18" t="s">
        <v>79</v>
      </c>
      <c r="AU88" s="18" t="s">
        <v>193</v>
      </c>
      <c r="BK88" s="198">
        <f>BK89+BK95</f>
        <v>0</v>
      </c>
    </row>
    <row r="89" s="15" customFormat="1" ht="25.92" customHeight="1">
      <c r="A89" s="15"/>
      <c r="B89" s="260"/>
      <c r="C89" s="261"/>
      <c r="D89" s="262" t="s">
        <v>79</v>
      </c>
      <c r="E89" s="263" t="s">
        <v>327</v>
      </c>
      <c r="F89" s="263" t="s">
        <v>328</v>
      </c>
      <c r="G89" s="261"/>
      <c r="H89" s="261"/>
      <c r="I89" s="264"/>
      <c r="J89" s="265">
        <f>BK89</f>
        <v>0</v>
      </c>
      <c r="K89" s="261"/>
      <c r="L89" s="266"/>
      <c r="M89" s="267"/>
      <c r="N89" s="268"/>
      <c r="O89" s="268"/>
      <c r="P89" s="269">
        <f>P90</f>
        <v>0</v>
      </c>
      <c r="Q89" s="268"/>
      <c r="R89" s="269">
        <f>R90</f>
        <v>0</v>
      </c>
      <c r="S89" s="268"/>
      <c r="T89" s="269">
        <f>T90</f>
        <v>0</v>
      </c>
      <c r="U89" s="270"/>
      <c r="V89" s="15"/>
      <c r="W89" s="15"/>
      <c r="X89" s="15"/>
      <c r="Y89" s="15"/>
      <c r="Z89" s="15"/>
      <c r="AA89" s="15"/>
      <c r="AB89" s="15"/>
      <c r="AC89" s="15"/>
      <c r="AD89" s="15"/>
      <c r="AE89" s="15"/>
      <c r="AR89" s="271" t="s">
        <v>87</v>
      </c>
      <c r="AT89" s="272" t="s">
        <v>79</v>
      </c>
      <c r="AU89" s="272" t="s">
        <v>80</v>
      </c>
      <c r="AY89" s="271" t="s">
        <v>218</v>
      </c>
      <c r="BK89" s="273">
        <f>BK90</f>
        <v>0</v>
      </c>
    </row>
    <row r="90" s="15" customFormat="1" ht="22.8" customHeight="1">
      <c r="A90" s="15"/>
      <c r="B90" s="260"/>
      <c r="C90" s="261"/>
      <c r="D90" s="262" t="s">
        <v>79</v>
      </c>
      <c r="E90" s="274" t="s">
        <v>243</v>
      </c>
      <c r="F90" s="274" t="s">
        <v>329</v>
      </c>
      <c r="G90" s="261"/>
      <c r="H90" s="261"/>
      <c r="I90" s="264"/>
      <c r="J90" s="275">
        <f>BK90</f>
        <v>0</v>
      </c>
      <c r="K90" s="261"/>
      <c r="L90" s="266"/>
      <c r="M90" s="267"/>
      <c r="N90" s="268"/>
      <c r="O90" s="268"/>
      <c r="P90" s="269">
        <f>SUM(P91:P94)</f>
        <v>0</v>
      </c>
      <c r="Q90" s="268"/>
      <c r="R90" s="269">
        <f>SUM(R91:R94)</f>
        <v>0</v>
      </c>
      <c r="S90" s="268"/>
      <c r="T90" s="269">
        <f>SUM(T91:T94)</f>
        <v>0</v>
      </c>
      <c r="U90" s="270"/>
      <c r="V90" s="15"/>
      <c r="W90" s="15"/>
      <c r="X90" s="15"/>
      <c r="Y90" s="15"/>
      <c r="Z90" s="15"/>
      <c r="AA90" s="15"/>
      <c r="AB90" s="15"/>
      <c r="AC90" s="15"/>
      <c r="AD90" s="15"/>
      <c r="AE90" s="15"/>
      <c r="AR90" s="271" t="s">
        <v>87</v>
      </c>
      <c r="AT90" s="272" t="s">
        <v>79</v>
      </c>
      <c r="AU90" s="272" t="s">
        <v>87</v>
      </c>
      <c r="AY90" s="271" t="s">
        <v>218</v>
      </c>
      <c r="BK90" s="273">
        <f>SUM(BK91:BK94)</f>
        <v>0</v>
      </c>
    </row>
    <row r="91" s="2" customFormat="1">
      <c r="A91" s="40"/>
      <c r="B91" s="41"/>
      <c r="C91" s="250" t="s">
        <v>87</v>
      </c>
      <c r="D91" s="250" t="s">
        <v>313</v>
      </c>
      <c r="E91" s="251" t="s">
        <v>1688</v>
      </c>
      <c r="F91" s="252" t="s">
        <v>1689</v>
      </c>
      <c r="G91" s="253" t="s">
        <v>1690</v>
      </c>
      <c r="H91" s="254">
        <v>3</v>
      </c>
      <c r="I91" s="255"/>
      <c r="J91" s="256">
        <f>ROUND(I91*H91,2)</f>
        <v>0</v>
      </c>
      <c r="K91" s="252" t="s">
        <v>216</v>
      </c>
      <c r="L91" s="257"/>
      <c r="M91" s="258" t="s">
        <v>39</v>
      </c>
      <c r="N91" s="259"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1691</v>
      </c>
      <c r="AT91" s="210" t="s">
        <v>313</v>
      </c>
      <c r="AU91" s="210" t="s">
        <v>89</v>
      </c>
      <c r="AY91" s="18" t="s">
        <v>218</v>
      </c>
      <c r="BE91" s="211">
        <f>IF(N91="základní",J91,0)</f>
        <v>0</v>
      </c>
      <c r="BF91" s="211">
        <f>IF(N91="snížená",J91,0)</f>
        <v>0</v>
      </c>
      <c r="BG91" s="211">
        <f>IF(N91="zákl. přenesená",J91,0)</f>
        <v>0</v>
      </c>
      <c r="BH91" s="211">
        <f>IF(N91="sníž. přenesená",J91,0)</f>
        <v>0</v>
      </c>
      <c r="BI91" s="211">
        <f>IF(N91="nulová",J91,0)</f>
        <v>0</v>
      </c>
      <c r="BJ91" s="18" t="s">
        <v>217</v>
      </c>
      <c r="BK91" s="211">
        <f>ROUND(I91*H91,2)</f>
        <v>0</v>
      </c>
      <c r="BL91" s="18" t="s">
        <v>521</v>
      </c>
      <c r="BM91" s="210" t="s">
        <v>1692</v>
      </c>
    </row>
    <row r="92" s="2" customFormat="1">
      <c r="A92" s="40"/>
      <c r="B92" s="41"/>
      <c r="C92" s="42"/>
      <c r="D92" s="212" t="s">
        <v>220</v>
      </c>
      <c r="E92" s="42"/>
      <c r="F92" s="213" t="s">
        <v>1689</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220</v>
      </c>
      <c r="AU92" s="18" t="s">
        <v>89</v>
      </c>
    </row>
    <row r="93" s="2" customFormat="1">
      <c r="A93" s="40"/>
      <c r="B93" s="41"/>
      <c r="C93" s="250" t="s">
        <v>89</v>
      </c>
      <c r="D93" s="250" t="s">
        <v>313</v>
      </c>
      <c r="E93" s="251" t="s">
        <v>1693</v>
      </c>
      <c r="F93" s="252" t="s">
        <v>1694</v>
      </c>
      <c r="G93" s="253" t="s">
        <v>1690</v>
      </c>
      <c r="H93" s="254">
        <v>1</v>
      </c>
      <c r="I93" s="255"/>
      <c r="J93" s="256">
        <f>ROUND(I93*H93,2)</f>
        <v>0</v>
      </c>
      <c r="K93" s="252" t="s">
        <v>216</v>
      </c>
      <c r="L93" s="257"/>
      <c r="M93" s="258" t="s">
        <v>39</v>
      </c>
      <c r="N93" s="259"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1691</v>
      </c>
      <c r="AT93" s="210" t="s">
        <v>313</v>
      </c>
      <c r="AU93" s="210" t="s">
        <v>89</v>
      </c>
      <c r="AY93" s="18" t="s">
        <v>218</v>
      </c>
      <c r="BE93" s="211">
        <f>IF(N93="základní",J93,0)</f>
        <v>0</v>
      </c>
      <c r="BF93" s="211">
        <f>IF(N93="snížená",J93,0)</f>
        <v>0</v>
      </c>
      <c r="BG93" s="211">
        <f>IF(N93="zákl. přenesená",J93,0)</f>
        <v>0</v>
      </c>
      <c r="BH93" s="211">
        <f>IF(N93="sníž. přenesená",J93,0)</f>
        <v>0</v>
      </c>
      <c r="BI93" s="211">
        <f>IF(N93="nulová",J93,0)</f>
        <v>0</v>
      </c>
      <c r="BJ93" s="18" t="s">
        <v>217</v>
      </c>
      <c r="BK93" s="211">
        <f>ROUND(I93*H93,2)</f>
        <v>0</v>
      </c>
      <c r="BL93" s="18" t="s">
        <v>521</v>
      </c>
      <c r="BM93" s="210" t="s">
        <v>1695</v>
      </c>
    </row>
    <row r="94" s="2" customFormat="1">
      <c r="A94" s="40"/>
      <c r="B94" s="41"/>
      <c r="C94" s="42"/>
      <c r="D94" s="212" t="s">
        <v>220</v>
      </c>
      <c r="E94" s="42"/>
      <c r="F94" s="213" t="s">
        <v>1694</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220</v>
      </c>
      <c r="AU94" s="18" t="s">
        <v>89</v>
      </c>
    </row>
    <row r="95" s="15" customFormat="1" ht="25.92" customHeight="1">
      <c r="A95" s="15"/>
      <c r="B95" s="260"/>
      <c r="C95" s="261"/>
      <c r="D95" s="262" t="s">
        <v>79</v>
      </c>
      <c r="E95" s="263" t="s">
        <v>388</v>
      </c>
      <c r="F95" s="263" t="s">
        <v>389</v>
      </c>
      <c r="G95" s="261"/>
      <c r="H95" s="261"/>
      <c r="I95" s="264"/>
      <c r="J95" s="265">
        <f>BK95</f>
        <v>0</v>
      </c>
      <c r="K95" s="261"/>
      <c r="L95" s="266"/>
      <c r="M95" s="267"/>
      <c r="N95" s="268"/>
      <c r="O95" s="268"/>
      <c r="P95" s="269">
        <f>SUM(P96:P99)</f>
        <v>0</v>
      </c>
      <c r="Q95" s="268"/>
      <c r="R95" s="269">
        <f>SUM(R96:R99)</f>
        <v>0</v>
      </c>
      <c r="S95" s="268"/>
      <c r="T95" s="269">
        <f>SUM(T96:T99)</f>
        <v>0</v>
      </c>
      <c r="U95" s="270"/>
      <c r="V95" s="15"/>
      <c r="W95" s="15"/>
      <c r="X95" s="15"/>
      <c r="Y95" s="15"/>
      <c r="Z95" s="15"/>
      <c r="AA95" s="15"/>
      <c r="AB95" s="15"/>
      <c r="AC95" s="15"/>
      <c r="AD95" s="15"/>
      <c r="AE95" s="15"/>
      <c r="AR95" s="271" t="s">
        <v>217</v>
      </c>
      <c r="AT95" s="272" t="s">
        <v>79</v>
      </c>
      <c r="AU95" s="272" t="s">
        <v>80</v>
      </c>
      <c r="AY95" s="271" t="s">
        <v>218</v>
      </c>
      <c r="BK95" s="273">
        <f>SUM(BK96:BK99)</f>
        <v>0</v>
      </c>
    </row>
    <row r="96" s="2" customFormat="1" ht="44.25" customHeight="1">
      <c r="A96" s="40"/>
      <c r="B96" s="41"/>
      <c r="C96" s="199" t="s">
        <v>229</v>
      </c>
      <c r="D96" s="199" t="s">
        <v>212</v>
      </c>
      <c r="E96" s="200" t="s">
        <v>1696</v>
      </c>
      <c r="F96" s="201" t="s">
        <v>1697</v>
      </c>
      <c r="G96" s="202" t="s">
        <v>239</v>
      </c>
      <c r="H96" s="203">
        <v>1</v>
      </c>
      <c r="I96" s="204"/>
      <c r="J96" s="205">
        <f>ROUND(I96*H96,2)</f>
        <v>0</v>
      </c>
      <c r="K96" s="201" t="s">
        <v>216</v>
      </c>
      <c r="L96" s="46"/>
      <c r="M96" s="206" t="s">
        <v>39</v>
      </c>
      <c r="N96" s="207" t="s">
        <v>53</v>
      </c>
      <c r="O96" s="87"/>
      <c r="P96" s="208">
        <f>O96*H96</f>
        <v>0</v>
      </c>
      <c r="Q96" s="208">
        <v>0</v>
      </c>
      <c r="R96" s="208">
        <f>Q96*H96</f>
        <v>0</v>
      </c>
      <c r="S96" s="208">
        <v>0</v>
      </c>
      <c r="T96" s="208">
        <f>S96*H96</f>
        <v>0</v>
      </c>
      <c r="U96" s="209" t="s">
        <v>39</v>
      </c>
      <c r="V96" s="40"/>
      <c r="W96" s="40"/>
      <c r="X96" s="40"/>
      <c r="Y96" s="40"/>
      <c r="Z96" s="40"/>
      <c r="AA96" s="40"/>
      <c r="AB96" s="40"/>
      <c r="AC96" s="40"/>
      <c r="AD96" s="40"/>
      <c r="AE96" s="40"/>
      <c r="AR96" s="210" t="s">
        <v>393</v>
      </c>
      <c r="AT96" s="210" t="s">
        <v>212</v>
      </c>
      <c r="AU96" s="210" t="s">
        <v>87</v>
      </c>
      <c r="AY96" s="18" t="s">
        <v>218</v>
      </c>
      <c r="BE96" s="211">
        <f>IF(N96="základní",J96,0)</f>
        <v>0</v>
      </c>
      <c r="BF96" s="211">
        <f>IF(N96="snížená",J96,0)</f>
        <v>0</v>
      </c>
      <c r="BG96" s="211">
        <f>IF(N96="zákl. přenesená",J96,0)</f>
        <v>0</v>
      </c>
      <c r="BH96" s="211">
        <f>IF(N96="sníž. přenesená",J96,0)</f>
        <v>0</v>
      </c>
      <c r="BI96" s="211">
        <f>IF(N96="nulová",J96,0)</f>
        <v>0</v>
      </c>
      <c r="BJ96" s="18" t="s">
        <v>217</v>
      </c>
      <c r="BK96" s="211">
        <f>ROUND(I96*H96,2)</f>
        <v>0</v>
      </c>
      <c r="BL96" s="18" t="s">
        <v>393</v>
      </c>
      <c r="BM96" s="210" t="s">
        <v>1698</v>
      </c>
    </row>
    <row r="97" s="2" customFormat="1">
      <c r="A97" s="40"/>
      <c r="B97" s="41"/>
      <c r="C97" s="42"/>
      <c r="D97" s="212" t="s">
        <v>220</v>
      </c>
      <c r="E97" s="42"/>
      <c r="F97" s="213" t="s">
        <v>1699</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220</v>
      </c>
      <c r="AU97" s="18" t="s">
        <v>87</v>
      </c>
    </row>
    <row r="98" s="2" customFormat="1" ht="44.25" customHeight="1">
      <c r="A98" s="40"/>
      <c r="B98" s="41"/>
      <c r="C98" s="199" t="s">
        <v>217</v>
      </c>
      <c r="D98" s="199" t="s">
        <v>212</v>
      </c>
      <c r="E98" s="200" t="s">
        <v>1700</v>
      </c>
      <c r="F98" s="201" t="s">
        <v>1701</v>
      </c>
      <c r="G98" s="202" t="s">
        <v>239</v>
      </c>
      <c r="H98" s="203">
        <v>3</v>
      </c>
      <c r="I98" s="204"/>
      <c r="J98" s="205">
        <f>ROUND(I98*H98,2)</f>
        <v>0</v>
      </c>
      <c r="K98" s="201" t="s">
        <v>216</v>
      </c>
      <c r="L98" s="46"/>
      <c r="M98" s="206" t="s">
        <v>39</v>
      </c>
      <c r="N98" s="207"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393</v>
      </c>
      <c r="AT98" s="210" t="s">
        <v>212</v>
      </c>
      <c r="AU98" s="210" t="s">
        <v>87</v>
      </c>
      <c r="AY98" s="18" t="s">
        <v>218</v>
      </c>
      <c r="BE98" s="211">
        <f>IF(N98="základní",J98,0)</f>
        <v>0</v>
      </c>
      <c r="BF98" s="211">
        <f>IF(N98="snížená",J98,0)</f>
        <v>0</v>
      </c>
      <c r="BG98" s="211">
        <f>IF(N98="zákl. přenesená",J98,0)</f>
        <v>0</v>
      </c>
      <c r="BH98" s="211">
        <f>IF(N98="sníž. přenesená",J98,0)</f>
        <v>0</v>
      </c>
      <c r="BI98" s="211">
        <f>IF(N98="nulová",J98,0)</f>
        <v>0</v>
      </c>
      <c r="BJ98" s="18" t="s">
        <v>217</v>
      </c>
      <c r="BK98" s="211">
        <f>ROUND(I98*H98,2)</f>
        <v>0</v>
      </c>
      <c r="BL98" s="18" t="s">
        <v>393</v>
      </c>
      <c r="BM98" s="210" t="s">
        <v>1702</v>
      </c>
    </row>
    <row r="99" s="2" customFormat="1">
      <c r="A99" s="40"/>
      <c r="B99" s="41"/>
      <c r="C99" s="42"/>
      <c r="D99" s="212" t="s">
        <v>220</v>
      </c>
      <c r="E99" s="42"/>
      <c r="F99" s="213" t="s">
        <v>1703</v>
      </c>
      <c r="G99" s="42"/>
      <c r="H99" s="42"/>
      <c r="I99" s="214"/>
      <c r="J99" s="42"/>
      <c r="K99" s="42"/>
      <c r="L99" s="46"/>
      <c r="M99" s="300"/>
      <c r="N99" s="301"/>
      <c r="O99" s="302"/>
      <c r="P99" s="302"/>
      <c r="Q99" s="302"/>
      <c r="R99" s="302"/>
      <c r="S99" s="302"/>
      <c r="T99" s="302"/>
      <c r="U99" s="303"/>
      <c r="V99" s="40"/>
      <c r="W99" s="40"/>
      <c r="X99" s="40"/>
      <c r="Y99" s="40"/>
      <c r="Z99" s="40"/>
      <c r="AA99" s="40"/>
      <c r="AB99" s="40"/>
      <c r="AC99" s="40"/>
      <c r="AD99" s="40"/>
      <c r="AE99" s="40"/>
      <c r="AT99" s="18" t="s">
        <v>220</v>
      </c>
      <c r="AU99" s="18" t="s">
        <v>87</v>
      </c>
    </row>
    <row r="100" s="2" customFormat="1" ht="6.96" customHeight="1">
      <c r="A100" s="40"/>
      <c r="B100" s="62"/>
      <c r="C100" s="63"/>
      <c r="D100" s="63"/>
      <c r="E100" s="63"/>
      <c r="F100" s="63"/>
      <c r="G100" s="63"/>
      <c r="H100" s="63"/>
      <c r="I100" s="63"/>
      <c r="J100" s="63"/>
      <c r="K100" s="63"/>
      <c r="L100" s="46"/>
      <c r="M100" s="40"/>
      <c r="O100" s="40"/>
      <c r="P100" s="40"/>
      <c r="Q100" s="40"/>
      <c r="R100" s="40"/>
      <c r="S100" s="40"/>
      <c r="T100" s="40"/>
      <c r="U100" s="40"/>
      <c r="V100" s="40"/>
      <c r="W100" s="40"/>
      <c r="X100" s="40"/>
      <c r="Y100" s="40"/>
      <c r="Z100" s="40"/>
      <c r="AA100" s="40"/>
      <c r="AB100" s="40"/>
      <c r="AC100" s="40"/>
      <c r="AD100" s="40"/>
      <c r="AE100" s="40"/>
    </row>
  </sheetData>
  <sheetProtection sheet="1" autoFilter="0" formatColumns="0" formatRows="0" objects="1" scenarios="1" spinCount="100000" saltValue="/Rr2y+a2b2cK3RJE/IvbPepRwW8/bRU8H2xXwArxCIK/zp/K5peNLfukDqnrvjicOGhynbZRSKwseZEEaitgEA==" hashValue="nWZIRRSV0MfPiTIJoCGScwFHx9yXFVHs7AO1drxaT0seohs1uKqM4ncslcZ0/35S4MfLjKfKr+nICIMREmUiFQ==" algorithmName="SHA-512" password="CDD6"/>
  <autoFilter ref="C87:K9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148</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173</v>
      </c>
      <c r="L4" s="21"/>
      <c r="M4" s="145" t="s">
        <v>10</v>
      </c>
      <c r="AT4" s="18" t="s">
        <v>41</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1686</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1704</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ROUND((SUM(BE87:BE97)),  2)</f>
        <v>0</v>
      </c>
      <c r="G35" s="40"/>
      <c r="H35" s="40"/>
      <c r="I35" s="161">
        <v>0.20999999999999999</v>
      </c>
      <c r="J35" s="160">
        <f>ROUND(((SUM(BE87:BE97))*I35),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ROUND((SUM(BF87:BF97)),  2)</f>
        <v>0</v>
      </c>
      <c r="G36" s="40"/>
      <c r="H36" s="40"/>
      <c r="I36" s="161">
        <v>0.14999999999999999</v>
      </c>
      <c r="J36" s="160">
        <f>ROUND(((SUM(BF87:BF97))*I36),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ROUND((SUM(BG87:BG97)),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ROUND((SUM(BH87:BH97)),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ROUND((SUM(BI87:BI97)),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1686</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Č62 - Výhybka 19 ab</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1202</v>
      </c>
      <c r="E64" s="181"/>
      <c r="F64" s="181"/>
      <c r="G64" s="181"/>
      <c r="H64" s="181"/>
      <c r="I64" s="181"/>
      <c r="J64" s="182">
        <f>J88</f>
        <v>0</v>
      </c>
      <c r="K64" s="179"/>
      <c r="L64" s="183"/>
      <c r="S64" s="9"/>
      <c r="T64" s="9"/>
      <c r="U64" s="9"/>
      <c r="V64" s="9"/>
      <c r="W64" s="9"/>
      <c r="X64" s="9"/>
      <c r="Y64" s="9"/>
      <c r="Z64" s="9"/>
      <c r="AA64" s="9"/>
      <c r="AB64" s="9"/>
      <c r="AC64" s="9"/>
      <c r="AD64" s="9"/>
      <c r="AE64" s="9"/>
    </row>
    <row r="65" hidden="1" s="9" customFormat="1" ht="24.96" customHeight="1">
      <c r="A65" s="9"/>
      <c r="B65" s="178"/>
      <c r="C65" s="179"/>
      <c r="D65" s="180" t="s">
        <v>196</v>
      </c>
      <c r="E65" s="181"/>
      <c r="F65" s="181"/>
      <c r="G65" s="181"/>
      <c r="H65" s="181"/>
      <c r="I65" s="181"/>
      <c r="J65" s="182">
        <f>J93</f>
        <v>0</v>
      </c>
      <c r="K65" s="179"/>
      <c r="L65" s="183"/>
      <c r="S65" s="9"/>
      <c r="T65" s="9"/>
      <c r="U65" s="9"/>
      <c r="V65" s="9"/>
      <c r="W65" s="9"/>
      <c r="X65" s="9"/>
      <c r="Y65" s="9"/>
      <c r="Z65" s="9"/>
      <c r="AA65" s="9"/>
      <c r="AB65" s="9"/>
      <c r="AC65" s="9"/>
      <c r="AD65" s="9"/>
      <c r="AE65" s="9"/>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198</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26.25" customHeight="1">
      <c r="A75" s="40"/>
      <c r="B75" s="41"/>
      <c r="C75" s="42"/>
      <c r="D75" s="42"/>
      <c r="E75" s="173" t="str">
        <f>E7</f>
        <v>Oprava kolejí a výhybek v žst. Úpořiny - změna1 po prohlídce staveniště</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184</v>
      </c>
      <c r="D76" s="23"/>
      <c r="E76" s="23"/>
      <c r="F76" s="23"/>
      <c r="G76" s="23"/>
      <c r="H76" s="23"/>
      <c r="I76" s="23"/>
      <c r="J76" s="23"/>
      <c r="K76" s="23"/>
      <c r="L76" s="21"/>
    </row>
    <row r="77" s="2" customFormat="1" ht="16.5" customHeight="1">
      <c r="A77" s="40"/>
      <c r="B77" s="41"/>
      <c r="C77" s="42"/>
      <c r="D77" s="42"/>
      <c r="E77" s="173" t="s">
        <v>1686</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186</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Č62 - Výhybka 19 ab</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ŽST Úpořiny</v>
      </c>
      <c r="G81" s="42"/>
      <c r="H81" s="42"/>
      <c r="I81" s="33" t="s">
        <v>24</v>
      </c>
      <c r="J81" s="75" t="str">
        <f>IF(J14="","",J14)</f>
        <v>27. 1. 2021</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železnic, státní organizac</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40.05" customHeight="1">
      <c r="A84" s="40"/>
      <c r="B84" s="41"/>
      <c r="C84" s="33" t="s">
        <v>36</v>
      </c>
      <c r="D84" s="42"/>
      <c r="E84" s="42"/>
      <c r="F84" s="28" t="str">
        <f>IF(E20="","",E20)</f>
        <v>Vyplň údaj</v>
      </c>
      <c r="G84" s="42"/>
      <c r="H84" s="42"/>
      <c r="I84" s="33" t="s">
        <v>42</v>
      </c>
      <c r="J84" s="38" t="str">
        <f>E26</f>
        <v>Ing. Horák Jiří, horak@szdc.cz, +420 602155923</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199</v>
      </c>
      <c r="D86" s="192" t="s">
        <v>65</v>
      </c>
      <c r="E86" s="192" t="s">
        <v>61</v>
      </c>
      <c r="F86" s="192" t="s">
        <v>62</v>
      </c>
      <c r="G86" s="192" t="s">
        <v>200</v>
      </c>
      <c r="H86" s="192" t="s">
        <v>201</v>
      </c>
      <c r="I86" s="192" t="s">
        <v>202</v>
      </c>
      <c r="J86" s="192" t="s">
        <v>192</v>
      </c>
      <c r="K86" s="193" t="s">
        <v>203</v>
      </c>
      <c r="L86" s="194"/>
      <c r="M86" s="95" t="s">
        <v>39</v>
      </c>
      <c r="N86" s="96" t="s">
        <v>50</v>
      </c>
      <c r="O86" s="96" t="s">
        <v>204</v>
      </c>
      <c r="P86" s="96" t="s">
        <v>205</v>
      </c>
      <c r="Q86" s="96" t="s">
        <v>206</v>
      </c>
      <c r="R86" s="96" t="s">
        <v>207</v>
      </c>
      <c r="S86" s="96" t="s">
        <v>208</v>
      </c>
      <c r="T86" s="96" t="s">
        <v>209</v>
      </c>
      <c r="U86" s="97" t="s">
        <v>210</v>
      </c>
      <c r="V86" s="189"/>
      <c r="W86" s="189"/>
      <c r="X86" s="189"/>
      <c r="Y86" s="189"/>
      <c r="Z86" s="189"/>
      <c r="AA86" s="189"/>
      <c r="AB86" s="189"/>
      <c r="AC86" s="189"/>
      <c r="AD86" s="189"/>
      <c r="AE86" s="189"/>
    </row>
    <row r="87" s="2" customFormat="1" ht="22.8" customHeight="1">
      <c r="A87" s="40"/>
      <c r="B87" s="41"/>
      <c r="C87" s="102" t="s">
        <v>211</v>
      </c>
      <c r="D87" s="42"/>
      <c r="E87" s="42"/>
      <c r="F87" s="42"/>
      <c r="G87" s="42"/>
      <c r="H87" s="42"/>
      <c r="I87" s="42"/>
      <c r="J87" s="195">
        <f>BK87</f>
        <v>0</v>
      </c>
      <c r="K87" s="42"/>
      <c r="L87" s="46"/>
      <c r="M87" s="98"/>
      <c r="N87" s="196"/>
      <c r="O87" s="99"/>
      <c r="P87" s="197">
        <f>P88+P93</f>
        <v>0</v>
      </c>
      <c r="Q87" s="99"/>
      <c r="R87" s="197">
        <f>R88+R93</f>
        <v>0</v>
      </c>
      <c r="S87" s="99"/>
      <c r="T87" s="197">
        <f>T88+T93</f>
        <v>0</v>
      </c>
      <c r="U87" s="100"/>
      <c r="V87" s="40"/>
      <c r="W87" s="40"/>
      <c r="X87" s="40"/>
      <c r="Y87" s="40"/>
      <c r="Z87" s="40"/>
      <c r="AA87" s="40"/>
      <c r="AB87" s="40"/>
      <c r="AC87" s="40"/>
      <c r="AD87" s="40"/>
      <c r="AE87" s="40"/>
      <c r="AT87" s="18" t="s">
        <v>79</v>
      </c>
      <c r="AU87" s="18" t="s">
        <v>193</v>
      </c>
      <c r="BK87" s="198">
        <f>BK88+BK93</f>
        <v>0</v>
      </c>
    </row>
    <row r="88" s="15" customFormat="1" ht="25.92" customHeight="1">
      <c r="A88" s="15"/>
      <c r="B88" s="260"/>
      <c r="C88" s="261"/>
      <c r="D88" s="262" t="s">
        <v>79</v>
      </c>
      <c r="E88" s="263" t="s">
        <v>243</v>
      </c>
      <c r="F88" s="263" t="s">
        <v>329</v>
      </c>
      <c r="G88" s="261"/>
      <c r="H88" s="261"/>
      <c r="I88" s="264"/>
      <c r="J88" s="265">
        <f>BK88</f>
        <v>0</v>
      </c>
      <c r="K88" s="261"/>
      <c r="L88" s="266"/>
      <c r="M88" s="267"/>
      <c r="N88" s="268"/>
      <c r="O88" s="268"/>
      <c r="P88" s="269">
        <f>SUM(P89:P92)</f>
        <v>0</v>
      </c>
      <c r="Q88" s="268"/>
      <c r="R88" s="269">
        <f>SUM(R89:R92)</f>
        <v>0</v>
      </c>
      <c r="S88" s="268"/>
      <c r="T88" s="269">
        <f>SUM(T89:T92)</f>
        <v>0</v>
      </c>
      <c r="U88" s="270"/>
      <c r="V88" s="15"/>
      <c r="W88" s="15"/>
      <c r="X88" s="15"/>
      <c r="Y88" s="15"/>
      <c r="Z88" s="15"/>
      <c r="AA88" s="15"/>
      <c r="AB88" s="15"/>
      <c r="AC88" s="15"/>
      <c r="AD88" s="15"/>
      <c r="AE88" s="15"/>
      <c r="AR88" s="271" t="s">
        <v>87</v>
      </c>
      <c r="AT88" s="272" t="s">
        <v>79</v>
      </c>
      <c r="AU88" s="272" t="s">
        <v>80</v>
      </c>
      <c r="AY88" s="271" t="s">
        <v>218</v>
      </c>
      <c r="BK88" s="273">
        <f>SUM(BK89:BK92)</f>
        <v>0</v>
      </c>
    </row>
    <row r="89" s="2" customFormat="1">
      <c r="A89" s="40"/>
      <c r="B89" s="41"/>
      <c r="C89" s="250" t="s">
        <v>87</v>
      </c>
      <c r="D89" s="250" t="s">
        <v>313</v>
      </c>
      <c r="E89" s="251" t="s">
        <v>1688</v>
      </c>
      <c r="F89" s="252" t="s">
        <v>1689</v>
      </c>
      <c r="G89" s="253" t="s">
        <v>1690</v>
      </c>
      <c r="H89" s="254">
        <v>1</v>
      </c>
      <c r="I89" s="255"/>
      <c r="J89" s="256">
        <f>ROUND(I89*H89,2)</f>
        <v>0</v>
      </c>
      <c r="K89" s="252" t="s">
        <v>216</v>
      </c>
      <c r="L89" s="257"/>
      <c r="M89" s="258" t="s">
        <v>39</v>
      </c>
      <c r="N89" s="259" t="s">
        <v>53</v>
      </c>
      <c r="O89" s="87"/>
      <c r="P89" s="208">
        <f>O89*H89</f>
        <v>0</v>
      </c>
      <c r="Q89" s="208">
        <v>0</v>
      </c>
      <c r="R89" s="208">
        <f>Q89*H89</f>
        <v>0</v>
      </c>
      <c r="S89" s="208">
        <v>0</v>
      </c>
      <c r="T89" s="208">
        <f>S89*H89</f>
        <v>0</v>
      </c>
      <c r="U89" s="209" t="s">
        <v>39</v>
      </c>
      <c r="V89" s="40"/>
      <c r="W89" s="40"/>
      <c r="X89" s="40"/>
      <c r="Y89" s="40"/>
      <c r="Z89" s="40"/>
      <c r="AA89" s="40"/>
      <c r="AB89" s="40"/>
      <c r="AC89" s="40"/>
      <c r="AD89" s="40"/>
      <c r="AE89" s="40"/>
      <c r="AR89" s="210" t="s">
        <v>1691</v>
      </c>
      <c r="AT89" s="210" t="s">
        <v>313</v>
      </c>
      <c r="AU89" s="210" t="s">
        <v>87</v>
      </c>
      <c r="AY89" s="18" t="s">
        <v>218</v>
      </c>
      <c r="BE89" s="211">
        <f>IF(N89="základní",J89,0)</f>
        <v>0</v>
      </c>
      <c r="BF89" s="211">
        <f>IF(N89="snížená",J89,0)</f>
        <v>0</v>
      </c>
      <c r="BG89" s="211">
        <f>IF(N89="zákl. přenesená",J89,0)</f>
        <v>0</v>
      </c>
      <c r="BH89" s="211">
        <f>IF(N89="sníž. přenesená",J89,0)</f>
        <v>0</v>
      </c>
      <c r="BI89" s="211">
        <f>IF(N89="nulová",J89,0)</f>
        <v>0</v>
      </c>
      <c r="BJ89" s="18" t="s">
        <v>217</v>
      </c>
      <c r="BK89" s="211">
        <f>ROUND(I89*H89,2)</f>
        <v>0</v>
      </c>
      <c r="BL89" s="18" t="s">
        <v>521</v>
      </c>
      <c r="BM89" s="210" t="s">
        <v>1705</v>
      </c>
    </row>
    <row r="90" s="2" customFormat="1">
      <c r="A90" s="40"/>
      <c r="B90" s="41"/>
      <c r="C90" s="42"/>
      <c r="D90" s="212" t="s">
        <v>220</v>
      </c>
      <c r="E90" s="42"/>
      <c r="F90" s="213" t="s">
        <v>1689</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220</v>
      </c>
      <c r="AU90" s="18" t="s">
        <v>87</v>
      </c>
    </row>
    <row r="91" s="12" customFormat="1">
      <c r="A91" s="12"/>
      <c r="B91" s="217"/>
      <c r="C91" s="218"/>
      <c r="D91" s="212" t="s">
        <v>222</v>
      </c>
      <c r="E91" s="219" t="s">
        <v>39</v>
      </c>
      <c r="F91" s="220" t="s">
        <v>1706</v>
      </c>
      <c r="G91" s="218"/>
      <c r="H91" s="221">
        <v>1</v>
      </c>
      <c r="I91" s="222"/>
      <c r="J91" s="218"/>
      <c r="K91" s="218"/>
      <c r="L91" s="223"/>
      <c r="M91" s="224"/>
      <c r="N91" s="225"/>
      <c r="O91" s="225"/>
      <c r="P91" s="225"/>
      <c r="Q91" s="225"/>
      <c r="R91" s="225"/>
      <c r="S91" s="225"/>
      <c r="T91" s="225"/>
      <c r="U91" s="226"/>
      <c r="V91" s="12"/>
      <c r="W91" s="12"/>
      <c r="X91" s="12"/>
      <c r="Y91" s="12"/>
      <c r="Z91" s="12"/>
      <c r="AA91" s="12"/>
      <c r="AB91" s="12"/>
      <c r="AC91" s="12"/>
      <c r="AD91" s="12"/>
      <c r="AE91" s="12"/>
      <c r="AT91" s="227" t="s">
        <v>222</v>
      </c>
      <c r="AU91" s="227" t="s">
        <v>87</v>
      </c>
      <c r="AV91" s="12" t="s">
        <v>89</v>
      </c>
      <c r="AW91" s="12" t="s">
        <v>41</v>
      </c>
      <c r="AX91" s="12" t="s">
        <v>80</v>
      </c>
      <c r="AY91" s="227" t="s">
        <v>218</v>
      </c>
    </row>
    <row r="92" s="13" customFormat="1">
      <c r="A92" s="13"/>
      <c r="B92" s="228"/>
      <c r="C92" s="229"/>
      <c r="D92" s="212" t="s">
        <v>222</v>
      </c>
      <c r="E92" s="230" t="s">
        <v>39</v>
      </c>
      <c r="F92" s="231" t="s">
        <v>224</v>
      </c>
      <c r="G92" s="229"/>
      <c r="H92" s="232">
        <v>1</v>
      </c>
      <c r="I92" s="233"/>
      <c r="J92" s="229"/>
      <c r="K92" s="229"/>
      <c r="L92" s="234"/>
      <c r="M92" s="235"/>
      <c r="N92" s="236"/>
      <c r="O92" s="236"/>
      <c r="P92" s="236"/>
      <c r="Q92" s="236"/>
      <c r="R92" s="236"/>
      <c r="S92" s="236"/>
      <c r="T92" s="236"/>
      <c r="U92" s="237"/>
      <c r="V92" s="13"/>
      <c r="W92" s="13"/>
      <c r="X92" s="13"/>
      <c r="Y92" s="13"/>
      <c r="Z92" s="13"/>
      <c r="AA92" s="13"/>
      <c r="AB92" s="13"/>
      <c r="AC92" s="13"/>
      <c r="AD92" s="13"/>
      <c r="AE92" s="13"/>
      <c r="AT92" s="238" t="s">
        <v>222</v>
      </c>
      <c r="AU92" s="238" t="s">
        <v>87</v>
      </c>
      <c r="AV92" s="13" t="s">
        <v>217</v>
      </c>
      <c r="AW92" s="13" t="s">
        <v>41</v>
      </c>
      <c r="AX92" s="13" t="s">
        <v>87</v>
      </c>
      <c r="AY92" s="238" t="s">
        <v>218</v>
      </c>
    </row>
    <row r="93" s="15" customFormat="1" ht="25.92" customHeight="1">
      <c r="A93" s="15"/>
      <c r="B93" s="260"/>
      <c r="C93" s="261"/>
      <c r="D93" s="262" t="s">
        <v>79</v>
      </c>
      <c r="E93" s="263" t="s">
        <v>388</v>
      </c>
      <c r="F93" s="263" t="s">
        <v>389</v>
      </c>
      <c r="G93" s="261"/>
      <c r="H93" s="261"/>
      <c r="I93" s="264"/>
      <c r="J93" s="265">
        <f>BK93</f>
        <v>0</v>
      </c>
      <c r="K93" s="261"/>
      <c r="L93" s="266"/>
      <c r="M93" s="267"/>
      <c r="N93" s="268"/>
      <c r="O93" s="268"/>
      <c r="P93" s="269">
        <f>SUM(P94:P97)</f>
        <v>0</v>
      </c>
      <c r="Q93" s="268"/>
      <c r="R93" s="269">
        <f>SUM(R94:R97)</f>
        <v>0</v>
      </c>
      <c r="S93" s="268"/>
      <c r="T93" s="269">
        <f>SUM(T94:T97)</f>
        <v>0</v>
      </c>
      <c r="U93" s="270"/>
      <c r="V93" s="15"/>
      <c r="W93" s="15"/>
      <c r="X93" s="15"/>
      <c r="Y93" s="15"/>
      <c r="Z93" s="15"/>
      <c r="AA93" s="15"/>
      <c r="AB93" s="15"/>
      <c r="AC93" s="15"/>
      <c r="AD93" s="15"/>
      <c r="AE93" s="15"/>
      <c r="AR93" s="271" t="s">
        <v>217</v>
      </c>
      <c r="AT93" s="272" t="s">
        <v>79</v>
      </c>
      <c r="AU93" s="272" t="s">
        <v>80</v>
      </c>
      <c r="AY93" s="271" t="s">
        <v>218</v>
      </c>
      <c r="BK93" s="273">
        <f>SUM(BK94:BK97)</f>
        <v>0</v>
      </c>
    </row>
    <row r="94" s="2" customFormat="1" ht="44.25" customHeight="1">
      <c r="A94" s="40"/>
      <c r="B94" s="41"/>
      <c r="C94" s="199" t="s">
        <v>89</v>
      </c>
      <c r="D94" s="199" t="s">
        <v>212</v>
      </c>
      <c r="E94" s="200" t="s">
        <v>1700</v>
      </c>
      <c r="F94" s="201" t="s">
        <v>1701</v>
      </c>
      <c r="G94" s="202" t="s">
        <v>239</v>
      </c>
      <c r="H94" s="203">
        <v>1</v>
      </c>
      <c r="I94" s="204"/>
      <c r="J94" s="205">
        <f>ROUND(I94*H94,2)</f>
        <v>0</v>
      </c>
      <c r="K94" s="201" t="s">
        <v>216</v>
      </c>
      <c r="L94" s="46"/>
      <c r="M94" s="206" t="s">
        <v>39</v>
      </c>
      <c r="N94" s="207" t="s">
        <v>53</v>
      </c>
      <c r="O94" s="87"/>
      <c r="P94" s="208">
        <f>O94*H94</f>
        <v>0</v>
      </c>
      <c r="Q94" s="208">
        <v>0</v>
      </c>
      <c r="R94" s="208">
        <f>Q94*H94</f>
        <v>0</v>
      </c>
      <c r="S94" s="208">
        <v>0</v>
      </c>
      <c r="T94" s="208">
        <f>S94*H94</f>
        <v>0</v>
      </c>
      <c r="U94" s="209" t="s">
        <v>39</v>
      </c>
      <c r="V94" s="40"/>
      <c r="W94" s="40"/>
      <c r="X94" s="40"/>
      <c r="Y94" s="40"/>
      <c r="Z94" s="40"/>
      <c r="AA94" s="40"/>
      <c r="AB94" s="40"/>
      <c r="AC94" s="40"/>
      <c r="AD94" s="40"/>
      <c r="AE94" s="40"/>
      <c r="AR94" s="210" t="s">
        <v>393</v>
      </c>
      <c r="AT94" s="210" t="s">
        <v>212</v>
      </c>
      <c r="AU94" s="210" t="s">
        <v>87</v>
      </c>
      <c r="AY94" s="18" t="s">
        <v>218</v>
      </c>
      <c r="BE94" s="211">
        <f>IF(N94="základní",J94,0)</f>
        <v>0</v>
      </c>
      <c r="BF94" s="211">
        <f>IF(N94="snížená",J94,0)</f>
        <v>0</v>
      </c>
      <c r="BG94" s="211">
        <f>IF(N94="zákl. přenesená",J94,0)</f>
        <v>0</v>
      </c>
      <c r="BH94" s="211">
        <f>IF(N94="sníž. přenesená",J94,0)</f>
        <v>0</v>
      </c>
      <c r="BI94" s="211">
        <f>IF(N94="nulová",J94,0)</f>
        <v>0</v>
      </c>
      <c r="BJ94" s="18" t="s">
        <v>217</v>
      </c>
      <c r="BK94" s="211">
        <f>ROUND(I94*H94,2)</f>
        <v>0</v>
      </c>
      <c r="BL94" s="18" t="s">
        <v>393</v>
      </c>
      <c r="BM94" s="210" t="s">
        <v>1707</v>
      </c>
    </row>
    <row r="95" s="2" customFormat="1">
      <c r="A95" s="40"/>
      <c r="B95" s="41"/>
      <c r="C95" s="42"/>
      <c r="D95" s="212" t="s">
        <v>220</v>
      </c>
      <c r="E95" s="42"/>
      <c r="F95" s="213" t="s">
        <v>1703</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220</v>
      </c>
      <c r="AU95" s="18" t="s">
        <v>87</v>
      </c>
    </row>
    <row r="96" s="12" customFormat="1">
      <c r="A96" s="12"/>
      <c r="B96" s="217"/>
      <c r="C96" s="218"/>
      <c r="D96" s="212" t="s">
        <v>222</v>
      </c>
      <c r="E96" s="219" t="s">
        <v>39</v>
      </c>
      <c r="F96" s="220" t="s">
        <v>1706</v>
      </c>
      <c r="G96" s="218"/>
      <c r="H96" s="221">
        <v>1</v>
      </c>
      <c r="I96" s="222"/>
      <c r="J96" s="218"/>
      <c r="K96" s="218"/>
      <c r="L96" s="223"/>
      <c r="M96" s="224"/>
      <c r="N96" s="225"/>
      <c r="O96" s="225"/>
      <c r="P96" s="225"/>
      <c r="Q96" s="225"/>
      <c r="R96" s="225"/>
      <c r="S96" s="225"/>
      <c r="T96" s="225"/>
      <c r="U96" s="226"/>
      <c r="V96" s="12"/>
      <c r="W96" s="12"/>
      <c r="X96" s="12"/>
      <c r="Y96" s="12"/>
      <c r="Z96" s="12"/>
      <c r="AA96" s="12"/>
      <c r="AB96" s="12"/>
      <c r="AC96" s="12"/>
      <c r="AD96" s="12"/>
      <c r="AE96" s="12"/>
      <c r="AT96" s="227" t="s">
        <v>222</v>
      </c>
      <c r="AU96" s="227" t="s">
        <v>87</v>
      </c>
      <c r="AV96" s="12" t="s">
        <v>89</v>
      </c>
      <c r="AW96" s="12" t="s">
        <v>41</v>
      </c>
      <c r="AX96" s="12" t="s">
        <v>80</v>
      </c>
      <c r="AY96" s="227" t="s">
        <v>218</v>
      </c>
    </row>
    <row r="97" s="13" customFormat="1">
      <c r="A97" s="13"/>
      <c r="B97" s="228"/>
      <c r="C97" s="229"/>
      <c r="D97" s="212" t="s">
        <v>222</v>
      </c>
      <c r="E97" s="230" t="s">
        <v>39</v>
      </c>
      <c r="F97" s="231" t="s">
        <v>224</v>
      </c>
      <c r="G97" s="229"/>
      <c r="H97" s="232">
        <v>1</v>
      </c>
      <c r="I97" s="233"/>
      <c r="J97" s="229"/>
      <c r="K97" s="229"/>
      <c r="L97" s="234"/>
      <c r="M97" s="276"/>
      <c r="N97" s="277"/>
      <c r="O97" s="277"/>
      <c r="P97" s="277"/>
      <c r="Q97" s="277"/>
      <c r="R97" s="277"/>
      <c r="S97" s="277"/>
      <c r="T97" s="277"/>
      <c r="U97" s="278"/>
      <c r="V97" s="13"/>
      <c r="W97" s="13"/>
      <c r="X97" s="13"/>
      <c r="Y97" s="13"/>
      <c r="Z97" s="13"/>
      <c r="AA97" s="13"/>
      <c r="AB97" s="13"/>
      <c r="AC97" s="13"/>
      <c r="AD97" s="13"/>
      <c r="AE97" s="13"/>
      <c r="AT97" s="238" t="s">
        <v>222</v>
      </c>
      <c r="AU97" s="238" t="s">
        <v>87</v>
      </c>
      <c r="AV97" s="13" t="s">
        <v>217</v>
      </c>
      <c r="AW97" s="13" t="s">
        <v>41</v>
      </c>
      <c r="AX97" s="13" t="s">
        <v>87</v>
      </c>
      <c r="AY97" s="238" t="s">
        <v>218</v>
      </c>
    </row>
    <row r="98" s="2" customFormat="1" ht="6.96" customHeight="1">
      <c r="A98" s="40"/>
      <c r="B98" s="62"/>
      <c r="C98" s="63"/>
      <c r="D98" s="63"/>
      <c r="E98" s="63"/>
      <c r="F98" s="63"/>
      <c r="G98" s="63"/>
      <c r="H98" s="63"/>
      <c r="I98" s="63"/>
      <c r="J98" s="63"/>
      <c r="K98" s="63"/>
      <c r="L98" s="46"/>
      <c r="M98" s="40"/>
      <c r="O98" s="40"/>
      <c r="P98" s="40"/>
      <c r="Q98" s="40"/>
      <c r="R98" s="40"/>
      <c r="S98" s="40"/>
      <c r="T98" s="40"/>
      <c r="U98" s="40"/>
      <c r="V98" s="40"/>
      <c r="W98" s="40"/>
      <c r="X98" s="40"/>
      <c r="Y98" s="40"/>
      <c r="Z98" s="40"/>
      <c r="AA98" s="40"/>
      <c r="AB98" s="40"/>
      <c r="AC98" s="40"/>
      <c r="AD98" s="40"/>
      <c r="AE98" s="40"/>
    </row>
  </sheetData>
  <sheetProtection sheet="1" autoFilter="0" formatColumns="0" formatRows="0" objects="1" scenarios="1" spinCount="100000" saltValue="5N22IWyXlg0rMP8r2n0dCqbKR/k/RFj/F5GlVHaHZzxnLJUMP8G4+ZmdqsSWypnFzqD4f8ngs6Pshau1YrTpOQ==" hashValue="IdyPFZxv7GmV4YISMjuwIh4iR74mzbFt2kNryUyhaRUoYmWLz0ks9kcVq82vW4eC1w8HgDCh6ACoPW8uyIrYVA==" algorithmName="SHA-512" password="CDD6"/>
  <autoFilter ref="C86:K9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151</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173</v>
      </c>
      <c r="L4" s="21"/>
      <c r="M4" s="145" t="s">
        <v>10</v>
      </c>
      <c r="AT4" s="18" t="s">
        <v>41</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1686</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1708</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ROUND(J86,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ROUND((SUM(BE86:BE107)),  2)</f>
        <v>0</v>
      </c>
      <c r="G35" s="40"/>
      <c r="H35" s="40"/>
      <c r="I35" s="161">
        <v>0.20999999999999999</v>
      </c>
      <c r="J35" s="160">
        <f>ROUND(((SUM(BE86:BE107))*I35),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ROUND((SUM(BF86:BF107)),  2)</f>
        <v>0</v>
      </c>
      <c r="G36" s="40"/>
      <c r="H36" s="40"/>
      <c r="I36" s="161">
        <v>0.14999999999999999</v>
      </c>
      <c r="J36" s="160">
        <f>ROUND(((SUM(BF86:BF107))*I36),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ROUND((SUM(BG86:BG107)),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ROUND((SUM(BH86:BH107)),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ROUND((SUM(BI86:BI107)),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1686</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Č63 - Výhybka 7ab, 8ab,25,26</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J86</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196</v>
      </c>
      <c r="E64" s="181"/>
      <c r="F64" s="181"/>
      <c r="G64" s="181"/>
      <c r="H64" s="181"/>
      <c r="I64" s="181"/>
      <c r="J64" s="182">
        <f>J87</f>
        <v>0</v>
      </c>
      <c r="K64" s="179"/>
      <c r="L64" s="183"/>
      <c r="S64" s="9"/>
      <c r="T64" s="9"/>
      <c r="U64" s="9"/>
      <c r="V64" s="9"/>
      <c r="W64" s="9"/>
      <c r="X64" s="9"/>
      <c r="Y64" s="9"/>
      <c r="Z64" s="9"/>
      <c r="AA64" s="9"/>
      <c r="AB64" s="9"/>
      <c r="AC64" s="9"/>
      <c r="AD64" s="9"/>
      <c r="AE64" s="9"/>
    </row>
    <row r="65" hidden="1" s="2" customFormat="1" ht="21.84" customHeight="1">
      <c r="A65" s="40"/>
      <c r="B65" s="41"/>
      <c r="C65" s="42"/>
      <c r="D65" s="42"/>
      <c r="E65" s="42"/>
      <c r="F65" s="42"/>
      <c r="G65" s="42"/>
      <c r="H65" s="42"/>
      <c r="I65" s="42"/>
      <c r="J65" s="42"/>
      <c r="K65" s="42"/>
      <c r="L65" s="148"/>
      <c r="S65" s="40"/>
      <c r="T65" s="40"/>
      <c r="U65" s="40"/>
      <c r="V65" s="40"/>
      <c r="W65" s="40"/>
      <c r="X65" s="40"/>
      <c r="Y65" s="40"/>
      <c r="Z65" s="40"/>
      <c r="AA65" s="40"/>
      <c r="AB65" s="40"/>
      <c r="AC65" s="40"/>
      <c r="AD65" s="40"/>
      <c r="AE65" s="40"/>
    </row>
    <row r="66" hidden="1" s="2" customFormat="1" ht="6.96" customHeight="1">
      <c r="A66" s="40"/>
      <c r="B66" s="62"/>
      <c r="C66" s="63"/>
      <c r="D66" s="63"/>
      <c r="E66" s="63"/>
      <c r="F66" s="63"/>
      <c r="G66" s="63"/>
      <c r="H66" s="63"/>
      <c r="I66" s="63"/>
      <c r="J66" s="63"/>
      <c r="K66" s="63"/>
      <c r="L66" s="148"/>
      <c r="S66" s="40"/>
      <c r="T66" s="40"/>
      <c r="U66" s="40"/>
      <c r="V66" s="40"/>
      <c r="W66" s="40"/>
      <c r="X66" s="40"/>
      <c r="Y66" s="40"/>
      <c r="Z66" s="40"/>
      <c r="AA66" s="40"/>
      <c r="AB66" s="40"/>
      <c r="AC66" s="40"/>
      <c r="AD66" s="40"/>
      <c r="AE66" s="40"/>
    </row>
    <row r="67" hidden="1"/>
    <row r="68" hidden="1"/>
    <row r="69" hidden="1"/>
    <row r="70" s="2" customFormat="1" ht="6.96" customHeight="1">
      <c r="A70" s="40"/>
      <c r="B70" s="64"/>
      <c r="C70" s="65"/>
      <c r="D70" s="65"/>
      <c r="E70" s="65"/>
      <c r="F70" s="65"/>
      <c r="G70" s="65"/>
      <c r="H70" s="65"/>
      <c r="I70" s="65"/>
      <c r="J70" s="65"/>
      <c r="K70" s="65"/>
      <c r="L70" s="148"/>
      <c r="S70" s="40"/>
      <c r="T70" s="40"/>
      <c r="U70" s="40"/>
      <c r="V70" s="40"/>
      <c r="W70" s="40"/>
      <c r="X70" s="40"/>
      <c r="Y70" s="40"/>
      <c r="Z70" s="40"/>
      <c r="AA70" s="40"/>
      <c r="AB70" s="40"/>
      <c r="AC70" s="40"/>
      <c r="AD70" s="40"/>
      <c r="AE70" s="40"/>
    </row>
    <row r="71" s="2" customFormat="1" ht="24.96" customHeight="1">
      <c r="A71" s="40"/>
      <c r="B71" s="41"/>
      <c r="C71" s="24" t="s">
        <v>198</v>
      </c>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26.25" customHeight="1">
      <c r="A74" s="40"/>
      <c r="B74" s="41"/>
      <c r="C74" s="42"/>
      <c r="D74" s="42"/>
      <c r="E74" s="173" t="str">
        <f>E7</f>
        <v>Oprava kolejí a výhybek v žst. Úpořiny - změna1 po prohlídce staveniště</v>
      </c>
      <c r="F74" s="33"/>
      <c r="G74" s="33"/>
      <c r="H74" s="33"/>
      <c r="I74" s="42"/>
      <c r="J74" s="42"/>
      <c r="K74" s="42"/>
      <c r="L74" s="148"/>
      <c r="S74" s="40"/>
      <c r="T74" s="40"/>
      <c r="U74" s="40"/>
      <c r="V74" s="40"/>
      <c r="W74" s="40"/>
      <c r="X74" s="40"/>
      <c r="Y74" s="40"/>
      <c r="Z74" s="40"/>
      <c r="AA74" s="40"/>
      <c r="AB74" s="40"/>
      <c r="AC74" s="40"/>
      <c r="AD74" s="40"/>
      <c r="AE74" s="40"/>
    </row>
    <row r="75" s="1" customFormat="1" ht="12" customHeight="1">
      <c r="B75" s="22"/>
      <c r="C75" s="33" t="s">
        <v>184</v>
      </c>
      <c r="D75" s="23"/>
      <c r="E75" s="23"/>
      <c r="F75" s="23"/>
      <c r="G75" s="23"/>
      <c r="H75" s="23"/>
      <c r="I75" s="23"/>
      <c r="J75" s="23"/>
      <c r="K75" s="23"/>
      <c r="L75" s="21"/>
    </row>
    <row r="76" s="2" customFormat="1" ht="16.5" customHeight="1">
      <c r="A76" s="40"/>
      <c r="B76" s="41"/>
      <c r="C76" s="42"/>
      <c r="D76" s="42"/>
      <c r="E76" s="173" t="s">
        <v>1686</v>
      </c>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3" t="s">
        <v>186</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72" t="str">
        <f>E11</f>
        <v>Č63 - Výhybka 7ab, 8ab,25,26</v>
      </c>
      <c r="F78" s="42"/>
      <c r="G78" s="42"/>
      <c r="H78" s="42"/>
      <c r="I78" s="42"/>
      <c r="J78" s="42"/>
      <c r="K78" s="42"/>
      <c r="L78" s="148"/>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22</v>
      </c>
      <c r="D80" s="42"/>
      <c r="E80" s="42"/>
      <c r="F80" s="28" t="str">
        <f>F14</f>
        <v>ŽST Úpořiny</v>
      </c>
      <c r="G80" s="42"/>
      <c r="H80" s="42"/>
      <c r="I80" s="33" t="s">
        <v>24</v>
      </c>
      <c r="J80" s="75" t="str">
        <f>IF(J14="","",J14)</f>
        <v>27. 1. 2021</v>
      </c>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5.15" customHeight="1">
      <c r="A82" s="40"/>
      <c r="B82" s="41"/>
      <c r="C82" s="33" t="s">
        <v>30</v>
      </c>
      <c r="D82" s="42"/>
      <c r="E82" s="42"/>
      <c r="F82" s="28" t="str">
        <f>E17</f>
        <v>Správa železnic, státní organizac</v>
      </c>
      <c r="G82" s="42"/>
      <c r="H82" s="42"/>
      <c r="I82" s="33" t="s">
        <v>38</v>
      </c>
      <c r="J82" s="38" t="str">
        <f>E23</f>
        <v xml:space="preserve"> </v>
      </c>
      <c r="K82" s="42"/>
      <c r="L82" s="148"/>
      <c r="S82" s="40"/>
      <c r="T82" s="40"/>
      <c r="U82" s="40"/>
      <c r="V82" s="40"/>
      <c r="W82" s="40"/>
      <c r="X82" s="40"/>
      <c r="Y82" s="40"/>
      <c r="Z82" s="40"/>
      <c r="AA82" s="40"/>
      <c r="AB82" s="40"/>
      <c r="AC82" s="40"/>
      <c r="AD82" s="40"/>
      <c r="AE82" s="40"/>
    </row>
    <row r="83" s="2" customFormat="1" ht="40.05" customHeight="1">
      <c r="A83" s="40"/>
      <c r="B83" s="41"/>
      <c r="C83" s="33" t="s">
        <v>36</v>
      </c>
      <c r="D83" s="42"/>
      <c r="E83" s="42"/>
      <c r="F83" s="28" t="str">
        <f>IF(E20="","",E20)</f>
        <v>Vyplň údaj</v>
      </c>
      <c r="G83" s="42"/>
      <c r="H83" s="42"/>
      <c r="I83" s="33" t="s">
        <v>42</v>
      </c>
      <c r="J83" s="38" t="str">
        <f>E26</f>
        <v>Ing. Horák Jiří, horak@szdc.cz, +420 602155923</v>
      </c>
      <c r="K83" s="42"/>
      <c r="L83" s="148"/>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11" customFormat="1" ht="29.28" customHeight="1">
      <c r="A85" s="189"/>
      <c r="B85" s="190"/>
      <c r="C85" s="191" t="s">
        <v>199</v>
      </c>
      <c r="D85" s="192" t="s">
        <v>65</v>
      </c>
      <c r="E85" s="192" t="s">
        <v>61</v>
      </c>
      <c r="F85" s="192" t="s">
        <v>62</v>
      </c>
      <c r="G85" s="192" t="s">
        <v>200</v>
      </c>
      <c r="H85" s="192" t="s">
        <v>201</v>
      </c>
      <c r="I85" s="192" t="s">
        <v>202</v>
      </c>
      <c r="J85" s="192" t="s">
        <v>192</v>
      </c>
      <c r="K85" s="193" t="s">
        <v>203</v>
      </c>
      <c r="L85" s="194"/>
      <c r="M85" s="95" t="s">
        <v>39</v>
      </c>
      <c r="N85" s="96" t="s">
        <v>50</v>
      </c>
      <c r="O85" s="96" t="s">
        <v>204</v>
      </c>
      <c r="P85" s="96" t="s">
        <v>205</v>
      </c>
      <c r="Q85" s="96" t="s">
        <v>206</v>
      </c>
      <c r="R85" s="96" t="s">
        <v>207</v>
      </c>
      <c r="S85" s="96" t="s">
        <v>208</v>
      </c>
      <c r="T85" s="96" t="s">
        <v>209</v>
      </c>
      <c r="U85" s="97" t="s">
        <v>210</v>
      </c>
      <c r="V85" s="189"/>
      <c r="W85" s="189"/>
      <c r="X85" s="189"/>
      <c r="Y85" s="189"/>
      <c r="Z85" s="189"/>
      <c r="AA85" s="189"/>
      <c r="AB85" s="189"/>
      <c r="AC85" s="189"/>
      <c r="AD85" s="189"/>
      <c r="AE85" s="189"/>
    </row>
    <row r="86" s="2" customFormat="1" ht="22.8" customHeight="1">
      <c r="A86" s="40"/>
      <c r="B86" s="41"/>
      <c r="C86" s="102" t="s">
        <v>211</v>
      </c>
      <c r="D86" s="42"/>
      <c r="E86" s="42"/>
      <c r="F86" s="42"/>
      <c r="G86" s="42"/>
      <c r="H86" s="42"/>
      <c r="I86" s="42"/>
      <c r="J86" s="195">
        <f>BK86</f>
        <v>0</v>
      </c>
      <c r="K86" s="42"/>
      <c r="L86" s="46"/>
      <c r="M86" s="98"/>
      <c r="N86" s="196"/>
      <c r="O86" s="99"/>
      <c r="P86" s="197">
        <f>P87</f>
        <v>0</v>
      </c>
      <c r="Q86" s="99"/>
      <c r="R86" s="197">
        <f>R87</f>
        <v>0</v>
      </c>
      <c r="S86" s="99"/>
      <c r="T86" s="197">
        <f>T87</f>
        <v>0</v>
      </c>
      <c r="U86" s="100"/>
      <c r="V86" s="40"/>
      <c r="W86" s="40"/>
      <c r="X86" s="40"/>
      <c r="Y86" s="40"/>
      <c r="Z86" s="40"/>
      <c r="AA86" s="40"/>
      <c r="AB86" s="40"/>
      <c r="AC86" s="40"/>
      <c r="AD86" s="40"/>
      <c r="AE86" s="40"/>
      <c r="AT86" s="18" t="s">
        <v>79</v>
      </c>
      <c r="AU86" s="18" t="s">
        <v>193</v>
      </c>
      <c r="BK86" s="198">
        <f>BK87</f>
        <v>0</v>
      </c>
    </row>
    <row r="87" s="15" customFormat="1" ht="25.92" customHeight="1">
      <c r="A87" s="15"/>
      <c r="B87" s="260"/>
      <c r="C87" s="261"/>
      <c r="D87" s="262" t="s">
        <v>79</v>
      </c>
      <c r="E87" s="263" t="s">
        <v>388</v>
      </c>
      <c r="F87" s="263" t="s">
        <v>389</v>
      </c>
      <c r="G87" s="261"/>
      <c r="H87" s="261"/>
      <c r="I87" s="264"/>
      <c r="J87" s="265">
        <f>BK87</f>
        <v>0</v>
      </c>
      <c r="K87" s="261"/>
      <c r="L87" s="266"/>
      <c r="M87" s="267"/>
      <c r="N87" s="268"/>
      <c r="O87" s="268"/>
      <c r="P87" s="269">
        <f>SUM(P88:P107)</f>
        <v>0</v>
      </c>
      <c r="Q87" s="268"/>
      <c r="R87" s="269">
        <f>SUM(R88:R107)</f>
        <v>0</v>
      </c>
      <c r="S87" s="268"/>
      <c r="T87" s="269">
        <f>SUM(T88:T107)</f>
        <v>0</v>
      </c>
      <c r="U87" s="270"/>
      <c r="V87" s="15"/>
      <c r="W87" s="15"/>
      <c r="X87" s="15"/>
      <c r="Y87" s="15"/>
      <c r="Z87" s="15"/>
      <c r="AA87" s="15"/>
      <c r="AB87" s="15"/>
      <c r="AC87" s="15"/>
      <c r="AD87" s="15"/>
      <c r="AE87" s="15"/>
      <c r="AR87" s="271" t="s">
        <v>217</v>
      </c>
      <c r="AT87" s="272" t="s">
        <v>79</v>
      </c>
      <c r="AU87" s="272" t="s">
        <v>80</v>
      </c>
      <c r="AY87" s="271" t="s">
        <v>218</v>
      </c>
      <c r="BK87" s="273">
        <f>SUM(BK88:BK107)</f>
        <v>0</v>
      </c>
    </row>
    <row r="88" s="2" customFormat="1" ht="44.25" customHeight="1">
      <c r="A88" s="40"/>
      <c r="B88" s="41"/>
      <c r="C88" s="199" t="s">
        <v>87</v>
      </c>
      <c r="D88" s="199" t="s">
        <v>212</v>
      </c>
      <c r="E88" s="200" t="s">
        <v>1696</v>
      </c>
      <c r="F88" s="201" t="s">
        <v>1697</v>
      </c>
      <c r="G88" s="202" t="s">
        <v>239</v>
      </c>
      <c r="H88" s="203">
        <v>2</v>
      </c>
      <c r="I88" s="204"/>
      <c r="J88" s="205">
        <f>ROUND(I88*H88,2)</f>
        <v>0</v>
      </c>
      <c r="K88" s="201" t="s">
        <v>216</v>
      </c>
      <c r="L88" s="46"/>
      <c r="M88" s="206" t="s">
        <v>39</v>
      </c>
      <c r="N88" s="207" t="s">
        <v>53</v>
      </c>
      <c r="O88" s="87"/>
      <c r="P88" s="208">
        <f>O88*H88</f>
        <v>0</v>
      </c>
      <c r="Q88" s="208">
        <v>0</v>
      </c>
      <c r="R88" s="208">
        <f>Q88*H88</f>
        <v>0</v>
      </c>
      <c r="S88" s="208">
        <v>0</v>
      </c>
      <c r="T88" s="208">
        <f>S88*H88</f>
        <v>0</v>
      </c>
      <c r="U88" s="209" t="s">
        <v>39</v>
      </c>
      <c r="V88" s="40"/>
      <c r="W88" s="40"/>
      <c r="X88" s="40"/>
      <c r="Y88" s="40"/>
      <c r="Z88" s="40"/>
      <c r="AA88" s="40"/>
      <c r="AB88" s="40"/>
      <c r="AC88" s="40"/>
      <c r="AD88" s="40"/>
      <c r="AE88" s="40"/>
      <c r="AR88" s="210" t="s">
        <v>393</v>
      </c>
      <c r="AT88" s="210" t="s">
        <v>212</v>
      </c>
      <c r="AU88" s="210" t="s">
        <v>87</v>
      </c>
      <c r="AY88" s="18" t="s">
        <v>218</v>
      </c>
      <c r="BE88" s="211">
        <f>IF(N88="základní",J88,0)</f>
        <v>0</v>
      </c>
      <c r="BF88" s="211">
        <f>IF(N88="snížená",J88,0)</f>
        <v>0</v>
      </c>
      <c r="BG88" s="211">
        <f>IF(N88="zákl. přenesená",J88,0)</f>
        <v>0</v>
      </c>
      <c r="BH88" s="211">
        <f>IF(N88="sníž. přenesená",J88,0)</f>
        <v>0</v>
      </c>
      <c r="BI88" s="211">
        <f>IF(N88="nulová",J88,0)</f>
        <v>0</v>
      </c>
      <c r="BJ88" s="18" t="s">
        <v>217</v>
      </c>
      <c r="BK88" s="211">
        <f>ROUND(I88*H88,2)</f>
        <v>0</v>
      </c>
      <c r="BL88" s="18" t="s">
        <v>393</v>
      </c>
      <c r="BM88" s="210" t="s">
        <v>1709</v>
      </c>
    </row>
    <row r="89" s="2" customFormat="1">
      <c r="A89" s="40"/>
      <c r="B89" s="41"/>
      <c r="C89" s="42"/>
      <c r="D89" s="212" t="s">
        <v>220</v>
      </c>
      <c r="E89" s="42"/>
      <c r="F89" s="213" t="s">
        <v>1699</v>
      </c>
      <c r="G89" s="42"/>
      <c r="H89" s="42"/>
      <c r="I89" s="214"/>
      <c r="J89" s="42"/>
      <c r="K89" s="42"/>
      <c r="L89" s="46"/>
      <c r="M89" s="215"/>
      <c r="N89" s="216"/>
      <c r="O89" s="87"/>
      <c r="P89" s="87"/>
      <c r="Q89" s="87"/>
      <c r="R89" s="87"/>
      <c r="S89" s="87"/>
      <c r="T89" s="87"/>
      <c r="U89" s="88"/>
      <c r="V89" s="40"/>
      <c r="W89" s="40"/>
      <c r="X89" s="40"/>
      <c r="Y89" s="40"/>
      <c r="Z89" s="40"/>
      <c r="AA89" s="40"/>
      <c r="AB89" s="40"/>
      <c r="AC89" s="40"/>
      <c r="AD89" s="40"/>
      <c r="AE89" s="40"/>
      <c r="AT89" s="18" t="s">
        <v>220</v>
      </c>
      <c r="AU89" s="18" t="s">
        <v>87</v>
      </c>
    </row>
    <row r="90" s="14" customFormat="1">
      <c r="A90" s="14"/>
      <c r="B90" s="240"/>
      <c r="C90" s="241"/>
      <c r="D90" s="212" t="s">
        <v>222</v>
      </c>
      <c r="E90" s="242" t="s">
        <v>39</v>
      </c>
      <c r="F90" s="243" t="s">
        <v>1710</v>
      </c>
      <c r="G90" s="241"/>
      <c r="H90" s="242" t="s">
        <v>39</v>
      </c>
      <c r="I90" s="244"/>
      <c r="J90" s="241"/>
      <c r="K90" s="241"/>
      <c r="L90" s="245"/>
      <c r="M90" s="246"/>
      <c r="N90" s="247"/>
      <c r="O90" s="247"/>
      <c r="P90" s="247"/>
      <c r="Q90" s="247"/>
      <c r="R90" s="247"/>
      <c r="S90" s="247"/>
      <c r="T90" s="247"/>
      <c r="U90" s="248"/>
      <c r="V90" s="14"/>
      <c r="W90" s="14"/>
      <c r="X90" s="14"/>
      <c r="Y90" s="14"/>
      <c r="Z90" s="14"/>
      <c r="AA90" s="14"/>
      <c r="AB90" s="14"/>
      <c r="AC90" s="14"/>
      <c r="AD90" s="14"/>
      <c r="AE90" s="14"/>
      <c r="AT90" s="249" t="s">
        <v>222</v>
      </c>
      <c r="AU90" s="249" t="s">
        <v>87</v>
      </c>
      <c r="AV90" s="14" t="s">
        <v>87</v>
      </c>
      <c r="AW90" s="14" t="s">
        <v>41</v>
      </c>
      <c r="AX90" s="14" t="s">
        <v>80</v>
      </c>
      <c r="AY90" s="249" t="s">
        <v>218</v>
      </c>
    </row>
    <row r="91" s="12" customFormat="1">
      <c r="A91" s="12"/>
      <c r="B91" s="217"/>
      <c r="C91" s="218"/>
      <c r="D91" s="212" t="s">
        <v>222</v>
      </c>
      <c r="E91" s="219" t="s">
        <v>39</v>
      </c>
      <c r="F91" s="220" t="s">
        <v>1711</v>
      </c>
      <c r="G91" s="218"/>
      <c r="H91" s="221">
        <v>2</v>
      </c>
      <c r="I91" s="222"/>
      <c r="J91" s="218"/>
      <c r="K91" s="218"/>
      <c r="L91" s="223"/>
      <c r="M91" s="224"/>
      <c r="N91" s="225"/>
      <c r="O91" s="225"/>
      <c r="P91" s="225"/>
      <c r="Q91" s="225"/>
      <c r="R91" s="225"/>
      <c r="S91" s="225"/>
      <c r="T91" s="225"/>
      <c r="U91" s="226"/>
      <c r="V91" s="12"/>
      <c r="W91" s="12"/>
      <c r="X91" s="12"/>
      <c r="Y91" s="12"/>
      <c r="Z91" s="12"/>
      <c r="AA91" s="12"/>
      <c r="AB91" s="12"/>
      <c r="AC91" s="12"/>
      <c r="AD91" s="12"/>
      <c r="AE91" s="12"/>
      <c r="AT91" s="227" t="s">
        <v>222</v>
      </c>
      <c r="AU91" s="227" t="s">
        <v>87</v>
      </c>
      <c r="AV91" s="12" t="s">
        <v>89</v>
      </c>
      <c r="AW91" s="12" t="s">
        <v>41</v>
      </c>
      <c r="AX91" s="12" t="s">
        <v>80</v>
      </c>
      <c r="AY91" s="227" t="s">
        <v>218</v>
      </c>
    </row>
    <row r="92" s="13" customFormat="1">
      <c r="A92" s="13"/>
      <c r="B92" s="228"/>
      <c r="C92" s="229"/>
      <c r="D92" s="212" t="s">
        <v>222</v>
      </c>
      <c r="E92" s="230" t="s">
        <v>39</v>
      </c>
      <c r="F92" s="231" t="s">
        <v>224</v>
      </c>
      <c r="G92" s="229"/>
      <c r="H92" s="232">
        <v>2</v>
      </c>
      <c r="I92" s="233"/>
      <c r="J92" s="229"/>
      <c r="K92" s="229"/>
      <c r="L92" s="234"/>
      <c r="M92" s="235"/>
      <c r="N92" s="236"/>
      <c r="O92" s="236"/>
      <c r="P92" s="236"/>
      <c r="Q92" s="236"/>
      <c r="R92" s="236"/>
      <c r="S92" s="236"/>
      <c r="T92" s="236"/>
      <c r="U92" s="237"/>
      <c r="V92" s="13"/>
      <c r="W92" s="13"/>
      <c r="X92" s="13"/>
      <c r="Y92" s="13"/>
      <c r="Z92" s="13"/>
      <c r="AA92" s="13"/>
      <c r="AB92" s="13"/>
      <c r="AC92" s="13"/>
      <c r="AD92" s="13"/>
      <c r="AE92" s="13"/>
      <c r="AT92" s="238" t="s">
        <v>222</v>
      </c>
      <c r="AU92" s="238" t="s">
        <v>87</v>
      </c>
      <c r="AV92" s="13" t="s">
        <v>217</v>
      </c>
      <c r="AW92" s="13" t="s">
        <v>41</v>
      </c>
      <c r="AX92" s="13" t="s">
        <v>87</v>
      </c>
      <c r="AY92" s="238" t="s">
        <v>218</v>
      </c>
    </row>
    <row r="93" s="2" customFormat="1" ht="44.25" customHeight="1">
      <c r="A93" s="40"/>
      <c r="B93" s="41"/>
      <c r="C93" s="199" t="s">
        <v>89</v>
      </c>
      <c r="D93" s="199" t="s">
        <v>212</v>
      </c>
      <c r="E93" s="200" t="s">
        <v>1700</v>
      </c>
      <c r="F93" s="201" t="s">
        <v>1701</v>
      </c>
      <c r="G93" s="202" t="s">
        <v>239</v>
      </c>
      <c r="H93" s="203">
        <v>2</v>
      </c>
      <c r="I93" s="204"/>
      <c r="J93" s="205">
        <f>ROUND(I93*H93,2)</f>
        <v>0</v>
      </c>
      <c r="K93" s="201" t="s">
        <v>216</v>
      </c>
      <c r="L93" s="46"/>
      <c r="M93" s="206" t="s">
        <v>39</v>
      </c>
      <c r="N93" s="207"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393</v>
      </c>
      <c r="AT93" s="210" t="s">
        <v>212</v>
      </c>
      <c r="AU93" s="210" t="s">
        <v>87</v>
      </c>
      <c r="AY93" s="18" t="s">
        <v>218</v>
      </c>
      <c r="BE93" s="211">
        <f>IF(N93="základní",J93,0)</f>
        <v>0</v>
      </c>
      <c r="BF93" s="211">
        <f>IF(N93="snížená",J93,0)</f>
        <v>0</v>
      </c>
      <c r="BG93" s="211">
        <f>IF(N93="zákl. přenesená",J93,0)</f>
        <v>0</v>
      </c>
      <c r="BH93" s="211">
        <f>IF(N93="sníž. přenesená",J93,0)</f>
        <v>0</v>
      </c>
      <c r="BI93" s="211">
        <f>IF(N93="nulová",J93,0)</f>
        <v>0</v>
      </c>
      <c r="BJ93" s="18" t="s">
        <v>217</v>
      </c>
      <c r="BK93" s="211">
        <f>ROUND(I93*H93,2)</f>
        <v>0</v>
      </c>
      <c r="BL93" s="18" t="s">
        <v>393</v>
      </c>
      <c r="BM93" s="210" t="s">
        <v>1712</v>
      </c>
    </row>
    <row r="94" s="2" customFormat="1">
      <c r="A94" s="40"/>
      <c r="B94" s="41"/>
      <c r="C94" s="42"/>
      <c r="D94" s="212" t="s">
        <v>220</v>
      </c>
      <c r="E94" s="42"/>
      <c r="F94" s="213" t="s">
        <v>1703</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220</v>
      </c>
      <c r="AU94" s="18" t="s">
        <v>87</v>
      </c>
    </row>
    <row r="95" s="14" customFormat="1">
      <c r="A95" s="14"/>
      <c r="B95" s="240"/>
      <c r="C95" s="241"/>
      <c r="D95" s="212" t="s">
        <v>222</v>
      </c>
      <c r="E95" s="242" t="s">
        <v>39</v>
      </c>
      <c r="F95" s="243" t="s">
        <v>1713</v>
      </c>
      <c r="G95" s="241"/>
      <c r="H95" s="242" t="s">
        <v>39</v>
      </c>
      <c r="I95" s="244"/>
      <c r="J95" s="241"/>
      <c r="K95" s="241"/>
      <c r="L95" s="245"/>
      <c r="M95" s="246"/>
      <c r="N95" s="247"/>
      <c r="O95" s="247"/>
      <c r="P95" s="247"/>
      <c r="Q95" s="247"/>
      <c r="R95" s="247"/>
      <c r="S95" s="247"/>
      <c r="T95" s="247"/>
      <c r="U95" s="248"/>
      <c r="V95" s="14"/>
      <c r="W95" s="14"/>
      <c r="X95" s="14"/>
      <c r="Y95" s="14"/>
      <c r="Z95" s="14"/>
      <c r="AA95" s="14"/>
      <c r="AB95" s="14"/>
      <c r="AC95" s="14"/>
      <c r="AD95" s="14"/>
      <c r="AE95" s="14"/>
      <c r="AT95" s="249" t="s">
        <v>222</v>
      </c>
      <c r="AU95" s="249" t="s">
        <v>87</v>
      </c>
      <c r="AV95" s="14" t="s">
        <v>87</v>
      </c>
      <c r="AW95" s="14" t="s">
        <v>41</v>
      </c>
      <c r="AX95" s="14" t="s">
        <v>80</v>
      </c>
      <c r="AY95" s="249" t="s">
        <v>218</v>
      </c>
    </row>
    <row r="96" s="12" customFormat="1">
      <c r="A96" s="12"/>
      <c r="B96" s="217"/>
      <c r="C96" s="218"/>
      <c r="D96" s="212" t="s">
        <v>222</v>
      </c>
      <c r="E96" s="219" t="s">
        <v>39</v>
      </c>
      <c r="F96" s="220" t="s">
        <v>1714</v>
      </c>
      <c r="G96" s="218"/>
      <c r="H96" s="221">
        <v>2</v>
      </c>
      <c r="I96" s="222"/>
      <c r="J96" s="218"/>
      <c r="K96" s="218"/>
      <c r="L96" s="223"/>
      <c r="M96" s="224"/>
      <c r="N96" s="225"/>
      <c r="O96" s="225"/>
      <c r="P96" s="225"/>
      <c r="Q96" s="225"/>
      <c r="R96" s="225"/>
      <c r="S96" s="225"/>
      <c r="T96" s="225"/>
      <c r="U96" s="226"/>
      <c r="V96" s="12"/>
      <c r="W96" s="12"/>
      <c r="X96" s="12"/>
      <c r="Y96" s="12"/>
      <c r="Z96" s="12"/>
      <c r="AA96" s="12"/>
      <c r="AB96" s="12"/>
      <c r="AC96" s="12"/>
      <c r="AD96" s="12"/>
      <c r="AE96" s="12"/>
      <c r="AT96" s="227" t="s">
        <v>222</v>
      </c>
      <c r="AU96" s="227" t="s">
        <v>87</v>
      </c>
      <c r="AV96" s="12" t="s">
        <v>89</v>
      </c>
      <c r="AW96" s="12" t="s">
        <v>41</v>
      </c>
      <c r="AX96" s="12" t="s">
        <v>80</v>
      </c>
      <c r="AY96" s="227" t="s">
        <v>218</v>
      </c>
    </row>
    <row r="97" s="13" customFormat="1">
      <c r="A97" s="13"/>
      <c r="B97" s="228"/>
      <c r="C97" s="229"/>
      <c r="D97" s="212" t="s">
        <v>222</v>
      </c>
      <c r="E97" s="230" t="s">
        <v>39</v>
      </c>
      <c r="F97" s="231" t="s">
        <v>224</v>
      </c>
      <c r="G97" s="229"/>
      <c r="H97" s="232">
        <v>2</v>
      </c>
      <c r="I97" s="233"/>
      <c r="J97" s="229"/>
      <c r="K97" s="229"/>
      <c r="L97" s="234"/>
      <c r="M97" s="235"/>
      <c r="N97" s="236"/>
      <c r="O97" s="236"/>
      <c r="P97" s="236"/>
      <c r="Q97" s="236"/>
      <c r="R97" s="236"/>
      <c r="S97" s="236"/>
      <c r="T97" s="236"/>
      <c r="U97" s="237"/>
      <c r="V97" s="13"/>
      <c r="W97" s="13"/>
      <c r="X97" s="13"/>
      <c r="Y97" s="13"/>
      <c r="Z97" s="13"/>
      <c r="AA97" s="13"/>
      <c r="AB97" s="13"/>
      <c r="AC97" s="13"/>
      <c r="AD97" s="13"/>
      <c r="AE97" s="13"/>
      <c r="AT97" s="238" t="s">
        <v>222</v>
      </c>
      <c r="AU97" s="238" t="s">
        <v>87</v>
      </c>
      <c r="AV97" s="13" t="s">
        <v>217</v>
      </c>
      <c r="AW97" s="13" t="s">
        <v>41</v>
      </c>
      <c r="AX97" s="13" t="s">
        <v>87</v>
      </c>
      <c r="AY97" s="238" t="s">
        <v>218</v>
      </c>
    </row>
    <row r="98" s="2" customFormat="1">
      <c r="A98" s="40"/>
      <c r="B98" s="41"/>
      <c r="C98" s="199" t="s">
        <v>229</v>
      </c>
      <c r="D98" s="199" t="s">
        <v>212</v>
      </c>
      <c r="E98" s="200" t="s">
        <v>1715</v>
      </c>
      <c r="F98" s="201" t="s">
        <v>1716</v>
      </c>
      <c r="G98" s="202" t="s">
        <v>239</v>
      </c>
      <c r="H98" s="203">
        <v>2</v>
      </c>
      <c r="I98" s="204"/>
      <c r="J98" s="205">
        <f>ROUND(I98*H98,2)</f>
        <v>0</v>
      </c>
      <c r="K98" s="201" t="s">
        <v>39</v>
      </c>
      <c r="L98" s="46"/>
      <c r="M98" s="206" t="s">
        <v>39</v>
      </c>
      <c r="N98" s="207"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393</v>
      </c>
      <c r="AT98" s="210" t="s">
        <v>212</v>
      </c>
      <c r="AU98" s="210" t="s">
        <v>87</v>
      </c>
      <c r="AY98" s="18" t="s">
        <v>218</v>
      </c>
      <c r="BE98" s="211">
        <f>IF(N98="základní",J98,0)</f>
        <v>0</v>
      </c>
      <c r="BF98" s="211">
        <f>IF(N98="snížená",J98,0)</f>
        <v>0</v>
      </c>
      <c r="BG98" s="211">
        <f>IF(N98="zákl. přenesená",J98,0)</f>
        <v>0</v>
      </c>
      <c r="BH98" s="211">
        <f>IF(N98="sníž. přenesená",J98,0)</f>
        <v>0</v>
      </c>
      <c r="BI98" s="211">
        <f>IF(N98="nulová",J98,0)</f>
        <v>0</v>
      </c>
      <c r="BJ98" s="18" t="s">
        <v>217</v>
      </c>
      <c r="BK98" s="211">
        <f>ROUND(I98*H98,2)</f>
        <v>0</v>
      </c>
      <c r="BL98" s="18" t="s">
        <v>393</v>
      </c>
      <c r="BM98" s="210" t="s">
        <v>1717</v>
      </c>
    </row>
    <row r="99" s="2" customFormat="1">
      <c r="A99" s="40"/>
      <c r="B99" s="41"/>
      <c r="C99" s="42"/>
      <c r="D99" s="212" t="s">
        <v>220</v>
      </c>
      <c r="E99" s="42"/>
      <c r="F99" s="213" t="s">
        <v>1718</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220</v>
      </c>
      <c r="AU99" s="18" t="s">
        <v>87</v>
      </c>
    </row>
    <row r="100" s="14" customFormat="1">
      <c r="A100" s="14"/>
      <c r="B100" s="240"/>
      <c r="C100" s="241"/>
      <c r="D100" s="212" t="s">
        <v>222</v>
      </c>
      <c r="E100" s="242" t="s">
        <v>39</v>
      </c>
      <c r="F100" s="243" t="s">
        <v>1719</v>
      </c>
      <c r="G100" s="241"/>
      <c r="H100" s="242" t="s">
        <v>39</v>
      </c>
      <c r="I100" s="244"/>
      <c r="J100" s="241"/>
      <c r="K100" s="241"/>
      <c r="L100" s="245"/>
      <c r="M100" s="246"/>
      <c r="N100" s="247"/>
      <c r="O100" s="247"/>
      <c r="P100" s="247"/>
      <c r="Q100" s="247"/>
      <c r="R100" s="247"/>
      <c r="S100" s="247"/>
      <c r="T100" s="247"/>
      <c r="U100" s="248"/>
      <c r="V100" s="14"/>
      <c r="W100" s="14"/>
      <c r="X100" s="14"/>
      <c r="Y100" s="14"/>
      <c r="Z100" s="14"/>
      <c r="AA100" s="14"/>
      <c r="AB100" s="14"/>
      <c r="AC100" s="14"/>
      <c r="AD100" s="14"/>
      <c r="AE100" s="14"/>
      <c r="AT100" s="249" t="s">
        <v>222</v>
      </c>
      <c r="AU100" s="249" t="s">
        <v>87</v>
      </c>
      <c r="AV100" s="14" t="s">
        <v>87</v>
      </c>
      <c r="AW100" s="14" t="s">
        <v>41</v>
      </c>
      <c r="AX100" s="14" t="s">
        <v>80</v>
      </c>
      <c r="AY100" s="249" t="s">
        <v>218</v>
      </c>
    </row>
    <row r="101" s="12" customFormat="1">
      <c r="A101" s="12"/>
      <c r="B101" s="217"/>
      <c r="C101" s="218"/>
      <c r="D101" s="212" t="s">
        <v>222</v>
      </c>
      <c r="E101" s="219" t="s">
        <v>39</v>
      </c>
      <c r="F101" s="220" t="s">
        <v>1711</v>
      </c>
      <c r="G101" s="218"/>
      <c r="H101" s="221">
        <v>2</v>
      </c>
      <c r="I101" s="222"/>
      <c r="J101" s="218"/>
      <c r="K101" s="218"/>
      <c r="L101" s="223"/>
      <c r="M101" s="224"/>
      <c r="N101" s="225"/>
      <c r="O101" s="225"/>
      <c r="P101" s="225"/>
      <c r="Q101" s="225"/>
      <c r="R101" s="225"/>
      <c r="S101" s="225"/>
      <c r="T101" s="225"/>
      <c r="U101" s="226"/>
      <c r="V101" s="12"/>
      <c r="W101" s="12"/>
      <c r="X101" s="12"/>
      <c r="Y101" s="12"/>
      <c r="Z101" s="12"/>
      <c r="AA101" s="12"/>
      <c r="AB101" s="12"/>
      <c r="AC101" s="12"/>
      <c r="AD101" s="12"/>
      <c r="AE101" s="12"/>
      <c r="AT101" s="227" t="s">
        <v>222</v>
      </c>
      <c r="AU101" s="227" t="s">
        <v>87</v>
      </c>
      <c r="AV101" s="12" t="s">
        <v>89</v>
      </c>
      <c r="AW101" s="12" t="s">
        <v>41</v>
      </c>
      <c r="AX101" s="12" t="s">
        <v>80</v>
      </c>
      <c r="AY101" s="227" t="s">
        <v>218</v>
      </c>
    </row>
    <row r="102" s="13" customFormat="1">
      <c r="A102" s="13"/>
      <c r="B102" s="228"/>
      <c r="C102" s="229"/>
      <c r="D102" s="212" t="s">
        <v>222</v>
      </c>
      <c r="E102" s="230" t="s">
        <v>39</v>
      </c>
      <c r="F102" s="231" t="s">
        <v>224</v>
      </c>
      <c r="G102" s="229"/>
      <c r="H102" s="232">
        <v>2</v>
      </c>
      <c r="I102" s="233"/>
      <c r="J102" s="229"/>
      <c r="K102" s="229"/>
      <c r="L102" s="234"/>
      <c r="M102" s="235"/>
      <c r="N102" s="236"/>
      <c r="O102" s="236"/>
      <c r="P102" s="236"/>
      <c r="Q102" s="236"/>
      <c r="R102" s="236"/>
      <c r="S102" s="236"/>
      <c r="T102" s="236"/>
      <c r="U102" s="237"/>
      <c r="V102" s="13"/>
      <c r="W102" s="13"/>
      <c r="X102" s="13"/>
      <c r="Y102" s="13"/>
      <c r="Z102" s="13"/>
      <c r="AA102" s="13"/>
      <c r="AB102" s="13"/>
      <c r="AC102" s="13"/>
      <c r="AD102" s="13"/>
      <c r="AE102" s="13"/>
      <c r="AT102" s="238" t="s">
        <v>222</v>
      </c>
      <c r="AU102" s="238" t="s">
        <v>87</v>
      </c>
      <c r="AV102" s="13" t="s">
        <v>217</v>
      </c>
      <c r="AW102" s="13" t="s">
        <v>41</v>
      </c>
      <c r="AX102" s="13" t="s">
        <v>87</v>
      </c>
      <c r="AY102" s="238" t="s">
        <v>218</v>
      </c>
    </row>
    <row r="103" s="2" customFormat="1">
      <c r="A103" s="40"/>
      <c r="B103" s="41"/>
      <c r="C103" s="199" t="s">
        <v>217</v>
      </c>
      <c r="D103" s="199" t="s">
        <v>212</v>
      </c>
      <c r="E103" s="200" t="s">
        <v>1720</v>
      </c>
      <c r="F103" s="201" t="s">
        <v>1721</v>
      </c>
      <c r="G103" s="202" t="s">
        <v>239</v>
      </c>
      <c r="H103" s="203">
        <v>2</v>
      </c>
      <c r="I103" s="204"/>
      <c r="J103" s="205">
        <f>ROUND(I103*H103,2)</f>
        <v>0</v>
      </c>
      <c r="K103" s="201" t="s">
        <v>216</v>
      </c>
      <c r="L103" s="46"/>
      <c r="M103" s="206" t="s">
        <v>39</v>
      </c>
      <c r="N103" s="207" t="s">
        <v>53</v>
      </c>
      <c r="O103" s="87"/>
      <c r="P103" s="208">
        <f>O103*H103</f>
        <v>0</v>
      </c>
      <c r="Q103" s="208">
        <v>0</v>
      </c>
      <c r="R103" s="208">
        <f>Q103*H103</f>
        <v>0</v>
      </c>
      <c r="S103" s="208">
        <v>0</v>
      </c>
      <c r="T103" s="208">
        <f>S103*H103</f>
        <v>0</v>
      </c>
      <c r="U103" s="209" t="s">
        <v>39</v>
      </c>
      <c r="V103" s="40"/>
      <c r="W103" s="40"/>
      <c r="X103" s="40"/>
      <c r="Y103" s="40"/>
      <c r="Z103" s="40"/>
      <c r="AA103" s="40"/>
      <c r="AB103" s="40"/>
      <c r="AC103" s="40"/>
      <c r="AD103" s="40"/>
      <c r="AE103" s="40"/>
      <c r="AR103" s="210" t="s">
        <v>393</v>
      </c>
      <c r="AT103" s="210" t="s">
        <v>212</v>
      </c>
      <c r="AU103" s="210" t="s">
        <v>87</v>
      </c>
      <c r="AY103" s="18" t="s">
        <v>218</v>
      </c>
      <c r="BE103" s="211">
        <f>IF(N103="základní",J103,0)</f>
        <v>0</v>
      </c>
      <c r="BF103" s="211">
        <f>IF(N103="snížená",J103,0)</f>
        <v>0</v>
      </c>
      <c r="BG103" s="211">
        <f>IF(N103="zákl. přenesená",J103,0)</f>
        <v>0</v>
      </c>
      <c r="BH103" s="211">
        <f>IF(N103="sníž. přenesená",J103,0)</f>
        <v>0</v>
      </c>
      <c r="BI103" s="211">
        <f>IF(N103="nulová",J103,0)</f>
        <v>0</v>
      </c>
      <c r="BJ103" s="18" t="s">
        <v>217</v>
      </c>
      <c r="BK103" s="211">
        <f>ROUND(I103*H103,2)</f>
        <v>0</v>
      </c>
      <c r="BL103" s="18" t="s">
        <v>393</v>
      </c>
      <c r="BM103" s="210" t="s">
        <v>1722</v>
      </c>
    </row>
    <row r="104" s="2" customFormat="1">
      <c r="A104" s="40"/>
      <c r="B104" s="41"/>
      <c r="C104" s="42"/>
      <c r="D104" s="212" t="s">
        <v>220</v>
      </c>
      <c r="E104" s="42"/>
      <c r="F104" s="213" t="s">
        <v>1723</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220</v>
      </c>
      <c r="AU104" s="18" t="s">
        <v>87</v>
      </c>
    </row>
    <row r="105" s="14" customFormat="1">
      <c r="A105" s="14"/>
      <c r="B105" s="240"/>
      <c r="C105" s="241"/>
      <c r="D105" s="212" t="s">
        <v>222</v>
      </c>
      <c r="E105" s="242" t="s">
        <v>39</v>
      </c>
      <c r="F105" s="243" t="s">
        <v>1724</v>
      </c>
      <c r="G105" s="241"/>
      <c r="H105" s="242" t="s">
        <v>39</v>
      </c>
      <c r="I105" s="244"/>
      <c r="J105" s="241"/>
      <c r="K105" s="241"/>
      <c r="L105" s="245"/>
      <c r="M105" s="246"/>
      <c r="N105" s="247"/>
      <c r="O105" s="247"/>
      <c r="P105" s="247"/>
      <c r="Q105" s="247"/>
      <c r="R105" s="247"/>
      <c r="S105" s="247"/>
      <c r="T105" s="247"/>
      <c r="U105" s="248"/>
      <c r="V105" s="14"/>
      <c r="W105" s="14"/>
      <c r="X105" s="14"/>
      <c r="Y105" s="14"/>
      <c r="Z105" s="14"/>
      <c r="AA105" s="14"/>
      <c r="AB105" s="14"/>
      <c r="AC105" s="14"/>
      <c r="AD105" s="14"/>
      <c r="AE105" s="14"/>
      <c r="AT105" s="249" t="s">
        <v>222</v>
      </c>
      <c r="AU105" s="249" t="s">
        <v>87</v>
      </c>
      <c r="AV105" s="14" t="s">
        <v>87</v>
      </c>
      <c r="AW105" s="14" t="s">
        <v>41</v>
      </c>
      <c r="AX105" s="14" t="s">
        <v>80</v>
      </c>
      <c r="AY105" s="249" t="s">
        <v>218</v>
      </c>
    </row>
    <row r="106" s="12" customFormat="1">
      <c r="A106" s="12"/>
      <c r="B106" s="217"/>
      <c r="C106" s="218"/>
      <c r="D106" s="212" t="s">
        <v>222</v>
      </c>
      <c r="E106" s="219" t="s">
        <v>39</v>
      </c>
      <c r="F106" s="220" t="s">
        <v>1714</v>
      </c>
      <c r="G106" s="218"/>
      <c r="H106" s="221">
        <v>2</v>
      </c>
      <c r="I106" s="222"/>
      <c r="J106" s="218"/>
      <c r="K106" s="218"/>
      <c r="L106" s="223"/>
      <c r="M106" s="224"/>
      <c r="N106" s="225"/>
      <c r="O106" s="225"/>
      <c r="P106" s="225"/>
      <c r="Q106" s="225"/>
      <c r="R106" s="225"/>
      <c r="S106" s="225"/>
      <c r="T106" s="225"/>
      <c r="U106" s="226"/>
      <c r="V106" s="12"/>
      <c r="W106" s="12"/>
      <c r="X106" s="12"/>
      <c r="Y106" s="12"/>
      <c r="Z106" s="12"/>
      <c r="AA106" s="12"/>
      <c r="AB106" s="12"/>
      <c r="AC106" s="12"/>
      <c r="AD106" s="12"/>
      <c r="AE106" s="12"/>
      <c r="AT106" s="227" t="s">
        <v>222</v>
      </c>
      <c r="AU106" s="227" t="s">
        <v>87</v>
      </c>
      <c r="AV106" s="12" t="s">
        <v>89</v>
      </c>
      <c r="AW106" s="12" t="s">
        <v>41</v>
      </c>
      <c r="AX106" s="12" t="s">
        <v>80</v>
      </c>
      <c r="AY106" s="227" t="s">
        <v>218</v>
      </c>
    </row>
    <row r="107" s="13" customFormat="1">
      <c r="A107" s="13"/>
      <c r="B107" s="228"/>
      <c r="C107" s="229"/>
      <c r="D107" s="212" t="s">
        <v>222</v>
      </c>
      <c r="E107" s="230" t="s">
        <v>39</v>
      </c>
      <c r="F107" s="231" t="s">
        <v>224</v>
      </c>
      <c r="G107" s="229"/>
      <c r="H107" s="232">
        <v>2</v>
      </c>
      <c r="I107" s="233"/>
      <c r="J107" s="229"/>
      <c r="K107" s="229"/>
      <c r="L107" s="234"/>
      <c r="M107" s="276"/>
      <c r="N107" s="277"/>
      <c r="O107" s="277"/>
      <c r="P107" s="277"/>
      <c r="Q107" s="277"/>
      <c r="R107" s="277"/>
      <c r="S107" s="277"/>
      <c r="T107" s="277"/>
      <c r="U107" s="278"/>
      <c r="V107" s="13"/>
      <c r="W107" s="13"/>
      <c r="X107" s="13"/>
      <c r="Y107" s="13"/>
      <c r="Z107" s="13"/>
      <c r="AA107" s="13"/>
      <c r="AB107" s="13"/>
      <c r="AC107" s="13"/>
      <c r="AD107" s="13"/>
      <c r="AE107" s="13"/>
      <c r="AT107" s="238" t="s">
        <v>222</v>
      </c>
      <c r="AU107" s="238" t="s">
        <v>87</v>
      </c>
      <c r="AV107" s="13" t="s">
        <v>217</v>
      </c>
      <c r="AW107" s="13" t="s">
        <v>41</v>
      </c>
      <c r="AX107" s="13" t="s">
        <v>87</v>
      </c>
      <c r="AY107" s="238" t="s">
        <v>218</v>
      </c>
    </row>
    <row r="108" s="2" customFormat="1" ht="6.96" customHeight="1">
      <c r="A108" s="40"/>
      <c r="B108" s="62"/>
      <c r="C108" s="63"/>
      <c r="D108" s="63"/>
      <c r="E108" s="63"/>
      <c r="F108" s="63"/>
      <c r="G108" s="63"/>
      <c r="H108" s="63"/>
      <c r="I108" s="63"/>
      <c r="J108" s="63"/>
      <c r="K108" s="63"/>
      <c r="L108" s="46"/>
      <c r="M108" s="40"/>
      <c r="O108" s="40"/>
      <c r="P108" s="40"/>
      <c r="Q108" s="40"/>
      <c r="R108" s="40"/>
      <c r="S108" s="40"/>
      <c r="T108" s="40"/>
      <c r="U108" s="40"/>
      <c r="V108" s="40"/>
      <c r="W108" s="40"/>
      <c r="X108" s="40"/>
      <c r="Y108" s="40"/>
      <c r="Z108" s="40"/>
      <c r="AA108" s="40"/>
      <c r="AB108" s="40"/>
      <c r="AC108" s="40"/>
      <c r="AD108" s="40"/>
      <c r="AE108" s="40"/>
    </row>
  </sheetData>
  <sheetProtection sheet="1" autoFilter="0" formatColumns="0" formatRows="0" objects="1" scenarios="1" spinCount="100000" saltValue="74VEf23LGWoir86u66HGyA9QL7iwbzkw5vTskMb6VHrqyMQjZ9GIL4tA4nTiGlCTc3uwSwLukXaAMv+BjqUMig==" hashValue="LmlkrBfxLgnislyncTEcxYsbyhZYSeZeVQ8UTvp98qmXr9qjMcwMae7Z+mOTwuG35APfAAVxoonMCOcUzU78JQ==" algorithmName="SHA-512" password="CDD6"/>
  <autoFilter ref="C85:K10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157</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173</v>
      </c>
      <c r="L4" s="21"/>
      <c r="M4" s="145" t="s">
        <v>10</v>
      </c>
      <c r="AT4" s="18" t="s">
        <v>41</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1725</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1726</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ROUND(J85,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ROUND((SUM(BE85:BE110)),  2)</f>
        <v>0</v>
      </c>
      <c r="G35" s="40"/>
      <c r="H35" s="40"/>
      <c r="I35" s="161">
        <v>0.20999999999999999</v>
      </c>
      <c r="J35" s="160">
        <f>ROUND(((SUM(BE85:BE110))*I35),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ROUND((SUM(BF85:BF110)),  2)</f>
        <v>0</v>
      </c>
      <c r="G36" s="40"/>
      <c r="H36" s="40"/>
      <c r="I36" s="161">
        <v>0.14999999999999999</v>
      </c>
      <c r="J36" s="160">
        <f>ROUND(((SUM(BF85:BF110))*I36),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ROUND((SUM(BG85:BG110)),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ROUND((SUM(BH85:BH110)),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ROUND((SUM(BI85:BI110)),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1725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Č71 - Dodávky SSZT - NEOCEŇOVAT</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J85</f>
        <v>0</v>
      </c>
      <c r="K63" s="42"/>
      <c r="L63" s="148"/>
      <c r="S63" s="40"/>
      <c r="T63" s="40"/>
      <c r="U63" s="40"/>
      <c r="V63" s="40"/>
      <c r="W63" s="40"/>
      <c r="X63" s="40"/>
      <c r="Y63" s="40"/>
      <c r="Z63" s="40"/>
      <c r="AA63" s="40"/>
      <c r="AB63" s="40"/>
      <c r="AC63" s="40"/>
      <c r="AD63" s="40"/>
      <c r="AE63" s="40"/>
      <c r="AU63" s="18" t="s">
        <v>193</v>
      </c>
    </row>
    <row r="64" hidden="1"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8"/>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8"/>
      <c r="S69" s="40"/>
      <c r="T69" s="40"/>
      <c r="U69" s="40"/>
      <c r="V69" s="40"/>
      <c r="W69" s="40"/>
      <c r="X69" s="40"/>
      <c r="Y69" s="40"/>
      <c r="Z69" s="40"/>
      <c r="AA69" s="40"/>
      <c r="AB69" s="40"/>
      <c r="AC69" s="40"/>
      <c r="AD69" s="40"/>
      <c r="AE69" s="40"/>
    </row>
    <row r="70" s="2" customFormat="1" ht="24.96" customHeight="1">
      <c r="A70" s="40"/>
      <c r="B70" s="41"/>
      <c r="C70" s="24" t="s">
        <v>198</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26.25" customHeight="1">
      <c r="A73" s="40"/>
      <c r="B73" s="41"/>
      <c r="C73" s="42"/>
      <c r="D73" s="42"/>
      <c r="E73" s="173" t="str">
        <f>E7</f>
        <v>Oprava kolejí a výhybek v žst. Úpořiny - změna1 po prohlídce staveniště</v>
      </c>
      <c r="F73" s="33"/>
      <c r="G73" s="33"/>
      <c r="H73" s="33"/>
      <c r="I73" s="42"/>
      <c r="J73" s="42"/>
      <c r="K73" s="42"/>
      <c r="L73" s="148"/>
      <c r="S73" s="40"/>
      <c r="T73" s="40"/>
      <c r="U73" s="40"/>
      <c r="V73" s="40"/>
      <c r="W73" s="40"/>
      <c r="X73" s="40"/>
      <c r="Y73" s="40"/>
      <c r="Z73" s="40"/>
      <c r="AA73" s="40"/>
      <c r="AB73" s="40"/>
      <c r="AC73" s="40"/>
      <c r="AD73" s="40"/>
      <c r="AE73" s="40"/>
    </row>
    <row r="74" s="1" customFormat="1" ht="12" customHeight="1">
      <c r="B74" s="22"/>
      <c r="C74" s="33" t="s">
        <v>184</v>
      </c>
      <c r="D74" s="23"/>
      <c r="E74" s="23"/>
      <c r="F74" s="23"/>
      <c r="G74" s="23"/>
      <c r="H74" s="23"/>
      <c r="I74" s="23"/>
      <c r="J74" s="23"/>
      <c r="K74" s="23"/>
      <c r="L74" s="21"/>
    </row>
    <row r="75" s="2" customFormat="1" ht="16.5" customHeight="1">
      <c r="A75" s="40"/>
      <c r="B75" s="41"/>
      <c r="C75" s="42"/>
      <c r="D75" s="42"/>
      <c r="E75" s="173" t="s">
        <v>1725</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186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72" t="str">
        <f>E11</f>
        <v>Č71 - Dodávky SSZT - NEOCEŇOVAT</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Úpořiny</v>
      </c>
      <c r="G79" s="42"/>
      <c r="H79" s="42"/>
      <c r="I79" s="33" t="s">
        <v>24</v>
      </c>
      <c r="J79" s="75" t="str">
        <f>IF(J14="","",J14)</f>
        <v>27. 1. 2021</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Správa železnic, státní organizac</v>
      </c>
      <c r="G81" s="42"/>
      <c r="H81" s="42"/>
      <c r="I81" s="33" t="s">
        <v>38</v>
      </c>
      <c r="J81" s="38" t="str">
        <f>E23</f>
        <v xml:space="preserve"> </v>
      </c>
      <c r="K81" s="42"/>
      <c r="L81" s="148"/>
      <c r="S81" s="40"/>
      <c r="T81" s="40"/>
      <c r="U81" s="40"/>
      <c r="V81" s="40"/>
      <c r="W81" s="40"/>
      <c r="X81" s="40"/>
      <c r="Y81" s="40"/>
      <c r="Z81" s="40"/>
      <c r="AA81" s="40"/>
      <c r="AB81" s="40"/>
      <c r="AC81" s="40"/>
      <c r="AD81" s="40"/>
      <c r="AE81" s="40"/>
    </row>
    <row r="82" s="2" customFormat="1" ht="40.05" customHeight="1">
      <c r="A82" s="40"/>
      <c r="B82" s="41"/>
      <c r="C82" s="33" t="s">
        <v>36</v>
      </c>
      <c r="D82" s="42"/>
      <c r="E82" s="42"/>
      <c r="F82" s="28" t="str">
        <f>IF(E20="","",E20)</f>
        <v>Vyplň údaj</v>
      </c>
      <c r="G82" s="42"/>
      <c r="H82" s="42"/>
      <c r="I82" s="33" t="s">
        <v>42</v>
      </c>
      <c r="J82" s="38" t="str">
        <f>E26</f>
        <v>Ing. Horák Jiří, horak@szdc.cz, +420 602155923</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199</v>
      </c>
      <c r="D84" s="192" t="s">
        <v>65</v>
      </c>
      <c r="E84" s="192" t="s">
        <v>61</v>
      </c>
      <c r="F84" s="192" t="s">
        <v>62</v>
      </c>
      <c r="G84" s="192" t="s">
        <v>200</v>
      </c>
      <c r="H84" s="192" t="s">
        <v>201</v>
      </c>
      <c r="I84" s="192" t="s">
        <v>202</v>
      </c>
      <c r="J84" s="192" t="s">
        <v>192</v>
      </c>
      <c r="K84" s="193" t="s">
        <v>203</v>
      </c>
      <c r="L84" s="194"/>
      <c r="M84" s="95" t="s">
        <v>39</v>
      </c>
      <c r="N84" s="96" t="s">
        <v>50</v>
      </c>
      <c r="O84" s="96" t="s">
        <v>204</v>
      </c>
      <c r="P84" s="96" t="s">
        <v>205</v>
      </c>
      <c r="Q84" s="96" t="s">
        <v>206</v>
      </c>
      <c r="R84" s="96" t="s">
        <v>207</v>
      </c>
      <c r="S84" s="96" t="s">
        <v>208</v>
      </c>
      <c r="T84" s="96" t="s">
        <v>209</v>
      </c>
      <c r="U84" s="97" t="s">
        <v>210</v>
      </c>
      <c r="V84" s="189"/>
      <c r="W84" s="189"/>
      <c r="X84" s="189"/>
      <c r="Y84" s="189"/>
      <c r="Z84" s="189"/>
      <c r="AA84" s="189"/>
      <c r="AB84" s="189"/>
      <c r="AC84" s="189"/>
      <c r="AD84" s="189"/>
      <c r="AE84" s="189"/>
    </row>
    <row r="85" s="2" customFormat="1" ht="22.8" customHeight="1">
      <c r="A85" s="40"/>
      <c r="B85" s="41"/>
      <c r="C85" s="102" t="s">
        <v>211</v>
      </c>
      <c r="D85" s="42"/>
      <c r="E85" s="42"/>
      <c r="F85" s="42"/>
      <c r="G85" s="42"/>
      <c r="H85" s="42"/>
      <c r="I85" s="42"/>
      <c r="J85" s="195">
        <f>BK85</f>
        <v>0</v>
      </c>
      <c r="K85" s="42"/>
      <c r="L85" s="46"/>
      <c r="M85" s="98"/>
      <c r="N85" s="196"/>
      <c r="O85" s="99"/>
      <c r="P85" s="197">
        <f>SUM(P86:P110)</f>
        <v>0</v>
      </c>
      <c r="Q85" s="99"/>
      <c r="R85" s="197">
        <f>SUM(R86:R110)</f>
        <v>0</v>
      </c>
      <c r="S85" s="99"/>
      <c r="T85" s="197">
        <f>SUM(T86:T110)</f>
        <v>0</v>
      </c>
      <c r="U85" s="100"/>
      <c r="V85" s="40"/>
      <c r="W85" s="40"/>
      <c r="X85" s="40"/>
      <c r="Y85" s="40"/>
      <c r="Z85" s="40"/>
      <c r="AA85" s="40"/>
      <c r="AB85" s="40"/>
      <c r="AC85" s="40"/>
      <c r="AD85" s="40"/>
      <c r="AE85" s="40"/>
      <c r="AT85" s="18" t="s">
        <v>79</v>
      </c>
      <c r="AU85" s="18" t="s">
        <v>193</v>
      </c>
      <c r="BK85" s="198">
        <f>SUM(BK86:BK110)</f>
        <v>0</v>
      </c>
    </row>
    <row r="86" s="2" customFormat="1">
      <c r="A86" s="40"/>
      <c r="B86" s="41"/>
      <c r="C86" s="250" t="s">
        <v>87</v>
      </c>
      <c r="D86" s="250" t="s">
        <v>313</v>
      </c>
      <c r="E86" s="251" t="s">
        <v>1727</v>
      </c>
      <c r="F86" s="252" t="s">
        <v>1728</v>
      </c>
      <c r="G86" s="253" t="s">
        <v>239</v>
      </c>
      <c r="H86" s="254">
        <v>1</v>
      </c>
      <c r="I86" s="255"/>
      <c r="J86" s="256">
        <f>ROUND(I86*H86,2)</f>
        <v>0</v>
      </c>
      <c r="K86" s="252" t="s">
        <v>39</v>
      </c>
      <c r="L86" s="257"/>
      <c r="M86" s="258" t="s">
        <v>39</v>
      </c>
      <c r="N86" s="259" t="s">
        <v>53</v>
      </c>
      <c r="O86" s="87"/>
      <c r="P86" s="208">
        <f>O86*H86</f>
        <v>0</v>
      </c>
      <c r="Q86" s="208">
        <v>0</v>
      </c>
      <c r="R86" s="208">
        <f>Q86*H86</f>
        <v>0</v>
      </c>
      <c r="S86" s="208">
        <v>0</v>
      </c>
      <c r="T86" s="208">
        <f>S86*H86</f>
        <v>0</v>
      </c>
      <c r="U86" s="209" t="s">
        <v>39</v>
      </c>
      <c r="V86" s="40"/>
      <c r="W86" s="40"/>
      <c r="X86" s="40"/>
      <c r="Y86" s="40"/>
      <c r="Z86" s="40"/>
      <c r="AA86" s="40"/>
      <c r="AB86" s="40"/>
      <c r="AC86" s="40"/>
      <c r="AD86" s="40"/>
      <c r="AE86" s="40"/>
      <c r="AR86" s="210" t="s">
        <v>219</v>
      </c>
      <c r="AT86" s="210" t="s">
        <v>313</v>
      </c>
      <c r="AU86" s="210" t="s">
        <v>80</v>
      </c>
      <c r="AY86" s="18" t="s">
        <v>218</v>
      </c>
      <c r="BE86" s="211">
        <f>IF(N86="základní",J86,0)</f>
        <v>0</v>
      </c>
      <c r="BF86" s="211">
        <f>IF(N86="snížená",J86,0)</f>
        <v>0</v>
      </c>
      <c r="BG86" s="211">
        <f>IF(N86="zákl. přenesená",J86,0)</f>
        <v>0</v>
      </c>
      <c r="BH86" s="211">
        <f>IF(N86="sníž. přenesená",J86,0)</f>
        <v>0</v>
      </c>
      <c r="BI86" s="211">
        <f>IF(N86="nulová",J86,0)</f>
        <v>0</v>
      </c>
      <c r="BJ86" s="18" t="s">
        <v>217</v>
      </c>
      <c r="BK86" s="211">
        <f>ROUND(I86*H86,2)</f>
        <v>0</v>
      </c>
      <c r="BL86" s="18" t="s">
        <v>217</v>
      </c>
      <c r="BM86" s="210" t="s">
        <v>1729</v>
      </c>
    </row>
    <row r="87" s="2" customFormat="1">
      <c r="A87" s="40"/>
      <c r="B87" s="41"/>
      <c r="C87" s="42"/>
      <c r="D87" s="212" t="s">
        <v>220</v>
      </c>
      <c r="E87" s="42"/>
      <c r="F87" s="213" t="s">
        <v>1728</v>
      </c>
      <c r="G87" s="42"/>
      <c r="H87" s="42"/>
      <c r="I87" s="214"/>
      <c r="J87" s="42"/>
      <c r="K87" s="42"/>
      <c r="L87" s="46"/>
      <c r="M87" s="215"/>
      <c r="N87" s="216"/>
      <c r="O87" s="87"/>
      <c r="P87" s="87"/>
      <c r="Q87" s="87"/>
      <c r="R87" s="87"/>
      <c r="S87" s="87"/>
      <c r="T87" s="87"/>
      <c r="U87" s="88"/>
      <c r="V87" s="40"/>
      <c r="W87" s="40"/>
      <c r="X87" s="40"/>
      <c r="Y87" s="40"/>
      <c r="Z87" s="40"/>
      <c r="AA87" s="40"/>
      <c r="AB87" s="40"/>
      <c r="AC87" s="40"/>
      <c r="AD87" s="40"/>
      <c r="AE87" s="40"/>
      <c r="AT87" s="18" t="s">
        <v>220</v>
      </c>
      <c r="AU87" s="18" t="s">
        <v>80</v>
      </c>
    </row>
    <row r="88" s="2" customFormat="1">
      <c r="A88" s="40"/>
      <c r="B88" s="41"/>
      <c r="C88" s="42"/>
      <c r="D88" s="212" t="s">
        <v>234</v>
      </c>
      <c r="E88" s="42"/>
      <c r="F88" s="239" t="s">
        <v>1730</v>
      </c>
      <c r="G88" s="42"/>
      <c r="H88" s="42"/>
      <c r="I88" s="214"/>
      <c r="J88" s="42"/>
      <c r="K88" s="42"/>
      <c r="L88" s="46"/>
      <c r="M88" s="215"/>
      <c r="N88" s="216"/>
      <c r="O88" s="87"/>
      <c r="P88" s="87"/>
      <c r="Q88" s="87"/>
      <c r="R88" s="87"/>
      <c r="S88" s="87"/>
      <c r="T88" s="87"/>
      <c r="U88" s="88"/>
      <c r="V88" s="40"/>
      <c r="W88" s="40"/>
      <c r="X88" s="40"/>
      <c r="Y88" s="40"/>
      <c r="Z88" s="40"/>
      <c r="AA88" s="40"/>
      <c r="AB88" s="40"/>
      <c r="AC88" s="40"/>
      <c r="AD88" s="40"/>
      <c r="AE88" s="40"/>
      <c r="AT88" s="18" t="s">
        <v>234</v>
      </c>
      <c r="AU88" s="18" t="s">
        <v>80</v>
      </c>
    </row>
    <row r="89" s="2" customFormat="1" ht="16.5" customHeight="1">
      <c r="A89" s="40"/>
      <c r="B89" s="41"/>
      <c r="C89" s="250" t="s">
        <v>89</v>
      </c>
      <c r="D89" s="250" t="s">
        <v>313</v>
      </c>
      <c r="E89" s="251" t="s">
        <v>1731</v>
      </c>
      <c r="F89" s="252" t="s">
        <v>1732</v>
      </c>
      <c r="G89" s="253" t="s">
        <v>239</v>
      </c>
      <c r="H89" s="254">
        <v>2</v>
      </c>
      <c r="I89" s="255"/>
      <c r="J89" s="256">
        <f>ROUND(I89*H89,2)</f>
        <v>0</v>
      </c>
      <c r="K89" s="252" t="s">
        <v>39</v>
      </c>
      <c r="L89" s="257"/>
      <c r="M89" s="258" t="s">
        <v>39</v>
      </c>
      <c r="N89" s="259" t="s">
        <v>53</v>
      </c>
      <c r="O89" s="87"/>
      <c r="P89" s="208">
        <f>O89*H89</f>
        <v>0</v>
      </c>
      <c r="Q89" s="208">
        <v>0</v>
      </c>
      <c r="R89" s="208">
        <f>Q89*H89</f>
        <v>0</v>
      </c>
      <c r="S89" s="208">
        <v>0</v>
      </c>
      <c r="T89" s="208">
        <f>S89*H89</f>
        <v>0</v>
      </c>
      <c r="U89" s="209" t="s">
        <v>39</v>
      </c>
      <c r="V89" s="40"/>
      <c r="W89" s="40"/>
      <c r="X89" s="40"/>
      <c r="Y89" s="40"/>
      <c r="Z89" s="40"/>
      <c r="AA89" s="40"/>
      <c r="AB89" s="40"/>
      <c r="AC89" s="40"/>
      <c r="AD89" s="40"/>
      <c r="AE89" s="40"/>
      <c r="AR89" s="210" t="s">
        <v>219</v>
      </c>
      <c r="AT89" s="210" t="s">
        <v>313</v>
      </c>
      <c r="AU89" s="210" t="s">
        <v>80</v>
      </c>
      <c r="AY89" s="18" t="s">
        <v>218</v>
      </c>
      <c r="BE89" s="211">
        <f>IF(N89="základní",J89,0)</f>
        <v>0</v>
      </c>
      <c r="BF89" s="211">
        <f>IF(N89="snížená",J89,0)</f>
        <v>0</v>
      </c>
      <c r="BG89" s="211">
        <f>IF(N89="zákl. přenesená",J89,0)</f>
        <v>0</v>
      </c>
      <c r="BH89" s="211">
        <f>IF(N89="sníž. přenesená",J89,0)</f>
        <v>0</v>
      </c>
      <c r="BI89" s="211">
        <f>IF(N89="nulová",J89,0)</f>
        <v>0</v>
      </c>
      <c r="BJ89" s="18" t="s">
        <v>217</v>
      </c>
      <c r="BK89" s="211">
        <f>ROUND(I89*H89,2)</f>
        <v>0</v>
      </c>
      <c r="BL89" s="18" t="s">
        <v>217</v>
      </c>
      <c r="BM89" s="210" t="s">
        <v>1733</v>
      </c>
    </row>
    <row r="90" s="2" customFormat="1">
      <c r="A90" s="40"/>
      <c r="B90" s="41"/>
      <c r="C90" s="42"/>
      <c r="D90" s="212" t="s">
        <v>220</v>
      </c>
      <c r="E90" s="42"/>
      <c r="F90" s="213" t="s">
        <v>1732</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220</v>
      </c>
      <c r="AU90" s="18" t="s">
        <v>80</v>
      </c>
    </row>
    <row r="91" s="2" customFormat="1">
      <c r="A91" s="40"/>
      <c r="B91" s="41"/>
      <c r="C91" s="42"/>
      <c r="D91" s="212" t="s">
        <v>234</v>
      </c>
      <c r="E91" s="42"/>
      <c r="F91" s="239" t="s">
        <v>1734</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234</v>
      </c>
      <c r="AU91" s="18" t="s">
        <v>80</v>
      </c>
    </row>
    <row r="92" s="12" customFormat="1">
      <c r="A92" s="12"/>
      <c r="B92" s="217"/>
      <c r="C92" s="218"/>
      <c r="D92" s="212" t="s">
        <v>222</v>
      </c>
      <c r="E92" s="218"/>
      <c r="F92" s="220" t="s">
        <v>1735</v>
      </c>
      <c r="G92" s="218"/>
      <c r="H92" s="221">
        <v>2</v>
      </c>
      <c r="I92" s="222"/>
      <c r="J92" s="218"/>
      <c r="K92" s="218"/>
      <c r="L92" s="223"/>
      <c r="M92" s="224"/>
      <c r="N92" s="225"/>
      <c r="O92" s="225"/>
      <c r="P92" s="225"/>
      <c r="Q92" s="225"/>
      <c r="R92" s="225"/>
      <c r="S92" s="225"/>
      <c r="T92" s="225"/>
      <c r="U92" s="226"/>
      <c r="V92" s="12"/>
      <c r="W92" s="12"/>
      <c r="X92" s="12"/>
      <c r="Y92" s="12"/>
      <c r="Z92" s="12"/>
      <c r="AA92" s="12"/>
      <c r="AB92" s="12"/>
      <c r="AC92" s="12"/>
      <c r="AD92" s="12"/>
      <c r="AE92" s="12"/>
      <c r="AT92" s="227" t="s">
        <v>222</v>
      </c>
      <c r="AU92" s="227" t="s">
        <v>80</v>
      </c>
      <c r="AV92" s="12" t="s">
        <v>89</v>
      </c>
      <c r="AW92" s="12" t="s">
        <v>4</v>
      </c>
      <c r="AX92" s="12" t="s">
        <v>87</v>
      </c>
      <c r="AY92" s="227" t="s">
        <v>218</v>
      </c>
    </row>
    <row r="93" s="2" customFormat="1">
      <c r="A93" s="40"/>
      <c r="B93" s="41"/>
      <c r="C93" s="250" t="s">
        <v>229</v>
      </c>
      <c r="D93" s="250" t="s">
        <v>313</v>
      </c>
      <c r="E93" s="251" t="s">
        <v>1736</v>
      </c>
      <c r="F93" s="252" t="s">
        <v>1737</v>
      </c>
      <c r="G93" s="253" t="s">
        <v>239</v>
      </c>
      <c r="H93" s="254">
        <v>5</v>
      </c>
      <c r="I93" s="255"/>
      <c r="J93" s="256">
        <f>ROUND(I93*H93,2)</f>
        <v>0</v>
      </c>
      <c r="K93" s="252" t="s">
        <v>39</v>
      </c>
      <c r="L93" s="257"/>
      <c r="M93" s="258" t="s">
        <v>39</v>
      </c>
      <c r="N93" s="259"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219</v>
      </c>
      <c r="AT93" s="210" t="s">
        <v>313</v>
      </c>
      <c r="AU93" s="210" t="s">
        <v>80</v>
      </c>
      <c r="AY93" s="18" t="s">
        <v>218</v>
      </c>
      <c r="BE93" s="211">
        <f>IF(N93="základní",J93,0)</f>
        <v>0</v>
      </c>
      <c r="BF93" s="211">
        <f>IF(N93="snížená",J93,0)</f>
        <v>0</v>
      </c>
      <c r="BG93" s="211">
        <f>IF(N93="zákl. přenesená",J93,0)</f>
        <v>0</v>
      </c>
      <c r="BH93" s="211">
        <f>IF(N93="sníž. přenesená",J93,0)</f>
        <v>0</v>
      </c>
      <c r="BI93" s="211">
        <f>IF(N93="nulová",J93,0)</f>
        <v>0</v>
      </c>
      <c r="BJ93" s="18" t="s">
        <v>217</v>
      </c>
      <c r="BK93" s="211">
        <f>ROUND(I93*H93,2)</f>
        <v>0</v>
      </c>
      <c r="BL93" s="18" t="s">
        <v>217</v>
      </c>
      <c r="BM93" s="210" t="s">
        <v>1738</v>
      </c>
    </row>
    <row r="94" s="2" customFormat="1">
      <c r="A94" s="40"/>
      <c r="B94" s="41"/>
      <c r="C94" s="42"/>
      <c r="D94" s="212" t="s">
        <v>220</v>
      </c>
      <c r="E94" s="42"/>
      <c r="F94" s="213" t="s">
        <v>1737</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220</v>
      </c>
      <c r="AU94" s="18" t="s">
        <v>80</v>
      </c>
    </row>
    <row r="95" s="2" customFormat="1">
      <c r="A95" s="40"/>
      <c r="B95" s="41"/>
      <c r="C95" s="42"/>
      <c r="D95" s="212" t="s">
        <v>234</v>
      </c>
      <c r="E95" s="42"/>
      <c r="F95" s="239" t="s">
        <v>1739</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234</v>
      </c>
      <c r="AU95" s="18" t="s">
        <v>80</v>
      </c>
    </row>
    <row r="96" s="2" customFormat="1">
      <c r="A96" s="40"/>
      <c r="B96" s="41"/>
      <c r="C96" s="250" t="s">
        <v>217</v>
      </c>
      <c r="D96" s="250" t="s">
        <v>313</v>
      </c>
      <c r="E96" s="251" t="s">
        <v>1740</v>
      </c>
      <c r="F96" s="252" t="s">
        <v>1741</v>
      </c>
      <c r="G96" s="253" t="s">
        <v>239</v>
      </c>
      <c r="H96" s="254">
        <v>4</v>
      </c>
      <c r="I96" s="255"/>
      <c r="J96" s="256">
        <f>ROUND(I96*H96,2)</f>
        <v>0</v>
      </c>
      <c r="K96" s="252" t="s">
        <v>39</v>
      </c>
      <c r="L96" s="257"/>
      <c r="M96" s="258" t="s">
        <v>39</v>
      </c>
      <c r="N96" s="259" t="s">
        <v>53</v>
      </c>
      <c r="O96" s="87"/>
      <c r="P96" s="208">
        <f>O96*H96</f>
        <v>0</v>
      </c>
      <c r="Q96" s="208">
        <v>0</v>
      </c>
      <c r="R96" s="208">
        <f>Q96*H96</f>
        <v>0</v>
      </c>
      <c r="S96" s="208">
        <v>0</v>
      </c>
      <c r="T96" s="208">
        <f>S96*H96</f>
        <v>0</v>
      </c>
      <c r="U96" s="209" t="s">
        <v>39</v>
      </c>
      <c r="V96" s="40"/>
      <c r="W96" s="40"/>
      <c r="X96" s="40"/>
      <c r="Y96" s="40"/>
      <c r="Z96" s="40"/>
      <c r="AA96" s="40"/>
      <c r="AB96" s="40"/>
      <c r="AC96" s="40"/>
      <c r="AD96" s="40"/>
      <c r="AE96" s="40"/>
      <c r="AR96" s="210" t="s">
        <v>219</v>
      </c>
      <c r="AT96" s="210" t="s">
        <v>313</v>
      </c>
      <c r="AU96" s="210" t="s">
        <v>80</v>
      </c>
      <c r="AY96" s="18" t="s">
        <v>218</v>
      </c>
      <c r="BE96" s="211">
        <f>IF(N96="základní",J96,0)</f>
        <v>0</v>
      </c>
      <c r="BF96" s="211">
        <f>IF(N96="snížená",J96,0)</f>
        <v>0</v>
      </c>
      <c r="BG96" s="211">
        <f>IF(N96="zákl. přenesená",J96,0)</f>
        <v>0</v>
      </c>
      <c r="BH96" s="211">
        <f>IF(N96="sníž. přenesená",J96,0)</f>
        <v>0</v>
      </c>
      <c r="BI96" s="211">
        <f>IF(N96="nulová",J96,0)</f>
        <v>0</v>
      </c>
      <c r="BJ96" s="18" t="s">
        <v>217</v>
      </c>
      <c r="BK96" s="211">
        <f>ROUND(I96*H96,2)</f>
        <v>0</v>
      </c>
      <c r="BL96" s="18" t="s">
        <v>217</v>
      </c>
      <c r="BM96" s="210" t="s">
        <v>1742</v>
      </c>
    </row>
    <row r="97" s="2" customFormat="1">
      <c r="A97" s="40"/>
      <c r="B97" s="41"/>
      <c r="C97" s="42"/>
      <c r="D97" s="212" t="s">
        <v>220</v>
      </c>
      <c r="E97" s="42"/>
      <c r="F97" s="213" t="s">
        <v>1741</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220</v>
      </c>
      <c r="AU97" s="18" t="s">
        <v>80</v>
      </c>
    </row>
    <row r="98" s="2" customFormat="1">
      <c r="A98" s="40"/>
      <c r="B98" s="41"/>
      <c r="C98" s="42"/>
      <c r="D98" s="212" t="s">
        <v>234</v>
      </c>
      <c r="E98" s="42"/>
      <c r="F98" s="239" t="s">
        <v>1743</v>
      </c>
      <c r="G98" s="42"/>
      <c r="H98" s="42"/>
      <c r="I98" s="214"/>
      <c r="J98" s="42"/>
      <c r="K98" s="42"/>
      <c r="L98" s="46"/>
      <c r="M98" s="215"/>
      <c r="N98" s="216"/>
      <c r="O98" s="87"/>
      <c r="P98" s="87"/>
      <c r="Q98" s="87"/>
      <c r="R98" s="87"/>
      <c r="S98" s="87"/>
      <c r="T98" s="87"/>
      <c r="U98" s="88"/>
      <c r="V98" s="40"/>
      <c r="W98" s="40"/>
      <c r="X98" s="40"/>
      <c r="Y98" s="40"/>
      <c r="Z98" s="40"/>
      <c r="AA98" s="40"/>
      <c r="AB98" s="40"/>
      <c r="AC98" s="40"/>
      <c r="AD98" s="40"/>
      <c r="AE98" s="40"/>
      <c r="AT98" s="18" t="s">
        <v>234</v>
      </c>
      <c r="AU98" s="18" t="s">
        <v>80</v>
      </c>
    </row>
    <row r="99" s="2" customFormat="1">
      <c r="A99" s="40"/>
      <c r="B99" s="41"/>
      <c r="C99" s="250" t="s">
        <v>243</v>
      </c>
      <c r="D99" s="250" t="s">
        <v>313</v>
      </c>
      <c r="E99" s="251" t="s">
        <v>1744</v>
      </c>
      <c r="F99" s="252" t="s">
        <v>1745</v>
      </c>
      <c r="G99" s="253" t="s">
        <v>239</v>
      </c>
      <c r="H99" s="254">
        <v>4</v>
      </c>
      <c r="I99" s="255"/>
      <c r="J99" s="256">
        <f>ROUND(I99*H99,2)</f>
        <v>0</v>
      </c>
      <c r="K99" s="252" t="s">
        <v>39</v>
      </c>
      <c r="L99" s="257"/>
      <c r="M99" s="258" t="s">
        <v>39</v>
      </c>
      <c r="N99" s="259" t="s">
        <v>53</v>
      </c>
      <c r="O99" s="87"/>
      <c r="P99" s="208">
        <f>O99*H99</f>
        <v>0</v>
      </c>
      <c r="Q99" s="208">
        <v>0</v>
      </c>
      <c r="R99" s="208">
        <f>Q99*H99</f>
        <v>0</v>
      </c>
      <c r="S99" s="208">
        <v>0</v>
      </c>
      <c r="T99" s="208">
        <f>S99*H99</f>
        <v>0</v>
      </c>
      <c r="U99" s="209" t="s">
        <v>39</v>
      </c>
      <c r="V99" s="40"/>
      <c r="W99" s="40"/>
      <c r="X99" s="40"/>
      <c r="Y99" s="40"/>
      <c r="Z99" s="40"/>
      <c r="AA99" s="40"/>
      <c r="AB99" s="40"/>
      <c r="AC99" s="40"/>
      <c r="AD99" s="40"/>
      <c r="AE99" s="40"/>
      <c r="AR99" s="210" t="s">
        <v>219</v>
      </c>
      <c r="AT99" s="210" t="s">
        <v>313</v>
      </c>
      <c r="AU99" s="210" t="s">
        <v>80</v>
      </c>
      <c r="AY99" s="18" t="s">
        <v>218</v>
      </c>
      <c r="BE99" s="211">
        <f>IF(N99="základní",J99,0)</f>
        <v>0</v>
      </c>
      <c r="BF99" s="211">
        <f>IF(N99="snížená",J99,0)</f>
        <v>0</v>
      </c>
      <c r="BG99" s="211">
        <f>IF(N99="zákl. přenesená",J99,0)</f>
        <v>0</v>
      </c>
      <c r="BH99" s="211">
        <f>IF(N99="sníž. přenesená",J99,0)</f>
        <v>0</v>
      </c>
      <c r="BI99" s="211">
        <f>IF(N99="nulová",J99,0)</f>
        <v>0</v>
      </c>
      <c r="BJ99" s="18" t="s">
        <v>217</v>
      </c>
      <c r="BK99" s="211">
        <f>ROUND(I99*H99,2)</f>
        <v>0</v>
      </c>
      <c r="BL99" s="18" t="s">
        <v>217</v>
      </c>
      <c r="BM99" s="210" t="s">
        <v>1746</v>
      </c>
    </row>
    <row r="100" s="2" customFormat="1">
      <c r="A100" s="40"/>
      <c r="B100" s="41"/>
      <c r="C100" s="42"/>
      <c r="D100" s="212" t="s">
        <v>220</v>
      </c>
      <c r="E100" s="42"/>
      <c r="F100" s="213" t="s">
        <v>1745</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220</v>
      </c>
      <c r="AU100" s="18" t="s">
        <v>80</v>
      </c>
    </row>
    <row r="101" s="2" customFormat="1">
      <c r="A101" s="40"/>
      <c r="B101" s="41"/>
      <c r="C101" s="42"/>
      <c r="D101" s="212" t="s">
        <v>234</v>
      </c>
      <c r="E101" s="42"/>
      <c r="F101" s="239" t="s">
        <v>1747</v>
      </c>
      <c r="G101" s="42"/>
      <c r="H101" s="42"/>
      <c r="I101" s="214"/>
      <c r="J101" s="42"/>
      <c r="K101" s="42"/>
      <c r="L101" s="46"/>
      <c r="M101" s="215"/>
      <c r="N101" s="216"/>
      <c r="O101" s="87"/>
      <c r="P101" s="87"/>
      <c r="Q101" s="87"/>
      <c r="R101" s="87"/>
      <c r="S101" s="87"/>
      <c r="T101" s="87"/>
      <c r="U101" s="88"/>
      <c r="V101" s="40"/>
      <c r="W101" s="40"/>
      <c r="X101" s="40"/>
      <c r="Y101" s="40"/>
      <c r="Z101" s="40"/>
      <c r="AA101" s="40"/>
      <c r="AB101" s="40"/>
      <c r="AC101" s="40"/>
      <c r="AD101" s="40"/>
      <c r="AE101" s="40"/>
      <c r="AT101" s="18" t="s">
        <v>234</v>
      </c>
      <c r="AU101" s="18" t="s">
        <v>80</v>
      </c>
    </row>
    <row r="102" s="2" customFormat="1">
      <c r="A102" s="40"/>
      <c r="B102" s="41"/>
      <c r="C102" s="250" t="s">
        <v>248</v>
      </c>
      <c r="D102" s="250" t="s">
        <v>313</v>
      </c>
      <c r="E102" s="251" t="s">
        <v>1748</v>
      </c>
      <c r="F102" s="252" t="s">
        <v>1749</v>
      </c>
      <c r="G102" s="253" t="s">
        <v>239</v>
      </c>
      <c r="H102" s="254">
        <v>3</v>
      </c>
      <c r="I102" s="255"/>
      <c r="J102" s="256">
        <f>ROUND(I102*H102,2)</f>
        <v>0</v>
      </c>
      <c r="K102" s="252" t="s">
        <v>39</v>
      </c>
      <c r="L102" s="257"/>
      <c r="M102" s="258" t="s">
        <v>39</v>
      </c>
      <c r="N102" s="259" t="s">
        <v>53</v>
      </c>
      <c r="O102" s="87"/>
      <c r="P102" s="208">
        <f>O102*H102</f>
        <v>0</v>
      </c>
      <c r="Q102" s="208">
        <v>0</v>
      </c>
      <c r="R102" s="208">
        <f>Q102*H102</f>
        <v>0</v>
      </c>
      <c r="S102" s="208">
        <v>0</v>
      </c>
      <c r="T102" s="208">
        <f>S102*H102</f>
        <v>0</v>
      </c>
      <c r="U102" s="209" t="s">
        <v>39</v>
      </c>
      <c r="V102" s="40"/>
      <c r="W102" s="40"/>
      <c r="X102" s="40"/>
      <c r="Y102" s="40"/>
      <c r="Z102" s="40"/>
      <c r="AA102" s="40"/>
      <c r="AB102" s="40"/>
      <c r="AC102" s="40"/>
      <c r="AD102" s="40"/>
      <c r="AE102" s="40"/>
      <c r="AR102" s="210" t="s">
        <v>219</v>
      </c>
      <c r="AT102" s="210" t="s">
        <v>313</v>
      </c>
      <c r="AU102" s="210" t="s">
        <v>80</v>
      </c>
      <c r="AY102" s="18" t="s">
        <v>218</v>
      </c>
      <c r="BE102" s="211">
        <f>IF(N102="základní",J102,0)</f>
        <v>0</v>
      </c>
      <c r="BF102" s="211">
        <f>IF(N102="snížená",J102,0)</f>
        <v>0</v>
      </c>
      <c r="BG102" s="211">
        <f>IF(N102="zákl. přenesená",J102,0)</f>
        <v>0</v>
      </c>
      <c r="BH102" s="211">
        <f>IF(N102="sníž. přenesená",J102,0)</f>
        <v>0</v>
      </c>
      <c r="BI102" s="211">
        <f>IF(N102="nulová",J102,0)</f>
        <v>0</v>
      </c>
      <c r="BJ102" s="18" t="s">
        <v>217</v>
      </c>
      <c r="BK102" s="211">
        <f>ROUND(I102*H102,2)</f>
        <v>0</v>
      </c>
      <c r="BL102" s="18" t="s">
        <v>217</v>
      </c>
      <c r="BM102" s="210" t="s">
        <v>1750</v>
      </c>
    </row>
    <row r="103" s="2" customFormat="1">
      <c r="A103" s="40"/>
      <c r="B103" s="41"/>
      <c r="C103" s="42"/>
      <c r="D103" s="212" t="s">
        <v>220</v>
      </c>
      <c r="E103" s="42"/>
      <c r="F103" s="213" t="s">
        <v>1749</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220</v>
      </c>
      <c r="AU103" s="18" t="s">
        <v>80</v>
      </c>
    </row>
    <row r="104" s="2" customFormat="1">
      <c r="A104" s="40"/>
      <c r="B104" s="41"/>
      <c r="C104" s="42"/>
      <c r="D104" s="212" t="s">
        <v>234</v>
      </c>
      <c r="E104" s="42"/>
      <c r="F104" s="239" t="s">
        <v>1751</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234</v>
      </c>
      <c r="AU104" s="18" t="s">
        <v>80</v>
      </c>
    </row>
    <row r="105" s="2" customFormat="1">
      <c r="A105" s="40"/>
      <c r="B105" s="41"/>
      <c r="C105" s="250" t="s">
        <v>254</v>
      </c>
      <c r="D105" s="250" t="s">
        <v>313</v>
      </c>
      <c r="E105" s="251" t="s">
        <v>1752</v>
      </c>
      <c r="F105" s="252" t="s">
        <v>1753</v>
      </c>
      <c r="G105" s="253" t="s">
        <v>239</v>
      </c>
      <c r="H105" s="254">
        <v>1</v>
      </c>
      <c r="I105" s="255"/>
      <c r="J105" s="256">
        <f>ROUND(I105*H105,2)</f>
        <v>0</v>
      </c>
      <c r="K105" s="252" t="s">
        <v>39</v>
      </c>
      <c r="L105" s="257"/>
      <c r="M105" s="258" t="s">
        <v>39</v>
      </c>
      <c r="N105" s="259" t="s">
        <v>53</v>
      </c>
      <c r="O105" s="87"/>
      <c r="P105" s="208">
        <f>O105*H105</f>
        <v>0</v>
      </c>
      <c r="Q105" s="208">
        <v>0</v>
      </c>
      <c r="R105" s="208">
        <f>Q105*H105</f>
        <v>0</v>
      </c>
      <c r="S105" s="208">
        <v>0</v>
      </c>
      <c r="T105" s="208">
        <f>S105*H105</f>
        <v>0</v>
      </c>
      <c r="U105" s="209" t="s">
        <v>39</v>
      </c>
      <c r="V105" s="40"/>
      <c r="W105" s="40"/>
      <c r="X105" s="40"/>
      <c r="Y105" s="40"/>
      <c r="Z105" s="40"/>
      <c r="AA105" s="40"/>
      <c r="AB105" s="40"/>
      <c r="AC105" s="40"/>
      <c r="AD105" s="40"/>
      <c r="AE105" s="40"/>
      <c r="AR105" s="210" t="s">
        <v>219</v>
      </c>
      <c r="AT105" s="210" t="s">
        <v>313</v>
      </c>
      <c r="AU105" s="210" t="s">
        <v>80</v>
      </c>
      <c r="AY105" s="18" t="s">
        <v>218</v>
      </c>
      <c r="BE105" s="211">
        <f>IF(N105="základní",J105,0)</f>
        <v>0</v>
      </c>
      <c r="BF105" s="211">
        <f>IF(N105="snížená",J105,0)</f>
        <v>0</v>
      </c>
      <c r="BG105" s="211">
        <f>IF(N105="zákl. přenesená",J105,0)</f>
        <v>0</v>
      </c>
      <c r="BH105" s="211">
        <f>IF(N105="sníž. přenesená",J105,0)</f>
        <v>0</v>
      </c>
      <c r="BI105" s="211">
        <f>IF(N105="nulová",J105,0)</f>
        <v>0</v>
      </c>
      <c r="BJ105" s="18" t="s">
        <v>217</v>
      </c>
      <c r="BK105" s="211">
        <f>ROUND(I105*H105,2)</f>
        <v>0</v>
      </c>
      <c r="BL105" s="18" t="s">
        <v>217</v>
      </c>
      <c r="BM105" s="210" t="s">
        <v>1754</v>
      </c>
    </row>
    <row r="106" s="2" customFormat="1">
      <c r="A106" s="40"/>
      <c r="B106" s="41"/>
      <c r="C106" s="42"/>
      <c r="D106" s="212" t="s">
        <v>220</v>
      </c>
      <c r="E106" s="42"/>
      <c r="F106" s="213" t="s">
        <v>1753</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220</v>
      </c>
      <c r="AU106" s="18" t="s">
        <v>80</v>
      </c>
    </row>
    <row r="107" s="2" customFormat="1">
      <c r="A107" s="40"/>
      <c r="B107" s="41"/>
      <c r="C107" s="42"/>
      <c r="D107" s="212" t="s">
        <v>234</v>
      </c>
      <c r="E107" s="42"/>
      <c r="F107" s="239" t="s">
        <v>1730</v>
      </c>
      <c r="G107" s="42"/>
      <c r="H107" s="42"/>
      <c r="I107" s="214"/>
      <c r="J107" s="42"/>
      <c r="K107" s="42"/>
      <c r="L107" s="46"/>
      <c r="M107" s="215"/>
      <c r="N107" s="216"/>
      <c r="O107" s="87"/>
      <c r="P107" s="87"/>
      <c r="Q107" s="87"/>
      <c r="R107" s="87"/>
      <c r="S107" s="87"/>
      <c r="T107" s="87"/>
      <c r="U107" s="88"/>
      <c r="V107" s="40"/>
      <c r="W107" s="40"/>
      <c r="X107" s="40"/>
      <c r="Y107" s="40"/>
      <c r="Z107" s="40"/>
      <c r="AA107" s="40"/>
      <c r="AB107" s="40"/>
      <c r="AC107" s="40"/>
      <c r="AD107" s="40"/>
      <c r="AE107" s="40"/>
      <c r="AT107" s="18" t="s">
        <v>234</v>
      </c>
      <c r="AU107" s="18" t="s">
        <v>80</v>
      </c>
    </row>
    <row r="108" s="2" customFormat="1">
      <c r="A108" s="40"/>
      <c r="B108" s="41"/>
      <c r="C108" s="250" t="s">
        <v>219</v>
      </c>
      <c r="D108" s="250" t="s">
        <v>313</v>
      </c>
      <c r="E108" s="251" t="s">
        <v>1755</v>
      </c>
      <c r="F108" s="252" t="s">
        <v>1756</v>
      </c>
      <c r="G108" s="253" t="s">
        <v>239</v>
      </c>
      <c r="H108" s="254">
        <v>1</v>
      </c>
      <c r="I108" s="255"/>
      <c r="J108" s="256">
        <f>ROUND(I108*H108,2)</f>
        <v>0</v>
      </c>
      <c r="K108" s="252" t="s">
        <v>39</v>
      </c>
      <c r="L108" s="257"/>
      <c r="M108" s="258" t="s">
        <v>39</v>
      </c>
      <c r="N108" s="259" t="s">
        <v>53</v>
      </c>
      <c r="O108" s="87"/>
      <c r="P108" s="208">
        <f>O108*H108</f>
        <v>0</v>
      </c>
      <c r="Q108" s="208">
        <v>0</v>
      </c>
      <c r="R108" s="208">
        <f>Q108*H108</f>
        <v>0</v>
      </c>
      <c r="S108" s="208">
        <v>0</v>
      </c>
      <c r="T108" s="208">
        <f>S108*H108</f>
        <v>0</v>
      </c>
      <c r="U108" s="209" t="s">
        <v>39</v>
      </c>
      <c r="V108" s="40"/>
      <c r="W108" s="40"/>
      <c r="X108" s="40"/>
      <c r="Y108" s="40"/>
      <c r="Z108" s="40"/>
      <c r="AA108" s="40"/>
      <c r="AB108" s="40"/>
      <c r="AC108" s="40"/>
      <c r="AD108" s="40"/>
      <c r="AE108" s="40"/>
      <c r="AR108" s="210" t="s">
        <v>219</v>
      </c>
      <c r="AT108" s="210" t="s">
        <v>313</v>
      </c>
      <c r="AU108" s="210" t="s">
        <v>80</v>
      </c>
      <c r="AY108" s="18" t="s">
        <v>218</v>
      </c>
      <c r="BE108" s="211">
        <f>IF(N108="základní",J108,0)</f>
        <v>0</v>
      </c>
      <c r="BF108" s="211">
        <f>IF(N108="snížená",J108,0)</f>
        <v>0</v>
      </c>
      <c r="BG108" s="211">
        <f>IF(N108="zákl. přenesená",J108,0)</f>
        <v>0</v>
      </c>
      <c r="BH108" s="211">
        <f>IF(N108="sníž. přenesená",J108,0)</f>
        <v>0</v>
      </c>
      <c r="BI108" s="211">
        <f>IF(N108="nulová",J108,0)</f>
        <v>0</v>
      </c>
      <c r="BJ108" s="18" t="s">
        <v>217</v>
      </c>
      <c r="BK108" s="211">
        <f>ROUND(I108*H108,2)</f>
        <v>0</v>
      </c>
      <c r="BL108" s="18" t="s">
        <v>217</v>
      </c>
      <c r="BM108" s="210" t="s">
        <v>1757</v>
      </c>
    </row>
    <row r="109" s="2" customFormat="1">
      <c r="A109" s="40"/>
      <c r="B109" s="41"/>
      <c r="C109" s="42"/>
      <c r="D109" s="212" t="s">
        <v>220</v>
      </c>
      <c r="E109" s="42"/>
      <c r="F109" s="213" t="s">
        <v>1756</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220</v>
      </c>
      <c r="AU109" s="18" t="s">
        <v>80</v>
      </c>
    </row>
    <row r="110" s="2" customFormat="1">
      <c r="A110" s="40"/>
      <c r="B110" s="41"/>
      <c r="C110" s="42"/>
      <c r="D110" s="212" t="s">
        <v>234</v>
      </c>
      <c r="E110" s="42"/>
      <c r="F110" s="239" t="s">
        <v>1730</v>
      </c>
      <c r="G110" s="42"/>
      <c r="H110" s="42"/>
      <c r="I110" s="214"/>
      <c r="J110" s="42"/>
      <c r="K110" s="42"/>
      <c r="L110" s="46"/>
      <c r="M110" s="300"/>
      <c r="N110" s="301"/>
      <c r="O110" s="302"/>
      <c r="P110" s="302"/>
      <c r="Q110" s="302"/>
      <c r="R110" s="302"/>
      <c r="S110" s="302"/>
      <c r="T110" s="302"/>
      <c r="U110" s="303"/>
      <c r="V110" s="40"/>
      <c r="W110" s="40"/>
      <c r="X110" s="40"/>
      <c r="Y110" s="40"/>
      <c r="Z110" s="40"/>
      <c r="AA110" s="40"/>
      <c r="AB110" s="40"/>
      <c r="AC110" s="40"/>
      <c r="AD110" s="40"/>
      <c r="AE110" s="40"/>
      <c r="AT110" s="18" t="s">
        <v>234</v>
      </c>
      <c r="AU110" s="18" t="s">
        <v>80</v>
      </c>
    </row>
    <row r="111" s="2" customFormat="1" ht="6.96" customHeight="1">
      <c r="A111" s="40"/>
      <c r="B111" s="62"/>
      <c r="C111" s="63"/>
      <c r="D111" s="63"/>
      <c r="E111" s="63"/>
      <c r="F111" s="63"/>
      <c r="G111" s="63"/>
      <c r="H111" s="63"/>
      <c r="I111" s="63"/>
      <c r="J111" s="63"/>
      <c r="K111" s="63"/>
      <c r="L111" s="46"/>
      <c r="M111" s="40"/>
      <c r="O111" s="40"/>
      <c r="P111" s="40"/>
      <c r="Q111" s="40"/>
      <c r="R111" s="40"/>
      <c r="S111" s="40"/>
      <c r="T111" s="40"/>
      <c r="U111" s="40"/>
      <c r="V111" s="40"/>
      <c r="W111" s="40"/>
      <c r="X111" s="40"/>
      <c r="Y111" s="40"/>
      <c r="Z111" s="40"/>
      <c r="AA111" s="40"/>
      <c r="AB111" s="40"/>
      <c r="AC111" s="40"/>
      <c r="AD111" s="40"/>
      <c r="AE111" s="40"/>
    </row>
  </sheetData>
  <sheetProtection sheet="1" autoFilter="0" formatColumns="0" formatRows="0" objects="1" scenarios="1" spinCount="100000" saltValue="QsjEPM7qSXB8bvfICdCUzUNlTDPynoEjyyk422B/OKCTNK52Jh1WI54Hj8XycXvo0d+f9MThfRoKF81dg10hJQ==" hashValue="D0Vaa7t53WJ2I9ETogr3xH749UbmcNWTn24bHN5n8cyu9PCsXkb4h6C1HlqXbrGGaRIEcw1PPkLj0STezefqVQ==" algorithmName="SHA-512" password="CDD6"/>
  <autoFilter ref="C84:K110"/>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160</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173</v>
      </c>
      <c r="L4" s="21"/>
      <c r="M4" s="145" t="s">
        <v>10</v>
      </c>
      <c r="AT4" s="18" t="s">
        <v>41</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1725</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1758</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ROUND((SUM(BE88:BE146)),  2)</f>
        <v>0</v>
      </c>
      <c r="G35" s="40"/>
      <c r="H35" s="40"/>
      <c r="I35" s="161">
        <v>0.20999999999999999</v>
      </c>
      <c r="J35" s="160">
        <f>ROUND(((SUM(BE88:BE146))*I35),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ROUND((SUM(BF88:BF146)),  2)</f>
        <v>0</v>
      </c>
      <c r="G36" s="40"/>
      <c r="H36" s="40"/>
      <c r="I36" s="161">
        <v>0.14999999999999999</v>
      </c>
      <c r="J36" s="160">
        <f>ROUND(((SUM(BF88:BF146))*I36),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ROUND((SUM(BG88:BG146)),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ROUND((SUM(BH88:BH146)),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ROUND((SUM(BI88:BI146)),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1725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Č72 - materiál a práce</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194</v>
      </c>
      <c r="E64" s="181"/>
      <c r="F64" s="181"/>
      <c r="G64" s="181"/>
      <c r="H64" s="181"/>
      <c r="I64" s="181"/>
      <c r="J64" s="182">
        <f>J119</f>
        <v>0</v>
      </c>
      <c r="K64" s="179"/>
      <c r="L64" s="183"/>
      <c r="S64" s="9"/>
      <c r="T64" s="9"/>
      <c r="U64" s="9"/>
      <c r="V64" s="9"/>
      <c r="W64" s="9"/>
      <c r="X64" s="9"/>
      <c r="Y64" s="9"/>
      <c r="Z64" s="9"/>
      <c r="AA64" s="9"/>
      <c r="AB64" s="9"/>
      <c r="AC64" s="9"/>
      <c r="AD64" s="9"/>
      <c r="AE64" s="9"/>
    </row>
    <row r="65" hidden="1" s="10" customFormat="1" ht="19.92" customHeight="1">
      <c r="A65" s="10"/>
      <c r="B65" s="184"/>
      <c r="C65" s="128"/>
      <c r="D65" s="185" t="s">
        <v>195</v>
      </c>
      <c r="E65" s="186"/>
      <c r="F65" s="186"/>
      <c r="G65" s="186"/>
      <c r="H65" s="186"/>
      <c r="I65" s="186"/>
      <c r="J65" s="187">
        <f>J120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196</v>
      </c>
      <c r="E66" s="181"/>
      <c r="F66" s="181"/>
      <c r="G66" s="181"/>
      <c r="H66" s="181"/>
      <c r="I66" s="181"/>
      <c r="J66" s="182">
        <f>J130</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198</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26.25" customHeight="1">
      <c r="A76" s="40"/>
      <c r="B76" s="41"/>
      <c r="C76" s="42"/>
      <c r="D76" s="42"/>
      <c r="E76" s="173" t="str">
        <f>E7</f>
        <v>Oprava kolejí a výhybek v žst. Úpořiny - změna1 po prohlídce staveniště</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184</v>
      </c>
      <c r="D77" s="23"/>
      <c r="E77" s="23"/>
      <c r="F77" s="23"/>
      <c r="G77" s="23"/>
      <c r="H77" s="23"/>
      <c r="I77" s="23"/>
      <c r="J77" s="23"/>
      <c r="K77" s="23"/>
      <c r="L77" s="21"/>
    </row>
    <row r="78" s="2" customFormat="1" ht="16.5" customHeight="1">
      <c r="A78" s="40"/>
      <c r="B78" s="41"/>
      <c r="C78" s="42"/>
      <c r="D78" s="42"/>
      <c r="E78" s="173" t="s">
        <v>1725</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186</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Č72 - materiál a práce</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Úpořiny</v>
      </c>
      <c r="G82" s="42"/>
      <c r="H82" s="42"/>
      <c r="I82" s="33" t="s">
        <v>24</v>
      </c>
      <c r="J82" s="75" t="str">
        <f>IF(J14="","",J14)</f>
        <v>27. 1. 2021</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železnic, státní organizac</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 Horák Jiří, horak@szdc.cz, +420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199</v>
      </c>
      <c r="D87" s="192" t="s">
        <v>65</v>
      </c>
      <c r="E87" s="192" t="s">
        <v>61</v>
      </c>
      <c r="F87" s="192" t="s">
        <v>62</v>
      </c>
      <c r="G87" s="192" t="s">
        <v>200</v>
      </c>
      <c r="H87" s="192" t="s">
        <v>201</v>
      </c>
      <c r="I87" s="192" t="s">
        <v>202</v>
      </c>
      <c r="J87" s="192" t="s">
        <v>192</v>
      </c>
      <c r="K87" s="193" t="s">
        <v>203</v>
      </c>
      <c r="L87" s="194"/>
      <c r="M87" s="95" t="s">
        <v>39</v>
      </c>
      <c r="N87" s="96" t="s">
        <v>50</v>
      </c>
      <c r="O87" s="96" t="s">
        <v>204</v>
      </c>
      <c r="P87" s="96" t="s">
        <v>205</v>
      </c>
      <c r="Q87" s="96" t="s">
        <v>206</v>
      </c>
      <c r="R87" s="96" t="s">
        <v>207</v>
      </c>
      <c r="S87" s="96" t="s">
        <v>208</v>
      </c>
      <c r="T87" s="96" t="s">
        <v>209</v>
      </c>
      <c r="U87" s="97" t="s">
        <v>210</v>
      </c>
      <c r="V87" s="189"/>
      <c r="W87" s="189"/>
      <c r="X87" s="189"/>
      <c r="Y87" s="189"/>
      <c r="Z87" s="189"/>
      <c r="AA87" s="189"/>
      <c r="AB87" s="189"/>
      <c r="AC87" s="189"/>
      <c r="AD87" s="189"/>
      <c r="AE87" s="189"/>
    </row>
    <row r="88" s="2" customFormat="1" ht="22.8" customHeight="1">
      <c r="A88" s="40"/>
      <c r="B88" s="41"/>
      <c r="C88" s="102" t="s">
        <v>211</v>
      </c>
      <c r="D88" s="42"/>
      <c r="E88" s="42"/>
      <c r="F88" s="42"/>
      <c r="G88" s="42"/>
      <c r="H88" s="42"/>
      <c r="I88" s="42"/>
      <c r="J88" s="195">
        <f>BK88</f>
        <v>0</v>
      </c>
      <c r="K88" s="42"/>
      <c r="L88" s="46"/>
      <c r="M88" s="98"/>
      <c r="N88" s="196"/>
      <c r="O88" s="99"/>
      <c r="P88" s="197">
        <f>P89+SUM(P90:P119)+P130</f>
        <v>0</v>
      </c>
      <c r="Q88" s="99"/>
      <c r="R88" s="197">
        <f>R89+SUM(R90:R119)+R130</f>
        <v>0</v>
      </c>
      <c r="S88" s="99"/>
      <c r="T88" s="197">
        <f>T89+SUM(T90:T119)+T130</f>
        <v>0</v>
      </c>
      <c r="U88" s="100"/>
      <c r="V88" s="40"/>
      <c r="W88" s="40"/>
      <c r="X88" s="40"/>
      <c r="Y88" s="40"/>
      <c r="Z88" s="40"/>
      <c r="AA88" s="40"/>
      <c r="AB88" s="40"/>
      <c r="AC88" s="40"/>
      <c r="AD88" s="40"/>
      <c r="AE88" s="40"/>
      <c r="AT88" s="18" t="s">
        <v>79</v>
      </c>
      <c r="AU88" s="18" t="s">
        <v>193</v>
      </c>
      <c r="BK88" s="198">
        <f>BK89+SUM(BK90:BK119)+BK130</f>
        <v>0</v>
      </c>
    </row>
    <row r="89" s="2" customFormat="1">
      <c r="A89" s="40"/>
      <c r="B89" s="41"/>
      <c r="C89" s="250" t="s">
        <v>87</v>
      </c>
      <c r="D89" s="250" t="s">
        <v>313</v>
      </c>
      <c r="E89" s="251" t="s">
        <v>1759</v>
      </c>
      <c r="F89" s="252" t="s">
        <v>1760</v>
      </c>
      <c r="G89" s="253" t="s">
        <v>239</v>
      </c>
      <c r="H89" s="254">
        <v>4</v>
      </c>
      <c r="I89" s="255"/>
      <c r="J89" s="256">
        <f>ROUND(I89*H89,2)</f>
        <v>0</v>
      </c>
      <c r="K89" s="252" t="s">
        <v>216</v>
      </c>
      <c r="L89" s="257"/>
      <c r="M89" s="258" t="s">
        <v>39</v>
      </c>
      <c r="N89" s="259" t="s">
        <v>53</v>
      </c>
      <c r="O89" s="87"/>
      <c r="P89" s="208">
        <f>O89*H89</f>
        <v>0</v>
      </c>
      <c r="Q89" s="208">
        <v>0</v>
      </c>
      <c r="R89" s="208">
        <f>Q89*H89</f>
        <v>0</v>
      </c>
      <c r="S89" s="208">
        <v>0</v>
      </c>
      <c r="T89" s="208">
        <f>S89*H89</f>
        <v>0</v>
      </c>
      <c r="U89" s="209" t="s">
        <v>39</v>
      </c>
      <c r="V89" s="40"/>
      <c r="W89" s="40"/>
      <c r="X89" s="40"/>
      <c r="Y89" s="40"/>
      <c r="Z89" s="40"/>
      <c r="AA89" s="40"/>
      <c r="AB89" s="40"/>
      <c r="AC89" s="40"/>
      <c r="AD89" s="40"/>
      <c r="AE89" s="40"/>
      <c r="AR89" s="210" t="s">
        <v>219</v>
      </c>
      <c r="AT89" s="210" t="s">
        <v>313</v>
      </c>
      <c r="AU89" s="210" t="s">
        <v>80</v>
      </c>
      <c r="AY89" s="18" t="s">
        <v>218</v>
      </c>
      <c r="BE89" s="211">
        <f>IF(N89="základní",J89,0)</f>
        <v>0</v>
      </c>
      <c r="BF89" s="211">
        <f>IF(N89="snížená",J89,0)</f>
        <v>0</v>
      </c>
      <c r="BG89" s="211">
        <f>IF(N89="zákl. přenesená",J89,0)</f>
        <v>0</v>
      </c>
      <c r="BH89" s="211">
        <f>IF(N89="sníž. přenesená",J89,0)</f>
        <v>0</v>
      </c>
      <c r="BI89" s="211">
        <f>IF(N89="nulová",J89,0)</f>
        <v>0</v>
      </c>
      <c r="BJ89" s="18" t="s">
        <v>217</v>
      </c>
      <c r="BK89" s="211">
        <f>ROUND(I89*H89,2)</f>
        <v>0</v>
      </c>
      <c r="BL89" s="18" t="s">
        <v>217</v>
      </c>
      <c r="BM89" s="210" t="s">
        <v>1761</v>
      </c>
    </row>
    <row r="90" s="2" customFormat="1">
      <c r="A90" s="40"/>
      <c r="B90" s="41"/>
      <c r="C90" s="42"/>
      <c r="D90" s="212" t="s">
        <v>220</v>
      </c>
      <c r="E90" s="42"/>
      <c r="F90" s="213" t="s">
        <v>1760</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220</v>
      </c>
      <c r="AU90" s="18" t="s">
        <v>80</v>
      </c>
    </row>
    <row r="91" s="2" customFormat="1">
      <c r="A91" s="40"/>
      <c r="B91" s="41"/>
      <c r="C91" s="42"/>
      <c r="D91" s="212" t="s">
        <v>234</v>
      </c>
      <c r="E91" s="42"/>
      <c r="F91" s="239" t="s">
        <v>1762</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234</v>
      </c>
      <c r="AU91" s="18" t="s">
        <v>80</v>
      </c>
    </row>
    <row r="92" s="2" customFormat="1">
      <c r="A92" s="40"/>
      <c r="B92" s="41"/>
      <c r="C92" s="250" t="s">
        <v>89</v>
      </c>
      <c r="D92" s="250" t="s">
        <v>313</v>
      </c>
      <c r="E92" s="251" t="s">
        <v>1763</v>
      </c>
      <c r="F92" s="252" t="s">
        <v>1764</v>
      </c>
      <c r="G92" s="253" t="s">
        <v>239</v>
      </c>
      <c r="H92" s="254">
        <v>4</v>
      </c>
      <c r="I92" s="255"/>
      <c r="J92" s="256">
        <f>ROUND(I92*H92,2)</f>
        <v>0</v>
      </c>
      <c r="K92" s="252" t="s">
        <v>216</v>
      </c>
      <c r="L92" s="257"/>
      <c r="M92" s="258" t="s">
        <v>39</v>
      </c>
      <c r="N92" s="259" t="s">
        <v>53</v>
      </c>
      <c r="O92" s="87"/>
      <c r="P92" s="208">
        <f>O92*H92</f>
        <v>0</v>
      </c>
      <c r="Q92" s="208">
        <v>0</v>
      </c>
      <c r="R92" s="208">
        <f>Q92*H92</f>
        <v>0</v>
      </c>
      <c r="S92" s="208">
        <v>0</v>
      </c>
      <c r="T92" s="208">
        <f>S92*H92</f>
        <v>0</v>
      </c>
      <c r="U92" s="209" t="s">
        <v>39</v>
      </c>
      <c r="V92" s="40"/>
      <c r="W92" s="40"/>
      <c r="X92" s="40"/>
      <c r="Y92" s="40"/>
      <c r="Z92" s="40"/>
      <c r="AA92" s="40"/>
      <c r="AB92" s="40"/>
      <c r="AC92" s="40"/>
      <c r="AD92" s="40"/>
      <c r="AE92" s="40"/>
      <c r="AR92" s="210" t="s">
        <v>219</v>
      </c>
      <c r="AT92" s="210" t="s">
        <v>313</v>
      </c>
      <c r="AU92" s="210" t="s">
        <v>80</v>
      </c>
      <c r="AY92" s="18" t="s">
        <v>218</v>
      </c>
      <c r="BE92" s="211">
        <f>IF(N92="základní",J92,0)</f>
        <v>0</v>
      </c>
      <c r="BF92" s="211">
        <f>IF(N92="snížená",J92,0)</f>
        <v>0</v>
      </c>
      <c r="BG92" s="211">
        <f>IF(N92="zákl. přenesená",J92,0)</f>
        <v>0</v>
      </c>
      <c r="BH92" s="211">
        <f>IF(N92="sníž. přenesená",J92,0)</f>
        <v>0</v>
      </c>
      <c r="BI92" s="211">
        <f>IF(N92="nulová",J92,0)</f>
        <v>0</v>
      </c>
      <c r="BJ92" s="18" t="s">
        <v>217</v>
      </c>
      <c r="BK92" s="211">
        <f>ROUND(I92*H92,2)</f>
        <v>0</v>
      </c>
      <c r="BL92" s="18" t="s">
        <v>217</v>
      </c>
      <c r="BM92" s="210" t="s">
        <v>1765</v>
      </c>
    </row>
    <row r="93" s="2" customFormat="1">
      <c r="A93" s="40"/>
      <c r="B93" s="41"/>
      <c r="C93" s="42"/>
      <c r="D93" s="212" t="s">
        <v>220</v>
      </c>
      <c r="E93" s="42"/>
      <c r="F93" s="213" t="s">
        <v>1764</v>
      </c>
      <c r="G93" s="42"/>
      <c r="H93" s="42"/>
      <c r="I93" s="214"/>
      <c r="J93" s="42"/>
      <c r="K93" s="42"/>
      <c r="L93" s="46"/>
      <c r="M93" s="215"/>
      <c r="N93" s="216"/>
      <c r="O93" s="87"/>
      <c r="P93" s="87"/>
      <c r="Q93" s="87"/>
      <c r="R93" s="87"/>
      <c r="S93" s="87"/>
      <c r="T93" s="87"/>
      <c r="U93" s="88"/>
      <c r="V93" s="40"/>
      <c r="W93" s="40"/>
      <c r="X93" s="40"/>
      <c r="Y93" s="40"/>
      <c r="Z93" s="40"/>
      <c r="AA93" s="40"/>
      <c r="AB93" s="40"/>
      <c r="AC93" s="40"/>
      <c r="AD93" s="40"/>
      <c r="AE93" s="40"/>
      <c r="AT93" s="18" t="s">
        <v>220</v>
      </c>
      <c r="AU93" s="18" t="s">
        <v>80</v>
      </c>
    </row>
    <row r="94" s="2" customFormat="1">
      <c r="A94" s="40"/>
      <c r="B94" s="41"/>
      <c r="C94" s="42"/>
      <c r="D94" s="212" t="s">
        <v>234</v>
      </c>
      <c r="E94" s="42"/>
      <c r="F94" s="239" t="s">
        <v>1766</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234</v>
      </c>
      <c r="AU94" s="18" t="s">
        <v>80</v>
      </c>
    </row>
    <row r="95" s="2" customFormat="1">
      <c r="A95" s="40"/>
      <c r="B95" s="41"/>
      <c r="C95" s="250" t="s">
        <v>229</v>
      </c>
      <c r="D95" s="250" t="s">
        <v>313</v>
      </c>
      <c r="E95" s="251" t="s">
        <v>1767</v>
      </c>
      <c r="F95" s="252" t="s">
        <v>1768</v>
      </c>
      <c r="G95" s="253" t="s">
        <v>239</v>
      </c>
      <c r="H95" s="254">
        <v>4</v>
      </c>
      <c r="I95" s="255"/>
      <c r="J95" s="256">
        <f>ROUND(I95*H95,2)</f>
        <v>0</v>
      </c>
      <c r="K95" s="252" t="s">
        <v>216</v>
      </c>
      <c r="L95" s="257"/>
      <c r="M95" s="258" t="s">
        <v>39</v>
      </c>
      <c r="N95" s="259" t="s">
        <v>53</v>
      </c>
      <c r="O95" s="87"/>
      <c r="P95" s="208">
        <f>O95*H95</f>
        <v>0</v>
      </c>
      <c r="Q95" s="208">
        <v>0</v>
      </c>
      <c r="R95" s="208">
        <f>Q95*H95</f>
        <v>0</v>
      </c>
      <c r="S95" s="208">
        <v>0</v>
      </c>
      <c r="T95" s="208">
        <f>S95*H95</f>
        <v>0</v>
      </c>
      <c r="U95" s="209" t="s">
        <v>39</v>
      </c>
      <c r="V95" s="40"/>
      <c r="W95" s="40"/>
      <c r="X95" s="40"/>
      <c r="Y95" s="40"/>
      <c r="Z95" s="40"/>
      <c r="AA95" s="40"/>
      <c r="AB95" s="40"/>
      <c r="AC95" s="40"/>
      <c r="AD95" s="40"/>
      <c r="AE95" s="40"/>
      <c r="AR95" s="210" t="s">
        <v>219</v>
      </c>
      <c r="AT95" s="210" t="s">
        <v>313</v>
      </c>
      <c r="AU95" s="210" t="s">
        <v>80</v>
      </c>
      <c r="AY95" s="18" t="s">
        <v>218</v>
      </c>
      <c r="BE95" s="211">
        <f>IF(N95="základní",J95,0)</f>
        <v>0</v>
      </c>
      <c r="BF95" s="211">
        <f>IF(N95="snížená",J95,0)</f>
        <v>0</v>
      </c>
      <c r="BG95" s="211">
        <f>IF(N95="zákl. přenesená",J95,0)</f>
        <v>0</v>
      </c>
      <c r="BH95" s="211">
        <f>IF(N95="sníž. přenesená",J95,0)</f>
        <v>0</v>
      </c>
      <c r="BI95" s="211">
        <f>IF(N95="nulová",J95,0)</f>
        <v>0</v>
      </c>
      <c r="BJ95" s="18" t="s">
        <v>217</v>
      </c>
      <c r="BK95" s="211">
        <f>ROUND(I95*H95,2)</f>
        <v>0</v>
      </c>
      <c r="BL95" s="18" t="s">
        <v>217</v>
      </c>
      <c r="BM95" s="210" t="s">
        <v>1769</v>
      </c>
    </row>
    <row r="96" s="2" customFormat="1">
      <c r="A96" s="40"/>
      <c r="B96" s="41"/>
      <c r="C96" s="42"/>
      <c r="D96" s="212" t="s">
        <v>220</v>
      </c>
      <c r="E96" s="42"/>
      <c r="F96" s="213" t="s">
        <v>1768</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220</v>
      </c>
      <c r="AU96" s="18" t="s">
        <v>80</v>
      </c>
    </row>
    <row r="97" s="2" customFormat="1">
      <c r="A97" s="40"/>
      <c r="B97" s="41"/>
      <c r="C97" s="42"/>
      <c r="D97" s="212" t="s">
        <v>234</v>
      </c>
      <c r="E97" s="42"/>
      <c r="F97" s="239" t="s">
        <v>1770</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234</v>
      </c>
      <c r="AU97" s="18" t="s">
        <v>80</v>
      </c>
    </row>
    <row r="98" s="2" customFormat="1">
      <c r="A98" s="40"/>
      <c r="B98" s="41"/>
      <c r="C98" s="250" t="s">
        <v>217</v>
      </c>
      <c r="D98" s="250" t="s">
        <v>313</v>
      </c>
      <c r="E98" s="251" t="s">
        <v>1771</v>
      </c>
      <c r="F98" s="252" t="s">
        <v>1772</v>
      </c>
      <c r="G98" s="253" t="s">
        <v>239</v>
      </c>
      <c r="H98" s="254">
        <v>4</v>
      </c>
      <c r="I98" s="255"/>
      <c r="J98" s="256">
        <f>ROUND(I98*H98,2)</f>
        <v>0</v>
      </c>
      <c r="K98" s="252" t="s">
        <v>216</v>
      </c>
      <c r="L98" s="257"/>
      <c r="M98" s="258" t="s">
        <v>39</v>
      </c>
      <c r="N98" s="259"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219</v>
      </c>
      <c r="AT98" s="210" t="s">
        <v>313</v>
      </c>
      <c r="AU98" s="210" t="s">
        <v>80</v>
      </c>
      <c r="AY98" s="18" t="s">
        <v>218</v>
      </c>
      <c r="BE98" s="211">
        <f>IF(N98="základní",J98,0)</f>
        <v>0</v>
      </c>
      <c r="BF98" s="211">
        <f>IF(N98="snížená",J98,0)</f>
        <v>0</v>
      </c>
      <c r="BG98" s="211">
        <f>IF(N98="zákl. přenesená",J98,0)</f>
        <v>0</v>
      </c>
      <c r="BH98" s="211">
        <f>IF(N98="sníž. přenesená",J98,0)</f>
        <v>0</v>
      </c>
      <c r="BI98" s="211">
        <f>IF(N98="nulová",J98,0)</f>
        <v>0</v>
      </c>
      <c r="BJ98" s="18" t="s">
        <v>217</v>
      </c>
      <c r="BK98" s="211">
        <f>ROUND(I98*H98,2)</f>
        <v>0</v>
      </c>
      <c r="BL98" s="18" t="s">
        <v>217</v>
      </c>
      <c r="BM98" s="210" t="s">
        <v>1773</v>
      </c>
    </row>
    <row r="99" s="2" customFormat="1">
      <c r="A99" s="40"/>
      <c r="B99" s="41"/>
      <c r="C99" s="42"/>
      <c r="D99" s="212" t="s">
        <v>220</v>
      </c>
      <c r="E99" s="42"/>
      <c r="F99" s="213" t="s">
        <v>1772</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220</v>
      </c>
      <c r="AU99" s="18" t="s">
        <v>80</v>
      </c>
    </row>
    <row r="100" s="2" customFormat="1">
      <c r="A100" s="40"/>
      <c r="B100" s="41"/>
      <c r="C100" s="42"/>
      <c r="D100" s="212" t="s">
        <v>234</v>
      </c>
      <c r="E100" s="42"/>
      <c r="F100" s="239" t="s">
        <v>1766</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234</v>
      </c>
      <c r="AU100" s="18" t="s">
        <v>80</v>
      </c>
    </row>
    <row r="101" s="2" customFormat="1">
      <c r="A101" s="40"/>
      <c r="B101" s="41"/>
      <c r="C101" s="250" t="s">
        <v>243</v>
      </c>
      <c r="D101" s="250" t="s">
        <v>313</v>
      </c>
      <c r="E101" s="251" t="s">
        <v>1774</v>
      </c>
      <c r="F101" s="252" t="s">
        <v>1775</v>
      </c>
      <c r="G101" s="253" t="s">
        <v>239</v>
      </c>
      <c r="H101" s="254">
        <v>4</v>
      </c>
      <c r="I101" s="255"/>
      <c r="J101" s="256">
        <f>ROUND(I101*H101,2)</f>
        <v>0</v>
      </c>
      <c r="K101" s="252" t="s">
        <v>216</v>
      </c>
      <c r="L101" s="257"/>
      <c r="M101" s="258" t="s">
        <v>39</v>
      </c>
      <c r="N101" s="259" t="s">
        <v>53</v>
      </c>
      <c r="O101" s="87"/>
      <c r="P101" s="208">
        <f>O101*H101</f>
        <v>0</v>
      </c>
      <c r="Q101" s="208">
        <v>0</v>
      </c>
      <c r="R101" s="208">
        <f>Q101*H101</f>
        <v>0</v>
      </c>
      <c r="S101" s="208">
        <v>0</v>
      </c>
      <c r="T101" s="208">
        <f>S101*H101</f>
        <v>0</v>
      </c>
      <c r="U101" s="209" t="s">
        <v>39</v>
      </c>
      <c r="V101" s="40"/>
      <c r="W101" s="40"/>
      <c r="X101" s="40"/>
      <c r="Y101" s="40"/>
      <c r="Z101" s="40"/>
      <c r="AA101" s="40"/>
      <c r="AB101" s="40"/>
      <c r="AC101" s="40"/>
      <c r="AD101" s="40"/>
      <c r="AE101" s="40"/>
      <c r="AR101" s="210" t="s">
        <v>219</v>
      </c>
      <c r="AT101" s="210" t="s">
        <v>313</v>
      </c>
      <c r="AU101" s="210" t="s">
        <v>80</v>
      </c>
      <c r="AY101" s="18" t="s">
        <v>218</v>
      </c>
      <c r="BE101" s="211">
        <f>IF(N101="základní",J101,0)</f>
        <v>0</v>
      </c>
      <c r="BF101" s="211">
        <f>IF(N101="snížená",J101,0)</f>
        <v>0</v>
      </c>
      <c r="BG101" s="211">
        <f>IF(N101="zákl. přenesená",J101,0)</f>
        <v>0</v>
      </c>
      <c r="BH101" s="211">
        <f>IF(N101="sníž. přenesená",J101,0)</f>
        <v>0</v>
      </c>
      <c r="BI101" s="211">
        <f>IF(N101="nulová",J101,0)</f>
        <v>0</v>
      </c>
      <c r="BJ101" s="18" t="s">
        <v>217</v>
      </c>
      <c r="BK101" s="211">
        <f>ROUND(I101*H101,2)</f>
        <v>0</v>
      </c>
      <c r="BL101" s="18" t="s">
        <v>217</v>
      </c>
      <c r="BM101" s="210" t="s">
        <v>1776</v>
      </c>
    </row>
    <row r="102" s="2" customFormat="1">
      <c r="A102" s="40"/>
      <c r="B102" s="41"/>
      <c r="C102" s="42"/>
      <c r="D102" s="212" t="s">
        <v>220</v>
      </c>
      <c r="E102" s="42"/>
      <c r="F102" s="213" t="s">
        <v>1775</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220</v>
      </c>
      <c r="AU102" s="18" t="s">
        <v>80</v>
      </c>
    </row>
    <row r="103" s="2" customFormat="1">
      <c r="A103" s="40"/>
      <c r="B103" s="41"/>
      <c r="C103" s="42"/>
      <c r="D103" s="212" t="s">
        <v>234</v>
      </c>
      <c r="E103" s="42"/>
      <c r="F103" s="239" t="s">
        <v>1777</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234</v>
      </c>
      <c r="AU103" s="18" t="s">
        <v>80</v>
      </c>
    </row>
    <row r="104" s="2" customFormat="1">
      <c r="A104" s="40"/>
      <c r="B104" s="41"/>
      <c r="C104" s="250" t="s">
        <v>248</v>
      </c>
      <c r="D104" s="250" t="s">
        <v>313</v>
      </c>
      <c r="E104" s="251" t="s">
        <v>1778</v>
      </c>
      <c r="F104" s="252" t="s">
        <v>1779</v>
      </c>
      <c r="G104" s="253" t="s">
        <v>239</v>
      </c>
      <c r="H104" s="254">
        <v>4</v>
      </c>
      <c r="I104" s="255"/>
      <c r="J104" s="256">
        <f>ROUND(I104*H104,2)</f>
        <v>0</v>
      </c>
      <c r="K104" s="252" t="s">
        <v>216</v>
      </c>
      <c r="L104" s="257"/>
      <c r="M104" s="258" t="s">
        <v>39</v>
      </c>
      <c r="N104" s="259" t="s">
        <v>53</v>
      </c>
      <c r="O104" s="87"/>
      <c r="P104" s="208">
        <f>O104*H104</f>
        <v>0</v>
      </c>
      <c r="Q104" s="208">
        <v>0</v>
      </c>
      <c r="R104" s="208">
        <f>Q104*H104</f>
        <v>0</v>
      </c>
      <c r="S104" s="208">
        <v>0</v>
      </c>
      <c r="T104" s="208">
        <f>S104*H104</f>
        <v>0</v>
      </c>
      <c r="U104" s="209" t="s">
        <v>39</v>
      </c>
      <c r="V104" s="40"/>
      <c r="W104" s="40"/>
      <c r="X104" s="40"/>
      <c r="Y104" s="40"/>
      <c r="Z104" s="40"/>
      <c r="AA104" s="40"/>
      <c r="AB104" s="40"/>
      <c r="AC104" s="40"/>
      <c r="AD104" s="40"/>
      <c r="AE104" s="40"/>
      <c r="AR104" s="210" t="s">
        <v>219</v>
      </c>
      <c r="AT104" s="210" t="s">
        <v>313</v>
      </c>
      <c r="AU104" s="210" t="s">
        <v>80</v>
      </c>
      <c r="AY104" s="18" t="s">
        <v>218</v>
      </c>
      <c r="BE104" s="211">
        <f>IF(N104="základní",J104,0)</f>
        <v>0</v>
      </c>
      <c r="BF104" s="211">
        <f>IF(N104="snížená",J104,0)</f>
        <v>0</v>
      </c>
      <c r="BG104" s="211">
        <f>IF(N104="zákl. přenesená",J104,0)</f>
        <v>0</v>
      </c>
      <c r="BH104" s="211">
        <f>IF(N104="sníž. přenesená",J104,0)</f>
        <v>0</v>
      </c>
      <c r="BI104" s="211">
        <f>IF(N104="nulová",J104,0)</f>
        <v>0</v>
      </c>
      <c r="BJ104" s="18" t="s">
        <v>217</v>
      </c>
      <c r="BK104" s="211">
        <f>ROUND(I104*H104,2)</f>
        <v>0</v>
      </c>
      <c r="BL104" s="18" t="s">
        <v>217</v>
      </c>
      <c r="BM104" s="210" t="s">
        <v>1780</v>
      </c>
    </row>
    <row r="105" s="2" customFormat="1">
      <c r="A105" s="40"/>
      <c r="B105" s="41"/>
      <c r="C105" s="42"/>
      <c r="D105" s="212" t="s">
        <v>220</v>
      </c>
      <c r="E105" s="42"/>
      <c r="F105" s="213" t="s">
        <v>1779</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220</v>
      </c>
      <c r="AU105" s="18" t="s">
        <v>80</v>
      </c>
    </row>
    <row r="106" s="2" customFormat="1">
      <c r="A106" s="40"/>
      <c r="B106" s="41"/>
      <c r="C106" s="42"/>
      <c r="D106" s="212" t="s">
        <v>234</v>
      </c>
      <c r="E106" s="42"/>
      <c r="F106" s="239" t="s">
        <v>1777</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234</v>
      </c>
      <c r="AU106" s="18" t="s">
        <v>80</v>
      </c>
    </row>
    <row r="107" s="2" customFormat="1">
      <c r="A107" s="40"/>
      <c r="B107" s="41"/>
      <c r="C107" s="250" t="s">
        <v>254</v>
      </c>
      <c r="D107" s="250" t="s">
        <v>313</v>
      </c>
      <c r="E107" s="251" t="s">
        <v>1781</v>
      </c>
      <c r="F107" s="252" t="s">
        <v>1782</v>
      </c>
      <c r="G107" s="253" t="s">
        <v>239</v>
      </c>
      <c r="H107" s="254">
        <v>4</v>
      </c>
      <c r="I107" s="255"/>
      <c r="J107" s="256">
        <f>ROUND(I107*H107,2)</f>
        <v>0</v>
      </c>
      <c r="K107" s="252" t="s">
        <v>216</v>
      </c>
      <c r="L107" s="257"/>
      <c r="M107" s="258" t="s">
        <v>39</v>
      </c>
      <c r="N107" s="259" t="s">
        <v>53</v>
      </c>
      <c r="O107" s="87"/>
      <c r="P107" s="208">
        <f>O107*H107</f>
        <v>0</v>
      </c>
      <c r="Q107" s="208">
        <v>0</v>
      </c>
      <c r="R107" s="208">
        <f>Q107*H107</f>
        <v>0</v>
      </c>
      <c r="S107" s="208">
        <v>0</v>
      </c>
      <c r="T107" s="208">
        <f>S107*H107</f>
        <v>0</v>
      </c>
      <c r="U107" s="209" t="s">
        <v>39</v>
      </c>
      <c r="V107" s="40"/>
      <c r="W107" s="40"/>
      <c r="X107" s="40"/>
      <c r="Y107" s="40"/>
      <c r="Z107" s="40"/>
      <c r="AA107" s="40"/>
      <c r="AB107" s="40"/>
      <c r="AC107" s="40"/>
      <c r="AD107" s="40"/>
      <c r="AE107" s="40"/>
      <c r="AR107" s="210" t="s">
        <v>219</v>
      </c>
      <c r="AT107" s="210" t="s">
        <v>313</v>
      </c>
      <c r="AU107" s="210" t="s">
        <v>80</v>
      </c>
      <c r="AY107" s="18" t="s">
        <v>218</v>
      </c>
      <c r="BE107" s="211">
        <f>IF(N107="základní",J107,0)</f>
        <v>0</v>
      </c>
      <c r="BF107" s="211">
        <f>IF(N107="snížená",J107,0)</f>
        <v>0</v>
      </c>
      <c r="BG107" s="211">
        <f>IF(N107="zákl. přenesená",J107,0)</f>
        <v>0</v>
      </c>
      <c r="BH107" s="211">
        <f>IF(N107="sníž. přenesená",J107,0)</f>
        <v>0</v>
      </c>
      <c r="BI107" s="211">
        <f>IF(N107="nulová",J107,0)</f>
        <v>0</v>
      </c>
      <c r="BJ107" s="18" t="s">
        <v>217</v>
      </c>
      <c r="BK107" s="211">
        <f>ROUND(I107*H107,2)</f>
        <v>0</v>
      </c>
      <c r="BL107" s="18" t="s">
        <v>217</v>
      </c>
      <c r="BM107" s="210" t="s">
        <v>1783</v>
      </c>
    </row>
    <row r="108" s="2" customFormat="1">
      <c r="A108" s="40"/>
      <c r="B108" s="41"/>
      <c r="C108" s="42"/>
      <c r="D108" s="212" t="s">
        <v>220</v>
      </c>
      <c r="E108" s="42"/>
      <c r="F108" s="213" t="s">
        <v>1782</v>
      </c>
      <c r="G108" s="42"/>
      <c r="H108" s="42"/>
      <c r="I108" s="214"/>
      <c r="J108" s="42"/>
      <c r="K108" s="42"/>
      <c r="L108" s="46"/>
      <c r="M108" s="215"/>
      <c r="N108" s="216"/>
      <c r="O108" s="87"/>
      <c r="P108" s="87"/>
      <c r="Q108" s="87"/>
      <c r="R108" s="87"/>
      <c r="S108" s="87"/>
      <c r="T108" s="87"/>
      <c r="U108" s="88"/>
      <c r="V108" s="40"/>
      <c r="W108" s="40"/>
      <c r="X108" s="40"/>
      <c r="Y108" s="40"/>
      <c r="Z108" s="40"/>
      <c r="AA108" s="40"/>
      <c r="AB108" s="40"/>
      <c r="AC108" s="40"/>
      <c r="AD108" s="40"/>
      <c r="AE108" s="40"/>
      <c r="AT108" s="18" t="s">
        <v>220</v>
      </c>
      <c r="AU108" s="18" t="s">
        <v>80</v>
      </c>
    </row>
    <row r="109" s="2" customFormat="1">
      <c r="A109" s="40"/>
      <c r="B109" s="41"/>
      <c r="C109" s="42"/>
      <c r="D109" s="212" t="s">
        <v>234</v>
      </c>
      <c r="E109" s="42"/>
      <c r="F109" s="239" t="s">
        <v>1784</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234</v>
      </c>
      <c r="AU109" s="18" t="s">
        <v>80</v>
      </c>
    </row>
    <row r="110" s="2" customFormat="1">
      <c r="A110" s="40"/>
      <c r="B110" s="41"/>
      <c r="C110" s="250" t="s">
        <v>219</v>
      </c>
      <c r="D110" s="250" t="s">
        <v>313</v>
      </c>
      <c r="E110" s="251" t="s">
        <v>1785</v>
      </c>
      <c r="F110" s="252" t="s">
        <v>1786</v>
      </c>
      <c r="G110" s="253" t="s">
        <v>239</v>
      </c>
      <c r="H110" s="254">
        <v>4</v>
      </c>
      <c r="I110" s="255"/>
      <c r="J110" s="256">
        <f>ROUND(I110*H110,2)</f>
        <v>0</v>
      </c>
      <c r="K110" s="252" t="s">
        <v>216</v>
      </c>
      <c r="L110" s="257"/>
      <c r="M110" s="258" t="s">
        <v>39</v>
      </c>
      <c r="N110" s="259" t="s">
        <v>53</v>
      </c>
      <c r="O110" s="87"/>
      <c r="P110" s="208">
        <f>O110*H110</f>
        <v>0</v>
      </c>
      <c r="Q110" s="208">
        <v>0</v>
      </c>
      <c r="R110" s="208">
        <f>Q110*H110</f>
        <v>0</v>
      </c>
      <c r="S110" s="208">
        <v>0</v>
      </c>
      <c r="T110" s="208">
        <f>S110*H110</f>
        <v>0</v>
      </c>
      <c r="U110" s="209" t="s">
        <v>39</v>
      </c>
      <c r="V110" s="40"/>
      <c r="W110" s="40"/>
      <c r="X110" s="40"/>
      <c r="Y110" s="40"/>
      <c r="Z110" s="40"/>
      <c r="AA110" s="40"/>
      <c r="AB110" s="40"/>
      <c r="AC110" s="40"/>
      <c r="AD110" s="40"/>
      <c r="AE110" s="40"/>
      <c r="AR110" s="210" t="s">
        <v>219</v>
      </c>
      <c r="AT110" s="210" t="s">
        <v>313</v>
      </c>
      <c r="AU110" s="210" t="s">
        <v>80</v>
      </c>
      <c r="AY110" s="18" t="s">
        <v>218</v>
      </c>
      <c r="BE110" s="211">
        <f>IF(N110="základní",J110,0)</f>
        <v>0</v>
      </c>
      <c r="BF110" s="211">
        <f>IF(N110="snížená",J110,0)</f>
        <v>0</v>
      </c>
      <c r="BG110" s="211">
        <f>IF(N110="zákl. přenesená",J110,0)</f>
        <v>0</v>
      </c>
      <c r="BH110" s="211">
        <f>IF(N110="sníž. přenesená",J110,0)</f>
        <v>0</v>
      </c>
      <c r="BI110" s="211">
        <f>IF(N110="nulová",J110,0)</f>
        <v>0</v>
      </c>
      <c r="BJ110" s="18" t="s">
        <v>217</v>
      </c>
      <c r="BK110" s="211">
        <f>ROUND(I110*H110,2)</f>
        <v>0</v>
      </c>
      <c r="BL110" s="18" t="s">
        <v>217</v>
      </c>
      <c r="BM110" s="210" t="s">
        <v>1787</v>
      </c>
    </row>
    <row r="111" s="2" customFormat="1">
      <c r="A111" s="40"/>
      <c r="B111" s="41"/>
      <c r="C111" s="42"/>
      <c r="D111" s="212" t="s">
        <v>220</v>
      </c>
      <c r="E111" s="42"/>
      <c r="F111" s="213" t="s">
        <v>1786</v>
      </c>
      <c r="G111" s="42"/>
      <c r="H111" s="42"/>
      <c r="I111" s="214"/>
      <c r="J111" s="42"/>
      <c r="K111" s="42"/>
      <c r="L111" s="46"/>
      <c r="M111" s="215"/>
      <c r="N111" s="216"/>
      <c r="O111" s="87"/>
      <c r="P111" s="87"/>
      <c r="Q111" s="87"/>
      <c r="R111" s="87"/>
      <c r="S111" s="87"/>
      <c r="T111" s="87"/>
      <c r="U111" s="88"/>
      <c r="V111" s="40"/>
      <c r="W111" s="40"/>
      <c r="X111" s="40"/>
      <c r="Y111" s="40"/>
      <c r="Z111" s="40"/>
      <c r="AA111" s="40"/>
      <c r="AB111" s="40"/>
      <c r="AC111" s="40"/>
      <c r="AD111" s="40"/>
      <c r="AE111" s="40"/>
      <c r="AT111" s="18" t="s">
        <v>220</v>
      </c>
      <c r="AU111" s="18" t="s">
        <v>80</v>
      </c>
    </row>
    <row r="112" s="2" customFormat="1">
      <c r="A112" s="40"/>
      <c r="B112" s="41"/>
      <c r="C112" s="42"/>
      <c r="D112" s="212" t="s">
        <v>234</v>
      </c>
      <c r="E112" s="42"/>
      <c r="F112" s="239" t="s">
        <v>1788</v>
      </c>
      <c r="G112" s="42"/>
      <c r="H112" s="42"/>
      <c r="I112" s="214"/>
      <c r="J112" s="42"/>
      <c r="K112" s="42"/>
      <c r="L112" s="46"/>
      <c r="M112" s="215"/>
      <c r="N112" s="216"/>
      <c r="O112" s="87"/>
      <c r="P112" s="87"/>
      <c r="Q112" s="87"/>
      <c r="R112" s="87"/>
      <c r="S112" s="87"/>
      <c r="T112" s="87"/>
      <c r="U112" s="88"/>
      <c r="V112" s="40"/>
      <c r="W112" s="40"/>
      <c r="X112" s="40"/>
      <c r="Y112" s="40"/>
      <c r="Z112" s="40"/>
      <c r="AA112" s="40"/>
      <c r="AB112" s="40"/>
      <c r="AC112" s="40"/>
      <c r="AD112" s="40"/>
      <c r="AE112" s="40"/>
      <c r="AT112" s="18" t="s">
        <v>234</v>
      </c>
      <c r="AU112" s="18" t="s">
        <v>80</v>
      </c>
    </row>
    <row r="113" s="2" customFormat="1">
      <c r="A113" s="40"/>
      <c r="B113" s="41"/>
      <c r="C113" s="250" t="s">
        <v>266</v>
      </c>
      <c r="D113" s="250" t="s">
        <v>313</v>
      </c>
      <c r="E113" s="251" t="s">
        <v>1789</v>
      </c>
      <c r="F113" s="252" t="s">
        <v>1790</v>
      </c>
      <c r="G113" s="253" t="s">
        <v>239</v>
      </c>
      <c r="H113" s="254">
        <v>16</v>
      </c>
      <c r="I113" s="255"/>
      <c r="J113" s="256">
        <f>ROUND(I113*H113,2)</f>
        <v>0</v>
      </c>
      <c r="K113" s="252" t="s">
        <v>216</v>
      </c>
      <c r="L113" s="257"/>
      <c r="M113" s="258" t="s">
        <v>39</v>
      </c>
      <c r="N113" s="259" t="s">
        <v>53</v>
      </c>
      <c r="O113" s="87"/>
      <c r="P113" s="208">
        <f>O113*H113</f>
        <v>0</v>
      </c>
      <c r="Q113" s="208">
        <v>0</v>
      </c>
      <c r="R113" s="208">
        <f>Q113*H113</f>
        <v>0</v>
      </c>
      <c r="S113" s="208">
        <v>0</v>
      </c>
      <c r="T113" s="208">
        <f>S113*H113</f>
        <v>0</v>
      </c>
      <c r="U113" s="209" t="s">
        <v>39</v>
      </c>
      <c r="V113" s="40"/>
      <c r="W113" s="40"/>
      <c r="X113" s="40"/>
      <c r="Y113" s="40"/>
      <c r="Z113" s="40"/>
      <c r="AA113" s="40"/>
      <c r="AB113" s="40"/>
      <c r="AC113" s="40"/>
      <c r="AD113" s="40"/>
      <c r="AE113" s="40"/>
      <c r="AR113" s="210" t="s">
        <v>1691</v>
      </c>
      <c r="AT113" s="210" t="s">
        <v>313</v>
      </c>
      <c r="AU113" s="210" t="s">
        <v>80</v>
      </c>
      <c r="AY113" s="18" t="s">
        <v>218</v>
      </c>
      <c r="BE113" s="211">
        <f>IF(N113="základní",J113,0)</f>
        <v>0</v>
      </c>
      <c r="BF113" s="211">
        <f>IF(N113="snížená",J113,0)</f>
        <v>0</v>
      </c>
      <c r="BG113" s="211">
        <f>IF(N113="zákl. přenesená",J113,0)</f>
        <v>0</v>
      </c>
      <c r="BH113" s="211">
        <f>IF(N113="sníž. přenesená",J113,0)</f>
        <v>0</v>
      </c>
      <c r="BI113" s="211">
        <f>IF(N113="nulová",J113,0)</f>
        <v>0</v>
      </c>
      <c r="BJ113" s="18" t="s">
        <v>217</v>
      </c>
      <c r="BK113" s="211">
        <f>ROUND(I113*H113,2)</f>
        <v>0</v>
      </c>
      <c r="BL113" s="18" t="s">
        <v>521</v>
      </c>
      <c r="BM113" s="210" t="s">
        <v>1791</v>
      </c>
    </row>
    <row r="114" s="2" customFormat="1">
      <c r="A114" s="40"/>
      <c r="B114" s="41"/>
      <c r="C114" s="42"/>
      <c r="D114" s="212" t="s">
        <v>220</v>
      </c>
      <c r="E114" s="42"/>
      <c r="F114" s="213" t="s">
        <v>1790</v>
      </c>
      <c r="G114" s="42"/>
      <c r="H114" s="42"/>
      <c r="I114" s="214"/>
      <c r="J114" s="42"/>
      <c r="K114" s="42"/>
      <c r="L114" s="46"/>
      <c r="M114" s="215"/>
      <c r="N114" s="216"/>
      <c r="O114" s="87"/>
      <c r="P114" s="87"/>
      <c r="Q114" s="87"/>
      <c r="R114" s="87"/>
      <c r="S114" s="87"/>
      <c r="T114" s="87"/>
      <c r="U114" s="88"/>
      <c r="V114" s="40"/>
      <c r="W114" s="40"/>
      <c r="X114" s="40"/>
      <c r="Y114" s="40"/>
      <c r="Z114" s="40"/>
      <c r="AA114" s="40"/>
      <c r="AB114" s="40"/>
      <c r="AC114" s="40"/>
      <c r="AD114" s="40"/>
      <c r="AE114" s="40"/>
      <c r="AT114" s="18" t="s">
        <v>220</v>
      </c>
      <c r="AU114" s="18" t="s">
        <v>80</v>
      </c>
    </row>
    <row r="115" s="2" customFormat="1">
      <c r="A115" s="40"/>
      <c r="B115" s="41"/>
      <c r="C115" s="42"/>
      <c r="D115" s="212" t="s">
        <v>234</v>
      </c>
      <c r="E115" s="42"/>
      <c r="F115" s="239" t="s">
        <v>1792</v>
      </c>
      <c r="G115" s="42"/>
      <c r="H115" s="42"/>
      <c r="I115" s="214"/>
      <c r="J115" s="42"/>
      <c r="K115" s="42"/>
      <c r="L115" s="46"/>
      <c r="M115" s="215"/>
      <c r="N115" s="216"/>
      <c r="O115" s="87"/>
      <c r="P115" s="87"/>
      <c r="Q115" s="87"/>
      <c r="R115" s="87"/>
      <c r="S115" s="87"/>
      <c r="T115" s="87"/>
      <c r="U115" s="88"/>
      <c r="V115" s="40"/>
      <c r="W115" s="40"/>
      <c r="X115" s="40"/>
      <c r="Y115" s="40"/>
      <c r="Z115" s="40"/>
      <c r="AA115" s="40"/>
      <c r="AB115" s="40"/>
      <c r="AC115" s="40"/>
      <c r="AD115" s="40"/>
      <c r="AE115" s="40"/>
      <c r="AT115" s="18" t="s">
        <v>234</v>
      </c>
      <c r="AU115" s="18" t="s">
        <v>80</v>
      </c>
    </row>
    <row r="116" s="2" customFormat="1">
      <c r="A116" s="40"/>
      <c r="B116" s="41"/>
      <c r="C116" s="250" t="s">
        <v>227</v>
      </c>
      <c r="D116" s="250" t="s">
        <v>313</v>
      </c>
      <c r="E116" s="251" t="s">
        <v>1793</v>
      </c>
      <c r="F116" s="252" t="s">
        <v>1794</v>
      </c>
      <c r="G116" s="253" t="s">
        <v>239</v>
      </c>
      <c r="H116" s="254">
        <v>1</v>
      </c>
      <c r="I116" s="255"/>
      <c r="J116" s="256">
        <f>ROUND(I116*H116,2)</f>
        <v>0</v>
      </c>
      <c r="K116" s="252" t="s">
        <v>216</v>
      </c>
      <c r="L116" s="257"/>
      <c r="M116" s="258" t="s">
        <v>39</v>
      </c>
      <c r="N116" s="259" t="s">
        <v>53</v>
      </c>
      <c r="O116" s="87"/>
      <c r="P116" s="208">
        <f>O116*H116</f>
        <v>0</v>
      </c>
      <c r="Q116" s="208">
        <v>0</v>
      </c>
      <c r="R116" s="208">
        <f>Q116*H116</f>
        <v>0</v>
      </c>
      <c r="S116" s="208">
        <v>0</v>
      </c>
      <c r="T116" s="208">
        <f>S116*H116</f>
        <v>0</v>
      </c>
      <c r="U116" s="209" t="s">
        <v>39</v>
      </c>
      <c r="V116" s="40"/>
      <c r="W116" s="40"/>
      <c r="X116" s="40"/>
      <c r="Y116" s="40"/>
      <c r="Z116" s="40"/>
      <c r="AA116" s="40"/>
      <c r="AB116" s="40"/>
      <c r="AC116" s="40"/>
      <c r="AD116" s="40"/>
      <c r="AE116" s="40"/>
      <c r="AR116" s="210" t="s">
        <v>1691</v>
      </c>
      <c r="AT116" s="210" t="s">
        <v>313</v>
      </c>
      <c r="AU116" s="210" t="s">
        <v>80</v>
      </c>
      <c r="AY116" s="18" t="s">
        <v>218</v>
      </c>
      <c r="BE116" s="211">
        <f>IF(N116="základní",J116,0)</f>
        <v>0</v>
      </c>
      <c r="BF116" s="211">
        <f>IF(N116="snížená",J116,0)</f>
        <v>0</v>
      </c>
      <c r="BG116" s="211">
        <f>IF(N116="zákl. přenesená",J116,0)</f>
        <v>0</v>
      </c>
      <c r="BH116" s="211">
        <f>IF(N116="sníž. přenesená",J116,0)</f>
        <v>0</v>
      </c>
      <c r="BI116" s="211">
        <f>IF(N116="nulová",J116,0)</f>
        <v>0</v>
      </c>
      <c r="BJ116" s="18" t="s">
        <v>217</v>
      </c>
      <c r="BK116" s="211">
        <f>ROUND(I116*H116,2)</f>
        <v>0</v>
      </c>
      <c r="BL116" s="18" t="s">
        <v>521</v>
      </c>
      <c r="BM116" s="210" t="s">
        <v>1795</v>
      </c>
    </row>
    <row r="117" s="2" customFormat="1">
      <c r="A117" s="40"/>
      <c r="B117" s="41"/>
      <c r="C117" s="42"/>
      <c r="D117" s="212" t="s">
        <v>220</v>
      </c>
      <c r="E117" s="42"/>
      <c r="F117" s="213" t="s">
        <v>1794</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220</v>
      </c>
      <c r="AU117" s="18" t="s">
        <v>80</v>
      </c>
    </row>
    <row r="118" s="2" customFormat="1">
      <c r="A118" s="40"/>
      <c r="B118" s="41"/>
      <c r="C118" s="42"/>
      <c r="D118" s="212" t="s">
        <v>234</v>
      </c>
      <c r="E118" s="42"/>
      <c r="F118" s="239" t="s">
        <v>1796</v>
      </c>
      <c r="G118" s="42"/>
      <c r="H118" s="42"/>
      <c r="I118" s="214"/>
      <c r="J118" s="42"/>
      <c r="K118" s="42"/>
      <c r="L118" s="46"/>
      <c r="M118" s="215"/>
      <c r="N118" s="216"/>
      <c r="O118" s="87"/>
      <c r="P118" s="87"/>
      <c r="Q118" s="87"/>
      <c r="R118" s="87"/>
      <c r="S118" s="87"/>
      <c r="T118" s="87"/>
      <c r="U118" s="88"/>
      <c r="V118" s="40"/>
      <c r="W118" s="40"/>
      <c r="X118" s="40"/>
      <c r="Y118" s="40"/>
      <c r="Z118" s="40"/>
      <c r="AA118" s="40"/>
      <c r="AB118" s="40"/>
      <c r="AC118" s="40"/>
      <c r="AD118" s="40"/>
      <c r="AE118" s="40"/>
      <c r="AT118" s="18" t="s">
        <v>234</v>
      </c>
      <c r="AU118" s="18" t="s">
        <v>80</v>
      </c>
    </row>
    <row r="119" s="15" customFormat="1" ht="25.92" customHeight="1">
      <c r="A119" s="15"/>
      <c r="B119" s="260"/>
      <c r="C119" s="261"/>
      <c r="D119" s="262" t="s">
        <v>79</v>
      </c>
      <c r="E119" s="263" t="s">
        <v>327</v>
      </c>
      <c r="F119" s="263" t="s">
        <v>328</v>
      </c>
      <c r="G119" s="261"/>
      <c r="H119" s="261"/>
      <c r="I119" s="264"/>
      <c r="J119" s="265">
        <f>BK119</f>
        <v>0</v>
      </c>
      <c r="K119" s="261"/>
      <c r="L119" s="266"/>
      <c r="M119" s="267"/>
      <c r="N119" s="268"/>
      <c r="O119" s="268"/>
      <c r="P119" s="269">
        <f>P120</f>
        <v>0</v>
      </c>
      <c r="Q119" s="268"/>
      <c r="R119" s="269">
        <f>R120</f>
        <v>0</v>
      </c>
      <c r="S119" s="268"/>
      <c r="T119" s="269">
        <f>T120</f>
        <v>0</v>
      </c>
      <c r="U119" s="270"/>
      <c r="V119" s="15"/>
      <c r="W119" s="15"/>
      <c r="X119" s="15"/>
      <c r="Y119" s="15"/>
      <c r="Z119" s="15"/>
      <c r="AA119" s="15"/>
      <c r="AB119" s="15"/>
      <c r="AC119" s="15"/>
      <c r="AD119" s="15"/>
      <c r="AE119" s="15"/>
      <c r="AR119" s="271" t="s">
        <v>87</v>
      </c>
      <c r="AT119" s="272" t="s">
        <v>79</v>
      </c>
      <c r="AU119" s="272" t="s">
        <v>80</v>
      </c>
      <c r="AY119" s="271" t="s">
        <v>218</v>
      </c>
      <c r="BK119" s="273">
        <f>BK120</f>
        <v>0</v>
      </c>
    </row>
    <row r="120" s="15" customFormat="1" ht="22.8" customHeight="1">
      <c r="A120" s="15"/>
      <c r="B120" s="260"/>
      <c r="C120" s="261"/>
      <c r="D120" s="262" t="s">
        <v>79</v>
      </c>
      <c r="E120" s="274" t="s">
        <v>243</v>
      </c>
      <c r="F120" s="274" t="s">
        <v>329</v>
      </c>
      <c r="G120" s="261"/>
      <c r="H120" s="261"/>
      <c r="I120" s="264"/>
      <c r="J120" s="275">
        <f>BK120</f>
        <v>0</v>
      </c>
      <c r="K120" s="261"/>
      <c r="L120" s="266"/>
      <c r="M120" s="267"/>
      <c r="N120" s="268"/>
      <c r="O120" s="268"/>
      <c r="P120" s="269">
        <f>SUM(P121:P129)</f>
        <v>0</v>
      </c>
      <c r="Q120" s="268"/>
      <c r="R120" s="269">
        <f>SUM(R121:R129)</f>
        <v>0</v>
      </c>
      <c r="S120" s="268"/>
      <c r="T120" s="269">
        <f>SUM(T121:T129)</f>
        <v>0</v>
      </c>
      <c r="U120" s="270"/>
      <c r="V120" s="15"/>
      <c r="W120" s="15"/>
      <c r="X120" s="15"/>
      <c r="Y120" s="15"/>
      <c r="Z120" s="15"/>
      <c r="AA120" s="15"/>
      <c r="AB120" s="15"/>
      <c r="AC120" s="15"/>
      <c r="AD120" s="15"/>
      <c r="AE120" s="15"/>
      <c r="AR120" s="271" t="s">
        <v>87</v>
      </c>
      <c r="AT120" s="272" t="s">
        <v>79</v>
      </c>
      <c r="AU120" s="272" t="s">
        <v>87</v>
      </c>
      <c r="AY120" s="271" t="s">
        <v>218</v>
      </c>
      <c r="BK120" s="273">
        <f>SUM(BK121:BK129)</f>
        <v>0</v>
      </c>
    </row>
    <row r="121" s="2" customFormat="1">
      <c r="A121" s="40"/>
      <c r="B121" s="41"/>
      <c r="C121" s="199" t="s">
        <v>278</v>
      </c>
      <c r="D121" s="199" t="s">
        <v>212</v>
      </c>
      <c r="E121" s="200" t="s">
        <v>1797</v>
      </c>
      <c r="F121" s="201" t="s">
        <v>1798</v>
      </c>
      <c r="G121" s="202" t="s">
        <v>239</v>
      </c>
      <c r="H121" s="203">
        <v>2</v>
      </c>
      <c r="I121" s="204"/>
      <c r="J121" s="205">
        <f>ROUND(I121*H121,2)</f>
        <v>0</v>
      </c>
      <c r="K121" s="201" t="s">
        <v>216</v>
      </c>
      <c r="L121" s="46"/>
      <c r="M121" s="206" t="s">
        <v>39</v>
      </c>
      <c r="N121" s="207" t="s">
        <v>53</v>
      </c>
      <c r="O121" s="87"/>
      <c r="P121" s="208">
        <f>O121*H121</f>
        <v>0</v>
      </c>
      <c r="Q121" s="208">
        <v>0</v>
      </c>
      <c r="R121" s="208">
        <f>Q121*H121</f>
        <v>0</v>
      </c>
      <c r="S121" s="208">
        <v>0</v>
      </c>
      <c r="T121" s="208">
        <f>S121*H121</f>
        <v>0</v>
      </c>
      <c r="U121" s="209" t="s">
        <v>39</v>
      </c>
      <c r="V121" s="40"/>
      <c r="W121" s="40"/>
      <c r="X121" s="40"/>
      <c r="Y121" s="40"/>
      <c r="Z121" s="40"/>
      <c r="AA121" s="40"/>
      <c r="AB121" s="40"/>
      <c r="AC121" s="40"/>
      <c r="AD121" s="40"/>
      <c r="AE121" s="40"/>
      <c r="AR121" s="210" t="s">
        <v>217</v>
      </c>
      <c r="AT121" s="210" t="s">
        <v>212</v>
      </c>
      <c r="AU121" s="210" t="s">
        <v>89</v>
      </c>
      <c r="AY121" s="18" t="s">
        <v>218</v>
      </c>
      <c r="BE121" s="211">
        <f>IF(N121="základní",J121,0)</f>
        <v>0</v>
      </c>
      <c r="BF121" s="211">
        <f>IF(N121="snížená",J121,0)</f>
        <v>0</v>
      </c>
      <c r="BG121" s="211">
        <f>IF(N121="zákl. přenesená",J121,0)</f>
        <v>0</v>
      </c>
      <c r="BH121" s="211">
        <f>IF(N121="sníž. přenesená",J121,0)</f>
        <v>0</v>
      </c>
      <c r="BI121" s="211">
        <f>IF(N121="nulová",J121,0)</f>
        <v>0</v>
      </c>
      <c r="BJ121" s="18" t="s">
        <v>217</v>
      </c>
      <c r="BK121" s="211">
        <f>ROUND(I121*H121,2)</f>
        <v>0</v>
      </c>
      <c r="BL121" s="18" t="s">
        <v>217</v>
      </c>
      <c r="BM121" s="210" t="s">
        <v>1799</v>
      </c>
    </row>
    <row r="122" s="2" customFormat="1">
      <c r="A122" s="40"/>
      <c r="B122" s="41"/>
      <c r="C122" s="42"/>
      <c r="D122" s="212" t="s">
        <v>220</v>
      </c>
      <c r="E122" s="42"/>
      <c r="F122" s="213" t="s">
        <v>1800</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220</v>
      </c>
      <c r="AU122" s="18" t="s">
        <v>89</v>
      </c>
    </row>
    <row r="123" s="2" customFormat="1">
      <c r="A123" s="40"/>
      <c r="B123" s="41"/>
      <c r="C123" s="42"/>
      <c r="D123" s="212" t="s">
        <v>234</v>
      </c>
      <c r="E123" s="42"/>
      <c r="F123" s="239" t="s">
        <v>1801</v>
      </c>
      <c r="G123" s="42"/>
      <c r="H123" s="42"/>
      <c r="I123" s="214"/>
      <c r="J123" s="42"/>
      <c r="K123" s="42"/>
      <c r="L123" s="46"/>
      <c r="M123" s="215"/>
      <c r="N123" s="216"/>
      <c r="O123" s="87"/>
      <c r="P123" s="87"/>
      <c r="Q123" s="87"/>
      <c r="R123" s="87"/>
      <c r="S123" s="87"/>
      <c r="T123" s="87"/>
      <c r="U123" s="88"/>
      <c r="V123" s="40"/>
      <c r="W123" s="40"/>
      <c r="X123" s="40"/>
      <c r="Y123" s="40"/>
      <c r="Z123" s="40"/>
      <c r="AA123" s="40"/>
      <c r="AB123" s="40"/>
      <c r="AC123" s="40"/>
      <c r="AD123" s="40"/>
      <c r="AE123" s="40"/>
      <c r="AT123" s="18" t="s">
        <v>234</v>
      </c>
      <c r="AU123" s="18" t="s">
        <v>89</v>
      </c>
    </row>
    <row r="124" s="2" customFormat="1">
      <c r="A124" s="40"/>
      <c r="B124" s="41"/>
      <c r="C124" s="199" t="s">
        <v>232</v>
      </c>
      <c r="D124" s="199" t="s">
        <v>212</v>
      </c>
      <c r="E124" s="200" t="s">
        <v>1802</v>
      </c>
      <c r="F124" s="201" t="s">
        <v>1803</v>
      </c>
      <c r="G124" s="202" t="s">
        <v>239</v>
      </c>
      <c r="H124" s="203">
        <v>1</v>
      </c>
      <c r="I124" s="204"/>
      <c r="J124" s="205">
        <f>ROUND(I124*H124,2)</f>
        <v>0</v>
      </c>
      <c r="K124" s="201" t="s">
        <v>216</v>
      </c>
      <c r="L124" s="46"/>
      <c r="M124" s="206" t="s">
        <v>39</v>
      </c>
      <c r="N124" s="207" t="s">
        <v>53</v>
      </c>
      <c r="O124" s="87"/>
      <c r="P124" s="208">
        <f>O124*H124</f>
        <v>0</v>
      </c>
      <c r="Q124" s="208">
        <v>0</v>
      </c>
      <c r="R124" s="208">
        <f>Q124*H124</f>
        <v>0</v>
      </c>
      <c r="S124" s="208">
        <v>0</v>
      </c>
      <c r="T124" s="208">
        <f>S124*H124</f>
        <v>0</v>
      </c>
      <c r="U124" s="209" t="s">
        <v>39</v>
      </c>
      <c r="V124" s="40"/>
      <c r="W124" s="40"/>
      <c r="X124" s="40"/>
      <c r="Y124" s="40"/>
      <c r="Z124" s="40"/>
      <c r="AA124" s="40"/>
      <c r="AB124" s="40"/>
      <c r="AC124" s="40"/>
      <c r="AD124" s="40"/>
      <c r="AE124" s="40"/>
      <c r="AR124" s="210" t="s">
        <v>217</v>
      </c>
      <c r="AT124" s="210" t="s">
        <v>212</v>
      </c>
      <c r="AU124" s="210" t="s">
        <v>89</v>
      </c>
      <c r="AY124" s="18" t="s">
        <v>218</v>
      </c>
      <c r="BE124" s="211">
        <f>IF(N124="základní",J124,0)</f>
        <v>0</v>
      </c>
      <c r="BF124" s="211">
        <f>IF(N124="snížená",J124,0)</f>
        <v>0</v>
      </c>
      <c r="BG124" s="211">
        <f>IF(N124="zákl. přenesená",J124,0)</f>
        <v>0</v>
      </c>
      <c r="BH124" s="211">
        <f>IF(N124="sníž. přenesená",J124,0)</f>
        <v>0</v>
      </c>
      <c r="BI124" s="211">
        <f>IF(N124="nulová",J124,0)</f>
        <v>0</v>
      </c>
      <c r="BJ124" s="18" t="s">
        <v>217</v>
      </c>
      <c r="BK124" s="211">
        <f>ROUND(I124*H124,2)</f>
        <v>0</v>
      </c>
      <c r="BL124" s="18" t="s">
        <v>217</v>
      </c>
      <c r="BM124" s="210" t="s">
        <v>1804</v>
      </c>
    </row>
    <row r="125" s="2" customFormat="1">
      <c r="A125" s="40"/>
      <c r="B125" s="41"/>
      <c r="C125" s="42"/>
      <c r="D125" s="212" t="s">
        <v>220</v>
      </c>
      <c r="E125" s="42"/>
      <c r="F125" s="213" t="s">
        <v>1805</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220</v>
      </c>
      <c r="AU125" s="18" t="s">
        <v>89</v>
      </c>
    </row>
    <row r="126" s="2" customFormat="1">
      <c r="A126" s="40"/>
      <c r="B126" s="41"/>
      <c r="C126" s="199" t="s">
        <v>288</v>
      </c>
      <c r="D126" s="199" t="s">
        <v>212</v>
      </c>
      <c r="E126" s="200" t="s">
        <v>1806</v>
      </c>
      <c r="F126" s="201" t="s">
        <v>1807</v>
      </c>
      <c r="G126" s="202" t="s">
        <v>239</v>
      </c>
      <c r="H126" s="203">
        <v>8</v>
      </c>
      <c r="I126" s="204"/>
      <c r="J126" s="205">
        <f>ROUND(I126*H126,2)</f>
        <v>0</v>
      </c>
      <c r="K126" s="201" t="s">
        <v>216</v>
      </c>
      <c r="L126" s="46"/>
      <c r="M126" s="206" t="s">
        <v>39</v>
      </c>
      <c r="N126" s="207" t="s">
        <v>53</v>
      </c>
      <c r="O126" s="87"/>
      <c r="P126" s="208">
        <f>O126*H126</f>
        <v>0</v>
      </c>
      <c r="Q126" s="208">
        <v>0</v>
      </c>
      <c r="R126" s="208">
        <f>Q126*H126</f>
        <v>0</v>
      </c>
      <c r="S126" s="208">
        <v>0</v>
      </c>
      <c r="T126" s="208">
        <f>S126*H126</f>
        <v>0</v>
      </c>
      <c r="U126" s="209" t="s">
        <v>39</v>
      </c>
      <c r="V126" s="40"/>
      <c r="W126" s="40"/>
      <c r="X126" s="40"/>
      <c r="Y126" s="40"/>
      <c r="Z126" s="40"/>
      <c r="AA126" s="40"/>
      <c r="AB126" s="40"/>
      <c r="AC126" s="40"/>
      <c r="AD126" s="40"/>
      <c r="AE126" s="40"/>
      <c r="AR126" s="210" t="s">
        <v>217</v>
      </c>
      <c r="AT126" s="210" t="s">
        <v>212</v>
      </c>
      <c r="AU126" s="210" t="s">
        <v>89</v>
      </c>
      <c r="AY126" s="18" t="s">
        <v>218</v>
      </c>
      <c r="BE126" s="211">
        <f>IF(N126="základní",J126,0)</f>
        <v>0</v>
      </c>
      <c r="BF126" s="211">
        <f>IF(N126="snížená",J126,0)</f>
        <v>0</v>
      </c>
      <c r="BG126" s="211">
        <f>IF(N126="zákl. přenesená",J126,0)</f>
        <v>0</v>
      </c>
      <c r="BH126" s="211">
        <f>IF(N126="sníž. přenesená",J126,0)</f>
        <v>0</v>
      </c>
      <c r="BI126" s="211">
        <f>IF(N126="nulová",J126,0)</f>
        <v>0</v>
      </c>
      <c r="BJ126" s="18" t="s">
        <v>217</v>
      </c>
      <c r="BK126" s="211">
        <f>ROUND(I126*H126,2)</f>
        <v>0</v>
      </c>
      <c r="BL126" s="18" t="s">
        <v>217</v>
      </c>
      <c r="BM126" s="210" t="s">
        <v>1808</v>
      </c>
    </row>
    <row r="127" s="2" customFormat="1">
      <c r="A127" s="40"/>
      <c r="B127" s="41"/>
      <c r="C127" s="42"/>
      <c r="D127" s="212" t="s">
        <v>220</v>
      </c>
      <c r="E127" s="42"/>
      <c r="F127" s="213" t="s">
        <v>1809</v>
      </c>
      <c r="G127" s="42"/>
      <c r="H127" s="42"/>
      <c r="I127" s="214"/>
      <c r="J127" s="42"/>
      <c r="K127" s="42"/>
      <c r="L127" s="46"/>
      <c r="M127" s="215"/>
      <c r="N127" s="216"/>
      <c r="O127" s="87"/>
      <c r="P127" s="87"/>
      <c r="Q127" s="87"/>
      <c r="R127" s="87"/>
      <c r="S127" s="87"/>
      <c r="T127" s="87"/>
      <c r="U127" s="88"/>
      <c r="V127" s="40"/>
      <c r="W127" s="40"/>
      <c r="X127" s="40"/>
      <c r="Y127" s="40"/>
      <c r="Z127" s="40"/>
      <c r="AA127" s="40"/>
      <c r="AB127" s="40"/>
      <c r="AC127" s="40"/>
      <c r="AD127" s="40"/>
      <c r="AE127" s="40"/>
      <c r="AT127" s="18" t="s">
        <v>220</v>
      </c>
      <c r="AU127" s="18" t="s">
        <v>89</v>
      </c>
    </row>
    <row r="128" s="2" customFormat="1">
      <c r="A128" s="40"/>
      <c r="B128" s="41"/>
      <c r="C128" s="199" t="s">
        <v>240</v>
      </c>
      <c r="D128" s="199" t="s">
        <v>212</v>
      </c>
      <c r="E128" s="200" t="s">
        <v>1810</v>
      </c>
      <c r="F128" s="201" t="s">
        <v>1811</v>
      </c>
      <c r="G128" s="202" t="s">
        <v>239</v>
      </c>
      <c r="H128" s="203">
        <v>8</v>
      </c>
      <c r="I128" s="204"/>
      <c r="J128" s="205">
        <f>ROUND(I128*H128,2)</f>
        <v>0</v>
      </c>
      <c r="K128" s="201" t="s">
        <v>216</v>
      </c>
      <c r="L128" s="46"/>
      <c r="M128" s="206" t="s">
        <v>39</v>
      </c>
      <c r="N128" s="207" t="s">
        <v>53</v>
      </c>
      <c r="O128" s="87"/>
      <c r="P128" s="208">
        <f>O128*H128</f>
        <v>0</v>
      </c>
      <c r="Q128" s="208">
        <v>0</v>
      </c>
      <c r="R128" s="208">
        <f>Q128*H128</f>
        <v>0</v>
      </c>
      <c r="S128" s="208">
        <v>0</v>
      </c>
      <c r="T128" s="208">
        <f>S128*H128</f>
        <v>0</v>
      </c>
      <c r="U128" s="209" t="s">
        <v>39</v>
      </c>
      <c r="V128" s="40"/>
      <c r="W128" s="40"/>
      <c r="X128" s="40"/>
      <c r="Y128" s="40"/>
      <c r="Z128" s="40"/>
      <c r="AA128" s="40"/>
      <c r="AB128" s="40"/>
      <c r="AC128" s="40"/>
      <c r="AD128" s="40"/>
      <c r="AE128" s="40"/>
      <c r="AR128" s="210" t="s">
        <v>217</v>
      </c>
      <c r="AT128" s="210" t="s">
        <v>212</v>
      </c>
      <c r="AU128" s="210" t="s">
        <v>89</v>
      </c>
      <c r="AY128" s="18" t="s">
        <v>218</v>
      </c>
      <c r="BE128" s="211">
        <f>IF(N128="základní",J128,0)</f>
        <v>0</v>
      </c>
      <c r="BF128" s="211">
        <f>IF(N128="snížená",J128,0)</f>
        <v>0</v>
      </c>
      <c r="BG128" s="211">
        <f>IF(N128="zákl. přenesená",J128,0)</f>
        <v>0</v>
      </c>
      <c r="BH128" s="211">
        <f>IF(N128="sníž. přenesená",J128,0)</f>
        <v>0</v>
      </c>
      <c r="BI128" s="211">
        <f>IF(N128="nulová",J128,0)</f>
        <v>0</v>
      </c>
      <c r="BJ128" s="18" t="s">
        <v>217</v>
      </c>
      <c r="BK128" s="211">
        <f>ROUND(I128*H128,2)</f>
        <v>0</v>
      </c>
      <c r="BL128" s="18" t="s">
        <v>217</v>
      </c>
      <c r="BM128" s="210" t="s">
        <v>1812</v>
      </c>
    </row>
    <row r="129" s="2" customFormat="1">
      <c r="A129" s="40"/>
      <c r="B129" s="41"/>
      <c r="C129" s="42"/>
      <c r="D129" s="212" t="s">
        <v>220</v>
      </c>
      <c r="E129" s="42"/>
      <c r="F129" s="213" t="s">
        <v>1813</v>
      </c>
      <c r="G129" s="42"/>
      <c r="H129" s="42"/>
      <c r="I129" s="214"/>
      <c r="J129" s="42"/>
      <c r="K129" s="42"/>
      <c r="L129" s="46"/>
      <c r="M129" s="215"/>
      <c r="N129" s="216"/>
      <c r="O129" s="87"/>
      <c r="P129" s="87"/>
      <c r="Q129" s="87"/>
      <c r="R129" s="87"/>
      <c r="S129" s="87"/>
      <c r="T129" s="87"/>
      <c r="U129" s="88"/>
      <c r="V129" s="40"/>
      <c r="W129" s="40"/>
      <c r="X129" s="40"/>
      <c r="Y129" s="40"/>
      <c r="Z129" s="40"/>
      <c r="AA129" s="40"/>
      <c r="AB129" s="40"/>
      <c r="AC129" s="40"/>
      <c r="AD129" s="40"/>
      <c r="AE129" s="40"/>
      <c r="AT129" s="18" t="s">
        <v>220</v>
      </c>
      <c r="AU129" s="18" t="s">
        <v>89</v>
      </c>
    </row>
    <row r="130" s="15" customFormat="1" ht="25.92" customHeight="1">
      <c r="A130" s="15"/>
      <c r="B130" s="260"/>
      <c r="C130" s="261"/>
      <c r="D130" s="262" t="s">
        <v>79</v>
      </c>
      <c r="E130" s="263" t="s">
        <v>388</v>
      </c>
      <c r="F130" s="263" t="s">
        <v>389</v>
      </c>
      <c r="G130" s="261"/>
      <c r="H130" s="261"/>
      <c r="I130" s="264"/>
      <c r="J130" s="265">
        <f>BK130</f>
        <v>0</v>
      </c>
      <c r="K130" s="261"/>
      <c r="L130" s="266"/>
      <c r="M130" s="267"/>
      <c r="N130" s="268"/>
      <c r="O130" s="268"/>
      <c r="P130" s="269">
        <f>SUM(P131:P146)</f>
        <v>0</v>
      </c>
      <c r="Q130" s="268"/>
      <c r="R130" s="269">
        <f>SUM(R131:R146)</f>
        <v>0</v>
      </c>
      <c r="S130" s="268"/>
      <c r="T130" s="269">
        <f>SUM(T131:T146)</f>
        <v>0</v>
      </c>
      <c r="U130" s="270"/>
      <c r="V130" s="15"/>
      <c r="W130" s="15"/>
      <c r="X130" s="15"/>
      <c r="Y130" s="15"/>
      <c r="Z130" s="15"/>
      <c r="AA130" s="15"/>
      <c r="AB130" s="15"/>
      <c r="AC130" s="15"/>
      <c r="AD130" s="15"/>
      <c r="AE130" s="15"/>
      <c r="AR130" s="271" t="s">
        <v>217</v>
      </c>
      <c r="AT130" s="272" t="s">
        <v>79</v>
      </c>
      <c r="AU130" s="272" t="s">
        <v>80</v>
      </c>
      <c r="AY130" s="271" t="s">
        <v>218</v>
      </c>
      <c r="BK130" s="273">
        <f>SUM(BK131:BK146)</f>
        <v>0</v>
      </c>
    </row>
    <row r="131" s="2" customFormat="1" ht="33" customHeight="1">
      <c r="A131" s="40"/>
      <c r="B131" s="41"/>
      <c r="C131" s="199" t="s">
        <v>8</v>
      </c>
      <c r="D131" s="199" t="s">
        <v>212</v>
      </c>
      <c r="E131" s="200" t="s">
        <v>1814</v>
      </c>
      <c r="F131" s="201" t="s">
        <v>1815</v>
      </c>
      <c r="G131" s="202" t="s">
        <v>239</v>
      </c>
      <c r="H131" s="203">
        <v>16</v>
      </c>
      <c r="I131" s="204"/>
      <c r="J131" s="205">
        <f>ROUND(I131*H131,2)</f>
        <v>0</v>
      </c>
      <c r="K131" s="201" t="s">
        <v>216</v>
      </c>
      <c r="L131" s="46"/>
      <c r="M131" s="206" t="s">
        <v>39</v>
      </c>
      <c r="N131" s="207" t="s">
        <v>53</v>
      </c>
      <c r="O131" s="87"/>
      <c r="P131" s="208">
        <f>O131*H131</f>
        <v>0</v>
      </c>
      <c r="Q131" s="208">
        <v>0</v>
      </c>
      <c r="R131" s="208">
        <f>Q131*H131</f>
        <v>0</v>
      </c>
      <c r="S131" s="208">
        <v>0</v>
      </c>
      <c r="T131" s="208">
        <f>S131*H131</f>
        <v>0</v>
      </c>
      <c r="U131" s="209" t="s">
        <v>39</v>
      </c>
      <c r="V131" s="40"/>
      <c r="W131" s="40"/>
      <c r="X131" s="40"/>
      <c r="Y131" s="40"/>
      <c r="Z131" s="40"/>
      <c r="AA131" s="40"/>
      <c r="AB131" s="40"/>
      <c r="AC131" s="40"/>
      <c r="AD131" s="40"/>
      <c r="AE131" s="40"/>
      <c r="AR131" s="210" t="s">
        <v>393</v>
      </c>
      <c r="AT131" s="210" t="s">
        <v>212</v>
      </c>
      <c r="AU131" s="210" t="s">
        <v>87</v>
      </c>
      <c r="AY131" s="18" t="s">
        <v>218</v>
      </c>
      <c r="BE131" s="211">
        <f>IF(N131="základní",J131,0)</f>
        <v>0</v>
      </c>
      <c r="BF131" s="211">
        <f>IF(N131="snížená",J131,0)</f>
        <v>0</v>
      </c>
      <c r="BG131" s="211">
        <f>IF(N131="zákl. přenesená",J131,0)</f>
        <v>0</v>
      </c>
      <c r="BH131" s="211">
        <f>IF(N131="sníž. přenesená",J131,0)</f>
        <v>0</v>
      </c>
      <c r="BI131" s="211">
        <f>IF(N131="nulová",J131,0)</f>
        <v>0</v>
      </c>
      <c r="BJ131" s="18" t="s">
        <v>217</v>
      </c>
      <c r="BK131" s="211">
        <f>ROUND(I131*H131,2)</f>
        <v>0</v>
      </c>
      <c r="BL131" s="18" t="s">
        <v>393</v>
      </c>
      <c r="BM131" s="210" t="s">
        <v>1816</v>
      </c>
    </row>
    <row r="132" s="2" customFormat="1">
      <c r="A132" s="40"/>
      <c r="B132" s="41"/>
      <c r="C132" s="42"/>
      <c r="D132" s="212" t="s">
        <v>220</v>
      </c>
      <c r="E132" s="42"/>
      <c r="F132" s="213" t="s">
        <v>1817</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220</v>
      </c>
      <c r="AU132" s="18" t="s">
        <v>87</v>
      </c>
    </row>
    <row r="133" s="2" customFormat="1" ht="33" customHeight="1">
      <c r="A133" s="40"/>
      <c r="B133" s="41"/>
      <c r="C133" s="199" t="s">
        <v>246</v>
      </c>
      <c r="D133" s="199" t="s">
        <v>212</v>
      </c>
      <c r="E133" s="200" t="s">
        <v>1818</v>
      </c>
      <c r="F133" s="201" t="s">
        <v>1819</v>
      </c>
      <c r="G133" s="202" t="s">
        <v>239</v>
      </c>
      <c r="H133" s="203">
        <v>16</v>
      </c>
      <c r="I133" s="204"/>
      <c r="J133" s="205">
        <f>ROUND(I133*H133,2)</f>
        <v>0</v>
      </c>
      <c r="K133" s="201" t="s">
        <v>216</v>
      </c>
      <c r="L133" s="46"/>
      <c r="M133" s="206" t="s">
        <v>39</v>
      </c>
      <c r="N133" s="207" t="s">
        <v>53</v>
      </c>
      <c r="O133" s="87"/>
      <c r="P133" s="208">
        <f>O133*H133</f>
        <v>0</v>
      </c>
      <c r="Q133" s="208">
        <v>0</v>
      </c>
      <c r="R133" s="208">
        <f>Q133*H133</f>
        <v>0</v>
      </c>
      <c r="S133" s="208">
        <v>0</v>
      </c>
      <c r="T133" s="208">
        <f>S133*H133</f>
        <v>0</v>
      </c>
      <c r="U133" s="209" t="s">
        <v>39</v>
      </c>
      <c r="V133" s="40"/>
      <c r="W133" s="40"/>
      <c r="X133" s="40"/>
      <c r="Y133" s="40"/>
      <c r="Z133" s="40"/>
      <c r="AA133" s="40"/>
      <c r="AB133" s="40"/>
      <c r="AC133" s="40"/>
      <c r="AD133" s="40"/>
      <c r="AE133" s="40"/>
      <c r="AR133" s="210" t="s">
        <v>393</v>
      </c>
      <c r="AT133" s="210" t="s">
        <v>212</v>
      </c>
      <c r="AU133" s="210" t="s">
        <v>87</v>
      </c>
      <c r="AY133" s="18" t="s">
        <v>218</v>
      </c>
      <c r="BE133" s="211">
        <f>IF(N133="základní",J133,0)</f>
        <v>0</v>
      </c>
      <c r="BF133" s="211">
        <f>IF(N133="snížená",J133,0)</f>
        <v>0</v>
      </c>
      <c r="BG133" s="211">
        <f>IF(N133="zákl. přenesená",J133,0)</f>
        <v>0</v>
      </c>
      <c r="BH133" s="211">
        <f>IF(N133="sníž. přenesená",J133,0)</f>
        <v>0</v>
      </c>
      <c r="BI133" s="211">
        <f>IF(N133="nulová",J133,0)</f>
        <v>0</v>
      </c>
      <c r="BJ133" s="18" t="s">
        <v>217</v>
      </c>
      <c r="BK133" s="211">
        <f>ROUND(I133*H133,2)</f>
        <v>0</v>
      </c>
      <c r="BL133" s="18" t="s">
        <v>393</v>
      </c>
      <c r="BM133" s="210" t="s">
        <v>1820</v>
      </c>
    </row>
    <row r="134" s="2" customFormat="1">
      <c r="A134" s="40"/>
      <c r="B134" s="41"/>
      <c r="C134" s="42"/>
      <c r="D134" s="212" t="s">
        <v>220</v>
      </c>
      <c r="E134" s="42"/>
      <c r="F134" s="213" t="s">
        <v>1821</v>
      </c>
      <c r="G134" s="42"/>
      <c r="H134" s="42"/>
      <c r="I134" s="214"/>
      <c r="J134" s="42"/>
      <c r="K134" s="42"/>
      <c r="L134" s="46"/>
      <c r="M134" s="215"/>
      <c r="N134" s="216"/>
      <c r="O134" s="87"/>
      <c r="P134" s="87"/>
      <c r="Q134" s="87"/>
      <c r="R134" s="87"/>
      <c r="S134" s="87"/>
      <c r="T134" s="87"/>
      <c r="U134" s="88"/>
      <c r="V134" s="40"/>
      <c r="W134" s="40"/>
      <c r="X134" s="40"/>
      <c r="Y134" s="40"/>
      <c r="Z134" s="40"/>
      <c r="AA134" s="40"/>
      <c r="AB134" s="40"/>
      <c r="AC134" s="40"/>
      <c r="AD134" s="40"/>
      <c r="AE134" s="40"/>
      <c r="AT134" s="18" t="s">
        <v>220</v>
      </c>
      <c r="AU134" s="18" t="s">
        <v>87</v>
      </c>
    </row>
    <row r="135" s="2" customFormat="1">
      <c r="A135" s="40"/>
      <c r="B135" s="41"/>
      <c r="C135" s="199" t="s">
        <v>312</v>
      </c>
      <c r="D135" s="199" t="s">
        <v>212</v>
      </c>
      <c r="E135" s="200" t="s">
        <v>1822</v>
      </c>
      <c r="F135" s="201" t="s">
        <v>1823</v>
      </c>
      <c r="G135" s="202" t="s">
        <v>239</v>
      </c>
      <c r="H135" s="203">
        <v>1</v>
      </c>
      <c r="I135" s="204"/>
      <c r="J135" s="205">
        <f>ROUND(I135*H135,2)</f>
        <v>0</v>
      </c>
      <c r="K135" s="201" t="s">
        <v>216</v>
      </c>
      <c r="L135" s="46"/>
      <c r="M135" s="206" t="s">
        <v>39</v>
      </c>
      <c r="N135" s="207" t="s">
        <v>53</v>
      </c>
      <c r="O135" s="87"/>
      <c r="P135" s="208">
        <f>O135*H135</f>
        <v>0</v>
      </c>
      <c r="Q135" s="208">
        <v>0</v>
      </c>
      <c r="R135" s="208">
        <f>Q135*H135</f>
        <v>0</v>
      </c>
      <c r="S135" s="208">
        <v>0</v>
      </c>
      <c r="T135" s="208">
        <f>S135*H135</f>
        <v>0</v>
      </c>
      <c r="U135" s="209" t="s">
        <v>39</v>
      </c>
      <c r="V135" s="40"/>
      <c r="W135" s="40"/>
      <c r="X135" s="40"/>
      <c r="Y135" s="40"/>
      <c r="Z135" s="40"/>
      <c r="AA135" s="40"/>
      <c r="AB135" s="40"/>
      <c r="AC135" s="40"/>
      <c r="AD135" s="40"/>
      <c r="AE135" s="40"/>
      <c r="AR135" s="210" t="s">
        <v>393</v>
      </c>
      <c r="AT135" s="210" t="s">
        <v>212</v>
      </c>
      <c r="AU135" s="210" t="s">
        <v>87</v>
      </c>
      <c r="AY135" s="18" t="s">
        <v>218</v>
      </c>
      <c r="BE135" s="211">
        <f>IF(N135="základní",J135,0)</f>
        <v>0</v>
      </c>
      <c r="BF135" s="211">
        <f>IF(N135="snížená",J135,0)</f>
        <v>0</v>
      </c>
      <c r="BG135" s="211">
        <f>IF(N135="zákl. přenesená",J135,0)</f>
        <v>0</v>
      </c>
      <c r="BH135" s="211">
        <f>IF(N135="sníž. přenesená",J135,0)</f>
        <v>0</v>
      </c>
      <c r="BI135" s="211">
        <f>IF(N135="nulová",J135,0)</f>
        <v>0</v>
      </c>
      <c r="BJ135" s="18" t="s">
        <v>217</v>
      </c>
      <c r="BK135" s="211">
        <f>ROUND(I135*H135,2)</f>
        <v>0</v>
      </c>
      <c r="BL135" s="18" t="s">
        <v>393</v>
      </c>
      <c r="BM135" s="210" t="s">
        <v>1824</v>
      </c>
    </row>
    <row r="136" s="2" customFormat="1">
      <c r="A136" s="40"/>
      <c r="B136" s="41"/>
      <c r="C136" s="42"/>
      <c r="D136" s="212" t="s">
        <v>220</v>
      </c>
      <c r="E136" s="42"/>
      <c r="F136" s="213" t="s">
        <v>1825</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220</v>
      </c>
      <c r="AU136" s="18" t="s">
        <v>87</v>
      </c>
    </row>
    <row r="137" s="2" customFormat="1">
      <c r="A137" s="40"/>
      <c r="B137" s="41"/>
      <c r="C137" s="199" t="s">
        <v>318</v>
      </c>
      <c r="D137" s="199" t="s">
        <v>212</v>
      </c>
      <c r="E137" s="200" t="s">
        <v>1826</v>
      </c>
      <c r="F137" s="201" t="s">
        <v>1827</v>
      </c>
      <c r="G137" s="202" t="s">
        <v>239</v>
      </c>
      <c r="H137" s="203">
        <v>14</v>
      </c>
      <c r="I137" s="204"/>
      <c r="J137" s="205">
        <f>ROUND(I137*H137,2)</f>
        <v>0</v>
      </c>
      <c r="K137" s="201" t="s">
        <v>216</v>
      </c>
      <c r="L137" s="46"/>
      <c r="M137" s="206" t="s">
        <v>39</v>
      </c>
      <c r="N137" s="207" t="s">
        <v>53</v>
      </c>
      <c r="O137" s="87"/>
      <c r="P137" s="208">
        <f>O137*H137</f>
        <v>0</v>
      </c>
      <c r="Q137" s="208">
        <v>0</v>
      </c>
      <c r="R137" s="208">
        <f>Q137*H137</f>
        <v>0</v>
      </c>
      <c r="S137" s="208">
        <v>0</v>
      </c>
      <c r="T137" s="208">
        <f>S137*H137</f>
        <v>0</v>
      </c>
      <c r="U137" s="209" t="s">
        <v>39</v>
      </c>
      <c r="V137" s="40"/>
      <c r="W137" s="40"/>
      <c r="X137" s="40"/>
      <c r="Y137" s="40"/>
      <c r="Z137" s="40"/>
      <c r="AA137" s="40"/>
      <c r="AB137" s="40"/>
      <c r="AC137" s="40"/>
      <c r="AD137" s="40"/>
      <c r="AE137" s="40"/>
      <c r="AR137" s="210" t="s">
        <v>393</v>
      </c>
      <c r="AT137" s="210" t="s">
        <v>212</v>
      </c>
      <c r="AU137" s="210" t="s">
        <v>87</v>
      </c>
      <c r="AY137" s="18" t="s">
        <v>218</v>
      </c>
      <c r="BE137" s="211">
        <f>IF(N137="základní",J137,0)</f>
        <v>0</v>
      </c>
      <c r="BF137" s="211">
        <f>IF(N137="snížená",J137,0)</f>
        <v>0</v>
      </c>
      <c r="BG137" s="211">
        <f>IF(N137="zákl. přenesená",J137,0)</f>
        <v>0</v>
      </c>
      <c r="BH137" s="211">
        <f>IF(N137="sníž. přenesená",J137,0)</f>
        <v>0</v>
      </c>
      <c r="BI137" s="211">
        <f>IF(N137="nulová",J137,0)</f>
        <v>0</v>
      </c>
      <c r="BJ137" s="18" t="s">
        <v>217</v>
      </c>
      <c r="BK137" s="211">
        <f>ROUND(I137*H137,2)</f>
        <v>0</v>
      </c>
      <c r="BL137" s="18" t="s">
        <v>393</v>
      </c>
      <c r="BM137" s="210" t="s">
        <v>1828</v>
      </c>
    </row>
    <row r="138" s="2" customFormat="1">
      <c r="A138" s="40"/>
      <c r="B138" s="41"/>
      <c r="C138" s="42"/>
      <c r="D138" s="212" t="s">
        <v>220</v>
      </c>
      <c r="E138" s="42"/>
      <c r="F138" s="213" t="s">
        <v>1827</v>
      </c>
      <c r="G138" s="42"/>
      <c r="H138" s="42"/>
      <c r="I138" s="214"/>
      <c r="J138" s="42"/>
      <c r="K138" s="42"/>
      <c r="L138" s="46"/>
      <c r="M138" s="215"/>
      <c r="N138" s="216"/>
      <c r="O138" s="87"/>
      <c r="P138" s="87"/>
      <c r="Q138" s="87"/>
      <c r="R138" s="87"/>
      <c r="S138" s="87"/>
      <c r="T138" s="87"/>
      <c r="U138" s="88"/>
      <c r="V138" s="40"/>
      <c r="W138" s="40"/>
      <c r="X138" s="40"/>
      <c r="Y138" s="40"/>
      <c r="Z138" s="40"/>
      <c r="AA138" s="40"/>
      <c r="AB138" s="40"/>
      <c r="AC138" s="40"/>
      <c r="AD138" s="40"/>
      <c r="AE138" s="40"/>
      <c r="AT138" s="18" t="s">
        <v>220</v>
      </c>
      <c r="AU138" s="18" t="s">
        <v>87</v>
      </c>
    </row>
    <row r="139" s="2" customFormat="1" ht="16.5" customHeight="1">
      <c r="A139" s="40"/>
      <c r="B139" s="41"/>
      <c r="C139" s="199" t="s">
        <v>322</v>
      </c>
      <c r="D139" s="199" t="s">
        <v>212</v>
      </c>
      <c r="E139" s="200" t="s">
        <v>1829</v>
      </c>
      <c r="F139" s="201" t="s">
        <v>1830</v>
      </c>
      <c r="G139" s="202" t="s">
        <v>239</v>
      </c>
      <c r="H139" s="203">
        <v>17</v>
      </c>
      <c r="I139" s="204"/>
      <c r="J139" s="205">
        <f>ROUND(I139*H139,2)</f>
        <v>0</v>
      </c>
      <c r="K139" s="201" t="s">
        <v>216</v>
      </c>
      <c r="L139" s="46"/>
      <c r="M139" s="206" t="s">
        <v>39</v>
      </c>
      <c r="N139" s="207" t="s">
        <v>53</v>
      </c>
      <c r="O139" s="87"/>
      <c r="P139" s="208">
        <f>O139*H139</f>
        <v>0</v>
      </c>
      <c r="Q139" s="208">
        <v>0</v>
      </c>
      <c r="R139" s="208">
        <f>Q139*H139</f>
        <v>0</v>
      </c>
      <c r="S139" s="208">
        <v>0</v>
      </c>
      <c r="T139" s="208">
        <f>S139*H139</f>
        <v>0</v>
      </c>
      <c r="U139" s="209" t="s">
        <v>39</v>
      </c>
      <c r="V139" s="40"/>
      <c r="W139" s="40"/>
      <c r="X139" s="40"/>
      <c r="Y139" s="40"/>
      <c r="Z139" s="40"/>
      <c r="AA139" s="40"/>
      <c r="AB139" s="40"/>
      <c r="AC139" s="40"/>
      <c r="AD139" s="40"/>
      <c r="AE139" s="40"/>
      <c r="AR139" s="210" t="s">
        <v>393</v>
      </c>
      <c r="AT139" s="210" t="s">
        <v>212</v>
      </c>
      <c r="AU139" s="210" t="s">
        <v>87</v>
      </c>
      <c r="AY139" s="18" t="s">
        <v>218</v>
      </c>
      <c r="BE139" s="211">
        <f>IF(N139="základní",J139,0)</f>
        <v>0</v>
      </c>
      <c r="BF139" s="211">
        <f>IF(N139="snížená",J139,0)</f>
        <v>0</v>
      </c>
      <c r="BG139" s="211">
        <f>IF(N139="zákl. přenesená",J139,0)</f>
        <v>0</v>
      </c>
      <c r="BH139" s="211">
        <f>IF(N139="sníž. přenesená",J139,0)</f>
        <v>0</v>
      </c>
      <c r="BI139" s="211">
        <f>IF(N139="nulová",J139,0)</f>
        <v>0</v>
      </c>
      <c r="BJ139" s="18" t="s">
        <v>217</v>
      </c>
      <c r="BK139" s="211">
        <f>ROUND(I139*H139,2)</f>
        <v>0</v>
      </c>
      <c r="BL139" s="18" t="s">
        <v>393</v>
      </c>
      <c r="BM139" s="210" t="s">
        <v>1831</v>
      </c>
    </row>
    <row r="140" s="2" customFormat="1">
      <c r="A140" s="40"/>
      <c r="B140" s="41"/>
      <c r="C140" s="42"/>
      <c r="D140" s="212" t="s">
        <v>220</v>
      </c>
      <c r="E140" s="42"/>
      <c r="F140" s="213" t="s">
        <v>1830</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220</v>
      </c>
      <c r="AU140" s="18" t="s">
        <v>87</v>
      </c>
    </row>
    <row r="141" s="2" customFormat="1" ht="16.5" customHeight="1">
      <c r="A141" s="40"/>
      <c r="B141" s="41"/>
      <c r="C141" s="199" t="s">
        <v>330</v>
      </c>
      <c r="D141" s="199" t="s">
        <v>212</v>
      </c>
      <c r="E141" s="200" t="s">
        <v>1832</v>
      </c>
      <c r="F141" s="201" t="s">
        <v>1833</v>
      </c>
      <c r="G141" s="202" t="s">
        <v>239</v>
      </c>
      <c r="H141" s="203">
        <v>17</v>
      </c>
      <c r="I141" s="204"/>
      <c r="J141" s="205">
        <f>ROUND(I141*H141,2)</f>
        <v>0</v>
      </c>
      <c r="K141" s="201" t="s">
        <v>216</v>
      </c>
      <c r="L141" s="46"/>
      <c r="M141" s="206" t="s">
        <v>39</v>
      </c>
      <c r="N141" s="207" t="s">
        <v>53</v>
      </c>
      <c r="O141" s="87"/>
      <c r="P141" s="208">
        <f>O141*H141</f>
        <v>0</v>
      </c>
      <c r="Q141" s="208">
        <v>0</v>
      </c>
      <c r="R141" s="208">
        <f>Q141*H141</f>
        <v>0</v>
      </c>
      <c r="S141" s="208">
        <v>0</v>
      </c>
      <c r="T141" s="208">
        <f>S141*H141</f>
        <v>0</v>
      </c>
      <c r="U141" s="209" t="s">
        <v>39</v>
      </c>
      <c r="V141" s="40"/>
      <c r="W141" s="40"/>
      <c r="X141" s="40"/>
      <c r="Y141" s="40"/>
      <c r="Z141" s="40"/>
      <c r="AA141" s="40"/>
      <c r="AB141" s="40"/>
      <c r="AC141" s="40"/>
      <c r="AD141" s="40"/>
      <c r="AE141" s="40"/>
      <c r="AR141" s="210" t="s">
        <v>393</v>
      </c>
      <c r="AT141" s="210" t="s">
        <v>212</v>
      </c>
      <c r="AU141" s="210" t="s">
        <v>87</v>
      </c>
      <c r="AY141" s="18" t="s">
        <v>218</v>
      </c>
      <c r="BE141" s="211">
        <f>IF(N141="základní",J141,0)</f>
        <v>0</v>
      </c>
      <c r="BF141" s="211">
        <f>IF(N141="snížená",J141,0)</f>
        <v>0</v>
      </c>
      <c r="BG141" s="211">
        <f>IF(N141="zákl. přenesená",J141,0)</f>
        <v>0</v>
      </c>
      <c r="BH141" s="211">
        <f>IF(N141="sníž. přenesená",J141,0)</f>
        <v>0</v>
      </c>
      <c r="BI141" s="211">
        <f>IF(N141="nulová",J141,0)</f>
        <v>0</v>
      </c>
      <c r="BJ141" s="18" t="s">
        <v>217</v>
      </c>
      <c r="BK141" s="211">
        <f>ROUND(I141*H141,2)</f>
        <v>0</v>
      </c>
      <c r="BL141" s="18" t="s">
        <v>393</v>
      </c>
      <c r="BM141" s="210" t="s">
        <v>1834</v>
      </c>
    </row>
    <row r="142" s="2" customFormat="1">
      <c r="A142" s="40"/>
      <c r="B142" s="41"/>
      <c r="C142" s="42"/>
      <c r="D142" s="212" t="s">
        <v>220</v>
      </c>
      <c r="E142" s="42"/>
      <c r="F142" s="213" t="s">
        <v>1833</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220</v>
      </c>
      <c r="AU142" s="18" t="s">
        <v>87</v>
      </c>
    </row>
    <row r="143" s="2" customFormat="1">
      <c r="A143" s="40"/>
      <c r="B143" s="41"/>
      <c r="C143" s="199" t="s">
        <v>7</v>
      </c>
      <c r="D143" s="199" t="s">
        <v>212</v>
      </c>
      <c r="E143" s="200" t="s">
        <v>1835</v>
      </c>
      <c r="F143" s="201" t="s">
        <v>1836</v>
      </c>
      <c r="G143" s="202" t="s">
        <v>239</v>
      </c>
      <c r="H143" s="203">
        <v>17</v>
      </c>
      <c r="I143" s="204"/>
      <c r="J143" s="205">
        <f>ROUND(I143*H143,2)</f>
        <v>0</v>
      </c>
      <c r="K143" s="201" t="s">
        <v>216</v>
      </c>
      <c r="L143" s="46"/>
      <c r="M143" s="206" t="s">
        <v>39</v>
      </c>
      <c r="N143" s="207" t="s">
        <v>53</v>
      </c>
      <c r="O143" s="87"/>
      <c r="P143" s="208">
        <f>O143*H143</f>
        <v>0</v>
      </c>
      <c r="Q143" s="208">
        <v>0</v>
      </c>
      <c r="R143" s="208">
        <f>Q143*H143</f>
        <v>0</v>
      </c>
      <c r="S143" s="208">
        <v>0</v>
      </c>
      <c r="T143" s="208">
        <f>S143*H143</f>
        <v>0</v>
      </c>
      <c r="U143" s="209" t="s">
        <v>39</v>
      </c>
      <c r="V143" s="40"/>
      <c r="W143" s="40"/>
      <c r="X143" s="40"/>
      <c r="Y143" s="40"/>
      <c r="Z143" s="40"/>
      <c r="AA143" s="40"/>
      <c r="AB143" s="40"/>
      <c r="AC143" s="40"/>
      <c r="AD143" s="40"/>
      <c r="AE143" s="40"/>
      <c r="AR143" s="210" t="s">
        <v>393</v>
      </c>
      <c r="AT143" s="210" t="s">
        <v>212</v>
      </c>
      <c r="AU143" s="210" t="s">
        <v>87</v>
      </c>
      <c r="AY143" s="18" t="s">
        <v>218</v>
      </c>
      <c r="BE143" s="211">
        <f>IF(N143="základní",J143,0)</f>
        <v>0</v>
      </c>
      <c r="BF143" s="211">
        <f>IF(N143="snížená",J143,0)</f>
        <v>0</v>
      </c>
      <c r="BG143" s="211">
        <f>IF(N143="zákl. přenesená",J143,0)</f>
        <v>0</v>
      </c>
      <c r="BH143" s="211">
        <f>IF(N143="sníž. přenesená",J143,0)</f>
        <v>0</v>
      </c>
      <c r="BI143" s="211">
        <f>IF(N143="nulová",J143,0)</f>
        <v>0</v>
      </c>
      <c r="BJ143" s="18" t="s">
        <v>217</v>
      </c>
      <c r="BK143" s="211">
        <f>ROUND(I143*H143,2)</f>
        <v>0</v>
      </c>
      <c r="BL143" s="18" t="s">
        <v>393</v>
      </c>
      <c r="BM143" s="210" t="s">
        <v>1837</v>
      </c>
    </row>
    <row r="144" s="2" customFormat="1">
      <c r="A144" s="40"/>
      <c r="B144" s="41"/>
      <c r="C144" s="42"/>
      <c r="D144" s="212" t="s">
        <v>220</v>
      </c>
      <c r="E144" s="42"/>
      <c r="F144" s="213" t="s">
        <v>1836</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220</v>
      </c>
      <c r="AU144" s="18" t="s">
        <v>87</v>
      </c>
    </row>
    <row r="145" s="2" customFormat="1" ht="21.75" customHeight="1">
      <c r="A145" s="40"/>
      <c r="B145" s="41"/>
      <c r="C145" s="199" t="s">
        <v>251</v>
      </c>
      <c r="D145" s="199" t="s">
        <v>212</v>
      </c>
      <c r="E145" s="200" t="s">
        <v>1838</v>
      </c>
      <c r="F145" s="201" t="s">
        <v>1839</v>
      </c>
      <c r="G145" s="202" t="s">
        <v>239</v>
      </c>
      <c r="H145" s="203">
        <v>19</v>
      </c>
      <c r="I145" s="204"/>
      <c r="J145" s="205">
        <f>ROUND(I145*H145,2)</f>
        <v>0</v>
      </c>
      <c r="K145" s="201" t="s">
        <v>216</v>
      </c>
      <c r="L145" s="46"/>
      <c r="M145" s="206" t="s">
        <v>39</v>
      </c>
      <c r="N145" s="207" t="s">
        <v>53</v>
      </c>
      <c r="O145" s="87"/>
      <c r="P145" s="208">
        <f>O145*H145</f>
        <v>0</v>
      </c>
      <c r="Q145" s="208">
        <v>0</v>
      </c>
      <c r="R145" s="208">
        <f>Q145*H145</f>
        <v>0</v>
      </c>
      <c r="S145" s="208">
        <v>0</v>
      </c>
      <c r="T145" s="208">
        <f>S145*H145</f>
        <v>0</v>
      </c>
      <c r="U145" s="209" t="s">
        <v>39</v>
      </c>
      <c r="V145" s="40"/>
      <c r="W145" s="40"/>
      <c r="X145" s="40"/>
      <c r="Y145" s="40"/>
      <c r="Z145" s="40"/>
      <c r="AA145" s="40"/>
      <c r="AB145" s="40"/>
      <c r="AC145" s="40"/>
      <c r="AD145" s="40"/>
      <c r="AE145" s="40"/>
      <c r="AR145" s="210" t="s">
        <v>393</v>
      </c>
      <c r="AT145" s="210" t="s">
        <v>212</v>
      </c>
      <c r="AU145" s="210" t="s">
        <v>87</v>
      </c>
      <c r="AY145" s="18" t="s">
        <v>218</v>
      </c>
      <c r="BE145" s="211">
        <f>IF(N145="základní",J145,0)</f>
        <v>0</v>
      </c>
      <c r="BF145" s="211">
        <f>IF(N145="snížená",J145,0)</f>
        <v>0</v>
      </c>
      <c r="BG145" s="211">
        <f>IF(N145="zákl. přenesená",J145,0)</f>
        <v>0</v>
      </c>
      <c r="BH145" s="211">
        <f>IF(N145="sníž. přenesená",J145,0)</f>
        <v>0</v>
      </c>
      <c r="BI145" s="211">
        <f>IF(N145="nulová",J145,0)</f>
        <v>0</v>
      </c>
      <c r="BJ145" s="18" t="s">
        <v>217</v>
      </c>
      <c r="BK145" s="211">
        <f>ROUND(I145*H145,2)</f>
        <v>0</v>
      </c>
      <c r="BL145" s="18" t="s">
        <v>393</v>
      </c>
      <c r="BM145" s="210" t="s">
        <v>1840</v>
      </c>
    </row>
    <row r="146" s="2" customFormat="1">
      <c r="A146" s="40"/>
      <c r="B146" s="41"/>
      <c r="C146" s="42"/>
      <c r="D146" s="212" t="s">
        <v>220</v>
      </c>
      <c r="E146" s="42"/>
      <c r="F146" s="213" t="s">
        <v>1841</v>
      </c>
      <c r="G146" s="42"/>
      <c r="H146" s="42"/>
      <c r="I146" s="214"/>
      <c r="J146" s="42"/>
      <c r="K146" s="42"/>
      <c r="L146" s="46"/>
      <c r="M146" s="300"/>
      <c r="N146" s="301"/>
      <c r="O146" s="302"/>
      <c r="P146" s="302"/>
      <c r="Q146" s="302"/>
      <c r="R146" s="302"/>
      <c r="S146" s="302"/>
      <c r="T146" s="302"/>
      <c r="U146" s="303"/>
      <c r="V146" s="40"/>
      <c r="W146" s="40"/>
      <c r="X146" s="40"/>
      <c r="Y146" s="40"/>
      <c r="Z146" s="40"/>
      <c r="AA146" s="40"/>
      <c r="AB146" s="40"/>
      <c r="AC146" s="40"/>
      <c r="AD146" s="40"/>
      <c r="AE146" s="40"/>
      <c r="AT146" s="18" t="s">
        <v>220</v>
      </c>
      <c r="AU146" s="18" t="s">
        <v>87</v>
      </c>
    </row>
    <row r="147" s="2" customFormat="1" ht="6.96" customHeight="1">
      <c r="A147" s="40"/>
      <c r="B147" s="62"/>
      <c r="C147" s="63"/>
      <c r="D147" s="63"/>
      <c r="E147" s="63"/>
      <c r="F147" s="63"/>
      <c r="G147" s="63"/>
      <c r="H147" s="63"/>
      <c r="I147" s="63"/>
      <c r="J147" s="63"/>
      <c r="K147" s="63"/>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j42y/1a8nKc9OD0XOesRbh+/+GImmpcTnNbakp823J2KFEGZPh7lkOrr4tczpucFPlL6bvx/4kYkYr+vhj0GdA==" hashValue="2qru9V4blIULWBVv5acDsnVfrh6MTNVJElGP7kyMsAQKjJe0GyEuuXR2lc8/zt262keCwl2xzie44MLp6os4/Q==" algorithmName="SHA-512" password="CDD6"/>
  <autoFilter ref="C87:K146"/>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166</v>
      </c>
      <c r="AZ2" s="141" t="s">
        <v>1842</v>
      </c>
      <c r="BA2" s="141" t="s">
        <v>1843</v>
      </c>
      <c r="BB2" s="141" t="s">
        <v>169</v>
      </c>
      <c r="BC2" s="141" t="s">
        <v>1844</v>
      </c>
      <c r="BD2" s="141" t="s">
        <v>89</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173</v>
      </c>
      <c r="L4" s="21"/>
      <c r="M4" s="145" t="s">
        <v>10</v>
      </c>
      <c r="AT4" s="18" t="s">
        <v>41</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1845</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1846</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ROUND(J86,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ROUND((SUM(BE86:BE142)),  2)</f>
        <v>0</v>
      </c>
      <c r="G35" s="40"/>
      <c r="H35" s="40"/>
      <c r="I35" s="161">
        <v>0.20999999999999999</v>
      </c>
      <c r="J35" s="160">
        <f>ROUND(((SUM(BE86:BE142))*I35),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ROUND((SUM(BF86:BF142)),  2)</f>
        <v>0</v>
      </c>
      <c r="G36" s="40"/>
      <c r="H36" s="40"/>
      <c r="I36" s="161">
        <v>0.14999999999999999</v>
      </c>
      <c r="J36" s="160">
        <f>ROUND(((SUM(BF86:BF142))*I36),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ROUND((SUM(BG86:BG142)),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ROUND((SUM(BH86:BH142)),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ROUND((SUM(BI86:BI142)),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1845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Č81 - VRN</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J86</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197</v>
      </c>
      <c r="E64" s="181"/>
      <c r="F64" s="181"/>
      <c r="G64" s="181"/>
      <c r="H64" s="181"/>
      <c r="I64" s="181"/>
      <c r="J64" s="182">
        <f>J111</f>
        <v>0</v>
      </c>
      <c r="K64" s="179"/>
      <c r="L64" s="183"/>
      <c r="S64" s="9"/>
      <c r="T64" s="9"/>
      <c r="U64" s="9"/>
      <c r="V64" s="9"/>
      <c r="W64" s="9"/>
      <c r="X64" s="9"/>
      <c r="Y64" s="9"/>
      <c r="Z64" s="9"/>
      <c r="AA64" s="9"/>
      <c r="AB64" s="9"/>
      <c r="AC64" s="9"/>
      <c r="AD64" s="9"/>
      <c r="AE64" s="9"/>
    </row>
    <row r="65" hidden="1" s="2" customFormat="1" ht="21.84" customHeight="1">
      <c r="A65" s="40"/>
      <c r="B65" s="41"/>
      <c r="C65" s="42"/>
      <c r="D65" s="42"/>
      <c r="E65" s="42"/>
      <c r="F65" s="42"/>
      <c r="G65" s="42"/>
      <c r="H65" s="42"/>
      <c r="I65" s="42"/>
      <c r="J65" s="42"/>
      <c r="K65" s="42"/>
      <c r="L65" s="148"/>
      <c r="S65" s="40"/>
      <c r="T65" s="40"/>
      <c r="U65" s="40"/>
      <c r="V65" s="40"/>
      <c r="W65" s="40"/>
      <c r="X65" s="40"/>
      <c r="Y65" s="40"/>
      <c r="Z65" s="40"/>
      <c r="AA65" s="40"/>
      <c r="AB65" s="40"/>
      <c r="AC65" s="40"/>
      <c r="AD65" s="40"/>
      <c r="AE65" s="40"/>
    </row>
    <row r="66" hidden="1" s="2" customFormat="1" ht="6.96" customHeight="1">
      <c r="A66" s="40"/>
      <c r="B66" s="62"/>
      <c r="C66" s="63"/>
      <c r="D66" s="63"/>
      <c r="E66" s="63"/>
      <c r="F66" s="63"/>
      <c r="G66" s="63"/>
      <c r="H66" s="63"/>
      <c r="I66" s="63"/>
      <c r="J66" s="63"/>
      <c r="K66" s="63"/>
      <c r="L66" s="148"/>
      <c r="S66" s="40"/>
      <c r="T66" s="40"/>
      <c r="U66" s="40"/>
      <c r="V66" s="40"/>
      <c r="W66" s="40"/>
      <c r="X66" s="40"/>
      <c r="Y66" s="40"/>
      <c r="Z66" s="40"/>
      <c r="AA66" s="40"/>
      <c r="AB66" s="40"/>
      <c r="AC66" s="40"/>
      <c r="AD66" s="40"/>
      <c r="AE66" s="40"/>
    </row>
    <row r="67" hidden="1"/>
    <row r="68" hidden="1"/>
    <row r="69" hidden="1"/>
    <row r="70" s="2" customFormat="1" ht="6.96" customHeight="1">
      <c r="A70" s="40"/>
      <c r="B70" s="64"/>
      <c r="C70" s="65"/>
      <c r="D70" s="65"/>
      <c r="E70" s="65"/>
      <c r="F70" s="65"/>
      <c r="G70" s="65"/>
      <c r="H70" s="65"/>
      <c r="I70" s="65"/>
      <c r="J70" s="65"/>
      <c r="K70" s="65"/>
      <c r="L70" s="148"/>
      <c r="S70" s="40"/>
      <c r="T70" s="40"/>
      <c r="U70" s="40"/>
      <c r="V70" s="40"/>
      <c r="W70" s="40"/>
      <c r="X70" s="40"/>
      <c r="Y70" s="40"/>
      <c r="Z70" s="40"/>
      <c r="AA70" s="40"/>
      <c r="AB70" s="40"/>
      <c r="AC70" s="40"/>
      <c r="AD70" s="40"/>
      <c r="AE70" s="40"/>
    </row>
    <row r="71" s="2" customFormat="1" ht="24.96" customHeight="1">
      <c r="A71" s="40"/>
      <c r="B71" s="41"/>
      <c r="C71" s="24" t="s">
        <v>198</v>
      </c>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26.25" customHeight="1">
      <c r="A74" s="40"/>
      <c r="B74" s="41"/>
      <c r="C74" s="42"/>
      <c r="D74" s="42"/>
      <c r="E74" s="173" t="str">
        <f>E7</f>
        <v>Oprava kolejí a výhybek v žst. Úpořiny - změna1 po prohlídce staveniště</v>
      </c>
      <c r="F74" s="33"/>
      <c r="G74" s="33"/>
      <c r="H74" s="33"/>
      <c r="I74" s="42"/>
      <c r="J74" s="42"/>
      <c r="K74" s="42"/>
      <c r="L74" s="148"/>
      <c r="S74" s="40"/>
      <c r="T74" s="40"/>
      <c r="U74" s="40"/>
      <c r="V74" s="40"/>
      <c r="W74" s="40"/>
      <c r="X74" s="40"/>
      <c r="Y74" s="40"/>
      <c r="Z74" s="40"/>
      <c r="AA74" s="40"/>
      <c r="AB74" s="40"/>
      <c r="AC74" s="40"/>
      <c r="AD74" s="40"/>
      <c r="AE74" s="40"/>
    </row>
    <row r="75" s="1" customFormat="1" ht="12" customHeight="1">
      <c r="B75" s="22"/>
      <c r="C75" s="33" t="s">
        <v>184</v>
      </c>
      <c r="D75" s="23"/>
      <c r="E75" s="23"/>
      <c r="F75" s="23"/>
      <c r="G75" s="23"/>
      <c r="H75" s="23"/>
      <c r="I75" s="23"/>
      <c r="J75" s="23"/>
      <c r="K75" s="23"/>
      <c r="L75" s="21"/>
    </row>
    <row r="76" s="2" customFormat="1" ht="16.5" customHeight="1">
      <c r="A76" s="40"/>
      <c r="B76" s="41"/>
      <c r="C76" s="42"/>
      <c r="D76" s="42"/>
      <c r="E76" s="173" t="s">
        <v>1845</v>
      </c>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3" t="s">
        <v>186</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72" t="str">
        <f>E11</f>
        <v>Č81 - VRN</v>
      </c>
      <c r="F78" s="42"/>
      <c r="G78" s="42"/>
      <c r="H78" s="42"/>
      <c r="I78" s="42"/>
      <c r="J78" s="42"/>
      <c r="K78" s="42"/>
      <c r="L78" s="148"/>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22</v>
      </c>
      <c r="D80" s="42"/>
      <c r="E80" s="42"/>
      <c r="F80" s="28" t="str">
        <f>F14</f>
        <v>ŽST Úpořiny</v>
      </c>
      <c r="G80" s="42"/>
      <c r="H80" s="42"/>
      <c r="I80" s="33" t="s">
        <v>24</v>
      </c>
      <c r="J80" s="75" t="str">
        <f>IF(J14="","",J14)</f>
        <v>27. 1. 2021</v>
      </c>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5.15" customHeight="1">
      <c r="A82" s="40"/>
      <c r="B82" s="41"/>
      <c r="C82" s="33" t="s">
        <v>30</v>
      </c>
      <c r="D82" s="42"/>
      <c r="E82" s="42"/>
      <c r="F82" s="28" t="str">
        <f>E17</f>
        <v>Správa železnic, státní organizac</v>
      </c>
      <c r="G82" s="42"/>
      <c r="H82" s="42"/>
      <c r="I82" s="33" t="s">
        <v>38</v>
      </c>
      <c r="J82" s="38" t="str">
        <f>E23</f>
        <v xml:space="preserve"> </v>
      </c>
      <c r="K82" s="42"/>
      <c r="L82" s="148"/>
      <c r="S82" s="40"/>
      <c r="T82" s="40"/>
      <c r="U82" s="40"/>
      <c r="V82" s="40"/>
      <c r="W82" s="40"/>
      <c r="X82" s="40"/>
      <c r="Y82" s="40"/>
      <c r="Z82" s="40"/>
      <c r="AA82" s="40"/>
      <c r="AB82" s="40"/>
      <c r="AC82" s="40"/>
      <c r="AD82" s="40"/>
      <c r="AE82" s="40"/>
    </row>
    <row r="83" s="2" customFormat="1" ht="40.05" customHeight="1">
      <c r="A83" s="40"/>
      <c r="B83" s="41"/>
      <c r="C83" s="33" t="s">
        <v>36</v>
      </c>
      <c r="D83" s="42"/>
      <c r="E83" s="42"/>
      <c r="F83" s="28" t="str">
        <f>IF(E20="","",E20)</f>
        <v>Vyplň údaj</v>
      </c>
      <c r="G83" s="42"/>
      <c r="H83" s="42"/>
      <c r="I83" s="33" t="s">
        <v>42</v>
      </c>
      <c r="J83" s="38" t="str">
        <f>E26</f>
        <v>Ing. Horák Jiří, horak@szdc.cz, +420 602155923</v>
      </c>
      <c r="K83" s="42"/>
      <c r="L83" s="148"/>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11" customFormat="1" ht="29.28" customHeight="1">
      <c r="A85" s="189"/>
      <c r="B85" s="190"/>
      <c r="C85" s="191" t="s">
        <v>199</v>
      </c>
      <c r="D85" s="192" t="s">
        <v>65</v>
      </c>
      <c r="E85" s="192" t="s">
        <v>61</v>
      </c>
      <c r="F85" s="192" t="s">
        <v>62</v>
      </c>
      <c r="G85" s="192" t="s">
        <v>200</v>
      </c>
      <c r="H85" s="192" t="s">
        <v>201</v>
      </c>
      <c r="I85" s="192" t="s">
        <v>202</v>
      </c>
      <c r="J85" s="192" t="s">
        <v>192</v>
      </c>
      <c r="K85" s="193" t="s">
        <v>203</v>
      </c>
      <c r="L85" s="194"/>
      <c r="M85" s="95" t="s">
        <v>39</v>
      </c>
      <c r="N85" s="96" t="s">
        <v>50</v>
      </c>
      <c r="O85" s="96" t="s">
        <v>204</v>
      </c>
      <c r="P85" s="96" t="s">
        <v>205</v>
      </c>
      <c r="Q85" s="96" t="s">
        <v>206</v>
      </c>
      <c r="R85" s="96" t="s">
        <v>207</v>
      </c>
      <c r="S85" s="96" t="s">
        <v>208</v>
      </c>
      <c r="T85" s="96" t="s">
        <v>209</v>
      </c>
      <c r="U85" s="97" t="s">
        <v>210</v>
      </c>
      <c r="V85" s="189"/>
      <c r="W85" s="189"/>
      <c r="X85" s="189"/>
      <c r="Y85" s="189"/>
      <c r="Z85" s="189"/>
      <c r="AA85" s="189"/>
      <c r="AB85" s="189"/>
      <c r="AC85" s="189"/>
      <c r="AD85" s="189"/>
      <c r="AE85" s="189"/>
    </row>
    <row r="86" s="2" customFormat="1" ht="22.8" customHeight="1">
      <c r="A86" s="40"/>
      <c r="B86" s="41"/>
      <c r="C86" s="102" t="s">
        <v>211</v>
      </c>
      <c r="D86" s="42"/>
      <c r="E86" s="42"/>
      <c r="F86" s="42"/>
      <c r="G86" s="42"/>
      <c r="H86" s="42"/>
      <c r="I86" s="42"/>
      <c r="J86" s="195">
        <f>BK86</f>
        <v>0</v>
      </c>
      <c r="K86" s="42"/>
      <c r="L86" s="46"/>
      <c r="M86" s="98"/>
      <c r="N86" s="196"/>
      <c r="O86" s="99"/>
      <c r="P86" s="197">
        <f>P87+SUM(P88:P111)</f>
        <v>0</v>
      </c>
      <c r="Q86" s="99"/>
      <c r="R86" s="197">
        <f>R87+SUM(R88:R111)</f>
        <v>0</v>
      </c>
      <c r="S86" s="99"/>
      <c r="T86" s="197">
        <f>T87+SUM(T88:T111)</f>
        <v>0</v>
      </c>
      <c r="U86" s="100"/>
      <c r="V86" s="40"/>
      <c r="W86" s="40"/>
      <c r="X86" s="40"/>
      <c r="Y86" s="40"/>
      <c r="Z86" s="40"/>
      <c r="AA86" s="40"/>
      <c r="AB86" s="40"/>
      <c r="AC86" s="40"/>
      <c r="AD86" s="40"/>
      <c r="AE86" s="40"/>
      <c r="AT86" s="18" t="s">
        <v>79</v>
      </c>
      <c r="AU86" s="18" t="s">
        <v>193</v>
      </c>
      <c r="BK86" s="198">
        <f>BK87+SUM(BK88:BK111)</f>
        <v>0</v>
      </c>
    </row>
    <row r="87" s="2" customFormat="1" ht="16.5" customHeight="1">
      <c r="A87" s="40"/>
      <c r="B87" s="41"/>
      <c r="C87" s="199" t="s">
        <v>87</v>
      </c>
      <c r="D87" s="199" t="s">
        <v>212</v>
      </c>
      <c r="E87" s="200" t="s">
        <v>1847</v>
      </c>
      <c r="F87" s="201" t="s">
        <v>1848</v>
      </c>
      <c r="G87" s="202" t="s">
        <v>1849</v>
      </c>
      <c r="H87" s="304"/>
      <c r="I87" s="204"/>
      <c r="J87" s="205">
        <f>ROUND(I87*H87,2)</f>
        <v>0</v>
      </c>
      <c r="K87" s="201" t="s">
        <v>39</v>
      </c>
      <c r="L87" s="46"/>
      <c r="M87" s="206" t="s">
        <v>39</v>
      </c>
      <c r="N87" s="207" t="s">
        <v>53</v>
      </c>
      <c r="O87" s="87"/>
      <c r="P87" s="208">
        <f>O87*H87</f>
        <v>0</v>
      </c>
      <c r="Q87" s="208">
        <v>0</v>
      </c>
      <c r="R87" s="208">
        <f>Q87*H87</f>
        <v>0</v>
      </c>
      <c r="S87" s="208">
        <v>0</v>
      </c>
      <c r="T87" s="208">
        <f>S87*H87</f>
        <v>0</v>
      </c>
      <c r="U87" s="209" t="s">
        <v>39</v>
      </c>
      <c r="V87" s="40"/>
      <c r="W87" s="40"/>
      <c r="X87" s="40"/>
      <c r="Y87" s="40"/>
      <c r="Z87" s="40"/>
      <c r="AA87" s="40"/>
      <c r="AB87" s="40"/>
      <c r="AC87" s="40"/>
      <c r="AD87" s="40"/>
      <c r="AE87" s="40"/>
      <c r="AR87" s="210" t="s">
        <v>217</v>
      </c>
      <c r="AT87" s="210" t="s">
        <v>212</v>
      </c>
      <c r="AU87" s="210" t="s">
        <v>80</v>
      </c>
      <c r="AY87" s="18" t="s">
        <v>218</v>
      </c>
      <c r="BE87" s="211">
        <f>IF(N87="základní",J87,0)</f>
        <v>0</v>
      </c>
      <c r="BF87" s="211">
        <f>IF(N87="snížená",J87,0)</f>
        <v>0</v>
      </c>
      <c r="BG87" s="211">
        <f>IF(N87="zákl. přenesená",J87,0)</f>
        <v>0</v>
      </c>
      <c r="BH87" s="211">
        <f>IF(N87="sníž. přenesená",J87,0)</f>
        <v>0</v>
      </c>
      <c r="BI87" s="211">
        <f>IF(N87="nulová",J87,0)</f>
        <v>0</v>
      </c>
      <c r="BJ87" s="18" t="s">
        <v>217</v>
      </c>
      <c r="BK87" s="211">
        <f>ROUND(I87*H87,2)</f>
        <v>0</v>
      </c>
      <c r="BL87" s="18" t="s">
        <v>217</v>
      </c>
      <c r="BM87" s="210" t="s">
        <v>1850</v>
      </c>
    </row>
    <row r="88" s="2" customFormat="1">
      <c r="A88" s="40"/>
      <c r="B88" s="41"/>
      <c r="C88" s="42"/>
      <c r="D88" s="212" t="s">
        <v>220</v>
      </c>
      <c r="E88" s="42"/>
      <c r="F88" s="213" t="s">
        <v>1848</v>
      </c>
      <c r="G88" s="42"/>
      <c r="H88" s="42"/>
      <c r="I88" s="214"/>
      <c r="J88" s="42"/>
      <c r="K88" s="42"/>
      <c r="L88" s="46"/>
      <c r="M88" s="215"/>
      <c r="N88" s="216"/>
      <c r="O88" s="87"/>
      <c r="P88" s="87"/>
      <c r="Q88" s="87"/>
      <c r="R88" s="87"/>
      <c r="S88" s="87"/>
      <c r="T88" s="87"/>
      <c r="U88" s="88"/>
      <c r="V88" s="40"/>
      <c r="W88" s="40"/>
      <c r="X88" s="40"/>
      <c r="Y88" s="40"/>
      <c r="Z88" s="40"/>
      <c r="AA88" s="40"/>
      <c r="AB88" s="40"/>
      <c r="AC88" s="40"/>
      <c r="AD88" s="40"/>
      <c r="AE88" s="40"/>
      <c r="AT88" s="18" t="s">
        <v>220</v>
      </c>
      <c r="AU88" s="18" t="s">
        <v>80</v>
      </c>
    </row>
    <row r="89" s="2" customFormat="1" ht="33" customHeight="1">
      <c r="A89" s="40"/>
      <c r="B89" s="41"/>
      <c r="C89" s="199" t="s">
        <v>89</v>
      </c>
      <c r="D89" s="199" t="s">
        <v>212</v>
      </c>
      <c r="E89" s="200" t="s">
        <v>1851</v>
      </c>
      <c r="F89" s="201" t="s">
        <v>1852</v>
      </c>
      <c r="G89" s="202" t="s">
        <v>239</v>
      </c>
      <c r="H89" s="203">
        <v>5</v>
      </c>
      <c r="I89" s="204"/>
      <c r="J89" s="205">
        <f>ROUND(I89*H89,2)</f>
        <v>0</v>
      </c>
      <c r="K89" s="201" t="s">
        <v>39</v>
      </c>
      <c r="L89" s="46"/>
      <c r="M89" s="206" t="s">
        <v>39</v>
      </c>
      <c r="N89" s="207" t="s">
        <v>53</v>
      </c>
      <c r="O89" s="87"/>
      <c r="P89" s="208">
        <f>O89*H89</f>
        <v>0</v>
      </c>
      <c r="Q89" s="208">
        <v>0</v>
      </c>
      <c r="R89" s="208">
        <f>Q89*H89</f>
        <v>0</v>
      </c>
      <c r="S89" s="208">
        <v>0</v>
      </c>
      <c r="T89" s="208">
        <f>S89*H89</f>
        <v>0</v>
      </c>
      <c r="U89" s="209" t="s">
        <v>39</v>
      </c>
      <c r="V89" s="40"/>
      <c r="W89" s="40"/>
      <c r="X89" s="40"/>
      <c r="Y89" s="40"/>
      <c r="Z89" s="40"/>
      <c r="AA89" s="40"/>
      <c r="AB89" s="40"/>
      <c r="AC89" s="40"/>
      <c r="AD89" s="40"/>
      <c r="AE89" s="40"/>
      <c r="AR89" s="210" t="s">
        <v>1853</v>
      </c>
      <c r="AT89" s="210" t="s">
        <v>212</v>
      </c>
      <c r="AU89" s="210" t="s">
        <v>80</v>
      </c>
      <c r="AY89" s="18" t="s">
        <v>218</v>
      </c>
      <c r="BE89" s="211">
        <f>IF(N89="základní",J89,0)</f>
        <v>0</v>
      </c>
      <c r="BF89" s="211">
        <f>IF(N89="snížená",J89,0)</f>
        <v>0</v>
      </c>
      <c r="BG89" s="211">
        <f>IF(N89="zákl. přenesená",J89,0)</f>
        <v>0</v>
      </c>
      <c r="BH89" s="211">
        <f>IF(N89="sníž. přenesená",J89,0)</f>
        <v>0</v>
      </c>
      <c r="BI89" s="211">
        <f>IF(N89="nulová",J89,0)</f>
        <v>0</v>
      </c>
      <c r="BJ89" s="18" t="s">
        <v>217</v>
      </c>
      <c r="BK89" s="211">
        <f>ROUND(I89*H89,2)</f>
        <v>0</v>
      </c>
      <c r="BL89" s="18" t="s">
        <v>1853</v>
      </c>
      <c r="BM89" s="210" t="s">
        <v>1854</v>
      </c>
    </row>
    <row r="90" s="2" customFormat="1">
      <c r="A90" s="40"/>
      <c r="B90" s="41"/>
      <c r="C90" s="42"/>
      <c r="D90" s="212" t="s">
        <v>220</v>
      </c>
      <c r="E90" s="42"/>
      <c r="F90" s="213" t="s">
        <v>1855</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220</v>
      </c>
      <c r="AU90" s="18" t="s">
        <v>80</v>
      </c>
    </row>
    <row r="91" s="2" customFormat="1" ht="21.75" customHeight="1">
      <c r="A91" s="40"/>
      <c r="B91" s="41"/>
      <c r="C91" s="199" t="s">
        <v>229</v>
      </c>
      <c r="D91" s="199" t="s">
        <v>212</v>
      </c>
      <c r="E91" s="200" t="s">
        <v>1856</v>
      </c>
      <c r="F91" s="201" t="s">
        <v>1857</v>
      </c>
      <c r="G91" s="202" t="s">
        <v>1849</v>
      </c>
      <c r="H91" s="304"/>
      <c r="I91" s="204"/>
      <c r="J91" s="205">
        <f>ROUND(I91*H91,2)</f>
        <v>0</v>
      </c>
      <c r="K91" s="201" t="s">
        <v>39</v>
      </c>
      <c r="L91" s="46"/>
      <c r="M91" s="206" t="s">
        <v>39</v>
      </c>
      <c r="N91" s="207"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217</v>
      </c>
      <c r="AT91" s="210" t="s">
        <v>212</v>
      </c>
      <c r="AU91" s="210" t="s">
        <v>80</v>
      </c>
      <c r="AY91" s="18" t="s">
        <v>218</v>
      </c>
      <c r="BE91" s="211">
        <f>IF(N91="základní",J91,0)</f>
        <v>0</v>
      </c>
      <c r="BF91" s="211">
        <f>IF(N91="snížená",J91,0)</f>
        <v>0</v>
      </c>
      <c r="BG91" s="211">
        <f>IF(N91="zákl. přenesená",J91,0)</f>
        <v>0</v>
      </c>
      <c r="BH91" s="211">
        <f>IF(N91="sníž. přenesená",J91,0)</f>
        <v>0</v>
      </c>
      <c r="BI91" s="211">
        <f>IF(N91="nulová",J91,0)</f>
        <v>0</v>
      </c>
      <c r="BJ91" s="18" t="s">
        <v>217</v>
      </c>
      <c r="BK91" s="211">
        <f>ROUND(I91*H91,2)</f>
        <v>0</v>
      </c>
      <c r="BL91" s="18" t="s">
        <v>217</v>
      </c>
      <c r="BM91" s="210" t="s">
        <v>1858</v>
      </c>
    </row>
    <row r="92" s="2" customFormat="1">
      <c r="A92" s="40"/>
      <c r="B92" s="41"/>
      <c r="C92" s="42"/>
      <c r="D92" s="212" t="s">
        <v>220</v>
      </c>
      <c r="E92" s="42"/>
      <c r="F92" s="213" t="s">
        <v>1857</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220</v>
      </c>
      <c r="AU92" s="18" t="s">
        <v>80</v>
      </c>
    </row>
    <row r="93" s="2" customFormat="1" ht="33" customHeight="1">
      <c r="A93" s="40"/>
      <c r="B93" s="41"/>
      <c r="C93" s="199" t="s">
        <v>217</v>
      </c>
      <c r="D93" s="199" t="s">
        <v>212</v>
      </c>
      <c r="E93" s="200" t="s">
        <v>1859</v>
      </c>
      <c r="F93" s="201" t="s">
        <v>1860</v>
      </c>
      <c r="G93" s="202" t="s">
        <v>169</v>
      </c>
      <c r="H93" s="203">
        <v>1.25</v>
      </c>
      <c r="I93" s="204"/>
      <c r="J93" s="205">
        <f>ROUND(I93*H93,2)</f>
        <v>0</v>
      </c>
      <c r="K93" s="201" t="s">
        <v>39</v>
      </c>
      <c r="L93" s="46"/>
      <c r="M93" s="206" t="s">
        <v>39</v>
      </c>
      <c r="N93" s="207"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217</v>
      </c>
      <c r="AT93" s="210" t="s">
        <v>212</v>
      </c>
      <c r="AU93" s="210" t="s">
        <v>80</v>
      </c>
      <c r="AY93" s="18" t="s">
        <v>218</v>
      </c>
      <c r="BE93" s="211">
        <f>IF(N93="základní",J93,0)</f>
        <v>0</v>
      </c>
      <c r="BF93" s="211">
        <f>IF(N93="snížená",J93,0)</f>
        <v>0</v>
      </c>
      <c r="BG93" s="211">
        <f>IF(N93="zákl. přenesená",J93,0)</f>
        <v>0</v>
      </c>
      <c r="BH93" s="211">
        <f>IF(N93="sníž. přenesená",J93,0)</f>
        <v>0</v>
      </c>
      <c r="BI93" s="211">
        <f>IF(N93="nulová",J93,0)</f>
        <v>0</v>
      </c>
      <c r="BJ93" s="18" t="s">
        <v>217</v>
      </c>
      <c r="BK93" s="211">
        <f>ROUND(I93*H93,2)</f>
        <v>0</v>
      </c>
      <c r="BL93" s="18" t="s">
        <v>217</v>
      </c>
      <c r="BM93" s="210" t="s">
        <v>1861</v>
      </c>
    </row>
    <row r="94" s="2" customFormat="1">
      <c r="A94" s="40"/>
      <c r="B94" s="41"/>
      <c r="C94" s="42"/>
      <c r="D94" s="212" t="s">
        <v>220</v>
      </c>
      <c r="E94" s="42"/>
      <c r="F94" s="213" t="s">
        <v>1862</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220</v>
      </c>
      <c r="AU94" s="18" t="s">
        <v>80</v>
      </c>
    </row>
    <row r="95" s="12" customFormat="1">
      <c r="A95" s="12"/>
      <c r="B95" s="217"/>
      <c r="C95" s="218"/>
      <c r="D95" s="212" t="s">
        <v>222</v>
      </c>
      <c r="E95" s="219" t="s">
        <v>39</v>
      </c>
      <c r="F95" s="220" t="s">
        <v>1863</v>
      </c>
      <c r="G95" s="218"/>
      <c r="H95" s="221">
        <v>1</v>
      </c>
      <c r="I95" s="222"/>
      <c r="J95" s="218"/>
      <c r="K95" s="218"/>
      <c r="L95" s="223"/>
      <c r="M95" s="224"/>
      <c r="N95" s="225"/>
      <c r="O95" s="225"/>
      <c r="P95" s="225"/>
      <c r="Q95" s="225"/>
      <c r="R95" s="225"/>
      <c r="S95" s="225"/>
      <c r="T95" s="225"/>
      <c r="U95" s="226"/>
      <c r="V95" s="12"/>
      <c r="W95" s="12"/>
      <c r="X95" s="12"/>
      <c r="Y95" s="12"/>
      <c r="Z95" s="12"/>
      <c r="AA95" s="12"/>
      <c r="AB95" s="12"/>
      <c r="AC95" s="12"/>
      <c r="AD95" s="12"/>
      <c r="AE95" s="12"/>
      <c r="AT95" s="227" t="s">
        <v>222</v>
      </c>
      <c r="AU95" s="227" t="s">
        <v>80</v>
      </c>
      <c r="AV95" s="12" t="s">
        <v>89</v>
      </c>
      <c r="AW95" s="12" t="s">
        <v>41</v>
      </c>
      <c r="AX95" s="12" t="s">
        <v>80</v>
      </c>
      <c r="AY95" s="227" t="s">
        <v>218</v>
      </c>
    </row>
    <row r="96" s="12" customFormat="1">
      <c r="A96" s="12"/>
      <c r="B96" s="217"/>
      <c r="C96" s="218"/>
      <c r="D96" s="212" t="s">
        <v>222</v>
      </c>
      <c r="E96" s="219" t="s">
        <v>39</v>
      </c>
      <c r="F96" s="220" t="s">
        <v>1864</v>
      </c>
      <c r="G96" s="218"/>
      <c r="H96" s="221">
        <v>0.25</v>
      </c>
      <c r="I96" s="222"/>
      <c r="J96" s="218"/>
      <c r="K96" s="218"/>
      <c r="L96" s="223"/>
      <c r="M96" s="224"/>
      <c r="N96" s="225"/>
      <c r="O96" s="225"/>
      <c r="P96" s="225"/>
      <c r="Q96" s="225"/>
      <c r="R96" s="225"/>
      <c r="S96" s="225"/>
      <c r="T96" s="225"/>
      <c r="U96" s="226"/>
      <c r="V96" s="12"/>
      <c r="W96" s="12"/>
      <c r="X96" s="12"/>
      <c r="Y96" s="12"/>
      <c r="Z96" s="12"/>
      <c r="AA96" s="12"/>
      <c r="AB96" s="12"/>
      <c r="AC96" s="12"/>
      <c r="AD96" s="12"/>
      <c r="AE96" s="12"/>
      <c r="AT96" s="227" t="s">
        <v>222</v>
      </c>
      <c r="AU96" s="227" t="s">
        <v>80</v>
      </c>
      <c r="AV96" s="12" t="s">
        <v>89</v>
      </c>
      <c r="AW96" s="12" t="s">
        <v>41</v>
      </c>
      <c r="AX96" s="12" t="s">
        <v>80</v>
      </c>
      <c r="AY96" s="227" t="s">
        <v>218</v>
      </c>
    </row>
    <row r="97" s="13" customFormat="1">
      <c r="A97" s="13"/>
      <c r="B97" s="228"/>
      <c r="C97" s="229"/>
      <c r="D97" s="212" t="s">
        <v>222</v>
      </c>
      <c r="E97" s="230" t="s">
        <v>1865</v>
      </c>
      <c r="F97" s="231" t="s">
        <v>224</v>
      </c>
      <c r="G97" s="229"/>
      <c r="H97" s="232">
        <v>1.25</v>
      </c>
      <c r="I97" s="233"/>
      <c r="J97" s="229"/>
      <c r="K97" s="229"/>
      <c r="L97" s="234"/>
      <c r="M97" s="235"/>
      <c r="N97" s="236"/>
      <c r="O97" s="236"/>
      <c r="P97" s="236"/>
      <c r="Q97" s="236"/>
      <c r="R97" s="236"/>
      <c r="S97" s="236"/>
      <c r="T97" s="236"/>
      <c r="U97" s="237"/>
      <c r="V97" s="13"/>
      <c r="W97" s="13"/>
      <c r="X97" s="13"/>
      <c r="Y97" s="13"/>
      <c r="Z97" s="13"/>
      <c r="AA97" s="13"/>
      <c r="AB97" s="13"/>
      <c r="AC97" s="13"/>
      <c r="AD97" s="13"/>
      <c r="AE97" s="13"/>
      <c r="AT97" s="238" t="s">
        <v>222</v>
      </c>
      <c r="AU97" s="238" t="s">
        <v>80</v>
      </c>
      <c r="AV97" s="13" t="s">
        <v>217</v>
      </c>
      <c r="AW97" s="13" t="s">
        <v>41</v>
      </c>
      <c r="AX97" s="13" t="s">
        <v>87</v>
      </c>
      <c r="AY97" s="238" t="s">
        <v>218</v>
      </c>
    </row>
    <row r="98" s="2" customFormat="1">
      <c r="A98" s="40"/>
      <c r="B98" s="41"/>
      <c r="C98" s="199" t="s">
        <v>243</v>
      </c>
      <c r="D98" s="199" t="s">
        <v>212</v>
      </c>
      <c r="E98" s="200" t="s">
        <v>1866</v>
      </c>
      <c r="F98" s="201" t="s">
        <v>1867</v>
      </c>
      <c r="G98" s="202" t="s">
        <v>1849</v>
      </c>
      <c r="H98" s="304"/>
      <c r="I98" s="204"/>
      <c r="J98" s="205">
        <f>ROUND(I98*H98,2)</f>
        <v>0</v>
      </c>
      <c r="K98" s="201" t="s">
        <v>39</v>
      </c>
      <c r="L98" s="46"/>
      <c r="M98" s="206" t="s">
        <v>39</v>
      </c>
      <c r="N98" s="207"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393</v>
      </c>
      <c r="AT98" s="210" t="s">
        <v>212</v>
      </c>
      <c r="AU98" s="210" t="s">
        <v>80</v>
      </c>
      <c r="AY98" s="18" t="s">
        <v>218</v>
      </c>
      <c r="BE98" s="211">
        <f>IF(N98="základní",J98,0)</f>
        <v>0</v>
      </c>
      <c r="BF98" s="211">
        <f>IF(N98="snížená",J98,0)</f>
        <v>0</v>
      </c>
      <c r="BG98" s="211">
        <f>IF(N98="zákl. přenesená",J98,0)</f>
        <v>0</v>
      </c>
      <c r="BH98" s="211">
        <f>IF(N98="sníž. přenesená",J98,0)</f>
        <v>0</v>
      </c>
      <c r="BI98" s="211">
        <f>IF(N98="nulová",J98,0)</f>
        <v>0</v>
      </c>
      <c r="BJ98" s="18" t="s">
        <v>217</v>
      </c>
      <c r="BK98" s="211">
        <f>ROUND(I98*H98,2)</f>
        <v>0</v>
      </c>
      <c r="BL98" s="18" t="s">
        <v>393</v>
      </c>
      <c r="BM98" s="210" t="s">
        <v>1868</v>
      </c>
    </row>
    <row r="99" s="2" customFormat="1">
      <c r="A99" s="40"/>
      <c r="B99" s="41"/>
      <c r="C99" s="42"/>
      <c r="D99" s="212" t="s">
        <v>220</v>
      </c>
      <c r="E99" s="42"/>
      <c r="F99" s="213" t="s">
        <v>1869</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220</v>
      </c>
      <c r="AU99" s="18" t="s">
        <v>80</v>
      </c>
    </row>
    <row r="100" s="2" customFormat="1">
      <c r="A100" s="40"/>
      <c r="B100" s="41"/>
      <c r="C100" s="199" t="s">
        <v>248</v>
      </c>
      <c r="D100" s="199" t="s">
        <v>212</v>
      </c>
      <c r="E100" s="200" t="s">
        <v>1870</v>
      </c>
      <c r="F100" s="201" t="s">
        <v>1871</v>
      </c>
      <c r="G100" s="202" t="s">
        <v>1849</v>
      </c>
      <c r="H100" s="304"/>
      <c r="I100" s="204"/>
      <c r="J100" s="205">
        <f>ROUND(I100*H100,2)</f>
        <v>0</v>
      </c>
      <c r="K100" s="201" t="s">
        <v>1872</v>
      </c>
      <c r="L100" s="46"/>
      <c r="M100" s="206" t="s">
        <v>39</v>
      </c>
      <c r="N100" s="207" t="s">
        <v>53</v>
      </c>
      <c r="O100" s="87"/>
      <c r="P100" s="208">
        <f>O100*H100</f>
        <v>0</v>
      </c>
      <c r="Q100" s="208">
        <v>0</v>
      </c>
      <c r="R100" s="208">
        <f>Q100*H100</f>
        <v>0</v>
      </c>
      <c r="S100" s="208">
        <v>0</v>
      </c>
      <c r="T100" s="208">
        <f>S100*H100</f>
        <v>0</v>
      </c>
      <c r="U100" s="209" t="s">
        <v>39</v>
      </c>
      <c r="V100" s="40"/>
      <c r="W100" s="40"/>
      <c r="X100" s="40"/>
      <c r="Y100" s="40"/>
      <c r="Z100" s="40"/>
      <c r="AA100" s="40"/>
      <c r="AB100" s="40"/>
      <c r="AC100" s="40"/>
      <c r="AD100" s="40"/>
      <c r="AE100" s="40"/>
      <c r="AR100" s="210" t="s">
        <v>393</v>
      </c>
      <c r="AT100" s="210" t="s">
        <v>212</v>
      </c>
      <c r="AU100" s="210" t="s">
        <v>80</v>
      </c>
      <c r="AY100" s="18" t="s">
        <v>218</v>
      </c>
      <c r="BE100" s="211">
        <f>IF(N100="základní",J100,0)</f>
        <v>0</v>
      </c>
      <c r="BF100" s="211">
        <f>IF(N100="snížená",J100,0)</f>
        <v>0</v>
      </c>
      <c r="BG100" s="211">
        <f>IF(N100="zákl. přenesená",J100,0)</f>
        <v>0</v>
      </c>
      <c r="BH100" s="211">
        <f>IF(N100="sníž. přenesená",J100,0)</f>
        <v>0</v>
      </c>
      <c r="BI100" s="211">
        <f>IF(N100="nulová",J100,0)</f>
        <v>0</v>
      </c>
      <c r="BJ100" s="18" t="s">
        <v>217</v>
      </c>
      <c r="BK100" s="211">
        <f>ROUND(I100*H100,2)</f>
        <v>0</v>
      </c>
      <c r="BL100" s="18" t="s">
        <v>393</v>
      </c>
      <c r="BM100" s="210" t="s">
        <v>1873</v>
      </c>
    </row>
    <row r="101" s="2" customFormat="1">
      <c r="A101" s="40"/>
      <c r="B101" s="41"/>
      <c r="C101" s="42"/>
      <c r="D101" s="212" t="s">
        <v>220</v>
      </c>
      <c r="E101" s="42"/>
      <c r="F101" s="213" t="s">
        <v>1874</v>
      </c>
      <c r="G101" s="42"/>
      <c r="H101" s="42"/>
      <c r="I101" s="214"/>
      <c r="J101" s="42"/>
      <c r="K101" s="42"/>
      <c r="L101" s="46"/>
      <c r="M101" s="215"/>
      <c r="N101" s="216"/>
      <c r="O101" s="87"/>
      <c r="P101" s="87"/>
      <c r="Q101" s="87"/>
      <c r="R101" s="87"/>
      <c r="S101" s="87"/>
      <c r="T101" s="87"/>
      <c r="U101" s="88"/>
      <c r="V101" s="40"/>
      <c r="W101" s="40"/>
      <c r="X101" s="40"/>
      <c r="Y101" s="40"/>
      <c r="Z101" s="40"/>
      <c r="AA101" s="40"/>
      <c r="AB101" s="40"/>
      <c r="AC101" s="40"/>
      <c r="AD101" s="40"/>
      <c r="AE101" s="40"/>
      <c r="AT101" s="18" t="s">
        <v>220</v>
      </c>
      <c r="AU101" s="18" t="s">
        <v>80</v>
      </c>
    </row>
    <row r="102" s="2" customFormat="1">
      <c r="A102" s="40"/>
      <c r="B102" s="41"/>
      <c r="C102" s="42"/>
      <c r="D102" s="212" t="s">
        <v>234</v>
      </c>
      <c r="E102" s="42"/>
      <c r="F102" s="239" t="s">
        <v>1875</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234</v>
      </c>
      <c r="AU102" s="18" t="s">
        <v>80</v>
      </c>
    </row>
    <row r="103" s="2" customFormat="1" ht="66.75" customHeight="1">
      <c r="A103" s="40"/>
      <c r="B103" s="41"/>
      <c r="C103" s="199" t="s">
        <v>254</v>
      </c>
      <c r="D103" s="199" t="s">
        <v>212</v>
      </c>
      <c r="E103" s="200" t="s">
        <v>1876</v>
      </c>
      <c r="F103" s="201" t="s">
        <v>1877</v>
      </c>
      <c r="G103" s="202" t="s">
        <v>1849</v>
      </c>
      <c r="H103" s="304"/>
      <c r="I103" s="204"/>
      <c r="J103" s="205">
        <f>ROUND(I103*H103,2)</f>
        <v>0</v>
      </c>
      <c r="K103" s="201" t="s">
        <v>216</v>
      </c>
      <c r="L103" s="46"/>
      <c r="M103" s="206" t="s">
        <v>39</v>
      </c>
      <c r="N103" s="207" t="s">
        <v>53</v>
      </c>
      <c r="O103" s="87"/>
      <c r="P103" s="208">
        <f>O103*H103</f>
        <v>0</v>
      </c>
      <c r="Q103" s="208">
        <v>0</v>
      </c>
      <c r="R103" s="208">
        <f>Q103*H103</f>
        <v>0</v>
      </c>
      <c r="S103" s="208">
        <v>0</v>
      </c>
      <c r="T103" s="208">
        <f>S103*H103</f>
        <v>0</v>
      </c>
      <c r="U103" s="209" t="s">
        <v>39</v>
      </c>
      <c r="V103" s="40"/>
      <c r="W103" s="40"/>
      <c r="X103" s="40"/>
      <c r="Y103" s="40"/>
      <c r="Z103" s="40"/>
      <c r="AA103" s="40"/>
      <c r="AB103" s="40"/>
      <c r="AC103" s="40"/>
      <c r="AD103" s="40"/>
      <c r="AE103" s="40"/>
      <c r="AR103" s="210" t="s">
        <v>393</v>
      </c>
      <c r="AT103" s="210" t="s">
        <v>212</v>
      </c>
      <c r="AU103" s="210" t="s">
        <v>80</v>
      </c>
      <c r="AY103" s="18" t="s">
        <v>218</v>
      </c>
      <c r="BE103" s="211">
        <f>IF(N103="základní",J103,0)</f>
        <v>0</v>
      </c>
      <c r="BF103" s="211">
        <f>IF(N103="snížená",J103,0)</f>
        <v>0</v>
      </c>
      <c r="BG103" s="211">
        <f>IF(N103="zákl. přenesená",J103,0)</f>
        <v>0</v>
      </c>
      <c r="BH103" s="211">
        <f>IF(N103="sníž. přenesená",J103,0)</f>
        <v>0</v>
      </c>
      <c r="BI103" s="211">
        <f>IF(N103="nulová",J103,0)</f>
        <v>0</v>
      </c>
      <c r="BJ103" s="18" t="s">
        <v>217</v>
      </c>
      <c r="BK103" s="211">
        <f>ROUND(I103*H103,2)</f>
        <v>0</v>
      </c>
      <c r="BL103" s="18" t="s">
        <v>393</v>
      </c>
      <c r="BM103" s="210" t="s">
        <v>1878</v>
      </c>
    </row>
    <row r="104" s="2" customFormat="1">
      <c r="A104" s="40"/>
      <c r="B104" s="41"/>
      <c r="C104" s="42"/>
      <c r="D104" s="212" t="s">
        <v>220</v>
      </c>
      <c r="E104" s="42"/>
      <c r="F104" s="213" t="s">
        <v>1877</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220</v>
      </c>
      <c r="AU104" s="18" t="s">
        <v>80</v>
      </c>
    </row>
    <row r="105" s="2" customFormat="1">
      <c r="A105" s="40"/>
      <c r="B105" s="41"/>
      <c r="C105" s="199" t="s">
        <v>219</v>
      </c>
      <c r="D105" s="199" t="s">
        <v>212</v>
      </c>
      <c r="E105" s="200" t="s">
        <v>1879</v>
      </c>
      <c r="F105" s="201" t="s">
        <v>1880</v>
      </c>
      <c r="G105" s="202" t="s">
        <v>1849</v>
      </c>
      <c r="H105" s="304"/>
      <c r="I105" s="204"/>
      <c r="J105" s="205">
        <f>ROUND(I105*H105,2)</f>
        <v>0</v>
      </c>
      <c r="K105" s="201" t="s">
        <v>1872</v>
      </c>
      <c r="L105" s="46"/>
      <c r="M105" s="206" t="s">
        <v>39</v>
      </c>
      <c r="N105" s="207" t="s">
        <v>53</v>
      </c>
      <c r="O105" s="87"/>
      <c r="P105" s="208">
        <f>O105*H105</f>
        <v>0</v>
      </c>
      <c r="Q105" s="208">
        <v>0</v>
      </c>
      <c r="R105" s="208">
        <f>Q105*H105</f>
        <v>0</v>
      </c>
      <c r="S105" s="208">
        <v>0</v>
      </c>
      <c r="T105" s="208">
        <f>S105*H105</f>
        <v>0</v>
      </c>
      <c r="U105" s="209" t="s">
        <v>39</v>
      </c>
      <c r="V105" s="40"/>
      <c r="W105" s="40"/>
      <c r="X105" s="40"/>
      <c r="Y105" s="40"/>
      <c r="Z105" s="40"/>
      <c r="AA105" s="40"/>
      <c r="AB105" s="40"/>
      <c r="AC105" s="40"/>
      <c r="AD105" s="40"/>
      <c r="AE105" s="40"/>
      <c r="AR105" s="210" t="s">
        <v>393</v>
      </c>
      <c r="AT105" s="210" t="s">
        <v>212</v>
      </c>
      <c r="AU105" s="210" t="s">
        <v>80</v>
      </c>
      <c r="AY105" s="18" t="s">
        <v>218</v>
      </c>
      <c r="BE105" s="211">
        <f>IF(N105="základní",J105,0)</f>
        <v>0</v>
      </c>
      <c r="BF105" s="211">
        <f>IF(N105="snížená",J105,0)</f>
        <v>0</v>
      </c>
      <c r="BG105" s="211">
        <f>IF(N105="zákl. přenesená",J105,0)</f>
        <v>0</v>
      </c>
      <c r="BH105" s="211">
        <f>IF(N105="sníž. přenesená",J105,0)</f>
        <v>0</v>
      </c>
      <c r="BI105" s="211">
        <f>IF(N105="nulová",J105,0)</f>
        <v>0</v>
      </c>
      <c r="BJ105" s="18" t="s">
        <v>217</v>
      </c>
      <c r="BK105" s="211">
        <f>ROUND(I105*H105,2)</f>
        <v>0</v>
      </c>
      <c r="BL105" s="18" t="s">
        <v>393</v>
      </c>
      <c r="BM105" s="210" t="s">
        <v>1881</v>
      </c>
    </row>
    <row r="106" s="2" customFormat="1">
      <c r="A106" s="40"/>
      <c r="B106" s="41"/>
      <c r="C106" s="42"/>
      <c r="D106" s="212" t="s">
        <v>220</v>
      </c>
      <c r="E106" s="42"/>
      <c r="F106" s="213" t="s">
        <v>1880</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220</v>
      </c>
      <c r="AU106" s="18" t="s">
        <v>80</v>
      </c>
    </row>
    <row r="107" s="2" customFormat="1">
      <c r="A107" s="40"/>
      <c r="B107" s="41"/>
      <c r="C107" s="199" t="s">
        <v>266</v>
      </c>
      <c r="D107" s="199" t="s">
        <v>212</v>
      </c>
      <c r="E107" s="200" t="s">
        <v>1882</v>
      </c>
      <c r="F107" s="201" t="s">
        <v>1883</v>
      </c>
      <c r="G107" s="202" t="s">
        <v>273</v>
      </c>
      <c r="H107" s="203">
        <v>3532</v>
      </c>
      <c r="I107" s="204"/>
      <c r="J107" s="205">
        <f>ROUND(I107*H107,2)</f>
        <v>0</v>
      </c>
      <c r="K107" s="201" t="s">
        <v>39</v>
      </c>
      <c r="L107" s="46"/>
      <c r="M107" s="206" t="s">
        <v>39</v>
      </c>
      <c r="N107" s="207" t="s">
        <v>53</v>
      </c>
      <c r="O107" s="87"/>
      <c r="P107" s="208">
        <f>O107*H107</f>
        <v>0</v>
      </c>
      <c r="Q107" s="208">
        <v>0</v>
      </c>
      <c r="R107" s="208">
        <f>Q107*H107</f>
        <v>0</v>
      </c>
      <c r="S107" s="208">
        <v>0</v>
      </c>
      <c r="T107" s="208">
        <f>S107*H107</f>
        <v>0</v>
      </c>
      <c r="U107" s="209" t="s">
        <v>39</v>
      </c>
      <c r="V107" s="40"/>
      <c r="W107" s="40"/>
      <c r="X107" s="40"/>
      <c r="Y107" s="40"/>
      <c r="Z107" s="40"/>
      <c r="AA107" s="40"/>
      <c r="AB107" s="40"/>
      <c r="AC107" s="40"/>
      <c r="AD107" s="40"/>
      <c r="AE107" s="40"/>
      <c r="AR107" s="210" t="s">
        <v>393</v>
      </c>
      <c r="AT107" s="210" t="s">
        <v>212</v>
      </c>
      <c r="AU107" s="210" t="s">
        <v>80</v>
      </c>
      <c r="AY107" s="18" t="s">
        <v>218</v>
      </c>
      <c r="BE107" s="211">
        <f>IF(N107="základní",J107,0)</f>
        <v>0</v>
      </c>
      <c r="BF107" s="211">
        <f>IF(N107="snížená",J107,0)</f>
        <v>0</v>
      </c>
      <c r="BG107" s="211">
        <f>IF(N107="zákl. přenesená",J107,0)</f>
        <v>0</v>
      </c>
      <c r="BH107" s="211">
        <f>IF(N107="sníž. přenesená",J107,0)</f>
        <v>0</v>
      </c>
      <c r="BI107" s="211">
        <f>IF(N107="nulová",J107,0)</f>
        <v>0</v>
      </c>
      <c r="BJ107" s="18" t="s">
        <v>217</v>
      </c>
      <c r="BK107" s="211">
        <f>ROUND(I107*H107,2)</f>
        <v>0</v>
      </c>
      <c r="BL107" s="18" t="s">
        <v>393</v>
      </c>
      <c r="BM107" s="210" t="s">
        <v>1884</v>
      </c>
    </row>
    <row r="108" s="2" customFormat="1">
      <c r="A108" s="40"/>
      <c r="B108" s="41"/>
      <c r="C108" s="42"/>
      <c r="D108" s="212" t="s">
        <v>220</v>
      </c>
      <c r="E108" s="42"/>
      <c r="F108" s="213" t="s">
        <v>1885</v>
      </c>
      <c r="G108" s="42"/>
      <c r="H108" s="42"/>
      <c r="I108" s="214"/>
      <c r="J108" s="42"/>
      <c r="K108" s="42"/>
      <c r="L108" s="46"/>
      <c r="M108" s="215"/>
      <c r="N108" s="216"/>
      <c r="O108" s="87"/>
      <c r="P108" s="87"/>
      <c r="Q108" s="87"/>
      <c r="R108" s="87"/>
      <c r="S108" s="87"/>
      <c r="T108" s="87"/>
      <c r="U108" s="88"/>
      <c r="V108" s="40"/>
      <c r="W108" s="40"/>
      <c r="X108" s="40"/>
      <c r="Y108" s="40"/>
      <c r="Z108" s="40"/>
      <c r="AA108" s="40"/>
      <c r="AB108" s="40"/>
      <c r="AC108" s="40"/>
      <c r="AD108" s="40"/>
      <c r="AE108" s="40"/>
      <c r="AT108" s="18" t="s">
        <v>220</v>
      </c>
      <c r="AU108" s="18" t="s">
        <v>80</v>
      </c>
    </row>
    <row r="109" s="12" customFormat="1">
      <c r="A109" s="12"/>
      <c r="B109" s="217"/>
      <c r="C109" s="218"/>
      <c r="D109" s="212" t="s">
        <v>222</v>
      </c>
      <c r="E109" s="219" t="s">
        <v>39</v>
      </c>
      <c r="F109" s="220" t="s">
        <v>1886</v>
      </c>
      <c r="G109" s="218"/>
      <c r="H109" s="221">
        <v>3532</v>
      </c>
      <c r="I109" s="222"/>
      <c r="J109" s="218"/>
      <c r="K109" s="218"/>
      <c r="L109" s="223"/>
      <c r="M109" s="224"/>
      <c r="N109" s="225"/>
      <c r="O109" s="225"/>
      <c r="P109" s="225"/>
      <c r="Q109" s="225"/>
      <c r="R109" s="225"/>
      <c r="S109" s="225"/>
      <c r="T109" s="225"/>
      <c r="U109" s="226"/>
      <c r="V109" s="12"/>
      <c r="W109" s="12"/>
      <c r="X109" s="12"/>
      <c r="Y109" s="12"/>
      <c r="Z109" s="12"/>
      <c r="AA109" s="12"/>
      <c r="AB109" s="12"/>
      <c r="AC109" s="12"/>
      <c r="AD109" s="12"/>
      <c r="AE109" s="12"/>
      <c r="AT109" s="227" t="s">
        <v>222</v>
      </c>
      <c r="AU109" s="227" t="s">
        <v>80</v>
      </c>
      <c r="AV109" s="12" t="s">
        <v>89</v>
      </c>
      <c r="AW109" s="12" t="s">
        <v>41</v>
      </c>
      <c r="AX109" s="12" t="s">
        <v>80</v>
      </c>
      <c r="AY109" s="227" t="s">
        <v>218</v>
      </c>
    </row>
    <row r="110" s="13" customFormat="1">
      <c r="A110" s="13"/>
      <c r="B110" s="228"/>
      <c r="C110" s="229"/>
      <c r="D110" s="212" t="s">
        <v>222</v>
      </c>
      <c r="E110" s="230" t="s">
        <v>39</v>
      </c>
      <c r="F110" s="231" t="s">
        <v>224</v>
      </c>
      <c r="G110" s="229"/>
      <c r="H110" s="232">
        <v>3532</v>
      </c>
      <c r="I110" s="233"/>
      <c r="J110" s="229"/>
      <c r="K110" s="229"/>
      <c r="L110" s="234"/>
      <c r="M110" s="235"/>
      <c r="N110" s="236"/>
      <c r="O110" s="236"/>
      <c r="P110" s="236"/>
      <c r="Q110" s="236"/>
      <c r="R110" s="236"/>
      <c r="S110" s="236"/>
      <c r="T110" s="236"/>
      <c r="U110" s="237"/>
      <c r="V110" s="13"/>
      <c r="W110" s="13"/>
      <c r="X110" s="13"/>
      <c r="Y110" s="13"/>
      <c r="Z110" s="13"/>
      <c r="AA110" s="13"/>
      <c r="AB110" s="13"/>
      <c r="AC110" s="13"/>
      <c r="AD110" s="13"/>
      <c r="AE110" s="13"/>
      <c r="AT110" s="238" t="s">
        <v>222</v>
      </c>
      <c r="AU110" s="238" t="s">
        <v>80</v>
      </c>
      <c r="AV110" s="13" t="s">
        <v>217</v>
      </c>
      <c r="AW110" s="13" t="s">
        <v>41</v>
      </c>
      <c r="AX110" s="13" t="s">
        <v>87</v>
      </c>
      <c r="AY110" s="238" t="s">
        <v>218</v>
      </c>
    </row>
    <row r="111" s="15" customFormat="1" ht="25.92" customHeight="1">
      <c r="A111" s="15"/>
      <c r="B111" s="260"/>
      <c r="C111" s="261"/>
      <c r="D111" s="262" t="s">
        <v>79</v>
      </c>
      <c r="E111" s="263" t="s">
        <v>165</v>
      </c>
      <c r="F111" s="263" t="s">
        <v>162</v>
      </c>
      <c r="G111" s="261"/>
      <c r="H111" s="261"/>
      <c r="I111" s="264"/>
      <c r="J111" s="265">
        <f>BK111</f>
        <v>0</v>
      </c>
      <c r="K111" s="261"/>
      <c r="L111" s="266"/>
      <c r="M111" s="267"/>
      <c r="N111" s="268"/>
      <c r="O111" s="268"/>
      <c r="P111" s="269">
        <f>SUM(P112:P142)</f>
        <v>0</v>
      </c>
      <c r="Q111" s="268"/>
      <c r="R111" s="269">
        <f>SUM(R112:R142)</f>
        <v>0</v>
      </c>
      <c r="S111" s="268"/>
      <c r="T111" s="269">
        <f>SUM(T112:T142)</f>
        <v>0</v>
      </c>
      <c r="U111" s="270"/>
      <c r="V111" s="15"/>
      <c r="W111" s="15"/>
      <c r="X111" s="15"/>
      <c r="Y111" s="15"/>
      <c r="Z111" s="15"/>
      <c r="AA111" s="15"/>
      <c r="AB111" s="15"/>
      <c r="AC111" s="15"/>
      <c r="AD111" s="15"/>
      <c r="AE111" s="15"/>
      <c r="AR111" s="271" t="s">
        <v>243</v>
      </c>
      <c r="AT111" s="272" t="s">
        <v>79</v>
      </c>
      <c r="AU111" s="272" t="s">
        <v>80</v>
      </c>
      <c r="AY111" s="271" t="s">
        <v>218</v>
      </c>
      <c r="BK111" s="273">
        <f>SUM(BK112:BK142)</f>
        <v>0</v>
      </c>
    </row>
    <row r="112" s="2" customFormat="1">
      <c r="A112" s="40"/>
      <c r="B112" s="41"/>
      <c r="C112" s="199" t="s">
        <v>227</v>
      </c>
      <c r="D112" s="199" t="s">
        <v>212</v>
      </c>
      <c r="E112" s="200" t="s">
        <v>1887</v>
      </c>
      <c r="F112" s="201" t="s">
        <v>1888</v>
      </c>
      <c r="G112" s="202" t="s">
        <v>169</v>
      </c>
      <c r="H112" s="203">
        <v>0.59999999999999998</v>
      </c>
      <c r="I112" s="204"/>
      <c r="J112" s="205">
        <f>ROUND(I112*H112,2)</f>
        <v>0</v>
      </c>
      <c r="K112" s="201" t="s">
        <v>1872</v>
      </c>
      <c r="L112" s="46"/>
      <c r="M112" s="206" t="s">
        <v>39</v>
      </c>
      <c r="N112" s="207" t="s">
        <v>53</v>
      </c>
      <c r="O112" s="87"/>
      <c r="P112" s="208">
        <f>O112*H112</f>
        <v>0</v>
      </c>
      <c r="Q112" s="208">
        <v>0</v>
      </c>
      <c r="R112" s="208">
        <f>Q112*H112</f>
        <v>0</v>
      </c>
      <c r="S112" s="208">
        <v>0</v>
      </c>
      <c r="T112" s="208">
        <f>S112*H112</f>
        <v>0</v>
      </c>
      <c r="U112" s="209" t="s">
        <v>39</v>
      </c>
      <c r="V112" s="40"/>
      <c r="W112" s="40"/>
      <c r="X112" s="40"/>
      <c r="Y112" s="40"/>
      <c r="Z112" s="40"/>
      <c r="AA112" s="40"/>
      <c r="AB112" s="40"/>
      <c r="AC112" s="40"/>
      <c r="AD112" s="40"/>
      <c r="AE112" s="40"/>
      <c r="AR112" s="210" t="s">
        <v>393</v>
      </c>
      <c r="AT112" s="210" t="s">
        <v>212</v>
      </c>
      <c r="AU112" s="210" t="s">
        <v>87</v>
      </c>
      <c r="AY112" s="18" t="s">
        <v>218</v>
      </c>
      <c r="BE112" s="211">
        <f>IF(N112="základní",J112,0)</f>
        <v>0</v>
      </c>
      <c r="BF112" s="211">
        <f>IF(N112="snížená",J112,0)</f>
        <v>0</v>
      </c>
      <c r="BG112" s="211">
        <f>IF(N112="zákl. přenesená",J112,0)</f>
        <v>0</v>
      </c>
      <c r="BH112" s="211">
        <f>IF(N112="sníž. přenesená",J112,0)</f>
        <v>0</v>
      </c>
      <c r="BI112" s="211">
        <f>IF(N112="nulová",J112,0)</f>
        <v>0</v>
      </c>
      <c r="BJ112" s="18" t="s">
        <v>217</v>
      </c>
      <c r="BK112" s="211">
        <f>ROUND(I112*H112,2)</f>
        <v>0</v>
      </c>
      <c r="BL112" s="18" t="s">
        <v>393</v>
      </c>
      <c r="BM112" s="210" t="s">
        <v>1889</v>
      </c>
    </row>
    <row r="113" s="2" customFormat="1">
      <c r="A113" s="40"/>
      <c r="B113" s="41"/>
      <c r="C113" s="42"/>
      <c r="D113" s="212" t="s">
        <v>220</v>
      </c>
      <c r="E113" s="42"/>
      <c r="F113" s="213" t="s">
        <v>1890</v>
      </c>
      <c r="G113" s="42"/>
      <c r="H113" s="42"/>
      <c r="I113" s="214"/>
      <c r="J113" s="42"/>
      <c r="K113" s="42"/>
      <c r="L113" s="46"/>
      <c r="M113" s="215"/>
      <c r="N113" s="216"/>
      <c r="O113" s="87"/>
      <c r="P113" s="87"/>
      <c r="Q113" s="87"/>
      <c r="R113" s="87"/>
      <c r="S113" s="87"/>
      <c r="T113" s="87"/>
      <c r="U113" s="88"/>
      <c r="V113" s="40"/>
      <c r="W113" s="40"/>
      <c r="X113" s="40"/>
      <c r="Y113" s="40"/>
      <c r="Z113" s="40"/>
      <c r="AA113" s="40"/>
      <c r="AB113" s="40"/>
      <c r="AC113" s="40"/>
      <c r="AD113" s="40"/>
      <c r="AE113" s="40"/>
      <c r="AT113" s="18" t="s">
        <v>220</v>
      </c>
      <c r="AU113" s="18" t="s">
        <v>87</v>
      </c>
    </row>
    <row r="114" s="12" customFormat="1">
      <c r="A114" s="12"/>
      <c r="B114" s="217"/>
      <c r="C114" s="218"/>
      <c r="D114" s="212" t="s">
        <v>222</v>
      </c>
      <c r="E114" s="219" t="s">
        <v>39</v>
      </c>
      <c r="F114" s="220" t="s">
        <v>1891</v>
      </c>
      <c r="G114" s="218"/>
      <c r="H114" s="221">
        <v>0.29999999999999999</v>
      </c>
      <c r="I114" s="222"/>
      <c r="J114" s="218"/>
      <c r="K114" s="218"/>
      <c r="L114" s="223"/>
      <c r="M114" s="224"/>
      <c r="N114" s="225"/>
      <c r="O114" s="225"/>
      <c r="P114" s="225"/>
      <c r="Q114" s="225"/>
      <c r="R114" s="225"/>
      <c r="S114" s="225"/>
      <c r="T114" s="225"/>
      <c r="U114" s="226"/>
      <c r="V114" s="12"/>
      <c r="W114" s="12"/>
      <c r="X114" s="12"/>
      <c r="Y114" s="12"/>
      <c r="Z114" s="12"/>
      <c r="AA114" s="12"/>
      <c r="AB114" s="12"/>
      <c r="AC114" s="12"/>
      <c r="AD114" s="12"/>
      <c r="AE114" s="12"/>
      <c r="AT114" s="227" t="s">
        <v>222</v>
      </c>
      <c r="AU114" s="227" t="s">
        <v>87</v>
      </c>
      <c r="AV114" s="12" t="s">
        <v>89</v>
      </c>
      <c r="AW114" s="12" t="s">
        <v>41</v>
      </c>
      <c r="AX114" s="12" t="s">
        <v>80</v>
      </c>
      <c r="AY114" s="227" t="s">
        <v>218</v>
      </c>
    </row>
    <row r="115" s="12" customFormat="1">
      <c r="A115" s="12"/>
      <c r="B115" s="217"/>
      <c r="C115" s="218"/>
      <c r="D115" s="212" t="s">
        <v>222</v>
      </c>
      <c r="E115" s="219" t="s">
        <v>39</v>
      </c>
      <c r="F115" s="220" t="s">
        <v>1892</v>
      </c>
      <c r="G115" s="218"/>
      <c r="H115" s="221">
        <v>0.29999999999999999</v>
      </c>
      <c r="I115" s="222"/>
      <c r="J115" s="218"/>
      <c r="K115" s="218"/>
      <c r="L115" s="223"/>
      <c r="M115" s="224"/>
      <c r="N115" s="225"/>
      <c r="O115" s="225"/>
      <c r="P115" s="225"/>
      <c r="Q115" s="225"/>
      <c r="R115" s="225"/>
      <c r="S115" s="225"/>
      <c r="T115" s="225"/>
      <c r="U115" s="226"/>
      <c r="V115" s="12"/>
      <c r="W115" s="12"/>
      <c r="X115" s="12"/>
      <c r="Y115" s="12"/>
      <c r="Z115" s="12"/>
      <c r="AA115" s="12"/>
      <c r="AB115" s="12"/>
      <c r="AC115" s="12"/>
      <c r="AD115" s="12"/>
      <c r="AE115" s="12"/>
      <c r="AT115" s="227" t="s">
        <v>222</v>
      </c>
      <c r="AU115" s="227" t="s">
        <v>87</v>
      </c>
      <c r="AV115" s="12" t="s">
        <v>89</v>
      </c>
      <c r="AW115" s="12" t="s">
        <v>41</v>
      </c>
      <c r="AX115" s="12" t="s">
        <v>80</v>
      </c>
      <c r="AY115" s="227" t="s">
        <v>218</v>
      </c>
    </row>
    <row r="116" s="13" customFormat="1">
      <c r="A116" s="13"/>
      <c r="B116" s="228"/>
      <c r="C116" s="229"/>
      <c r="D116" s="212" t="s">
        <v>222</v>
      </c>
      <c r="E116" s="230" t="s">
        <v>39</v>
      </c>
      <c r="F116" s="231" t="s">
        <v>224</v>
      </c>
      <c r="G116" s="229"/>
      <c r="H116" s="232">
        <v>0.59999999999999998</v>
      </c>
      <c r="I116" s="233"/>
      <c r="J116" s="229"/>
      <c r="K116" s="229"/>
      <c r="L116" s="234"/>
      <c r="M116" s="235"/>
      <c r="N116" s="236"/>
      <c r="O116" s="236"/>
      <c r="P116" s="236"/>
      <c r="Q116" s="236"/>
      <c r="R116" s="236"/>
      <c r="S116" s="236"/>
      <c r="T116" s="236"/>
      <c r="U116" s="237"/>
      <c r="V116" s="13"/>
      <c r="W116" s="13"/>
      <c r="X116" s="13"/>
      <c r="Y116" s="13"/>
      <c r="Z116" s="13"/>
      <c r="AA116" s="13"/>
      <c r="AB116" s="13"/>
      <c r="AC116" s="13"/>
      <c r="AD116" s="13"/>
      <c r="AE116" s="13"/>
      <c r="AT116" s="238" t="s">
        <v>222</v>
      </c>
      <c r="AU116" s="238" t="s">
        <v>87</v>
      </c>
      <c r="AV116" s="13" t="s">
        <v>217</v>
      </c>
      <c r="AW116" s="13" t="s">
        <v>41</v>
      </c>
      <c r="AX116" s="13" t="s">
        <v>87</v>
      </c>
      <c r="AY116" s="238" t="s">
        <v>218</v>
      </c>
    </row>
    <row r="117" s="2" customFormat="1">
      <c r="A117" s="40"/>
      <c r="B117" s="41"/>
      <c r="C117" s="199" t="s">
        <v>278</v>
      </c>
      <c r="D117" s="199" t="s">
        <v>212</v>
      </c>
      <c r="E117" s="200" t="s">
        <v>1893</v>
      </c>
      <c r="F117" s="201" t="s">
        <v>1894</v>
      </c>
      <c r="G117" s="202" t="s">
        <v>1849</v>
      </c>
      <c r="H117" s="304"/>
      <c r="I117" s="204"/>
      <c r="J117" s="205">
        <f>ROUND(I117*H117,2)</f>
        <v>0</v>
      </c>
      <c r="K117" s="201" t="s">
        <v>39</v>
      </c>
      <c r="L117" s="46"/>
      <c r="M117" s="206" t="s">
        <v>39</v>
      </c>
      <c r="N117" s="207" t="s">
        <v>53</v>
      </c>
      <c r="O117" s="87"/>
      <c r="P117" s="208">
        <f>O117*H117</f>
        <v>0</v>
      </c>
      <c r="Q117" s="208">
        <v>0</v>
      </c>
      <c r="R117" s="208">
        <f>Q117*H117</f>
        <v>0</v>
      </c>
      <c r="S117" s="208">
        <v>0</v>
      </c>
      <c r="T117" s="208">
        <f>S117*H117</f>
        <v>0</v>
      </c>
      <c r="U117" s="209" t="s">
        <v>39</v>
      </c>
      <c r="V117" s="40"/>
      <c r="W117" s="40"/>
      <c r="X117" s="40"/>
      <c r="Y117" s="40"/>
      <c r="Z117" s="40"/>
      <c r="AA117" s="40"/>
      <c r="AB117" s="40"/>
      <c r="AC117" s="40"/>
      <c r="AD117" s="40"/>
      <c r="AE117" s="40"/>
      <c r="AR117" s="210" t="s">
        <v>217</v>
      </c>
      <c r="AT117" s="210" t="s">
        <v>212</v>
      </c>
      <c r="AU117" s="210" t="s">
        <v>87</v>
      </c>
      <c r="AY117" s="18" t="s">
        <v>218</v>
      </c>
      <c r="BE117" s="211">
        <f>IF(N117="základní",J117,0)</f>
        <v>0</v>
      </c>
      <c r="BF117" s="211">
        <f>IF(N117="snížená",J117,0)</f>
        <v>0</v>
      </c>
      <c r="BG117" s="211">
        <f>IF(N117="zákl. přenesená",J117,0)</f>
        <v>0</v>
      </c>
      <c r="BH117" s="211">
        <f>IF(N117="sníž. přenesená",J117,0)</f>
        <v>0</v>
      </c>
      <c r="BI117" s="211">
        <f>IF(N117="nulová",J117,0)</f>
        <v>0</v>
      </c>
      <c r="BJ117" s="18" t="s">
        <v>217</v>
      </c>
      <c r="BK117" s="211">
        <f>ROUND(I117*H117,2)</f>
        <v>0</v>
      </c>
      <c r="BL117" s="18" t="s">
        <v>217</v>
      </c>
      <c r="BM117" s="210" t="s">
        <v>1895</v>
      </c>
    </row>
    <row r="118" s="2" customFormat="1">
      <c r="A118" s="40"/>
      <c r="B118" s="41"/>
      <c r="C118" s="42"/>
      <c r="D118" s="212" t="s">
        <v>220</v>
      </c>
      <c r="E118" s="42"/>
      <c r="F118" s="213" t="s">
        <v>1894</v>
      </c>
      <c r="G118" s="42"/>
      <c r="H118" s="42"/>
      <c r="I118" s="214"/>
      <c r="J118" s="42"/>
      <c r="K118" s="42"/>
      <c r="L118" s="46"/>
      <c r="M118" s="215"/>
      <c r="N118" s="216"/>
      <c r="O118" s="87"/>
      <c r="P118" s="87"/>
      <c r="Q118" s="87"/>
      <c r="R118" s="87"/>
      <c r="S118" s="87"/>
      <c r="T118" s="87"/>
      <c r="U118" s="88"/>
      <c r="V118" s="40"/>
      <c r="W118" s="40"/>
      <c r="X118" s="40"/>
      <c r="Y118" s="40"/>
      <c r="Z118" s="40"/>
      <c r="AA118" s="40"/>
      <c r="AB118" s="40"/>
      <c r="AC118" s="40"/>
      <c r="AD118" s="40"/>
      <c r="AE118" s="40"/>
      <c r="AT118" s="18" t="s">
        <v>220</v>
      </c>
      <c r="AU118" s="18" t="s">
        <v>87</v>
      </c>
    </row>
    <row r="119" s="2" customFormat="1" ht="21.75" customHeight="1">
      <c r="A119" s="40"/>
      <c r="B119" s="41"/>
      <c r="C119" s="199" t="s">
        <v>232</v>
      </c>
      <c r="D119" s="199" t="s">
        <v>212</v>
      </c>
      <c r="E119" s="200" t="s">
        <v>1896</v>
      </c>
      <c r="F119" s="201" t="s">
        <v>1897</v>
      </c>
      <c r="G119" s="202" t="s">
        <v>1849</v>
      </c>
      <c r="H119" s="304"/>
      <c r="I119" s="204"/>
      <c r="J119" s="205">
        <f>ROUND(I119*H119,2)</f>
        <v>0</v>
      </c>
      <c r="K119" s="201" t="s">
        <v>1872</v>
      </c>
      <c r="L119" s="46"/>
      <c r="M119" s="206" t="s">
        <v>39</v>
      </c>
      <c r="N119" s="207" t="s">
        <v>53</v>
      </c>
      <c r="O119" s="87"/>
      <c r="P119" s="208">
        <f>O119*H119</f>
        <v>0</v>
      </c>
      <c r="Q119" s="208">
        <v>0</v>
      </c>
      <c r="R119" s="208">
        <f>Q119*H119</f>
        <v>0</v>
      </c>
      <c r="S119" s="208">
        <v>0</v>
      </c>
      <c r="T119" s="208">
        <f>S119*H119</f>
        <v>0</v>
      </c>
      <c r="U119" s="209" t="s">
        <v>39</v>
      </c>
      <c r="V119" s="40"/>
      <c r="W119" s="40"/>
      <c r="X119" s="40"/>
      <c r="Y119" s="40"/>
      <c r="Z119" s="40"/>
      <c r="AA119" s="40"/>
      <c r="AB119" s="40"/>
      <c r="AC119" s="40"/>
      <c r="AD119" s="40"/>
      <c r="AE119" s="40"/>
      <c r="AR119" s="210" t="s">
        <v>217</v>
      </c>
      <c r="AT119" s="210" t="s">
        <v>212</v>
      </c>
      <c r="AU119" s="210" t="s">
        <v>87</v>
      </c>
      <c r="AY119" s="18" t="s">
        <v>218</v>
      </c>
      <c r="BE119" s="211">
        <f>IF(N119="základní",J119,0)</f>
        <v>0</v>
      </c>
      <c r="BF119" s="211">
        <f>IF(N119="snížená",J119,0)</f>
        <v>0</v>
      </c>
      <c r="BG119" s="211">
        <f>IF(N119="zákl. přenesená",J119,0)</f>
        <v>0</v>
      </c>
      <c r="BH119" s="211">
        <f>IF(N119="sníž. přenesená",J119,0)</f>
        <v>0</v>
      </c>
      <c r="BI119" s="211">
        <f>IF(N119="nulová",J119,0)</f>
        <v>0</v>
      </c>
      <c r="BJ119" s="18" t="s">
        <v>217</v>
      </c>
      <c r="BK119" s="211">
        <f>ROUND(I119*H119,2)</f>
        <v>0</v>
      </c>
      <c r="BL119" s="18" t="s">
        <v>217</v>
      </c>
      <c r="BM119" s="210" t="s">
        <v>1898</v>
      </c>
    </row>
    <row r="120" s="2" customFormat="1">
      <c r="A120" s="40"/>
      <c r="B120" s="41"/>
      <c r="C120" s="42"/>
      <c r="D120" s="212" t="s">
        <v>220</v>
      </c>
      <c r="E120" s="42"/>
      <c r="F120" s="213" t="s">
        <v>1897</v>
      </c>
      <c r="G120" s="42"/>
      <c r="H120" s="42"/>
      <c r="I120" s="214"/>
      <c r="J120" s="42"/>
      <c r="K120" s="42"/>
      <c r="L120" s="46"/>
      <c r="M120" s="215"/>
      <c r="N120" s="216"/>
      <c r="O120" s="87"/>
      <c r="P120" s="87"/>
      <c r="Q120" s="87"/>
      <c r="R120" s="87"/>
      <c r="S120" s="87"/>
      <c r="T120" s="87"/>
      <c r="U120" s="88"/>
      <c r="V120" s="40"/>
      <c r="W120" s="40"/>
      <c r="X120" s="40"/>
      <c r="Y120" s="40"/>
      <c r="Z120" s="40"/>
      <c r="AA120" s="40"/>
      <c r="AB120" s="40"/>
      <c r="AC120" s="40"/>
      <c r="AD120" s="40"/>
      <c r="AE120" s="40"/>
      <c r="AT120" s="18" t="s">
        <v>220</v>
      </c>
      <c r="AU120" s="18" t="s">
        <v>87</v>
      </c>
    </row>
    <row r="121" s="2" customFormat="1">
      <c r="A121" s="40"/>
      <c r="B121" s="41"/>
      <c r="C121" s="199" t="s">
        <v>288</v>
      </c>
      <c r="D121" s="199" t="s">
        <v>212</v>
      </c>
      <c r="E121" s="200" t="s">
        <v>1899</v>
      </c>
      <c r="F121" s="201" t="s">
        <v>1900</v>
      </c>
      <c r="G121" s="202" t="s">
        <v>1849</v>
      </c>
      <c r="H121" s="304"/>
      <c r="I121" s="204"/>
      <c r="J121" s="205">
        <f>ROUND(I121*H121,2)</f>
        <v>0</v>
      </c>
      <c r="K121" s="201" t="s">
        <v>1872</v>
      </c>
      <c r="L121" s="46"/>
      <c r="M121" s="206" t="s">
        <v>39</v>
      </c>
      <c r="N121" s="207" t="s">
        <v>53</v>
      </c>
      <c r="O121" s="87"/>
      <c r="P121" s="208">
        <f>O121*H121</f>
        <v>0</v>
      </c>
      <c r="Q121" s="208">
        <v>0</v>
      </c>
      <c r="R121" s="208">
        <f>Q121*H121</f>
        <v>0</v>
      </c>
      <c r="S121" s="208">
        <v>0</v>
      </c>
      <c r="T121" s="208">
        <f>S121*H121</f>
        <v>0</v>
      </c>
      <c r="U121" s="209" t="s">
        <v>39</v>
      </c>
      <c r="V121" s="40"/>
      <c r="W121" s="40"/>
      <c r="X121" s="40"/>
      <c r="Y121" s="40"/>
      <c r="Z121" s="40"/>
      <c r="AA121" s="40"/>
      <c r="AB121" s="40"/>
      <c r="AC121" s="40"/>
      <c r="AD121" s="40"/>
      <c r="AE121" s="40"/>
      <c r="AR121" s="210" t="s">
        <v>217</v>
      </c>
      <c r="AT121" s="210" t="s">
        <v>212</v>
      </c>
      <c r="AU121" s="210" t="s">
        <v>87</v>
      </c>
      <c r="AY121" s="18" t="s">
        <v>218</v>
      </c>
      <c r="BE121" s="211">
        <f>IF(N121="základní",J121,0)</f>
        <v>0</v>
      </c>
      <c r="BF121" s="211">
        <f>IF(N121="snížená",J121,0)</f>
        <v>0</v>
      </c>
      <c r="BG121" s="211">
        <f>IF(N121="zákl. přenesená",J121,0)</f>
        <v>0</v>
      </c>
      <c r="BH121" s="211">
        <f>IF(N121="sníž. přenesená",J121,0)</f>
        <v>0</v>
      </c>
      <c r="BI121" s="211">
        <f>IF(N121="nulová",J121,0)</f>
        <v>0</v>
      </c>
      <c r="BJ121" s="18" t="s">
        <v>217</v>
      </c>
      <c r="BK121" s="211">
        <f>ROUND(I121*H121,2)</f>
        <v>0</v>
      </c>
      <c r="BL121" s="18" t="s">
        <v>217</v>
      </c>
      <c r="BM121" s="210" t="s">
        <v>1901</v>
      </c>
    </row>
    <row r="122" s="2" customFormat="1">
      <c r="A122" s="40"/>
      <c r="B122" s="41"/>
      <c r="C122" s="42"/>
      <c r="D122" s="212" t="s">
        <v>220</v>
      </c>
      <c r="E122" s="42"/>
      <c r="F122" s="213" t="s">
        <v>1900</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220</v>
      </c>
      <c r="AU122" s="18" t="s">
        <v>87</v>
      </c>
    </row>
    <row r="123" s="2" customFormat="1" ht="33" customHeight="1">
      <c r="A123" s="40"/>
      <c r="B123" s="41"/>
      <c r="C123" s="199" t="s">
        <v>240</v>
      </c>
      <c r="D123" s="199" t="s">
        <v>212</v>
      </c>
      <c r="E123" s="200" t="s">
        <v>1902</v>
      </c>
      <c r="F123" s="201" t="s">
        <v>1903</v>
      </c>
      <c r="G123" s="202" t="s">
        <v>1849</v>
      </c>
      <c r="H123" s="304"/>
      <c r="I123" s="204"/>
      <c r="J123" s="205">
        <f>ROUND(I123*H123,2)</f>
        <v>0</v>
      </c>
      <c r="K123" s="201" t="s">
        <v>216</v>
      </c>
      <c r="L123" s="46"/>
      <c r="M123" s="206" t="s">
        <v>39</v>
      </c>
      <c r="N123" s="207" t="s">
        <v>53</v>
      </c>
      <c r="O123" s="87"/>
      <c r="P123" s="208">
        <f>O123*H123</f>
        <v>0</v>
      </c>
      <c r="Q123" s="208">
        <v>0</v>
      </c>
      <c r="R123" s="208">
        <f>Q123*H123</f>
        <v>0</v>
      </c>
      <c r="S123" s="208">
        <v>0</v>
      </c>
      <c r="T123" s="208">
        <f>S123*H123</f>
        <v>0</v>
      </c>
      <c r="U123" s="209" t="s">
        <v>39</v>
      </c>
      <c r="V123" s="40"/>
      <c r="W123" s="40"/>
      <c r="X123" s="40"/>
      <c r="Y123" s="40"/>
      <c r="Z123" s="40"/>
      <c r="AA123" s="40"/>
      <c r="AB123" s="40"/>
      <c r="AC123" s="40"/>
      <c r="AD123" s="40"/>
      <c r="AE123" s="40"/>
      <c r="AR123" s="210" t="s">
        <v>217</v>
      </c>
      <c r="AT123" s="210" t="s">
        <v>212</v>
      </c>
      <c r="AU123" s="210" t="s">
        <v>87</v>
      </c>
      <c r="AY123" s="18" t="s">
        <v>218</v>
      </c>
      <c r="BE123" s="211">
        <f>IF(N123="základní",J123,0)</f>
        <v>0</v>
      </c>
      <c r="BF123" s="211">
        <f>IF(N123="snížená",J123,0)</f>
        <v>0</v>
      </c>
      <c r="BG123" s="211">
        <f>IF(N123="zákl. přenesená",J123,0)</f>
        <v>0</v>
      </c>
      <c r="BH123" s="211">
        <f>IF(N123="sníž. přenesená",J123,0)</f>
        <v>0</v>
      </c>
      <c r="BI123" s="211">
        <f>IF(N123="nulová",J123,0)</f>
        <v>0</v>
      </c>
      <c r="BJ123" s="18" t="s">
        <v>217</v>
      </c>
      <c r="BK123" s="211">
        <f>ROUND(I123*H123,2)</f>
        <v>0</v>
      </c>
      <c r="BL123" s="18" t="s">
        <v>217</v>
      </c>
      <c r="BM123" s="210" t="s">
        <v>1904</v>
      </c>
    </row>
    <row r="124" s="2" customFormat="1">
      <c r="A124" s="40"/>
      <c r="B124" s="41"/>
      <c r="C124" s="42"/>
      <c r="D124" s="212" t="s">
        <v>220</v>
      </c>
      <c r="E124" s="42"/>
      <c r="F124" s="213" t="s">
        <v>1903</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220</v>
      </c>
      <c r="AU124" s="18" t="s">
        <v>87</v>
      </c>
    </row>
    <row r="125" s="2" customFormat="1">
      <c r="A125" s="40"/>
      <c r="B125" s="41"/>
      <c r="C125" s="199" t="s">
        <v>8</v>
      </c>
      <c r="D125" s="199" t="s">
        <v>212</v>
      </c>
      <c r="E125" s="200" t="s">
        <v>1905</v>
      </c>
      <c r="F125" s="201" t="s">
        <v>1906</v>
      </c>
      <c r="G125" s="202" t="s">
        <v>169</v>
      </c>
      <c r="H125" s="203">
        <v>1.766</v>
      </c>
      <c r="I125" s="204"/>
      <c r="J125" s="205">
        <f>ROUND(I125*H125,2)</f>
        <v>0</v>
      </c>
      <c r="K125" s="201" t="s">
        <v>1872</v>
      </c>
      <c r="L125" s="46"/>
      <c r="M125" s="206" t="s">
        <v>39</v>
      </c>
      <c r="N125" s="207" t="s">
        <v>53</v>
      </c>
      <c r="O125" s="87"/>
      <c r="P125" s="208">
        <f>O125*H125</f>
        <v>0</v>
      </c>
      <c r="Q125" s="208">
        <v>0</v>
      </c>
      <c r="R125" s="208">
        <f>Q125*H125</f>
        <v>0</v>
      </c>
      <c r="S125" s="208">
        <v>0</v>
      </c>
      <c r="T125" s="208">
        <f>S125*H125</f>
        <v>0</v>
      </c>
      <c r="U125" s="209" t="s">
        <v>39</v>
      </c>
      <c r="V125" s="40"/>
      <c r="W125" s="40"/>
      <c r="X125" s="40"/>
      <c r="Y125" s="40"/>
      <c r="Z125" s="40"/>
      <c r="AA125" s="40"/>
      <c r="AB125" s="40"/>
      <c r="AC125" s="40"/>
      <c r="AD125" s="40"/>
      <c r="AE125" s="40"/>
      <c r="AR125" s="210" t="s">
        <v>217</v>
      </c>
      <c r="AT125" s="210" t="s">
        <v>212</v>
      </c>
      <c r="AU125" s="210" t="s">
        <v>87</v>
      </c>
      <c r="AY125" s="18" t="s">
        <v>218</v>
      </c>
      <c r="BE125" s="211">
        <f>IF(N125="základní",J125,0)</f>
        <v>0</v>
      </c>
      <c r="BF125" s="211">
        <f>IF(N125="snížená",J125,0)</f>
        <v>0</v>
      </c>
      <c r="BG125" s="211">
        <f>IF(N125="zákl. přenesená",J125,0)</f>
        <v>0</v>
      </c>
      <c r="BH125" s="211">
        <f>IF(N125="sníž. přenesená",J125,0)</f>
        <v>0</v>
      </c>
      <c r="BI125" s="211">
        <f>IF(N125="nulová",J125,0)</f>
        <v>0</v>
      </c>
      <c r="BJ125" s="18" t="s">
        <v>217</v>
      </c>
      <c r="BK125" s="211">
        <f>ROUND(I125*H125,2)</f>
        <v>0</v>
      </c>
      <c r="BL125" s="18" t="s">
        <v>217</v>
      </c>
      <c r="BM125" s="210" t="s">
        <v>1907</v>
      </c>
    </row>
    <row r="126" s="2" customFormat="1">
      <c r="A126" s="40"/>
      <c r="B126" s="41"/>
      <c r="C126" s="42"/>
      <c r="D126" s="212" t="s">
        <v>220</v>
      </c>
      <c r="E126" s="42"/>
      <c r="F126" s="213" t="s">
        <v>1908</v>
      </c>
      <c r="G126" s="42"/>
      <c r="H126" s="42"/>
      <c r="I126" s="214"/>
      <c r="J126" s="42"/>
      <c r="K126" s="42"/>
      <c r="L126" s="46"/>
      <c r="M126" s="215"/>
      <c r="N126" s="216"/>
      <c r="O126" s="87"/>
      <c r="P126" s="87"/>
      <c r="Q126" s="87"/>
      <c r="R126" s="87"/>
      <c r="S126" s="87"/>
      <c r="T126" s="87"/>
      <c r="U126" s="88"/>
      <c r="V126" s="40"/>
      <c r="W126" s="40"/>
      <c r="X126" s="40"/>
      <c r="Y126" s="40"/>
      <c r="Z126" s="40"/>
      <c r="AA126" s="40"/>
      <c r="AB126" s="40"/>
      <c r="AC126" s="40"/>
      <c r="AD126" s="40"/>
      <c r="AE126" s="40"/>
      <c r="AT126" s="18" t="s">
        <v>220</v>
      </c>
      <c r="AU126" s="18" t="s">
        <v>87</v>
      </c>
    </row>
    <row r="127" s="12" customFormat="1">
      <c r="A127" s="12"/>
      <c r="B127" s="217"/>
      <c r="C127" s="218"/>
      <c r="D127" s="212" t="s">
        <v>222</v>
      </c>
      <c r="E127" s="219" t="s">
        <v>39</v>
      </c>
      <c r="F127" s="220" t="s">
        <v>1909</v>
      </c>
      <c r="G127" s="218"/>
      <c r="H127" s="221">
        <v>1.1000000000000001</v>
      </c>
      <c r="I127" s="222"/>
      <c r="J127" s="218"/>
      <c r="K127" s="218"/>
      <c r="L127" s="223"/>
      <c r="M127" s="224"/>
      <c r="N127" s="225"/>
      <c r="O127" s="225"/>
      <c r="P127" s="225"/>
      <c r="Q127" s="225"/>
      <c r="R127" s="225"/>
      <c r="S127" s="225"/>
      <c r="T127" s="225"/>
      <c r="U127" s="226"/>
      <c r="V127" s="12"/>
      <c r="W127" s="12"/>
      <c r="X127" s="12"/>
      <c r="Y127" s="12"/>
      <c r="Z127" s="12"/>
      <c r="AA127" s="12"/>
      <c r="AB127" s="12"/>
      <c r="AC127" s="12"/>
      <c r="AD127" s="12"/>
      <c r="AE127" s="12"/>
      <c r="AT127" s="227" t="s">
        <v>222</v>
      </c>
      <c r="AU127" s="227" t="s">
        <v>87</v>
      </c>
      <c r="AV127" s="12" t="s">
        <v>89</v>
      </c>
      <c r="AW127" s="12" t="s">
        <v>41</v>
      </c>
      <c r="AX127" s="12" t="s">
        <v>80</v>
      </c>
      <c r="AY127" s="227" t="s">
        <v>218</v>
      </c>
    </row>
    <row r="128" s="12" customFormat="1">
      <c r="A128" s="12"/>
      <c r="B128" s="217"/>
      <c r="C128" s="218"/>
      <c r="D128" s="212" t="s">
        <v>222</v>
      </c>
      <c r="E128" s="219" t="s">
        <v>39</v>
      </c>
      <c r="F128" s="220" t="s">
        <v>1910</v>
      </c>
      <c r="G128" s="218"/>
      <c r="H128" s="221">
        <v>0.25</v>
      </c>
      <c r="I128" s="222"/>
      <c r="J128" s="218"/>
      <c r="K128" s="218"/>
      <c r="L128" s="223"/>
      <c r="M128" s="224"/>
      <c r="N128" s="225"/>
      <c r="O128" s="225"/>
      <c r="P128" s="225"/>
      <c r="Q128" s="225"/>
      <c r="R128" s="225"/>
      <c r="S128" s="225"/>
      <c r="T128" s="225"/>
      <c r="U128" s="226"/>
      <c r="V128" s="12"/>
      <c r="W128" s="12"/>
      <c r="X128" s="12"/>
      <c r="Y128" s="12"/>
      <c r="Z128" s="12"/>
      <c r="AA128" s="12"/>
      <c r="AB128" s="12"/>
      <c r="AC128" s="12"/>
      <c r="AD128" s="12"/>
      <c r="AE128" s="12"/>
      <c r="AT128" s="227" t="s">
        <v>222</v>
      </c>
      <c r="AU128" s="227" t="s">
        <v>87</v>
      </c>
      <c r="AV128" s="12" t="s">
        <v>89</v>
      </c>
      <c r="AW128" s="12" t="s">
        <v>41</v>
      </c>
      <c r="AX128" s="12" t="s">
        <v>80</v>
      </c>
      <c r="AY128" s="227" t="s">
        <v>218</v>
      </c>
    </row>
    <row r="129" s="16" customFormat="1">
      <c r="A129" s="16"/>
      <c r="B129" s="285"/>
      <c r="C129" s="286"/>
      <c r="D129" s="212" t="s">
        <v>222</v>
      </c>
      <c r="E129" s="287" t="s">
        <v>39</v>
      </c>
      <c r="F129" s="288" t="s">
        <v>923</v>
      </c>
      <c r="G129" s="286"/>
      <c r="H129" s="289">
        <v>1.3500000000000001</v>
      </c>
      <c r="I129" s="290"/>
      <c r="J129" s="286"/>
      <c r="K129" s="286"/>
      <c r="L129" s="291"/>
      <c r="M129" s="292"/>
      <c r="N129" s="293"/>
      <c r="O129" s="293"/>
      <c r="P129" s="293"/>
      <c r="Q129" s="293"/>
      <c r="R129" s="293"/>
      <c r="S129" s="293"/>
      <c r="T129" s="293"/>
      <c r="U129" s="294"/>
      <c r="V129" s="16"/>
      <c r="W129" s="16"/>
      <c r="X129" s="16"/>
      <c r="Y129" s="16"/>
      <c r="Z129" s="16"/>
      <c r="AA129" s="16"/>
      <c r="AB129" s="16"/>
      <c r="AC129" s="16"/>
      <c r="AD129" s="16"/>
      <c r="AE129" s="16"/>
      <c r="AT129" s="295" t="s">
        <v>222</v>
      </c>
      <c r="AU129" s="295" t="s">
        <v>87</v>
      </c>
      <c r="AV129" s="16" t="s">
        <v>229</v>
      </c>
      <c r="AW129" s="16" t="s">
        <v>41</v>
      </c>
      <c r="AX129" s="16" t="s">
        <v>80</v>
      </c>
      <c r="AY129" s="295" t="s">
        <v>218</v>
      </c>
    </row>
    <row r="130" s="12" customFormat="1">
      <c r="A130" s="12"/>
      <c r="B130" s="217"/>
      <c r="C130" s="218"/>
      <c r="D130" s="212" t="s">
        <v>222</v>
      </c>
      <c r="E130" s="219" t="s">
        <v>39</v>
      </c>
      <c r="F130" s="220" t="s">
        <v>1911</v>
      </c>
      <c r="G130" s="218"/>
      <c r="H130" s="221">
        <v>0.183</v>
      </c>
      <c r="I130" s="222"/>
      <c r="J130" s="218"/>
      <c r="K130" s="218"/>
      <c r="L130" s="223"/>
      <c r="M130" s="224"/>
      <c r="N130" s="225"/>
      <c r="O130" s="225"/>
      <c r="P130" s="225"/>
      <c r="Q130" s="225"/>
      <c r="R130" s="225"/>
      <c r="S130" s="225"/>
      <c r="T130" s="225"/>
      <c r="U130" s="226"/>
      <c r="V130" s="12"/>
      <c r="W130" s="12"/>
      <c r="X130" s="12"/>
      <c r="Y130" s="12"/>
      <c r="Z130" s="12"/>
      <c r="AA130" s="12"/>
      <c r="AB130" s="12"/>
      <c r="AC130" s="12"/>
      <c r="AD130" s="12"/>
      <c r="AE130" s="12"/>
      <c r="AT130" s="227" t="s">
        <v>222</v>
      </c>
      <c r="AU130" s="227" t="s">
        <v>87</v>
      </c>
      <c r="AV130" s="12" t="s">
        <v>89</v>
      </c>
      <c r="AW130" s="12" t="s">
        <v>41</v>
      </c>
      <c r="AX130" s="12" t="s">
        <v>80</v>
      </c>
      <c r="AY130" s="227" t="s">
        <v>218</v>
      </c>
    </row>
    <row r="131" s="12" customFormat="1">
      <c r="A131" s="12"/>
      <c r="B131" s="217"/>
      <c r="C131" s="218"/>
      <c r="D131" s="212" t="s">
        <v>222</v>
      </c>
      <c r="E131" s="219" t="s">
        <v>39</v>
      </c>
      <c r="F131" s="220" t="s">
        <v>1912</v>
      </c>
      <c r="G131" s="218"/>
      <c r="H131" s="221">
        <v>0.20000000000000001</v>
      </c>
      <c r="I131" s="222"/>
      <c r="J131" s="218"/>
      <c r="K131" s="218"/>
      <c r="L131" s="223"/>
      <c r="M131" s="224"/>
      <c r="N131" s="225"/>
      <c r="O131" s="225"/>
      <c r="P131" s="225"/>
      <c r="Q131" s="225"/>
      <c r="R131" s="225"/>
      <c r="S131" s="225"/>
      <c r="T131" s="225"/>
      <c r="U131" s="226"/>
      <c r="V131" s="12"/>
      <c r="W131" s="12"/>
      <c r="X131" s="12"/>
      <c r="Y131" s="12"/>
      <c r="Z131" s="12"/>
      <c r="AA131" s="12"/>
      <c r="AB131" s="12"/>
      <c r="AC131" s="12"/>
      <c r="AD131" s="12"/>
      <c r="AE131" s="12"/>
      <c r="AT131" s="227" t="s">
        <v>222</v>
      </c>
      <c r="AU131" s="227" t="s">
        <v>87</v>
      </c>
      <c r="AV131" s="12" t="s">
        <v>89</v>
      </c>
      <c r="AW131" s="12" t="s">
        <v>41</v>
      </c>
      <c r="AX131" s="12" t="s">
        <v>80</v>
      </c>
      <c r="AY131" s="227" t="s">
        <v>218</v>
      </c>
    </row>
    <row r="132" s="12" customFormat="1">
      <c r="A132" s="12"/>
      <c r="B132" s="217"/>
      <c r="C132" s="218"/>
      <c r="D132" s="212" t="s">
        <v>222</v>
      </c>
      <c r="E132" s="219" t="s">
        <v>39</v>
      </c>
      <c r="F132" s="220" t="s">
        <v>1913</v>
      </c>
      <c r="G132" s="218"/>
      <c r="H132" s="221">
        <v>0.033000000000000002</v>
      </c>
      <c r="I132" s="222"/>
      <c r="J132" s="218"/>
      <c r="K132" s="218"/>
      <c r="L132" s="223"/>
      <c r="M132" s="224"/>
      <c r="N132" s="225"/>
      <c r="O132" s="225"/>
      <c r="P132" s="225"/>
      <c r="Q132" s="225"/>
      <c r="R132" s="225"/>
      <c r="S132" s="225"/>
      <c r="T132" s="225"/>
      <c r="U132" s="226"/>
      <c r="V132" s="12"/>
      <c r="W132" s="12"/>
      <c r="X132" s="12"/>
      <c r="Y132" s="12"/>
      <c r="Z132" s="12"/>
      <c r="AA132" s="12"/>
      <c r="AB132" s="12"/>
      <c r="AC132" s="12"/>
      <c r="AD132" s="12"/>
      <c r="AE132" s="12"/>
      <c r="AT132" s="227" t="s">
        <v>222</v>
      </c>
      <c r="AU132" s="227" t="s">
        <v>87</v>
      </c>
      <c r="AV132" s="12" t="s">
        <v>89</v>
      </c>
      <c r="AW132" s="12" t="s">
        <v>41</v>
      </c>
      <c r="AX132" s="12" t="s">
        <v>80</v>
      </c>
      <c r="AY132" s="227" t="s">
        <v>218</v>
      </c>
    </row>
    <row r="133" s="16" customFormat="1">
      <c r="A133" s="16"/>
      <c r="B133" s="285"/>
      <c r="C133" s="286"/>
      <c r="D133" s="212" t="s">
        <v>222</v>
      </c>
      <c r="E133" s="287" t="s">
        <v>39</v>
      </c>
      <c r="F133" s="288" t="s">
        <v>923</v>
      </c>
      <c r="G133" s="286"/>
      <c r="H133" s="289">
        <v>0.41600000000000004</v>
      </c>
      <c r="I133" s="290"/>
      <c r="J133" s="286"/>
      <c r="K133" s="286"/>
      <c r="L133" s="291"/>
      <c r="M133" s="292"/>
      <c r="N133" s="293"/>
      <c r="O133" s="293"/>
      <c r="P133" s="293"/>
      <c r="Q133" s="293"/>
      <c r="R133" s="293"/>
      <c r="S133" s="293"/>
      <c r="T133" s="293"/>
      <c r="U133" s="294"/>
      <c r="V133" s="16"/>
      <c r="W133" s="16"/>
      <c r="X133" s="16"/>
      <c r="Y133" s="16"/>
      <c r="Z133" s="16"/>
      <c r="AA133" s="16"/>
      <c r="AB133" s="16"/>
      <c r="AC133" s="16"/>
      <c r="AD133" s="16"/>
      <c r="AE133" s="16"/>
      <c r="AT133" s="295" t="s">
        <v>222</v>
      </c>
      <c r="AU133" s="295" t="s">
        <v>87</v>
      </c>
      <c r="AV133" s="16" t="s">
        <v>229</v>
      </c>
      <c r="AW133" s="16" t="s">
        <v>41</v>
      </c>
      <c r="AX133" s="16" t="s">
        <v>80</v>
      </c>
      <c r="AY133" s="295" t="s">
        <v>218</v>
      </c>
    </row>
    <row r="134" s="13" customFormat="1">
      <c r="A134" s="13"/>
      <c r="B134" s="228"/>
      <c r="C134" s="229"/>
      <c r="D134" s="212" t="s">
        <v>222</v>
      </c>
      <c r="E134" s="230" t="s">
        <v>1842</v>
      </c>
      <c r="F134" s="231" t="s">
        <v>224</v>
      </c>
      <c r="G134" s="229"/>
      <c r="H134" s="232">
        <v>1.766</v>
      </c>
      <c r="I134" s="233"/>
      <c r="J134" s="229"/>
      <c r="K134" s="229"/>
      <c r="L134" s="234"/>
      <c r="M134" s="235"/>
      <c r="N134" s="236"/>
      <c r="O134" s="236"/>
      <c r="P134" s="236"/>
      <c r="Q134" s="236"/>
      <c r="R134" s="236"/>
      <c r="S134" s="236"/>
      <c r="T134" s="236"/>
      <c r="U134" s="237"/>
      <c r="V134" s="13"/>
      <c r="W134" s="13"/>
      <c r="X134" s="13"/>
      <c r="Y134" s="13"/>
      <c r="Z134" s="13"/>
      <c r="AA134" s="13"/>
      <c r="AB134" s="13"/>
      <c r="AC134" s="13"/>
      <c r="AD134" s="13"/>
      <c r="AE134" s="13"/>
      <c r="AT134" s="238" t="s">
        <v>222</v>
      </c>
      <c r="AU134" s="238" t="s">
        <v>87</v>
      </c>
      <c r="AV134" s="13" t="s">
        <v>217</v>
      </c>
      <c r="AW134" s="13" t="s">
        <v>41</v>
      </c>
      <c r="AX134" s="13" t="s">
        <v>87</v>
      </c>
      <c r="AY134" s="238" t="s">
        <v>218</v>
      </c>
    </row>
    <row r="135" s="2" customFormat="1" ht="33" customHeight="1">
      <c r="A135" s="40"/>
      <c r="B135" s="41"/>
      <c r="C135" s="199" t="s">
        <v>246</v>
      </c>
      <c r="D135" s="199" t="s">
        <v>212</v>
      </c>
      <c r="E135" s="200" t="s">
        <v>1914</v>
      </c>
      <c r="F135" s="201" t="s">
        <v>1915</v>
      </c>
      <c r="G135" s="202" t="s">
        <v>169</v>
      </c>
      <c r="H135" s="203">
        <v>1.766</v>
      </c>
      <c r="I135" s="204"/>
      <c r="J135" s="205">
        <f>ROUND(I135*H135,2)</f>
        <v>0</v>
      </c>
      <c r="K135" s="201" t="s">
        <v>1872</v>
      </c>
      <c r="L135" s="46"/>
      <c r="M135" s="206" t="s">
        <v>39</v>
      </c>
      <c r="N135" s="207" t="s">
        <v>53</v>
      </c>
      <c r="O135" s="87"/>
      <c r="P135" s="208">
        <f>O135*H135</f>
        <v>0</v>
      </c>
      <c r="Q135" s="208">
        <v>0</v>
      </c>
      <c r="R135" s="208">
        <f>Q135*H135</f>
        <v>0</v>
      </c>
      <c r="S135" s="208">
        <v>0</v>
      </c>
      <c r="T135" s="208">
        <f>S135*H135</f>
        <v>0</v>
      </c>
      <c r="U135" s="209" t="s">
        <v>39</v>
      </c>
      <c r="V135" s="40"/>
      <c r="W135" s="40"/>
      <c r="X135" s="40"/>
      <c r="Y135" s="40"/>
      <c r="Z135" s="40"/>
      <c r="AA135" s="40"/>
      <c r="AB135" s="40"/>
      <c r="AC135" s="40"/>
      <c r="AD135" s="40"/>
      <c r="AE135" s="40"/>
      <c r="AR135" s="210" t="s">
        <v>393</v>
      </c>
      <c r="AT135" s="210" t="s">
        <v>212</v>
      </c>
      <c r="AU135" s="210" t="s">
        <v>87</v>
      </c>
      <c r="AY135" s="18" t="s">
        <v>218</v>
      </c>
      <c r="BE135" s="211">
        <f>IF(N135="základní",J135,0)</f>
        <v>0</v>
      </c>
      <c r="BF135" s="211">
        <f>IF(N135="snížená",J135,0)</f>
        <v>0</v>
      </c>
      <c r="BG135" s="211">
        <f>IF(N135="zákl. přenesená",J135,0)</f>
        <v>0</v>
      </c>
      <c r="BH135" s="211">
        <f>IF(N135="sníž. přenesená",J135,0)</f>
        <v>0</v>
      </c>
      <c r="BI135" s="211">
        <f>IF(N135="nulová",J135,0)</f>
        <v>0</v>
      </c>
      <c r="BJ135" s="18" t="s">
        <v>217</v>
      </c>
      <c r="BK135" s="211">
        <f>ROUND(I135*H135,2)</f>
        <v>0</v>
      </c>
      <c r="BL135" s="18" t="s">
        <v>393</v>
      </c>
      <c r="BM135" s="210" t="s">
        <v>1916</v>
      </c>
    </row>
    <row r="136" s="2" customFormat="1">
      <c r="A136" s="40"/>
      <c r="B136" s="41"/>
      <c r="C136" s="42"/>
      <c r="D136" s="212" t="s">
        <v>220</v>
      </c>
      <c r="E136" s="42"/>
      <c r="F136" s="213" t="s">
        <v>1917</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220</v>
      </c>
      <c r="AU136" s="18" t="s">
        <v>87</v>
      </c>
    </row>
    <row r="137" s="2" customFormat="1">
      <c r="A137" s="40"/>
      <c r="B137" s="41"/>
      <c r="C137" s="42"/>
      <c r="D137" s="212" t="s">
        <v>234</v>
      </c>
      <c r="E137" s="42"/>
      <c r="F137" s="239" t="s">
        <v>1918</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234</v>
      </c>
      <c r="AU137" s="18" t="s">
        <v>87</v>
      </c>
    </row>
    <row r="138" s="12" customFormat="1">
      <c r="A138" s="12"/>
      <c r="B138" s="217"/>
      <c r="C138" s="218"/>
      <c r="D138" s="212" t="s">
        <v>222</v>
      </c>
      <c r="E138" s="219" t="s">
        <v>39</v>
      </c>
      <c r="F138" s="220" t="s">
        <v>1842</v>
      </c>
      <c r="G138" s="218"/>
      <c r="H138" s="221">
        <v>1.766</v>
      </c>
      <c r="I138" s="222"/>
      <c r="J138" s="218"/>
      <c r="K138" s="218"/>
      <c r="L138" s="223"/>
      <c r="M138" s="224"/>
      <c r="N138" s="225"/>
      <c r="O138" s="225"/>
      <c r="P138" s="225"/>
      <c r="Q138" s="225"/>
      <c r="R138" s="225"/>
      <c r="S138" s="225"/>
      <c r="T138" s="225"/>
      <c r="U138" s="226"/>
      <c r="V138" s="12"/>
      <c r="W138" s="12"/>
      <c r="X138" s="12"/>
      <c r="Y138" s="12"/>
      <c r="Z138" s="12"/>
      <c r="AA138" s="12"/>
      <c r="AB138" s="12"/>
      <c r="AC138" s="12"/>
      <c r="AD138" s="12"/>
      <c r="AE138" s="12"/>
      <c r="AT138" s="227" t="s">
        <v>222</v>
      </c>
      <c r="AU138" s="227" t="s">
        <v>87</v>
      </c>
      <c r="AV138" s="12" t="s">
        <v>89</v>
      </c>
      <c r="AW138" s="12" t="s">
        <v>41</v>
      </c>
      <c r="AX138" s="12" t="s">
        <v>87</v>
      </c>
      <c r="AY138" s="227" t="s">
        <v>218</v>
      </c>
    </row>
    <row r="139" s="2" customFormat="1" ht="21.75" customHeight="1">
      <c r="A139" s="40"/>
      <c r="B139" s="41"/>
      <c r="C139" s="199" t="s">
        <v>312</v>
      </c>
      <c r="D139" s="199" t="s">
        <v>212</v>
      </c>
      <c r="E139" s="200" t="s">
        <v>1919</v>
      </c>
      <c r="F139" s="201" t="s">
        <v>1920</v>
      </c>
      <c r="G139" s="202" t="s">
        <v>1849</v>
      </c>
      <c r="H139" s="304"/>
      <c r="I139" s="204"/>
      <c r="J139" s="205">
        <f>ROUND(I139*H139,2)</f>
        <v>0</v>
      </c>
      <c r="K139" s="201" t="s">
        <v>1872</v>
      </c>
      <c r="L139" s="46"/>
      <c r="M139" s="206" t="s">
        <v>39</v>
      </c>
      <c r="N139" s="207" t="s">
        <v>53</v>
      </c>
      <c r="O139" s="87"/>
      <c r="P139" s="208">
        <f>O139*H139</f>
        <v>0</v>
      </c>
      <c r="Q139" s="208">
        <v>0</v>
      </c>
      <c r="R139" s="208">
        <f>Q139*H139</f>
        <v>0</v>
      </c>
      <c r="S139" s="208">
        <v>0</v>
      </c>
      <c r="T139" s="208">
        <f>S139*H139</f>
        <v>0</v>
      </c>
      <c r="U139" s="209" t="s">
        <v>39</v>
      </c>
      <c r="V139" s="40"/>
      <c r="W139" s="40"/>
      <c r="X139" s="40"/>
      <c r="Y139" s="40"/>
      <c r="Z139" s="40"/>
      <c r="AA139" s="40"/>
      <c r="AB139" s="40"/>
      <c r="AC139" s="40"/>
      <c r="AD139" s="40"/>
      <c r="AE139" s="40"/>
      <c r="AR139" s="210" t="s">
        <v>217</v>
      </c>
      <c r="AT139" s="210" t="s">
        <v>212</v>
      </c>
      <c r="AU139" s="210" t="s">
        <v>87</v>
      </c>
      <c r="AY139" s="18" t="s">
        <v>218</v>
      </c>
      <c r="BE139" s="211">
        <f>IF(N139="základní",J139,0)</f>
        <v>0</v>
      </c>
      <c r="BF139" s="211">
        <f>IF(N139="snížená",J139,0)</f>
        <v>0</v>
      </c>
      <c r="BG139" s="211">
        <f>IF(N139="zákl. přenesená",J139,0)</f>
        <v>0</v>
      </c>
      <c r="BH139" s="211">
        <f>IF(N139="sníž. přenesená",J139,0)</f>
        <v>0</v>
      </c>
      <c r="BI139" s="211">
        <f>IF(N139="nulová",J139,0)</f>
        <v>0</v>
      </c>
      <c r="BJ139" s="18" t="s">
        <v>217</v>
      </c>
      <c r="BK139" s="211">
        <f>ROUND(I139*H139,2)</f>
        <v>0</v>
      </c>
      <c r="BL139" s="18" t="s">
        <v>217</v>
      </c>
      <c r="BM139" s="210" t="s">
        <v>1921</v>
      </c>
    </row>
    <row r="140" s="2" customFormat="1">
      <c r="A140" s="40"/>
      <c r="B140" s="41"/>
      <c r="C140" s="42"/>
      <c r="D140" s="212" t="s">
        <v>220</v>
      </c>
      <c r="E140" s="42"/>
      <c r="F140" s="213" t="s">
        <v>1920</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220</v>
      </c>
      <c r="AU140" s="18" t="s">
        <v>87</v>
      </c>
    </row>
    <row r="141" s="2" customFormat="1" ht="44.25" customHeight="1">
      <c r="A141" s="40"/>
      <c r="B141" s="41"/>
      <c r="C141" s="199" t="s">
        <v>318</v>
      </c>
      <c r="D141" s="199" t="s">
        <v>212</v>
      </c>
      <c r="E141" s="200" t="s">
        <v>1922</v>
      </c>
      <c r="F141" s="201" t="s">
        <v>1923</v>
      </c>
      <c r="G141" s="202" t="s">
        <v>1849</v>
      </c>
      <c r="H141" s="304"/>
      <c r="I141" s="204"/>
      <c r="J141" s="205">
        <f>ROUND(I141*H141,2)</f>
        <v>0</v>
      </c>
      <c r="K141" s="201" t="s">
        <v>216</v>
      </c>
      <c r="L141" s="46"/>
      <c r="M141" s="206" t="s">
        <v>39</v>
      </c>
      <c r="N141" s="207" t="s">
        <v>53</v>
      </c>
      <c r="O141" s="87"/>
      <c r="P141" s="208">
        <f>O141*H141</f>
        <v>0</v>
      </c>
      <c r="Q141" s="208">
        <v>0</v>
      </c>
      <c r="R141" s="208">
        <f>Q141*H141</f>
        <v>0</v>
      </c>
      <c r="S141" s="208">
        <v>0</v>
      </c>
      <c r="T141" s="208">
        <f>S141*H141</f>
        <v>0</v>
      </c>
      <c r="U141" s="209" t="s">
        <v>39</v>
      </c>
      <c r="V141" s="40"/>
      <c r="W141" s="40"/>
      <c r="X141" s="40"/>
      <c r="Y141" s="40"/>
      <c r="Z141" s="40"/>
      <c r="AA141" s="40"/>
      <c r="AB141" s="40"/>
      <c r="AC141" s="40"/>
      <c r="AD141" s="40"/>
      <c r="AE141" s="40"/>
      <c r="AR141" s="210" t="s">
        <v>217</v>
      </c>
      <c r="AT141" s="210" t="s">
        <v>212</v>
      </c>
      <c r="AU141" s="210" t="s">
        <v>87</v>
      </c>
      <c r="AY141" s="18" t="s">
        <v>218</v>
      </c>
      <c r="BE141" s="211">
        <f>IF(N141="základní",J141,0)</f>
        <v>0</v>
      </c>
      <c r="BF141" s="211">
        <f>IF(N141="snížená",J141,0)</f>
        <v>0</v>
      </c>
      <c r="BG141" s="211">
        <f>IF(N141="zákl. přenesená",J141,0)</f>
        <v>0</v>
      </c>
      <c r="BH141" s="211">
        <f>IF(N141="sníž. přenesená",J141,0)</f>
        <v>0</v>
      </c>
      <c r="BI141" s="211">
        <f>IF(N141="nulová",J141,0)</f>
        <v>0</v>
      </c>
      <c r="BJ141" s="18" t="s">
        <v>217</v>
      </c>
      <c r="BK141" s="211">
        <f>ROUND(I141*H141,2)</f>
        <v>0</v>
      </c>
      <c r="BL141" s="18" t="s">
        <v>217</v>
      </c>
      <c r="BM141" s="210" t="s">
        <v>1924</v>
      </c>
    </row>
    <row r="142" s="2" customFormat="1">
      <c r="A142" s="40"/>
      <c r="B142" s="41"/>
      <c r="C142" s="42"/>
      <c r="D142" s="212" t="s">
        <v>220</v>
      </c>
      <c r="E142" s="42"/>
      <c r="F142" s="213" t="s">
        <v>1923</v>
      </c>
      <c r="G142" s="42"/>
      <c r="H142" s="42"/>
      <c r="I142" s="214"/>
      <c r="J142" s="42"/>
      <c r="K142" s="42"/>
      <c r="L142" s="46"/>
      <c r="M142" s="300"/>
      <c r="N142" s="301"/>
      <c r="O142" s="302"/>
      <c r="P142" s="302"/>
      <c r="Q142" s="302"/>
      <c r="R142" s="302"/>
      <c r="S142" s="302"/>
      <c r="T142" s="302"/>
      <c r="U142" s="303"/>
      <c r="V142" s="40"/>
      <c r="W142" s="40"/>
      <c r="X142" s="40"/>
      <c r="Y142" s="40"/>
      <c r="Z142" s="40"/>
      <c r="AA142" s="40"/>
      <c r="AB142" s="40"/>
      <c r="AC142" s="40"/>
      <c r="AD142" s="40"/>
      <c r="AE142" s="40"/>
      <c r="AT142" s="18" t="s">
        <v>220</v>
      </c>
      <c r="AU142" s="18" t="s">
        <v>87</v>
      </c>
    </row>
    <row r="143" s="2" customFormat="1" ht="6.96" customHeight="1">
      <c r="A143" s="40"/>
      <c r="B143" s="62"/>
      <c r="C143" s="63"/>
      <c r="D143" s="63"/>
      <c r="E143" s="63"/>
      <c r="F143" s="63"/>
      <c r="G143" s="63"/>
      <c r="H143" s="63"/>
      <c r="I143" s="63"/>
      <c r="J143" s="63"/>
      <c r="K143" s="63"/>
      <c r="L143" s="46"/>
      <c r="M143" s="40"/>
      <c r="O143" s="40"/>
      <c r="P143" s="40"/>
      <c r="Q143" s="40"/>
      <c r="R143" s="40"/>
      <c r="S143" s="40"/>
      <c r="T143" s="40"/>
      <c r="U143" s="40"/>
      <c r="V143" s="40"/>
      <c r="W143" s="40"/>
      <c r="X143" s="40"/>
      <c r="Y143" s="40"/>
      <c r="Z143" s="40"/>
      <c r="AA143" s="40"/>
      <c r="AB143" s="40"/>
      <c r="AC143" s="40"/>
      <c r="AD143" s="40"/>
      <c r="AE143" s="40"/>
    </row>
  </sheetData>
  <sheetProtection sheet="1" autoFilter="0" formatColumns="0" formatRows="0" objects="1" scenarios="1" spinCount="100000" saltValue="vAqvVlQcHVPg1bh3kd+vhQ6J864Xyh5aSW0RD8utsAECNWdA24u3yM9OfD78LBpi6ILrxQEdJn9FfbLv/yp7iQ==" hashValue="+0lpMdgc1LydBDAFgmz6GjTGTR+Ebp09eDnJ6vDJ9euwNBTwN+H/H5k0s0+x9Xazw0IysjHL9abMnPE7S+0y7A==" algorithmName="SHA-512" password="CDD6"/>
  <autoFilter ref="C85:K142"/>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c r="AZ2" s="141" t="s">
        <v>167</v>
      </c>
      <c r="BA2" s="141" t="s">
        <v>168</v>
      </c>
      <c r="BB2" s="141" t="s">
        <v>169</v>
      </c>
      <c r="BC2" s="141" t="s">
        <v>170</v>
      </c>
      <c r="BD2" s="141" t="s">
        <v>89</v>
      </c>
    </row>
    <row r="3" hidden="1" s="1" customFormat="1" ht="6.96" customHeight="1">
      <c r="B3" s="142"/>
      <c r="C3" s="143"/>
      <c r="D3" s="143"/>
      <c r="E3" s="143"/>
      <c r="F3" s="143"/>
      <c r="G3" s="143"/>
      <c r="H3" s="143"/>
      <c r="I3" s="143"/>
      <c r="J3" s="143"/>
      <c r="K3" s="143"/>
      <c r="L3" s="21"/>
      <c r="AT3" s="18" t="s">
        <v>89</v>
      </c>
      <c r="AZ3" s="141" t="s">
        <v>171</v>
      </c>
      <c r="BA3" s="141" t="s">
        <v>169</v>
      </c>
      <c r="BB3" s="141" t="s">
        <v>39</v>
      </c>
      <c r="BC3" s="141" t="s">
        <v>172</v>
      </c>
      <c r="BD3" s="141" t="s">
        <v>89</v>
      </c>
    </row>
    <row r="4" hidden="1" s="1" customFormat="1" ht="24.96" customHeight="1">
      <c r="B4" s="21"/>
      <c r="D4" s="144" t="s">
        <v>173</v>
      </c>
      <c r="L4" s="21"/>
      <c r="M4" s="145" t="s">
        <v>10</v>
      </c>
      <c r="AT4" s="18" t="s">
        <v>41</v>
      </c>
      <c r="AZ4" s="141" t="s">
        <v>174</v>
      </c>
      <c r="BA4" s="141" t="s">
        <v>175</v>
      </c>
      <c r="BB4" s="141" t="s">
        <v>169</v>
      </c>
      <c r="BC4" s="141" t="s">
        <v>176</v>
      </c>
      <c r="BD4" s="141" t="s">
        <v>89</v>
      </c>
    </row>
    <row r="5" hidden="1" s="1" customFormat="1" ht="6.96" customHeight="1">
      <c r="B5" s="21"/>
      <c r="L5" s="21"/>
      <c r="AZ5" s="141" t="s">
        <v>177</v>
      </c>
      <c r="BA5" s="141" t="s">
        <v>178</v>
      </c>
      <c r="BB5" s="141" t="s">
        <v>179</v>
      </c>
      <c r="BC5" s="141" t="s">
        <v>180</v>
      </c>
      <c r="BD5" s="141" t="s">
        <v>89</v>
      </c>
    </row>
    <row r="6" hidden="1" s="1" customFormat="1" ht="12" customHeight="1">
      <c r="B6" s="21"/>
      <c r="D6" s="146" t="s">
        <v>16</v>
      </c>
      <c r="L6" s="21"/>
      <c r="AZ6" s="141" t="s">
        <v>181</v>
      </c>
      <c r="BA6" s="141" t="s">
        <v>182</v>
      </c>
      <c r="BB6" s="141" t="s">
        <v>179</v>
      </c>
      <c r="BC6" s="141" t="s">
        <v>183</v>
      </c>
      <c r="BD6" s="141" t="s">
        <v>89</v>
      </c>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185</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187</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ROUND(J89,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ROUND((SUM(BE89:BE219)),  2)</f>
        <v>0</v>
      </c>
      <c r="G35" s="40"/>
      <c r="H35" s="40"/>
      <c r="I35" s="161">
        <v>0.20999999999999999</v>
      </c>
      <c r="J35" s="160">
        <f>ROUND(((SUM(BE89:BE219))*I35),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ROUND((SUM(BF89:BF219)),  2)</f>
        <v>0</v>
      </c>
      <c r="G36" s="40"/>
      <c r="H36" s="40"/>
      <c r="I36" s="161">
        <v>0.14999999999999999</v>
      </c>
      <c r="J36" s="160">
        <f>ROUND(((SUM(BF89:BF219))*I36),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ROUND((SUM(BG89:BG219)),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ROUND((SUM(BH89:BH219)),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ROUND((SUM(BI89:BI219)),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185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Č11 - 1.SK, spojka 5ab - 19ab</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J89</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194</v>
      </c>
      <c r="E64" s="181"/>
      <c r="F64" s="181"/>
      <c r="G64" s="181"/>
      <c r="H64" s="181"/>
      <c r="I64" s="181"/>
      <c r="J64" s="182">
        <f>J156</f>
        <v>0</v>
      </c>
      <c r="K64" s="179"/>
      <c r="L64" s="183"/>
      <c r="S64" s="9"/>
      <c r="T64" s="9"/>
      <c r="U64" s="9"/>
      <c r="V64" s="9"/>
      <c r="W64" s="9"/>
      <c r="X64" s="9"/>
      <c r="Y64" s="9"/>
      <c r="Z64" s="9"/>
      <c r="AA64" s="9"/>
      <c r="AB64" s="9"/>
      <c r="AC64" s="9"/>
      <c r="AD64" s="9"/>
      <c r="AE64" s="9"/>
    </row>
    <row r="65" hidden="1" s="10" customFormat="1" ht="19.92" customHeight="1">
      <c r="A65" s="10"/>
      <c r="B65" s="184"/>
      <c r="C65" s="128"/>
      <c r="D65" s="185" t="s">
        <v>195</v>
      </c>
      <c r="E65" s="186"/>
      <c r="F65" s="186"/>
      <c r="G65" s="186"/>
      <c r="H65" s="186"/>
      <c r="I65" s="186"/>
      <c r="J65" s="187">
        <f>J157</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196</v>
      </c>
      <c r="E66" s="181"/>
      <c r="F66" s="181"/>
      <c r="G66" s="181"/>
      <c r="H66" s="181"/>
      <c r="I66" s="181"/>
      <c r="J66" s="182">
        <f>J196</f>
        <v>0</v>
      </c>
      <c r="K66" s="179"/>
      <c r="L66" s="183"/>
      <c r="S66" s="9"/>
      <c r="T66" s="9"/>
      <c r="U66" s="9"/>
      <c r="V66" s="9"/>
      <c r="W66" s="9"/>
      <c r="X66" s="9"/>
      <c r="Y66" s="9"/>
      <c r="Z66" s="9"/>
      <c r="AA66" s="9"/>
      <c r="AB66" s="9"/>
      <c r="AC66" s="9"/>
      <c r="AD66" s="9"/>
      <c r="AE66" s="9"/>
    </row>
    <row r="67" hidden="1" s="9" customFormat="1" ht="24.96" customHeight="1">
      <c r="A67" s="9"/>
      <c r="B67" s="178"/>
      <c r="C67" s="179"/>
      <c r="D67" s="180" t="s">
        <v>197</v>
      </c>
      <c r="E67" s="181"/>
      <c r="F67" s="181"/>
      <c r="G67" s="181"/>
      <c r="H67" s="181"/>
      <c r="I67" s="181"/>
      <c r="J67" s="182">
        <f>J201</f>
        <v>0</v>
      </c>
      <c r="K67" s="179"/>
      <c r="L67" s="183"/>
      <c r="S67" s="9"/>
      <c r="T67" s="9"/>
      <c r="U67" s="9"/>
      <c r="V67" s="9"/>
      <c r="W67" s="9"/>
      <c r="X67" s="9"/>
      <c r="Y67" s="9"/>
      <c r="Z67" s="9"/>
      <c r="AA67" s="9"/>
      <c r="AB67" s="9"/>
      <c r="AC67" s="9"/>
      <c r="AD67" s="9"/>
      <c r="AE67" s="9"/>
    </row>
    <row r="68" hidden="1"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hidden="1" s="2" customFormat="1" ht="6.96" customHeight="1">
      <c r="A69" s="40"/>
      <c r="B69" s="62"/>
      <c r="C69" s="63"/>
      <c r="D69" s="63"/>
      <c r="E69" s="63"/>
      <c r="F69" s="63"/>
      <c r="G69" s="63"/>
      <c r="H69" s="63"/>
      <c r="I69" s="63"/>
      <c r="J69" s="63"/>
      <c r="K69" s="63"/>
      <c r="L69" s="148"/>
      <c r="S69" s="40"/>
      <c r="T69" s="40"/>
      <c r="U69" s="40"/>
      <c r="V69" s="40"/>
      <c r="W69" s="40"/>
      <c r="X69" s="40"/>
      <c r="Y69" s="40"/>
      <c r="Z69" s="40"/>
      <c r="AA69" s="40"/>
      <c r="AB69" s="40"/>
      <c r="AC69" s="40"/>
      <c r="AD69" s="40"/>
      <c r="AE69" s="40"/>
    </row>
    <row r="70" hidden="1"/>
    <row r="71" hidden="1"/>
    <row r="72" hidden="1"/>
    <row r="73" s="2" customFormat="1" ht="6.96" customHeight="1">
      <c r="A73" s="40"/>
      <c r="B73" s="64"/>
      <c r="C73" s="65"/>
      <c r="D73" s="65"/>
      <c r="E73" s="65"/>
      <c r="F73" s="65"/>
      <c r="G73" s="65"/>
      <c r="H73" s="65"/>
      <c r="I73" s="65"/>
      <c r="J73" s="65"/>
      <c r="K73" s="65"/>
      <c r="L73" s="148"/>
      <c r="S73" s="40"/>
      <c r="T73" s="40"/>
      <c r="U73" s="40"/>
      <c r="V73" s="40"/>
      <c r="W73" s="40"/>
      <c r="X73" s="40"/>
      <c r="Y73" s="40"/>
      <c r="Z73" s="40"/>
      <c r="AA73" s="40"/>
      <c r="AB73" s="40"/>
      <c r="AC73" s="40"/>
      <c r="AD73" s="40"/>
      <c r="AE73" s="40"/>
    </row>
    <row r="74" s="2" customFormat="1" ht="24.96" customHeight="1">
      <c r="A74" s="40"/>
      <c r="B74" s="41"/>
      <c r="C74" s="24" t="s">
        <v>198</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3" t="str">
        <f>E7</f>
        <v>Oprava kolejí a výhybek v žst. Úpořiny - změna1 po prohlídce staveniště</v>
      </c>
      <c r="F77" s="33"/>
      <c r="G77" s="33"/>
      <c r="H77" s="33"/>
      <c r="I77" s="42"/>
      <c r="J77" s="42"/>
      <c r="K77" s="42"/>
      <c r="L77" s="148"/>
      <c r="S77" s="40"/>
      <c r="T77" s="40"/>
      <c r="U77" s="40"/>
      <c r="V77" s="40"/>
      <c r="W77" s="40"/>
      <c r="X77" s="40"/>
      <c r="Y77" s="40"/>
      <c r="Z77" s="40"/>
      <c r="AA77" s="40"/>
      <c r="AB77" s="40"/>
      <c r="AC77" s="40"/>
      <c r="AD77" s="40"/>
      <c r="AE77" s="40"/>
    </row>
    <row r="78" s="1" customFormat="1" ht="12" customHeight="1">
      <c r="B78" s="22"/>
      <c r="C78" s="33" t="s">
        <v>184</v>
      </c>
      <c r="D78" s="23"/>
      <c r="E78" s="23"/>
      <c r="F78" s="23"/>
      <c r="G78" s="23"/>
      <c r="H78" s="23"/>
      <c r="I78" s="23"/>
      <c r="J78" s="23"/>
      <c r="K78" s="23"/>
      <c r="L78" s="21"/>
    </row>
    <row r="79" s="2" customFormat="1" ht="16.5" customHeight="1">
      <c r="A79" s="40"/>
      <c r="B79" s="41"/>
      <c r="C79" s="42"/>
      <c r="D79" s="42"/>
      <c r="E79" s="173" t="s">
        <v>185</v>
      </c>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186</v>
      </c>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6.5" customHeight="1">
      <c r="A81" s="40"/>
      <c r="B81" s="41"/>
      <c r="C81" s="42"/>
      <c r="D81" s="42"/>
      <c r="E81" s="72" t="str">
        <f>E11</f>
        <v>Č11 - 1.SK, spojka 5ab - 19ab</v>
      </c>
      <c r="F81" s="42"/>
      <c r="G81" s="42"/>
      <c r="H81" s="42"/>
      <c r="I81" s="42"/>
      <c r="J81" s="42"/>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2" customHeight="1">
      <c r="A83" s="40"/>
      <c r="B83" s="41"/>
      <c r="C83" s="33" t="s">
        <v>22</v>
      </c>
      <c r="D83" s="42"/>
      <c r="E83" s="42"/>
      <c r="F83" s="28" t="str">
        <f>F14</f>
        <v>ŽST Úpořiny</v>
      </c>
      <c r="G83" s="42"/>
      <c r="H83" s="42"/>
      <c r="I83" s="33" t="s">
        <v>24</v>
      </c>
      <c r="J83" s="75" t="str">
        <f>IF(J14="","",J14)</f>
        <v>27. 1. 2021</v>
      </c>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5.15" customHeight="1">
      <c r="A85" s="40"/>
      <c r="B85" s="41"/>
      <c r="C85" s="33" t="s">
        <v>30</v>
      </c>
      <c r="D85" s="42"/>
      <c r="E85" s="42"/>
      <c r="F85" s="28" t="str">
        <f>E17</f>
        <v>Správa železnic, státní organizac</v>
      </c>
      <c r="G85" s="42"/>
      <c r="H85" s="42"/>
      <c r="I85" s="33" t="s">
        <v>38</v>
      </c>
      <c r="J85" s="38" t="str">
        <f>E23</f>
        <v xml:space="preserve"> </v>
      </c>
      <c r="K85" s="42"/>
      <c r="L85" s="148"/>
      <c r="S85" s="40"/>
      <c r="T85" s="40"/>
      <c r="U85" s="40"/>
      <c r="V85" s="40"/>
      <c r="W85" s="40"/>
      <c r="X85" s="40"/>
      <c r="Y85" s="40"/>
      <c r="Z85" s="40"/>
      <c r="AA85" s="40"/>
      <c r="AB85" s="40"/>
      <c r="AC85" s="40"/>
      <c r="AD85" s="40"/>
      <c r="AE85" s="40"/>
    </row>
    <row r="86" s="2" customFormat="1" ht="40.05" customHeight="1">
      <c r="A86" s="40"/>
      <c r="B86" s="41"/>
      <c r="C86" s="33" t="s">
        <v>36</v>
      </c>
      <c r="D86" s="42"/>
      <c r="E86" s="42"/>
      <c r="F86" s="28" t="str">
        <f>IF(E20="","",E20)</f>
        <v>Vyplň údaj</v>
      </c>
      <c r="G86" s="42"/>
      <c r="H86" s="42"/>
      <c r="I86" s="33" t="s">
        <v>42</v>
      </c>
      <c r="J86" s="38" t="str">
        <f>E26</f>
        <v>Ing. Horák Jiří, horak@szdc.cz, +420 602155923</v>
      </c>
      <c r="K86" s="42"/>
      <c r="L86" s="148"/>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48"/>
      <c r="S87" s="40"/>
      <c r="T87" s="40"/>
      <c r="U87" s="40"/>
      <c r="V87" s="40"/>
      <c r="W87" s="40"/>
      <c r="X87" s="40"/>
      <c r="Y87" s="40"/>
      <c r="Z87" s="40"/>
      <c r="AA87" s="40"/>
      <c r="AB87" s="40"/>
      <c r="AC87" s="40"/>
      <c r="AD87" s="40"/>
      <c r="AE87" s="40"/>
    </row>
    <row r="88" s="11" customFormat="1" ht="29.28" customHeight="1">
      <c r="A88" s="189"/>
      <c r="B88" s="190"/>
      <c r="C88" s="191" t="s">
        <v>199</v>
      </c>
      <c r="D88" s="192" t="s">
        <v>65</v>
      </c>
      <c r="E88" s="192" t="s">
        <v>61</v>
      </c>
      <c r="F88" s="192" t="s">
        <v>62</v>
      </c>
      <c r="G88" s="192" t="s">
        <v>200</v>
      </c>
      <c r="H88" s="192" t="s">
        <v>201</v>
      </c>
      <c r="I88" s="192" t="s">
        <v>202</v>
      </c>
      <c r="J88" s="192" t="s">
        <v>192</v>
      </c>
      <c r="K88" s="193" t="s">
        <v>203</v>
      </c>
      <c r="L88" s="194"/>
      <c r="M88" s="95" t="s">
        <v>39</v>
      </c>
      <c r="N88" s="96" t="s">
        <v>50</v>
      </c>
      <c r="O88" s="96" t="s">
        <v>204</v>
      </c>
      <c r="P88" s="96" t="s">
        <v>205</v>
      </c>
      <c r="Q88" s="96" t="s">
        <v>206</v>
      </c>
      <c r="R88" s="96" t="s">
        <v>207</v>
      </c>
      <c r="S88" s="96" t="s">
        <v>208</v>
      </c>
      <c r="T88" s="96" t="s">
        <v>209</v>
      </c>
      <c r="U88" s="97" t="s">
        <v>210</v>
      </c>
      <c r="V88" s="189"/>
      <c r="W88" s="189"/>
      <c r="X88" s="189"/>
      <c r="Y88" s="189"/>
      <c r="Z88" s="189"/>
      <c r="AA88" s="189"/>
      <c r="AB88" s="189"/>
      <c r="AC88" s="189"/>
      <c r="AD88" s="189"/>
      <c r="AE88" s="189"/>
    </row>
    <row r="89" s="2" customFormat="1" ht="22.8" customHeight="1">
      <c r="A89" s="40"/>
      <c r="B89" s="41"/>
      <c r="C89" s="102" t="s">
        <v>211</v>
      </c>
      <c r="D89" s="42"/>
      <c r="E89" s="42"/>
      <c r="F89" s="42"/>
      <c r="G89" s="42"/>
      <c r="H89" s="42"/>
      <c r="I89" s="42"/>
      <c r="J89" s="195">
        <f>BK89</f>
        <v>0</v>
      </c>
      <c r="K89" s="42"/>
      <c r="L89" s="46"/>
      <c r="M89" s="98"/>
      <c r="N89" s="196"/>
      <c r="O89" s="99"/>
      <c r="P89" s="197">
        <f>P90+SUM(P91:P156)+P196+P201</f>
        <v>0</v>
      </c>
      <c r="Q89" s="99"/>
      <c r="R89" s="197">
        <f>R90+SUM(R91:R156)+R196+R201</f>
        <v>365.45499999999998</v>
      </c>
      <c r="S89" s="99"/>
      <c r="T89" s="197">
        <f>T90+SUM(T91:T156)+T196+T201</f>
        <v>0</v>
      </c>
      <c r="U89" s="100"/>
      <c r="V89" s="40"/>
      <c r="W89" s="40"/>
      <c r="X89" s="40"/>
      <c r="Y89" s="40"/>
      <c r="Z89" s="40"/>
      <c r="AA89" s="40"/>
      <c r="AB89" s="40"/>
      <c r="AC89" s="40"/>
      <c r="AD89" s="40"/>
      <c r="AE89" s="40"/>
      <c r="AT89" s="18" t="s">
        <v>79</v>
      </c>
      <c r="AU89" s="18" t="s">
        <v>193</v>
      </c>
      <c r="BK89" s="198">
        <f>BK90+SUM(BK91:BK156)+BK196+BK201</f>
        <v>0</v>
      </c>
    </row>
    <row r="90" s="2" customFormat="1">
      <c r="A90" s="40"/>
      <c r="B90" s="41"/>
      <c r="C90" s="199" t="s">
        <v>87</v>
      </c>
      <c r="D90" s="199" t="s">
        <v>212</v>
      </c>
      <c r="E90" s="200" t="s">
        <v>213</v>
      </c>
      <c r="F90" s="201" t="s">
        <v>214</v>
      </c>
      <c r="G90" s="202" t="s">
        <v>215</v>
      </c>
      <c r="H90" s="203">
        <v>120</v>
      </c>
      <c r="I90" s="204"/>
      <c r="J90" s="205">
        <f>ROUND(I90*H90,2)</f>
        <v>0</v>
      </c>
      <c r="K90" s="201" t="s">
        <v>216</v>
      </c>
      <c r="L90" s="46"/>
      <c r="M90" s="206" t="s">
        <v>39</v>
      </c>
      <c r="N90" s="207" t="s">
        <v>53</v>
      </c>
      <c r="O90" s="87"/>
      <c r="P90" s="208">
        <f>O90*H90</f>
        <v>0</v>
      </c>
      <c r="Q90" s="208">
        <v>0</v>
      </c>
      <c r="R90" s="208">
        <f>Q90*H90</f>
        <v>0</v>
      </c>
      <c r="S90" s="208">
        <v>0</v>
      </c>
      <c r="T90" s="208">
        <f>S90*H90</f>
        <v>0</v>
      </c>
      <c r="U90" s="209" t="s">
        <v>39</v>
      </c>
      <c r="V90" s="40"/>
      <c r="W90" s="40"/>
      <c r="X90" s="40"/>
      <c r="Y90" s="40"/>
      <c r="Z90" s="40"/>
      <c r="AA90" s="40"/>
      <c r="AB90" s="40"/>
      <c r="AC90" s="40"/>
      <c r="AD90" s="40"/>
      <c r="AE90" s="40"/>
      <c r="AR90" s="210" t="s">
        <v>217</v>
      </c>
      <c r="AT90" s="210" t="s">
        <v>212</v>
      </c>
      <c r="AU90" s="210" t="s">
        <v>80</v>
      </c>
      <c r="AY90" s="18" t="s">
        <v>218</v>
      </c>
      <c r="BE90" s="211">
        <f>IF(N90="základní",J90,0)</f>
        <v>0</v>
      </c>
      <c r="BF90" s="211">
        <f>IF(N90="snížená",J90,0)</f>
        <v>0</v>
      </c>
      <c r="BG90" s="211">
        <f>IF(N90="zákl. přenesená",J90,0)</f>
        <v>0</v>
      </c>
      <c r="BH90" s="211">
        <f>IF(N90="sníž. přenesená",J90,0)</f>
        <v>0</v>
      </c>
      <c r="BI90" s="211">
        <f>IF(N90="nulová",J90,0)</f>
        <v>0</v>
      </c>
      <c r="BJ90" s="18" t="s">
        <v>217</v>
      </c>
      <c r="BK90" s="211">
        <f>ROUND(I90*H90,2)</f>
        <v>0</v>
      </c>
      <c r="BL90" s="18" t="s">
        <v>217</v>
      </c>
      <c r="BM90" s="210" t="s">
        <v>219</v>
      </c>
    </row>
    <row r="91" s="2" customFormat="1">
      <c r="A91" s="40"/>
      <c r="B91" s="41"/>
      <c r="C91" s="42"/>
      <c r="D91" s="212" t="s">
        <v>220</v>
      </c>
      <c r="E91" s="42"/>
      <c r="F91" s="213" t="s">
        <v>221</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220</v>
      </c>
      <c r="AU91" s="18" t="s">
        <v>80</v>
      </c>
    </row>
    <row r="92" s="12" customFormat="1">
      <c r="A92" s="12"/>
      <c r="B92" s="217"/>
      <c r="C92" s="218"/>
      <c r="D92" s="212" t="s">
        <v>222</v>
      </c>
      <c r="E92" s="219" t="s">
        <v>39</v>
      </c>
      <c r="F92" s="220" t="s">
        <v>223</v>
      </c>
      <c r="G92" s="218"/>
      <c r="H92" s="221">
        <v>120</v>
      </c>
      <c r="I92" s="222"/>
      <c r="J92" s="218"/>
      <c r="K92" s="218"/>
      <c r="L92" s="223"/>
      <c r="M92" s="224"/>
      <c r="N92" s="225"/>
      <c r="O92" s="225"/>
      <c r="P92" s="225"/>
      <c r="Q92" s="225"/>
      <c r="R92" s="225"/>
      <c r="S92" s="225"/>
      <c r="T92" s="225"/>
      <c r="U92" s="226"/>
      <c r="V92" s="12"/>
      <c r="W92" s="12"/>
      <c r="X92" s="12"/>
      <c r="Y92" s="12"/>
      <c r="Z92" s="12"/>
      <c r="AA92" s="12"/>
      <c r="AB92" s="12"/>
      <c r="AC92" s="12"/>
      <c r="AD92" s="12"/>
      <c r="AE92" s="12"/>
      <c r="AT92" s="227" t="s">
        <v>222</v>
      </c>
      <c r="AU92" s="227" t="s">
        <v>80</v>
      </c>
      <c r="AV92" s="12" t="s">
        <v>89</v>
      </c>
      <c r="AW92" s="12" t="s">
        <v>41</v>
      </c>
      <c r="AX92" s="12" t="s">
        <v>80</v>
      </c>
      <c r="AY92" s="227" t="s">
        <v>218</v>
      </c>
    </row>
    <row r="93" s="13" customFormat="1">
      <c r="A93" s="13"/>
      <c r="B93" s="228"/>
      <c r="C93" s="229"/>
      <c r="D93" s="212" t="s">
        <v>222</v>
      </c>
      <c r="E93" s="230" t="s">
        <v>39</v>
      </c>
      <c r="F93" s="231" t="s">
        <v>224</v>
      </c>
      <c r="G93" s="229"/>
      <c r="H93" s="232">
        <v>120</v>
      </c>
      <c r="I93" s="233"/>
      <c r="J93" s="229"/>
      <c r="K93" s="229"/>
      <c r="L93" s="234"/>
      <c r="M93" s="235"/>
      <c r="N93" s="236"/>
      <c r="O93" s="236"/>
      <c r="P93" s="236"/>
      <c r="Q93" s="236"/>
      <c r="R93" s="236"/>
      <c r="S93" s="236"/>
      <c r="T93" s="236"/>
      <c r="U93" s="237"/>
      <c r="V93" s="13"/>
      <c r="W93" s="13"/>
      <c r="X93" s="13"/>
      <c r="Y93" s="13"/>
      <c r="Z93" s="13"/>
      <c r="AA93" s="13"/>
      <c r="AB93" s="13"/>
      <c r="AC93" s="13"/>
      <c r="AD93" s="13"/>
      <c r="AE93" s="13"/>
      <c r="AT93" s="238" t="s">
        <v>222</v>
      </c>
      <c r="AU93" s="238" t="s">
        <v>80</v>
      </c>
      <c r="AV93" s="13" t="s">
        <v>217</v>
      </c>
      <c r="AW93" s="13" t="s">
        <v>41</v>
      </c>
      <c r="AX93" s="13" t="s">
        <v>87</v>
      </c>
      <c r="AY93" s="238" t="s">
        <v>218</v>
      </c>
    </row>
    <row r="94" s="2" customFormat="1">
      <c r="A94" s="40"/>
      <c r="B94" s="41"/>
      <c r="C94" s="199" t="s">
        <v>89</v>
      </c>
      <c r="D94" s="199" t="s">
        <v>212</v>
      </c>
      <c r="E94" s="200" t="s">
        <v>225</v>
      </c>
      <c r="F94" s="201" t="s">
        <v>226</v>
      </c>
      <c r="G94" s="202" t="s">
        <v>169</v>
      </c>
      <c r="H94" s="203">
        <v>0.38500000000000001</v>
      </c>
      <c r="I94" s="204"/>
      <c r="J94" s="205">
        <f>ROUND(I94*H94,2)</f>
        <v>0</v>
      </c>
      <c r="K94" s="201" t="s">
        <v>216</v>
      </c>
      <c r="L94" s="46"/>
      <c r="M94" s="206" t="s">
        <v>39</v>
      </c>
      <c r="N94" s="207" t="s">
        <v>53</v>
      </c>
      <c r="O94" s="87"/>
      <c r="P94" s="208">
        <f>O94*H94</f>
        <v>0</v>
      </c>
      <c r="Q94" s="208">
        <v>0</v>
      </c>
      <c r="R94" s="208">
        <f>Q94*H94</f>
        <v>0</v>
      </c>
      <c r="S94" s="208">
        <v>0</v>
      </c>
      <c r="T94" s="208">
        <f>S94*H94</f>
        <v>0</v>
      </c>
      <c r="U94" s="209" t="s">
        <v>39</v>
      </c>
      <c r="V94" s="40"/>
      <c r="W94" s="40"/>
      <c r="X94" s="40"/>
      <c r="Y94" s="40"/>
      <c r="Z94" s="40"/>
      <c r="AA94" s="40"/>
      <c r="AB94" s="40"/>
      <c r="AC94" s="40"/>
      <c r="AD94" s="40"/>
      <c r="AE94" s="40"/>
      <c r="AR94" s="210" t="s">
        <v>217</v>
      </c>
      <c r="AT94" s="210" t="s">
        <v>212</v>
      </c>
      <c r="AU94" s="210" t="s">
        <v>80</v>
      </c>
      <c r="AY94" s="18" t="s">
        <v>218</v>
      </c>
      <c r="BE94" s="211">
        <f>IF(N94="základní",J94,0)</f>
        <v>0</v>
      </c>
      <c r="BF94" s="211">
        <f>IF(N94="snížená",J94,0)</f>
        <v>0</v>
      </c>
      <c r="BG94" s="211">
        <f>IF(N94="zákl. přenesená",J94,0)</f>
        <v>0</v>
      </c>
      <c r="BH94" s="211">
        <f>IF(N94="sníž. přenesená",J94,0)</f>
        <v>0</v>
      </c>
      <c r="BI94" s="211">
        <f>IF(N94="nulová",J94,0)</f>
        <v>0</v>
      </c>
      <c r="BJ94" s="18" t="s">
        <v>217</v>
      </c>
      <c r="BK94" s="211">
        <f>ROUND(I94*H94,2)</f>
        <v>0</v>
      </c>
      <c r="BL94" s="18" t="s">
        <v>217</v>
      </c>
      <c r="BM94" s="210" t="s">
        <v>227</v>
      </c>
    </row>
    <row r="95" s="2" customFormat="1">
      <c r="A95" s="40"/>
      <c r="B95" s="41"/>
      <c r="C95" s="42"/>
      <c r="D95" s="212" t="s">
        <v>220</v>
      </c>
      <c r="E95" s="42"/>
      <c r="F95" s="213" t="s">
        <v>228</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220</v>
      </c>
      <c r="AU95" s="18" t="s">
        <v>80</v>
      </c>
    </row>
    <row r="96" s="12" customFormat="1">
      <c r="A96" s="12"/>
      <c r="B96" s="217"/>
      <c r="C96" s="218"/>
      <c r="D96" s="212" t="s">
        <v>222</v>
      </c>
      <c r="E96" s="219" t="s">
        <v>39</v>
      </c>
      <c r="F96" s="220" t="s">
        <v>176</v>
      </c>
      <c r="G96" s="218"/>
      <c r="H96" s="221">
        <v>0.38500000000000001</v>
      </c>
      <c r="I96" s="222"/>
      <c r="J96" s="218"/>
      <c r="K96" s="218"/>
      <c r="L96" s="223"/>
      <c r="M96" s="224"/>
      <c r="N96" s="225"/>
      <c r="O96" s="225"/>
      <c r="P96" s="225"/>
      <c r="Q96" s="225"/>
      <c r="R96" s="225"/>
      <c r="S96" s="225"/>
      <c r="T96" s="225"/>
      <c r="U96" s="226"/>
      <c r="V96" s="12"/>
      <c r="W96" s="12"/>
      <c r="X96" s="12"/>
      <c r="Y96" s="12"/>
      <c r="Z96" s="12"/>
      <c r="AA96" s="12"/>
      <c r="AB96" s="12"/>
      <c r="AC96" s="12"/>
      <c r="AD96" s="12"/>
      <c r="AE96" s="12"/>
      <c r="AT96" s="227" t="s">
        <v>222</v>
      </c>
      <c r="AU96" s="227" t="s">
        <v>80</v>
      </c>
      <c r="AV96" s="12" t="s">
        <v>89</v>
      </c>
      <c r="AW96" s="12" t="s">
        <v>41</v>
      </c>
      <c r="AX96" s="12" t="s">
        <v>80</v>
      </c>
      <c r="AY96" s="227" t="s">
        <v>218</v>
      </c>
    </row>
    <row r="97" s="13" customFormat="1">
      <c r="A97" s="13"/>
      <c r="B97" s="228"/>
      <c r="C97" s="229"/>
      <c r="D97" s="212" t="s">
        <v>222</v>
      </c>
      <c r="E97" s="230" t="s">
        <v>174</v>
      </c>
      <c r="F97" s="231" t="s">
        <v>224</v>
      </c>
      <c r="G97" s="229"/>
      <c r="H97" s="232">
        <v>0.38500000000000001</v>
      </c>
      <c r="I97" s="233"/>
      <c r="J97" s="229"/>
      <c r="K97" s="229"/>
      <c r="L97" s="234"/>
      <c r="M97" s="235"/>
      <c r="N97" s="236"/>
      <c r="O97" s="236"/>
      <c r="P97" s="236"/>
      <c r="Q97" s="236"/>
      <c r="R97" s="236"/>
      <c r="S97" s="236"/>
      <c r="T97" s="236"/>
      <c r="U97" s="237"/>
      <c r="V97" s="13"/>
      <c r="W97" s="13"/>
      <c r="X97" s="13"/>
      <c r="Y97" s="13"/>
      <c r="Z97" s="13"/>
      <c r="AA97" s="13"/>
      <c r="AB97" s="13"/>
      <c r="AC97" s="13"/>
      <c r="AD97" s="13"/>
      <c r="AE97" s="13"/>
      <c r="AT97" s="238" t="s">
        <v>222</v>
      </c>
      <c r="AU97" s="238" t="s">
        <v>80</v>
      </c>
      <c r="AV97" s="13" t="s">
        <v>217</v>
      </c>
      <c r="AW97" s="13" t="s">
        <v>41</v>
      </c>
      <c r="AX97" s="13" t="s">
        <v>87</v>
      </c>
      <c r="AY97" s="238" t="s">
        <v>218</v>
      </c>
    </row>
    <row r="98" s="2" customFormat="1" ht="16.5" customHeight="1">
      <c r="A98" s="40"/>
      <c r="B98" s="41"/>
      <c r="C98" s="199" t="s">
        <v>229</v>
      </c>
      <c r="D98" s="199" t="s">
        <v>212</v>
      </c>
      <c r="E98" s="200" t="s">
        <v>230</v>
      </c>
      <c r="F98" s="201" t="s">
        <v>231</v>
      </c>
      <c r="G98" s="202" t="s">
        <v>169</v>
      </c>
      <c r="H98" s="203">
        <v>0.83799999999999997</v>
      </c>
      <c r="I98" s="204"/>
      <c r="J98" s="205">
        <f>ROUND(I98*H98,2)</f>
        <v>0</v>
      </c>
      <c r="K98" s="201" t="s">
        <v>216</v>
      </c>
      <c r="L98" s="46"/>
      <c r="M98" s="206" t="s">
        <v>39</v>
      </c>
      <c r="N98" s="207"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217</v>
      </c>
      <c r="AT98" s="210" t="s">
        <v>212</v>
      </c>
      <c r="AU98" s="210" t="s">
        <v>80</v>
      </c>
      <c r="AY98" s="18" t="s">
        <v>218</v>
      </c>
      <c r="BE98" s="211">
        <f>IF(N98="základní",J98,0)</f>
        <v>0</v>
      </c>
      <c r="BF98" s="211">
        <f>IF(N98="snížená",J98,0)</f>
        <v>0</v>
      </c>
      <c r="BG98" s="211">
        <f>IF(N98="zákl. přenesená",J98,0)</f>
        <v>0</v>
      </c>
      <c r="BH98" s="211">
        <f>IF(N98="sníž. přenesená",J98,0)</f>
        <v>0</v>
      </c>
      <c r="BI98" s="211">
        <f>IF(N98="nulová",J98,0)</f>
        <v>0</v>
      </c>
      <c r="BJ98" s="18" t="s">
        <v>217</v>
      </c>
      <c r="BK98" s="211">
        <f>ROUND(I98*H98,2)</f>
        <v>0</v>
      </c>
      <c r="BL98" s="18" t="s">
        <v>217</v>
      </c>
      <c r="BM98" s="210" t="s">
        <v>232</v>
      </c>
    </row>
    <row r="99" s="2" customFormat="1">
      <c r="A99" s="40"/>
      <c r="B99" s="41"/>
      <c r="C99" s="42"/>
      <c r="D99" s="212" t="s">
        <v>220</v>
      </c>
      <c r="E99" s="42"/>
      <c r="F99" s="213" t="s">
        <v>233</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220</v>
      </c>
      <c r="AU99" s="18" t="s">
        <v>80</v>
      </c>
    </row>
    <row r="100" s="2" customFormat="1">
      <c r="A100" s="40"/>
      <c r="B100" s="41"/>
      <c r="C100" s="42"/>
      <c r="D100" s="212" t="s">
        <v>234</v>
      </c>
      <c r="E100" s="42"/>
      <c r="F100" s="239" t="s">
        <v>235</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234</v>
      </c>
      <c r="AU100" s="18" t="s">
        <v>80</v>
      </c>
    </row>
    <row r="101" s="12" customFormat="1">
      <c r="A101" s="12"/>
      <c r="B101" s="217"/>
      <c r="C101" s="218"/>
      <c r="D101" s="212" t="s">
        <v>222</v>
      </c>
      <c r="E101" s="219" t="s">
        <v>39</v>
      </c>
      <c r="F101" s="220" t="s">
        <v>236</v>
      </c>
      <c r="G101" s="218"/>
      <c r="H101" s="221">
        <v>0.83799999999999997</v>
      </c>
      <c r="I101" s="222"/>
      <c r="J101" s="218"/>
      <c r="K101" s="218"/>
      <c r="L101" s="223"/>
      <c r="M101" s="224"/>
      <c r="N101" s="225"/>
      <c r="O101" s="225"/>
      <c r="P101" s="225"/>
      <c r="Q101" s="225"/>
      <c r="R101" s="225"/>
      <c r="S101" s="225"/>
      <c r="T101" s="225"/>
      <c r="U101" s="226"/>
      <c r="V101" s="12"/>
      <c r="W101" s="12"/>
      <c r="X101" s="12"/>
      <c r="Y101" s="12"/>
      <c r="Z101" s="12"/>
      <c r="AA101" s="12"/>
      <c r="AB101" s="12"/>
      <c r="AC101" s="12"/>
      <c r="AD101" s="12"/>
      <c r="AE101" s="12"/>
      <c r="AT101" s="227" t="s">
        <v>222</v>
      </c>
      <c r="AU101" s="227" t="s">
        <v>80</v>
      </c>
      <c r="AV101" s="12" t="s">
        <v>89</v>
      </c>
      <c r="AW101" s="12" t="s">
        <v>41</v>
      </c>
      <c r="AX101" s="12" t="s">
        <v>80</v>
      </c>
      <c r="AY101" s="227" t="s">
        <v>218</v>
      </c>
    </row>
    <row r="102" s="13" customFormat="1">
      <c r="A102" s="13"/>
      <c r="B102" s="228"/>
      <c r="C102" s="229"/>
      <c r="D102" s="212" t="s">
        <v>222</v>
      </c>
      <c r="E102" s="230" t="s">
        <v>39</v>
      </c>
      <c r="F102" s="231" t="s">
        <v>224</v>
      </c>
      <c r="G102" s="229"/>
      <c r="H102" s="232">
        <v>0.83799999999999997</v>
      </c>
      <c r="I102" s="233"/>
      <c r="J102" s="229"/>
      <c r="K102" s="229"/>
      <c r="L102" s="234"/>
      <c r="M102" s="235"/>
      <c r="N102" s="236"/>
      <c r="O102" s="236"/>
      <c r="P102" s="236"/>
      <c r="Q102" s="236"/>
      <c r="R102" s="236"/>
      <c r="S102" s="236"/>
      <c r="T102" s="236"/>
      <c r="U102" s="237"/>
      <c r="V102" s="13"/>
      <c r="W102" s="13"/>
      <c r="X102" s="13"/>
      <c r="Y102" s="13"/>
      <c r="Z102" s="13"/>
      <c r="AA102" s="13"/>
      <c r="AB102" s="13"/>
      <c r="AC102" s="13"/>
      <c r="AD102" s="13"/>
      <c r="AE102" s="13"/>
      <c r="AT102" s="238" t="s">
        <v>222</v>
      </c>
      <c r="AU102" s="238" t="s">
        <v>80</v>
      </c>
      <c r="AV102" s="13" t="s">
        <v>217</v>
      </c>
      <c r="AW102" s="13" t="s">
        <v>41</v>
      </c>
      <c r="AX102" s="13" t="s">
        <v>87</v>
      </c>
      <c r="AY102" s="238" t="s">
        <v>218</v>
      </c>
    </row>
    <row r="103" s="2" customFormat="1" ht="33" customHeight="1">
      <c r="A103" s="40"/>
      <c r="B103" s="41"/>
      <c r="C103" s="199" t="s">
        <v>217</v>
      </c>
      <c r="D103" s="199" t="s">
        <v>212</v>
      </c>
      <c r="E103" s="200" t="s">
        <v>237</v>
      </c>
      <c r="F103" s="201" t="s">
        <v>238</v>
      </c>
      <c r="G103" s="202" t="s">
        <v>239</v>
      </c>
      <c r="H103" s="203">
        <v>20</v>
      </c>
      <c r="I103" s="204"/>
      <c r="J103" s="205">
        <f>ROUND(I103*H103,2)</f>
        <v>0</v>
      </c>
      <c r="K103" s="201" t="s">
        <v>216</v>
      </c>
      <c r="L103" s="46"/>
      <c r="M103" s="206" t="s">
        <v>39</v>
      </c>
      <c r="N103" s="207" t="s">
        <v>53</v>
      </c>
      <c r="O103" s="87"/>
      <c r="P103" s="208">
        <f>O103*H103</f>
        <v>0</v>
      </c>
      <c r="Q103" s="208">
        <v>0</v>
      </c>
      <c r="R103" s="208">
        <f>Q103*H103</f>
        <v>0</v>
      </c>
      <c r="S103" s="208">
        <v>0</v>
      </c>
      <c r="T103" s="208">
        <f>S103*H103</f>
        <v>0</v>
      </c>
      <c r="U103" s="209" t="s">
        <v>39</v>
      </c>
      <c r="V103" s="40"/>
      <c r="W103" s="40"/>
      <c r="X103" s="40"/>
      <c r="Y103" s="40"/>
      <c r="Z103" s="40"/>
      <c r="AA103" s="40"/>
      <c r="AB103" s="40"/>
      <c r="AC103" s="40"/>
      <c r="AD103" s="40"/>
      <c r="AE103" s="40"/>
      <c r="AR103" s="210" t="s">
        <v>217</v>
      </c>
      <c r="AT103" s="210" t="s">
        <v>212</v>
      </c>
      <c r="AU103" s="210" t="s">
        <v>80</v>
      </c>
      <c r="AY103" s="18" t="s">
        <v>218</v>
      </c>
      <c r="BE103" s="211">
        <f>IF(N103="základní",J103,0)</f>
        <v>0</v>
      </c>
      <c r="BF103" s="211">
        <f>IF(N103="snížená",J103,0)</f>
        <v>0</v>
      </c>
      <c r="BG103" s="211">
        <f>IF(N103="zákl. přenesená",J103,0)</f>
        <v>0</v>
      </c>
      <c r="BH103" s="211">
        <f>IF(N103="sníž. přenesená",J103,0)</f>
        <v>0</v>
      </c>
      <c r="BI103" s="211">
        <f>IF(N103="nulová",J103,0)</f>
        <v>0</v>
      </c>
      <c r="BJ103" s="18" t="s">
        <v>217</v>
      </c>
      <c r="BK103" s="211">
        <f>ROUND(I103*H103,2)</f>
        <v>0</v>
      </c>
      <c r="BL103" s="18" t="s">
        <v>217</v>
      </c>
      <c r="BM103" s="210" t="s">
        <v>240</v>
      </c>
    </row>
    <row r="104" s="2" customFormat="1">
      <c r="A104" s="40"/>
      <c r="B104" s="41"/>
      <c r="C104" s="42"/>
      <c r="D104" s="212" t="s">
        <v>220</v>
      </c>
      <c r="E104" s="42"/>
      <c r="F104" s="213" t="s">
        <v>241</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220</v>
      </c>
      <c r="AU104" s="18" t="s">
        <v>80</v>
      </c>
    </row>
    <row r="105" s="2" customFormat="1">
      <c r="A105" s="40"/>
      <c r="B105" s="41"/>
      <c r="C105" s="42"/>
      <c r="D105" s="212" t="s">
        <v>234</v>
      </c>
      <c r="E105" s="42"/>
      <c r="F105" s="239" t="s">
        <v>242</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234</v>
      </c>
      <c r="AU105" s="18" t="s">
        <v>80</v>
      </c>
    </row>
    <row r="106" s="2" customFormat="1" ht="16.5" customHeight="1">
      <c r="A106" s="40"/>
      <c r="B106" s="41"/>
      <c r="C106" s="199" t="s">
        <v>243</v>
      </c>
      <c r="D106" s="199" t="s">
        <v>212</v>
      </c>
      <c r="E106" s="200" t="s">
        <v>244</v>
      </c>
      <c r="F106" s="201" t="s">
        <v>245</v>
      </c>
      <c r="G106" s="202" t="s">
        <v>239</v>
      </c>
      <c r="H106" s="203">
        <v>10</v>
      </c>
      <c r="I106" s="204"/>
      <c r="J106" s="205">
        <f>ROUND(I106*H106,2)</f>
        <v>0</v>
      </c>
      <c r="K106" s="201" t="s">
        <v>216</v>
      </c>
      <c r="L106" s="46"/>
      <c r="M106" s="206" t="s">
        <v>39</v>
      </c>
      <c r="N106" s="207" t="s">
        <v>53</v>
      </c>
      <c r="O106" s="87"/>
      <c r="P106" s="208">
        <f>O106*H106</f>
        <v>0</v>
      </c>
      <c r="Q106" s="208">
        <v>0</v>
      </c>
      <c r="R106" s="208">
        <f>Q106*H106</f>
        <v>0</v>
      </c>
      <c r="S106" s="208">
        <v>0</v>
      </c>
      <c r="T106" s="208">
        <f>S106*H106</f>
        <v>0</v>
      </c>
      <c r="U106" s="209" t="s">
        <v>39</v>
      </c>
      <c r="V106" s="40"/>
      <c r="W106" s="40"/>
      <c r="X106" s="40"/>
      <c r="Y106" s="40"/>
      <c r="Z106" s="40"/>
      <c r="AA106" s="40"/>
      <c r="AB106" s="40"/>
      <c r="AC106" s="40"/>
      <c r="AD106" s="40"/>
      <c r="AE106" s="40"/>
      <c r="AR106" s="210" t="s">
        <v>217</v>
      </c>
      <c r="AT106" s="210" t="s">
        <v>212</v>
      </c>
      <c r="AU106" s="210" t="s">
        <v>80</v>
      </c>
      <c r="AY106" s="18" t="s">
        <v>218</v>
      </c>
      <c r="BE106" s="211">
        <f>IF(N106="základní",J106,0)</f>
        <v>0</v>
      </c>
      <c r="BF106" s="211">
        <f>IF(N106="snížená",J106,0)</f>
        <v>0</v>
      </c>
      <c r="BG106" s="211">
        <f>IF(N106="zákl. přenesená",J106,0)</f>
        <v>0</v>
      </c>
      <c r="BH106" s="211">
        <f>IF(N106="sníž. přenesená",J106,0)</f>
        <v>0</v>
      </c>
      <c r="BI106" s="211">
        <f>IF(N106="nulová",J106,0)</f>
        <v>0</v>
      </c>
      <c r="BJ106" s="18" t="s">
        <v>217</v>
      </c>
      <c r="BK106" s="211">
        <f>ROUND(I106*H106,2)</f>
        <v>0</v>
      </c>
      <c r="BL106" s="18" t="s">
        <v>217</v>
      </c>
      <c r="BM106" s="210" t="s">
        <v>246</v>
      </c>
    </row>
    <row r="107" s="2" customFormat="1">
      <c r="A107" s="40"/>
      <c r="B107" s="41"/>
      <c r="C107" s="42"/>
      <c r="D107" s="212" t="s">
        <v>220</v>
      </c>
      <c r="E107" s="42"/>
      <c r="F107" s="213" t="s">
        <v>247</v>
      </c>
      <c r="G107" s="42"/>
      <c r="H107" s="42"/>
      <c r="I107" s="214"/>
      <c r="J107" s="42"/>
      <c r="K107" s="42"/>
      <c r="L107" s="46"/>
      <c r="M107" s="215"/>
      <c r="N107" s="216"/>
      <c r="O107" s="87"/>
      <c r="P107" s="87"/>
      <c r="Q107" s="87"/>
      <c r="R107" s="87"/>
      <c r="S107" s="87"/>
      <c r="T107" s="87"/>
      <c r="U107" s="88"/>
      <c r="V107" s="40"/>
      <c r="W107" s="40"/>
      <c r="X107" s="40"/>
      <c r="Y107" s="40"/>
      <c r="Z107" s="40"/>
      <c r="AA107" s="40"/>
      <c r="AB107" s="40"/>
      <c r="AC107" s="40"/>
      <c r="AD107" s="40"/>
      <c r="AE107" s="40"/>
      <c r="AT107" s="18" t="s">
        <v>220</v>
      </c>
      <c r="AU107" s="18" t="s">
        <v>80</v>
      </c>
    </row>
    <row r="108" s="2" customFormat="1" ht="16.5" customHeight="1">
      <c r="A108" s="40"/>
      <c r="B108" s="41"/>
      <c r="C108" s="199" t="s">
        <v>248</v>
      </c>
      <c r="D108" s="199" t="s">
        <v>212</v>
      </c>
      <c r="E108" s="200" t="s">
        <v>249</v>
      </c>
      <c r="F108" s="201" t="s">
        <v>250</v>
      </c>
      <c r="G108" s="202" t="s">
        <v>239</v>
      </c>
      <c r="H108" s="203">
        <v>2</v>
      </c>
      <c r="I108" s="204"/>
      <c r="J108" s="205">
        <f>ROUND(I108*H108,2)</f>
        <v>0</v>
      </c>
      <c r="K108" s="201" t="s">
        <v>216</v>
      </c>
      <c r="L108" s="46"/>
      <c r="M108" s="206" t="s">
        <v>39</v>
      </c>
      <c r="N108" s="207" t="s">
        <v>53</v>
      </c>
      <c r="O108" s="87"/>
      <c r="P108" s="208">
        <f>O108*H108</f>
        <v>0</v>
      </c>
      <c r="Q108" s="208">
        <v>0</v>
      </c>
      <c r="R108" s="208">
        <f>Q108*H108</f>
        <v>0</v>
      </c>
      <c r="S108" s="208">
        <v>0</v>
      </c>
      <c r="T108" s="208">
        <f>S108*H108</f>
        <v>0</v>
      </c>
      <c r="U108" s="209" t="s">
        <v>39</v>
      </c>
      <c r="V108" s="40"/>
      <c r="W108" s="40"/>
      <c r="X108" s="40"/>
      <c r="Y108" s="40"/>
      <c r="Z108" s="40"/>
      <c r="AA108" s="40"/>
      <c r="AB108" s="40"/>
      <c r="AC108" s="40"/>
      <c r="AD108" s="40"/>
      <c r="AE108" s="40"/>
      <c r="AR108" s="210" t="s">
        <v>217</v>
      </c>
      <c r="AT108" s="210" t="s">
        <v>212</v>
      </c>
      <c r="AU108" s="210" t="s">
        <v>80</v>
      </c>
      <c r="AY108" s="18" t="s">
        <v>218</v>
      </c>
      <c r="BE108" s="211">
        <f>IF(N108="základní",J108,0)</f>
        <v>0</v>
      </c>
      <c r="BF108" s="211">
        <f>IF(N108="snížená",J108,0)</f>
        <v>0</v>
      </c>
      <c r="BG108" s="211">
        <f>IF(N108="zákl. přenesená",J108,0)</f>
        <v>0</v>
      </c>
      <c r="BH108" s="211">
        <f>IF(N108="sníž. přenesená",J108,0)</f>
        <v>0</v>
      </c>
      <c r="BI108" s="211">
        <f>IF(N108="nulová",J108,0)</f>
        <v>0</v>
      </c>
      <c r="BJ108" s="18" t="s">
        <v>217</v>
      </c>
      <c r="BK108" s="211">
        <f>ROUND(I108*H108,2)</f>
        <v>0</v>
      </c>
      <c r="BL108" s="18" t="s">
        <v>217</v>
      </c>
      <c r="BM108" s="210" t="s">
        <v>251</v>
      </c>
    </row>
    <row r="109" s="2" customFormat="1">
      <c r="A109" s="40"/>
      <c r="B109" s="41"/>
      <c r="C109" s="42"/>
      <c r="D109" s="212" t="s">
        <v>220</v>
      </c>
      <c r="E109" s="42"/>
      <c r="F109" s="213" t="s">
        <v>252</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220</v>
      </c>
      <c r="AU109" s="18" t="s">
        <v>80</v>
      </c>
    </row>
    <row r="110" s="2" customFormat="1">
      <c r="A110" s="40"/>
      <c r="B110" s="41"/>
      <c r="C110" s="42"/>
      <c r="D110" s="212" t="s">
        <v>234</v>
      </c>
      <c r="E110" s="42"/>
      <c r="F110" s="239" t="s">
        <v>253</v>
      </c>
      <c r="G110" s="42"/>
      <c r="H110" s="42"/>
      <c r="I110" s="214"/>
      <c r="J110" s="42"/>
      <c r="K110" s="42"/>
      <c r="L110" s="46"/>
      <c r="M110" s="215"/>
      <c r="N110" s="216"/>
      <c r="O110" s="87"/>
      <c r="P110" s="87"/>
      <c r="Q110" s="87"/>
      <c r="R110" s="87"/>
      <c r="S110" s="87"/>
      <c r="T110" s="87"/>
      <c r="U110" s="88"/>
      <c r="V110" s="40"/>
      <c r="W110" s="40"/>
      <c r="X110" s="40"/>
      <c r="Y110" s="40"/>
      <c r="Z110" s="40"/>
      <c r="AA110" s="40"/>
      <c r="AB110" s="40"/>
      <c r="AC110" s="40"/>
      <c r="AD110" s="40"/>
      <c r="AE110" s="40"/>
      <c r="AT110" s="18" t="s">
        <v>234</v>
      </c>
      <c r="AU110" s="18" t="s">
        <v>80</v>
      </c>
    </row>
    <row r="111" s="2" customFormat="1">
      <c r="A111" s="40"/>
      <c r="B111" s="41"/>
      <c r="C111" s="199" t="s">
        <v>254</v>
      </c>
      <c r="D111" s="199" t="s">
        <v>212</v>
      </c>
      <c r="E111" s="200" t="s">
        <v>255</v>
      </c>
      <c r="F111" s="201" t="s">
        <v>256</v>
      </c>
      <c r="G111" s="202" t="s">
        <v>169</v>
      </c>
      <c r="H111" s="203">
        <v>0.83799999999999997</v>
      </c>
      <c r="I111" s="204"/>
      <c r="J111" s="205">
        <f>ROUND(I111*H111,2)</f>
        <v>0</v>
      </c>
      <c r="K111" s="201" t="s">
        <v>216</v>
      </c>
      <c r="L111" s="46"/>
      <c r="M111" s="206" t="s">
        <v>39</v>
      </c>
      <c r="N111" s="207" t="s">
        <v>53</v>
      </c>
      <c r="O111" s="87"/>
      <c r="P111" s="208">
        <f>O111*H111</f>
        <v>0</v>
      </c>
      <c r="Q111" s="208">
        <v>0</v>
      </c>
      <c r="R111" s="208">
        <f>Q111*H111</f>
        <v>0</v>
      </c>
      <c r="S111" s="208">
        <v>0</v>
      </c>
      <c r="T111" s="208">
        <f>S111*H111</f>
        <v>0</v>
      </c>
      <c r="U111" s="209" t="s">
        <v>39</v>
      </c>
      <c r="V111" s="40"/>
      <c r="W111" s="40"/>
      <c r="X111" s="40"/>
      <c r="Y111" s="40"/>
      <c r="Z111" s="40"/>
      <c r="AA111" s="40"/>
      <c r="AB111" s="40"/>
      <c r="AC111" s="40"/>
      <c r="AD111" s="40"/>
      <c r="AE111" s="40"/>
      <c r="AR111" s="210" t="s">
        <v>217</v>
      </c>
      <c r="AT111" s="210" t="s">
        <v>212</v>
      </c>
      <c r="AU111" s="210" t="s">
        <v>80</v>
      </c>
      <c r="AY111" s="18" t="s">
        <v>218</v>
      </c>
      <c r="BE111" s="211">
        <f>IF(N111="základní",J111,0)</f>
        <v>0</v>
      </c>
      <c r="BF111" s="211">
        <f>IF(N111="snížená",J111,0)</f>
        <v>0</v>
      </c>
      <c r="BG111" s="211">
        <f>IF(N111="zákl. přenesená",J111,0)</f>
        <v>0</v>
      </c>
      <c r="BH111" s="211">
        <f>IF(N111="sníž. přenesená",J111,0)</f>
        <v>0</v>
      </c>
      <c r="BI111" s="211">
        <f>IF(N111="nulová",J111,0)</f>
        <v>0</v>
      </c>
      <c r="BJ111" s="18" t="s">
        <v>217</v>
      </c>
      <c r="BK111" s="211">
        <f>ROUND(I111*H111,2)</f>
        <v>0</v>
      </c>
      <c r="BL111" s="18" t="s">
        <v>217</v>
      </c>
      <c r="BM111" s="210" t="s">
        <v>257</v>
      </c>
    </row>
    <row r="112" s="2" customFormat="1">
      <c r="A112" s="40"/>
      <c r="B112" s="41"/>
      <c r="C112" s="42"/>
      <c r="D112" s="212" t="s">
        <v>220</v>
      </c>
      <c r="E112" s="42"/>
      <c r="F112" s="213" t="s">
        <v>258</v>
      </c>
      <c r="G112" s="42"/>
      <c r="H112" s="42"/>
      <c r="I112" s="214"/>
      <c r="J112" s="42"/>
      <c r="K112" s="42"/>
      <c r="L112" s="46"/>
      <c r="M112" s="215"/>
      <c r="N112" s="216"/>
      <c r="O112" s="87"/>
      <c r="P112" s="87"/>
      <c r="Q112" s="87"/>
      <c r="R112" s="87"/>
      <c r="S112" s="87"/>
      <c r="T112" s="87"/>
      <c r="U112" s="88"/>
      <c r="V112" s="40"/>
      <c r="W112" s="40"/>
      <c r="X112" s="40"/>
      <c r="Y112" s="40"/>
      <c r="Z112" s="40"/>
      <c r="AA112" s="40"/>
      <c r="AB112" s="40"/>
      <c r="AC112" s="40"/>
      <c r="AD112" s="40"/>
      <c r="AE112" s="40"/>
      <c r="AT112" s="18" t="s">
        <v>220</v>
      </c>
      <c r="AU112" s="18" t="s">
        <v>80</v>
      </c>
    </row>
    <row r="113" s="2" customFormat="1">
      <c r="A113" s="40"/>
      <c r="B113" s="41"/>
      <c r="C113" s="42"/>
      <c r="D113" s="212" t="s">
        <v>234</v>
      </c>
      <c r="E113" s="42"/>
      <c r="F113" s="239" t="s">
        <v>259</v>
      </c>
      <c r="G113" s="42"/>
      <c r="H113" s="42"/>
      <c r="I113" s="214"/>
      <c r="J113" s="42"/>
      <c r="K113" s="42"/>
      <c r="L113" s="46"/>
      <c r="M113" s="215"/>
      <c r="N113" s="216"/>
      <c r="O113" s="87"/>
      <c r="P113" s="87"/>
      <c r="Q113" s="87"/>
      <c r="R113" s="87"/>
      <c r="S113" s="87"/>
      <c r="T113" s="87"/>
      <c r="U113" s="88"/>
      <c r="V113" s="40"/>
      <c r="W113" s="40"/>
      <c r="X113" s="40"/>
      <c r="Y113" s="40"/>
      <c r="Z113" s="40"/>
      <c r="AA113" s="40"/>
      <c r="AB113" s="40"/>
      <c r="AC113" s="40"/>
      <c r="AD113" s="40"/>
      <c r="AE113" s="40"/>
      <c r="AT113" s="18" t="s">
        <v>234</v>
      </c>
      <c r="AU113" s="18" t="s">
        <v>80</v>
      </c>
    </row>
    <row r="114" s="12" customFormat="1">
      <c r="A114" s="12"/>
      <c r="B114" s="217"/>
      <c r="C114" s="218"/>
      <c r="D114" s="212" t="s">
        <v>222</v>
      </c>
      <c r="E114" s="219" t="s">
        <v>39</v>
      </c>
      <c r="F114" s="220" t="s">
        <v>260</v>
      </c>
      <c r="G114" s="218"/>
      <c r="H114" s="221">
        <v>0.83799999999999997</v>
      </c>
      <c r="I114" s="222"/>
      <c r="J114" s="218"/>
      <c r="K114" s="218"/>
      <c r="L114" s="223"/>
      <c r="M114" s="224"/>
      <c r="N114" s="225"/>
      <c r="O114" s="225"/>
      <c r="P114" s="225"/>
      <c r="Q114" s="225"/>
      <c r="R114" s="225"/>
      <c r="S114" s="225"/>
      <c r="T114" s="225"/>
      <c r="U114" s="226"/>
      <c r="V114" s="12"/>
      <c r="W114" s="12"/>
      <c r="X114" s="12"/>
      <c r="Y114" s="12"/>
      <c r="Z114" s="12"/>
      <c r="AA114" s="12"/>
      <c r="AB114" s="12"/>
      <c r="AC114" s="12"/>
      <c r="AD114" s="12"/>
      <c r="AE114" s="12"/>
      <c r="AT114" s="227" t="s">
        <v>222</v>
      </c>
      <c r="AU114" s="227" t="s">
        <v>80</v>
      </c>
      <c r="AV114" s="12" t="s">
        <v>89</v>
      </c>
      <c r="AW114" s="12" t="s">
        <v>41</v>
      </c>
      <c r="AX114" s="12" t="s">
        <v>80</v>
      </c>
      <c r="AY114" s="227" t="s">
        <v>218</v>
      </c>
    </row>
    <row r="115" s="13" customFormat="1">
      <c r="A115" s="13"/>
      <c r="B115" s="228"/>
      <c r="C115" s="229"/>
      <c r="D115" s="212" t="s">
        <v>222</v>
      </c>
      <c r="E115" s="230" t="s">
        <v>39</v>
      </c>
      <c r="F115" s="231" t="s">
        <v>224</v>
      </c>
      <c r="G115" s="229"/>
      <c r="H115" s="232">
        <v>0.83799999999999997</v>
      </c>
      <c r="I115" s="233"/>
      <c r="J115" s="229"/>
      <c r="K115" s="229"/>
      <c r="L115" s="234"/>
      <c r="M115" s="235"/>
      <c r="N115" s="236"/>
      <c r="O115" s="236"/>
      <c r="P115" s="236"/>
      <c r="Q115" s="236"/>
      <c r="R115" s="236"/>
      <c r="S115" s="236"/>
      <c r="T115" s="236"/>
      <c r="U115" s="237"/>
      <c r="V115" s="13"/>
      <c r="W115" s="13"/>
      <c r="X115" s="13"/>
      <c r="Y115" s="13"/>
      <c r="Z115" s="13"/>
      <c r="AA115" s="13"/>
      <c r="AB115" s="13"/>
      <c r="AC115" s="13"/>
      <c r="AD115" s="13"/>
      <c r="AE115" s="13"/>
      <c r="AT115" s="238" t="s">
        <v>222</v>
      </c>
      <c r="AU115" s="238" t="s">
        <v>80</v>
      </c>
      <c r="AV115" s="13" t="s">
        <v>217</v>
      </c>
      <c r="AW115" s="13" t="s">
        <v>41</v>
      </c>
      <c r="AX115" s="13" t="s">
        <v>87</v>
      </c>
      <c r="AY115" s="238" t="s">
        <v>218</v>
      </c>
    </row>
    <row r="116" s="2" customFormat="1">
      <c r="A116" s="40"/>
      <c r="B116" s="41"/>
      <c r="C116" s="199" t="s">
        <v>219</v>
      </c>
      <c r="D116" s="199" t="s">
        <v>212</v>
      </c>
      <c r="E116" s="200" t="s">
        <v>261</v>
      </c>
      <c r="F116" s="201" t="s">
        <v>262</v>
      </c>
      <c r="G116" s="202" t="s">
        <v>263</v>
      </c>
      <c r="H116" s="203">
        <v>2</v>
      </c>
      <c r="I116" s="204"/>
      <c r="J116" s="205">
        <f>ROUND(I116*H116,2)</f>
        <v>0</v>
      </c>
      <c r="K116" s="201" t="s">
        <v>216</v>
      </c>
      <c r="L116" s="46"/>
      <c r="M116" s="206" t="s">
        <v>39</v>
      </c>
      <c r="N116" s="207" t="s">
        <v>53</v>
      </c>
      <c r="O116" s="87"/>
      <c r="P116" s="208">
        <f>O116*H116</f>
        <v>0</v>
      </c>
      <c r="Q116" s="208">
        <v>0</v>
      </c>
      <c r="R116" s="208">
        <f>Q116*H116</f>
        <v>0</v>
      </c>
      <c r="S116" s="208">
        <v>0</v>
      </c>
      <c r="T116" s="208">
        <f>S116*H116</f>
        <v>0</v>
      </c>
      <c r="U116" s="209" t="s">
        <v>39</v>
      </c>
      <c r="V116" s="40"/>
      <c r="W116" s="40"/>
      <c r="X116" s="40"/>
      <c r="Y116" s="40"/>
      <c r="Z116" s="40"/>
      <c r="AA116" s="40"/>
      <c r="AB116" s="40"/>
      <c r="AC116" s="40"/>
      <c r="AD116" s="40"/>
      <c r="AE116" s="40"/>
      <c r="AR116" s="210" t="s">
        <v>217</v>
      </c>
      <c r="AT116" s="210" t="s">
        <v>212</v>
      </c>
      <c r="AU116" s="210" t="s">
        <v>80</v>
      </c>
      <c r="AY116" s="18" t="s">
        <v>218</v>
      </c>
      <c r="BE116" s="211">
        <f>IF(N116="základní",J116,0)</f>
        <v>0</v>
      </c>
      <c r="BF116" s="211">
        <f>IF(N116="snížená",J116,0)</f>
        <v>0</v>
      </c>
      <c r="BG116" s="211">
        <f>IF(N116="zákl. přenesená",J116,0)</f>
        <v>0</v>
      </c>
      <c r="BH116" s="211">
        <f>IF(N116="sníž. přenesená",J116,0)</f>
        <v>0</v>
      </c>
      <c r="BI116" s="211">
        <f>IF(N116="nulová",J116,0)</f>
        <v>0</v>
      </c>
      <c r="BJ116" s="18" t="s">
        <v>217</v>
      </c>
      <c r="BK116" s="211">
        <f>ROUND(I116*H116,2)</f>
        <v>0</v>
      </c>
      <c r="BL116" s="18" t="s">
        <v>217</v>
      </c>
      <c r="BM116" s="210" t="s">
        <v>264</v>
      </c>
    </row>
    <row r="117" s="2" customFormat="1">
      <c r="A117" s="40"/>
      <c r="B117" s="41"/>
      <c r="C117" s="42"/>
      <c r="D117" s="212" t="s">
        <v>220</v>
      </c>
      <c r="E117" s="42"/>
      <c r="F117" s="213" t="s">
        <v>265</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220</v>
      </c>
      <c r="AU117" s="18" t="s">
        <v>80</v>
      </c>
    </row>
    <row r="118" s="2" customFormat="1" ht="33" customHeight="1">
      <c r="A118" s="40"/>
      <c r="B118" s="41"/>
      <c r="C118" s="199" t="s">
        <v>266</v>
      </c>
      <c r="D118" s="199" t="s">
        <v>212</v>
      </c>
      <c r="E118" s="200" t="s">
        <v>267</v>
      </c>
      <c r="F118" s="201" t="s">
        <v>268</v>
      </c>
      <c r="G118" s="202" t="s">
        <v>263</v>
      </c>
      <c r="H118" s="203">
        <v>2</v>
      </c>
      <c r="I118" s="204"/>
      <c r="J118" s="205">
        <f>ROUND(I118*H118,2)</f>
        <v>0</v>
      </c>
      <c r="K118" s="201" t="s">
        <v>216</v>
      </c>
      <c r="L118" s="46"/>
      <c r="M118" s="206" t="s">
        <v>39</v>
      </c>
      <c r="N118" s="207" t="s">
        <v>53</v>
      </c>
      <c r="O118" s="87"/>
      <c r="P118" s="208">
        <f>O118*H118</f>
        <v>0</v>
      </c>
      <c r="Q118" s="208">
        <v>0</v>
      </c>
      <c r="R118" s="208">
        <f>Q118*H118</f>
        <v>0</v>
      </c>
      <c r="S118" s="208">
        <v>0</v>
      </c>
      <c r="T118" s="208">
        <f>S118*H118</f>
        <v>0</v>
      </c>
      <c r="U118" s="209" t="s">
        <v>39</v>
      </c>
      <c r="V118" s="40"/>
      <c r="W118" s="40"/>
      <c r="X118" s="40"/>
      <c r="Y118" s="40"/>
      <c r="Z118" s="40"/>
      <c r="AA118" s="40"/>
      <c r="AB118" s="40"/>
      <c r="AC118" s="40"/>
      <c r="AD118" s="40"/>
      <c r="AE118" s="40"/>
      <c r="AR118" s="210" t="s">
        <v>217</v>
      </c>
      <c r="AT118" s="210" t="s">
        <v>212</v>
      </c>
      <c r="AU118" s="210" t="s">
        <v>80</v>
      </c>
      <c r="AY118" s="18" t="s">
        <v>218</v>
      </c>
      <c r="BE118" s="211">
        <f>IF(N118="základní",J118,0)</f>
        <v>0</v>
      </c>
      <c r="BF118" s="211">
        <f>IF(N118="snížená",J118,0)</f>
        <v>0</v>
      </c>
      <c r="BG118" s="211">
        <f>IF(N118="zákl. přenesená",J118,0)</f>
        <v>0</v>
      </c>
      <c r="BH118" s="211">
        <f>IF(N118="sníž. přenesená",J118,0)</f>
        <v>0</v>
      </c>
      <c r="BI118" s="211">
        <f>IF(N118="nulová",J118,0)</f>
        <v>0</v>
      </c>
      <c r="BJ118" s="18" t="s">
        <v>217</v>
      </c>
      <c r="BK118" s="211">
        <f>ROUND(I118*H118,2)</f>
        <v>0</v>
      </c>
      <c r="BL118" s="18" t="s">
        <v>217</v>
      </c>
      <c r="BM118" s="210" t="s">
        <v>269</v>
      </c>
    </row>
    <row r="119" s="2" customFormat="1">
      <c r="A119" s="40"/>
      <c r="B119" s="41"/>
      <c r="C119" s="42"/>
      <c r="D119" s="212" t="s">
        <v>220</v>
      </c>
      <c r="E119" s="42"/>
      <c r="F119" s="213" t="s">
        <v>270</v>
      </c>
      <c r="G119" s="42"/>
      <c r="H119" s="42"/>
      <c r="I119" s="214"/>
      <c r="J119" s="42"/>
      <c r="K119" s="42"/>
      <c r="L119" s="46"/>
      <c r="M119" s="215"/>
      <c r="N119" s="216"/>
      <c r="O119" s="87"/>
      <c r="P119" s="87"/>
      <c r="Q119" s="87"/>
      <c r="R119" s="87"/>
      <c r="S119" s="87"/>
      <c r="T119" s="87"/>
      <c r="U119" s="88"/>
      <c r="V119" s="40"/>
      <c r="W119" s="40"/>
      <c r="X119" s="40"/>
      <c r="Y119" s="40"/>
      <c r="Z119" s="40"/>
      <c r="AA119" s="40"/>
      <c r="AB119" s="40"/>
      <c r="AC119" s="40"/>
      <c r="AD119" s="40"/>
      <c r="AE119" s="40"/>
      <c r="AT119" s="18" t="s">
        <v>220</v>
      </c>
      <c r="AU119" s="18" t="s">
        <v>80</v>
      </c>
    </row>
    <row r="120" s="2" customFormat="1" ht="44.25" customHeight="1">
      <c r="A120" s="40"/>
      <c r="B120" s="41"/>
      <c r="C120" s="199" t="s">
        <v>227</v>
      </c>
      <c r="D120" s="199" t="s">
        <v>212</v>
      </c>
      <c r="E120" s="200" t="s">
        <v>271</v>
      </c>
      <c r="F120" s="201" t="s">
        <v>272</v>
      </c>
      <c r="G120" s="202" t="s">
        <v>273</v>
      </c>
      <c r="H120" s="203">
        <v>0.83799999999999997</v>
      </c>
      <c r="I120" s="204"/>
      <c r="J120" s="205">
        <f>ROUND(I120*H120,2)</f>
        <v>0</v>
      </c>
      <c r="K120" s="201" t="s">
        <v>216</v>
      </c>
      <c r="L120" s="46"/>
      <c r="M120" s="206" t="s">
        <v>39</v>
      </c>
      <c r="N120" s="207" t="s">
        <v>53</v>
      </c>
      <c r="O120" s="87"/>
      <c r="P120" s="208">
        <f>O120*H120</f>
        <v>0</v>
      </c>
      <c r="Q120" s="208">
        <v>0</v>
      </c>
      <c r="R120" s="208">
        <f>Q120*H120</f>
        <v>0</v>
      </c>
      <c r="S120" s="208">
        <v>0</v>
      </c>
      <c r="T120" s="208">
        <f>S120*H120</f>
        <v>0</v>
      </c>
      <c r="U120" s="209" t="s">
        <v>39</v>
      </c>
      <c r="V120" s="40"/>
      <c r="W120" s="40"/>
      <c r="X120" s="40"/>
      <c r="Y120" s="40"/>
      <c r="Z120" s="40"/>
      <c r="AA120" s="40"/>
      <c r="AB120" s="40"/>
      <c r="AC120" s="40"/>
      <c r="AD120" s="40"/>
      <c r="AE120" s="40"/>
      <c r="AR120" s="210" t="s">
        <v>217</v>
      </c>
      <c r="AT120" s="210" t="s">
        <v>212</v>
      </c>
      <c r="AU120" s="210" t="s">
        <v>80</v>
      </c>
      <c r="AY120" s="18" t="s">
        <v>218</v>
      </c>
      <c r="BE120" s="211">
        <f>IF(N120="základní",J120,0)</f>
        <v>0</v>
      </c>
      <c r="BF120" s="211">
        <f>IF(N120="snížená",J120,0)</f>
        <v>0</v>
      </c>
      <c r="BG120" s="211">
        <f>IF(N120="zákl. přenesená",J120,0)</f>
        <v>0</v>
      </c>
      <c r="BH120" s="211">
        <f>IF(N120="sníž. přenesená",J120,0)</f>
        <v>0</v>
      </c>
      <c r="BI120" s="211">
        <f>IF(N120="nulová",J120,0)</f>
        <v>0</v>
      </c>
      <c r="BJ120" s="18" t="s">
        <v>217</v>
      </c>
      <c r="BK120" s="211">
        <f>ROUND(I120*H120,2)</f>
        <v>0</v>
      </c>
      <c r="BL120" s="18" t="s">
        <v>217</v>
      </c>
      <c r="BM120" s="210" t="s">
        <v>274</v>
      </c>
    </row>
    <row r="121" s="2" customFormat="1">
      <c r="A121" s="40"/>
      <c r="B121" s="41"/>
      <c r="C121" s="42"/>
      <c r="D121" s="212" t="s">
        <v>220</v>
      </c>
      <c r="E121" s="42"/>
      <c r="F121" s="213" t="s">
        <v>275</v>
      </c>
      <c r="G121" s="42"/>
      <c r="H121" s="42"/>
      <c r="I121" s="214"/>
      <c r="J121" s="42"/>
      <c r="K121" s="42"/>
      <c r="L121" s="46"/>
      <c r="M121" s="215"/>
      <c r="N121" s="216"/>
      <c r="O121" s="87"/>
      <c r="P121" s="87"/>
      <c r="Q121" s="87"/>
      <c r="R121" s="87"/>
      <c r="S121" s="87"/>
      <c r="T121" s="87"/>
      <c r="U121" s="88"/>
      <c r="V121" s="40"/>
      <c r="W121" s="40"/>
      <c r="X121" s="40"/>
      <c r="Y121" s="40"/>
      <c r="Z121" s="40"/>
      <c r="AA121" s="40"/>
      <c r="AB121" s="40"/>
      <c r="AC121" s="40"/>
      <c r="AD121" s="40"/>
      <c r="AE121" s="40"/>
      <c r="AT121" s="18" t="s">
        <v>220</v>
      </c>
      <c r="AU121" s="18" t="s">
        <v>80</v>
      </c>
    </row>
    <row r="122" s="2" customFormat="1">
      <c r="A122" s="40"/>
      <c r="B122" s="41"/>
      <c r="C122" s="42"/>
      <c r="D122" s="212" t="s">
        <v>234</v>
      </c>
      <c r="E122" s="42"/>
      <c r="F122" s="239" t="s">
        <v>276</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234</v>
      </c>
      <c r="AU122" s="18" t="s">
        <v>80</v>
      </c>
    </row>
    <row r="123" s="12" customFormat="1">
      <c r="A123" s="12"/>
      <c r="B123" s="217"/>
      <c r="C123" s="218"/>
      <c r="D123" s="212" t="s">
        <v>222</v>
      </c>
      <c r="E123" s="219" t="s">
        <v>39</v>
      </c>
      <c r="F123" s="220" t="s">
        <v>277</v>
      </c>
      <c r="G123" s="218"/>
      <c r="H123" s="221">
        <v>0.83799999999999997</v>
      </c>
      <c r="I123" s="222"/>
      <c r="J123" s="218"/>
      <c r="K123" s="218"/>
      <c r="L123" s="223"/>
      <c r="M123" s="224"/>
      <c r="N123" s="225"/>
      <c r="O123" s="225"/>
      <c r="P123" s="225"/>
      <c r="Q123" s="225"/>
      <c r="R123" s="225"/>
      <c r="S123" s="225"/>
      <c r="T123" s="225"/>
      <c r="U123" s="226"/>
      <c r="V123" s="12"/>
      <c r="W123" s="12"/>
      <c r="X123" s="12"/>
      <c r="Y123" s="12"/>
      <c r="Z123" s="12"/>
      <c r="AA123" s="12"/>
      <c r="AB123" s="12"/>
      <c r="AC123" s="12"/>
      <c r="AD123" s="12"/>
      <c r="AE123" s="12"/>
      <c r="AT123" s="227" t="s">
        <v>222</v>
      </c>
      <c r="AU123" s="227" t="s">
        <v>80</v>
      </c>
      <c r="AV123" s="12" t="s">
        <v>89</v>
      </c>
      <c r="AW123" s="12" t="s">
        <v>41</v>
      </c>
      <c r="AX123" s="12" t="s">
        <v>87</v>
      </c>
      <c r="AY123" s="227" t="s">
        <v>218</v>
      </c>
    </row>
    <row r="124" s="2" customFormat="1">
      <c r="A124" s="40"/>
      <c r="B124" s="41"/>
      <c r="C124" s="199" t="s">
        <v>278</v>
      </c>
      <c r="D124" s="199" t="s">
        <v>212</v>
      </c>
      <c r="E124" s="200" t="s">
        <v>279</v>
      </c>
      <c r="F124" s="201" t="s">
        <v>280</v>
      </c>
      <c r="G124" s="202" t="s">
        <v>273</v>
      </c>
      <c r="H124" s="203">
        <v>60</v>
      </c>
      <c r="I124" s="204"/>
      <c r="J124" s="205">
        <f>ROUND(I124*H124,2)</f>
        <v>0</v>
      </c>
      <c r="K124" s="201" t="s">
        <v>216</v>
      </c>
      <c r="L124" s="46"/>
      <c r="M124" s="206" t="s">
        <v>39</v>
      </c>
      <c r="N124" s="207" t="s">
        <v>53</v>
      </c>
      <c r="O124" s="87"/>
      <c r="P124" s="208">
        <f>O124*H124</f>
        <v>0</v>
      </c>
      <c r="Q124" s="208">
        <v>0</v>
      </c>
      <c r="R124" s="208">
        <f>Q124*H124</f>
        <v>0</v>
      </c>
      <c r="S124" s="208">
        <v>0</v>
      </c>
      <c r="T124" s="208">
        <f>S124*H124</f>
        <v>0</v>
      </c>
      <c r="U124" s="209" t="s">
        <v>39</v>
      </c>
      <c r="V124" s="40"/>
      <c r="W124" s="40"/>
      <c r="X124" s="40"/>
      <c r="Y124" s="40"/>
      <c r="Z124" s="40"/>
      <c r="AA124" s="40"/>
      <c r="AB124" s="40"/>
      <c r="AC124" s="40"/>
      <c r="AD124" s="40"/>
      <c r="AE124" s="40"/>
      <c r="AR124" s="210" t="s">
        <v>217</v>
      </c>
      <c r="AT124" s="210" t="s">
        <v>212</v>
      </c>
      <c r="AU124" s="210" t="s">
        <v>80</v>
      </c>
      <c r="AY124" s="18" t="s">
        <v>218</v>
      </c>
      <c r="BE124" s="211">
        <f>IF(N124="základní",J124,0)</f>
        <v>0</v>
      </c>
      <c r="BF124" s="211">
        <f>IF(N124="snížená",J124,0)</f>
        <v>0</v>
      </c>
      <c r="BG124" s="211">
        <f>IF(N124="zákl. přenesená",J124,0)</f>
        <v>0</v>
      </c>
      <c r="BH124" s="211">
        <f>IF(N124="sníž. přenesená",J124,0)</f>
        <v>0</v>
      </c>
      <c r="BI124" s="211">
        <f>IF(N124="nulová",J124,0)</f>
        <v>0</v>
      </c>
      <c r="BJ124" s="18" t="s">
        <v>217</v>
      </c>
      <c r="BK124" s="211">
        <f>ROUND(I124*H124,2)</f>
        <v>0</v>
      </c>
      <c r="BL124" s="18" t="s">
        <v>217</v>
      </c>
      <c r="BM124" s="210" t="s">
        <v>281</v>
      </c>
    </row>
    <row r="125" s="2" customFormat="1">
      <c r="A125" s="40"/>
      <c r="B125" s="41"/>
      <c r="C125" s="42"/>
      <c r="D125" s="212" t="s">
        <v>220</v>
      </c>
      <c r="E125" s="42"/>
      <c r="F125" s="213" t="s">
        <v>282</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220</v>
      </c>
      <c r="AU125" s="18" t="s">
        <v>80</v>
      </c>
    </row>
    <row r="126" s="2" customFormat="1">
      <c r="A126" s="40"/>
      <c r="B126" s="41"/>
      <c r="C126" s="42"/>
      <c r="D126" s="212" t="s">
        <v>234</v>
      </c>
      <c r="E126" s="42"/>
      <c r="F126" s="239" t="s">
        <v>283</v>
      </c>
      <c r="G126" s="42"/>
      <c r="H126" s="42"/>
      <c r="I126" s="214"/>
      <c r="J126" s="42"/>
      <c r="K126" s="42"/>
      <c r="L126" s="46"/>
      <c r="M126" s="215"/>
      <c r="N126" s="216"/>
      <c r="O126" s="87"/>
      <c r="P126" s="87"/>
      <c r="Q126" s="87"/>
      <c r="R126" s="87"/>
      <c r="S126" s="87"/>
      <c r="T126" s="87"/>
      <c r="U126" s="88"/>
      <c r="V126" s="40"/>
      <c r="W126" s="40"/>
      <c r="X126" s="40"/>
      <c r="Y126" s="40"/>
      <c r="Z126" s="40"/>
      <c r="AA126" s="40"/>
      <c r="AB126" s="40"/>
      <c r="AC126" s="40"/>
      <c r="AD126" s="40"/>
      <c r="AE126" s="40"/>
      <c r="AT126" s="18" t="s">
        <v>234</v>
      </c>
      <c r="AU126" s="18" t="s">
        <v>80</v>
      </c>
    </row>
    <row r="127" s="2" customFormat="1" ht="16.5" customHeight="1">
      <c r="A127" s="40"/>
      <c r="B127" s="41"/>
      <c r="C127" s="199" t="s">
        <v>232</v>
      </c>
      <c r="D127" s="199" t="s">
        <v>212</v>
      </c>
      <c r="E127" s="200" t="s">
        <v>284</v>
      </c>
      <c r="F127" s="201" t="s">
        <v>285</v>
      </c>
      <c r="G127" s="202" t="s">
        <v>273</v>
      </c>
      <c r="H127" s="203">
        <v>60</v>
      </c>
      <c r="I127" s="204"/>
      <c r="J127" s="205">
        <f>ROUND(I127*H127,2)</f>
        <v>0</v>
      </c>
      <c r="K127" s="201" t="s">
        <v>216</v>
      </c>
      <c r="L127" s="46"/>
      <c r="M127" s="206" t="s">
        <v>39</v>
      </c>
      <c r="N127" s="207" t="s">
        <v>53</v>
      </c>
      <c r="O127" s="87"/>
      <c r="P127" s="208">
        <f>O127*H127</f>
        <v>0</v>
      </c>
      <c r="Q127" s="208">
        <v>0</v>
      </c>
      <c r="R127" s="208">
        <f>Q127*H127</f>
        <v>0</v>
      </c>
      <c r="S127" s="208">
        <v>0</v>
      </c>
      <c r="T127" s="208">
        <f>S127*H127</f>
        <v>0</v>
      </c>
      <c r="U127" s="209" t="s">
        <v>39</v>
      </c>
      <c r="V127" s="40"/>
      <c r="W127" s="40"/>
      <c r="X127" s="40"/>
      <c r="Y127" s="40"/>
      <c r="Z127" s="40"/>
      <c r="AA127" s="40"/>
      <c r="AB127" s="40"/>
      <c r="AC127" s="40"/>
      <c r="AD127" s="40"/>
      <c r="AE127" s="40"/>
      <c r="AR127" s="210" t="s">
        <v>217</v>
      </c>
      <c r="AT127" s="210" t="s">
        <v>212</v>
      </c>
      <c r="AU127" s="210" t="s">
        <v>80</v>
      </c>
      <c r="AY127" s="18" t="s">
        <v>218</v>
      </c>
      <c r="BE127" s="211">
        <f>IF(N127="základní",J127,0)</f>
        <v>0</v>
      </c>
      <c r="BF127" s="211">
        <f>IF(N127="snížená",J127,0)</f>
        <v>0</v>
      </c>
      <c r="BG127" s="211">
        <f>IF(N127="zákl. přenesená",J127,0)</f>
        <v>0</v>
      </c>
      <c r="BH127" s="211">
        <f>IF(N127="sníž. přenesená",J127,0)</f>
        <v>0</v>
      </c>
      <c r="BI127" s="211">
        <f>IF(N127="nulová",J127,0)</f>
        <v>0</v>
      </c>
      <c r="BJ127" s="18" t="s">
        <v>217</v>
      </c>
      <c r="BK127" s="211">
        <f>ROUND(I127*H127,2)</f>
        <v>0</v>
      </c>
      <c r="BL127" s="18" t="s">
        <v>217</v>
      </c>
      <c r="BM127" s="210" t="s">
        <v>286</v>
      </c>
    </row>
    <row r="128" s="2" customFormat="1">
      <c r="A128" s="40"/>
      <c r="B128" s="41"/>
      <c r="C128" s="42"/>
      <c r="D128" s="212" t="s">
        <v>220</v>
      </c>
      <c r="E128" s="42"/>
      <c r="F128" s="213" t="s">
        <v>287</v>
      </c>
      <c r="G128" s="42"/>
      <c r="H128" s="42"/>
      <c r="I128" s="214"/>
      <c r="J128" s="42"/>
      <c r="K128" s="42"/>
      <c r="L128" s="46"/>
      <c r="M128" s="215"/>
      <c r="N128" s="216"/>
      <c r="O128" s="87"/>
      <c r="P128" s="87"/>
      <c r="Q128" s="87"/>
      <c r="R128" s="87"/>
      <c r="S128" s="87"/>
      <c r="T128" s="87"/>
      <c r="U128" s="88"/>
      <c r="V128" s="40"/>
      <c r="W128" s="40"/>
      <c r="X128" s="40"/>
      <c r="Y128" s="40"/>
      <c r="Z128" s="40"/>
      <c r="AA128" s="40"/>
      <c r="AB128" s="40"/>
      <c r="AC128" s="40"/>
      <c r="AD128" s="40"/>
      <c r="AE128" s="40"/>
      <c r="AT128" s="18" t="s">
        <v>220</v>
      </c>
      <c r="AU128" s="18" t="s">
        <v>80</v>
      </c>
    </row>
    <row r="129" s="2" customFormat="1" ht="16.5" customHeight="1">
      <c r="A129" s="40"/>
      <c r="B129" s="41"/>
      <c r="C129" s="199" t="s">
        <v>288</v>
      </c>
      <c r="D129" s="199" t="s">
        <v>212</v>
      </c>
      <c r="E129" s="200" t="s">
        <v>289</v>
      </c>
      <c r="F129" s="201" t="s">
        <v>290</v>
      </c>
      <c r="G129" s="202" t="s">
        <v>273</v>
      </c>
      <c r="H129" s="203">
        <v>60</v>
      </c>
      <c r="I129" s="204"/>
      <c r="J129" s="205">
        <f>ROUND(I129*H129,2)</f>
        <v>0</v>
      </c>
      <c r="K129" s="201" t="s">
        <v>216</v>
      </c>
      <c r="L129" s="46"/>
      <c r="M129" s="206" t="s">
        <v>39</v>
      </c>
      <c r="N129" s="207" t="s">
        <v>53</v>
      </c>
      <c r="O129" s="87"/>
      <c r="P129" s="208">
        <f>O129*H129</f>
        <v>0</v>
      </c>
      <c r="Q129" s="208">
        <v>0</v>
      </c>
      <c r="R129" s="208">
        <f>Q129*H129</f>
        <v>0</v>
      </c>
      <c r="S129" s="208">
        <v>0</v>
      </c>
      <c r="T129" s="208">
        <f>S129*H129</f>
        <v>0</v>
      </c>
      <c r="U129" s="209" t="s">
        <v>39</v>
      </c>
      <c r="V129" s="40"/>
      <c r="W129" s="40"/>
      <c r="X129" s="40"/>
      <c r="Y129" s="40"/>
      <c r="Z129" s="40"/>
      <c r="AA129" s="40"/>
      <c r="AB129" s="40"/>
      <c r="AC129" s="40"/>
      <c r="AD129" s="40"/>
      <c r="AE129" s="40"/>
      <c r="AR129" s="210" t="s">
        <v>217</v>
      </c>
      <c r="AT129" s="210" t="s">
        <v>212</v>
      </c>
      <c r="AU129" s="210" t="s">
        <v>80</v>
      </c>
      <c r="AY129" s="18" t="s">
        <v>218</v>
      </c>
      <c r="BE129" s="211">
        <f>IF(N129="základní",J129,0)</f>
        <v>0</v>
      </c>
      <c r="BF129" s="211">
        <f>IF(N129="snížená",J129,0)</f>
        <v>0</v>
      </c>
      <c r="BG129" s="211">
        <f>IF(N129="zákl. přenesená",J129,0)</f>
        <v>0</v>
      </c>
      <c r="BH129" s="211">
        <f>IF(N129="sníž. přenesená",J129,0)</f>
        <v>0</v>
      </c>
      <c r="BI129" s="211">
        <f>IF(N129="nulová",J129,0)</f>
        <v>0</v>
      </c>
      <c r="BJ129" s="18" t="s">
        <v>217</v>
      </c>
      <c r="BK129" s="211">
        <f>ROUND(I129*H129,2)</f>
        <v>0</v>
      </c>
      <c r="BL129" s="18" t="s">
        <v>217</v>
      </c>
      <c r="BM129" s="210" t="s">
        <v>291</v>
      </c>
    </row>
    <row r="130" s="2" customFormat="1">
      <c r="A130" s="40"/>
      <c r="B130" s="41"/>
      <c r="C130" s="42"/>
      <c r="D130" s="212" t="s">
        <v>220</v>
      </c>
      <c r="E130" s="42"/>
      <c r="F130" s="213" t="s">
        <v>292</v>
      </c>
      <c r="G130" s="42"/>
      <c r="H130" s="42"/>
      <c r="I130" s="214"/>
      <c r="J130" s="42"/>
      <c r="K130" s="42"/>
      <c r="L130" s="46"/>
      <c r="M130" s="215"/>
      <c r="N130" s="216"/>
      <c r="O130" s="87"/>
      <c r="P130" s="87"/>
      <c r="Q130" s="87"/>
      <c r="R130" s="87"/>
      <c r="S130" s="87"/>
      <c r="T130" s="87"/>
      <c r="U130" s="88"/>
      <c r="V130" s="40"/>
      <c r="W130" s="40"/>
      <c r="X130" s="40"/>
      <c r="Y130" s="40"/>
      <c r="Z130" s="40"/>
      <c r="AA130" s="40"/>
      <c r="AB130" s="40"/>
      <c r="AC130" s="40"/>
      <c r="AD130" s="40"/>
      <c r="AE130" s="40"/>
      <c r="AT130" s="18" t="s">
        <v>220</v>
      </c>
      <c r="AU130" s="18" t="s">
        <v>80</v>
      </c>
    </row>
    <row r="131" s="2" customFormat="1">
      <c r="A131" s="40"/>
      <c r="B131" s="41"/>
      <c r="C131" s="42"/>
      <c r="D131" s="212" t="s">
        <v>234</v>
      </c>
      <c r="E131" s="42"/>
      <c r="F131" s="239" t="s">
        <v>293</v>
      </c>
      <c r="G131" s="42"/>
      <c r="H131" s="42"/>
      <c r="I131" s="214"/>
      <c r="J131" s="42"/>
      <c r="K131" s="42"/>
      <c r="L131" s="46"/>
      <c r="M131" s="215"/>
      <c r="N131" s="216"/>
      <c r="O131" s="87"/>
      <c r="P131" s="87"/>
      <c r="Q131" s="87"/>
      <c r="R131" s="87"/>
      <c r="S131" s="87"/>
      <c r="T131" s="87"/>
      <c r="U131" s="88"/>
      <c r="V131" s="40"/>
      <c r="W131" s="40"/>
      <c r="X131" s="40"/>
      <c r="Y131" s="40"/>
      <c r="Z131" s="40"/>
      <c r="AA131" s="40"/>
      <c r="AB131" s="40"/>
      <c r="AC131" s="40"/>
      <c r="AD131" s="40"/>
      <c r="AE131" s="40"/>
      <c r="AT131" s="18" t="s">
        <v>234</v>
      </c>
      <c r="AU131" s="18" t="s">
        <v>80</v>
      </c>
    </row>
    <row r="132" s="12" customFormat="1">
      <c r="A132" s="12"/>
      <c r="B132" s="217"/>
      <c r="C132" s="218"/>
      <c r="D132" s="212" t="s">
        <v>222</v>
      </c>
      <c r="E132" s="219" t="s">
        <v>39</v>
      </c>
      <c r="F132" s="220" t="s">
        <v>294</v>
      </c>
      <c r="G132" s="218"/>
      <c r="H132" s="221">
        <v>60</v>
      </c>
      <c r="I132" s="222"/>
      <c r="J132" s="218"/>
      <c r="K132" s="218"/>
      <c r="L132" s="223"/>
      <c r="M132" s="224"/>
      <c r="N132" s="225"/>
      <c r="O132" s="225"/>
      <c r="P132" s="225"/>
      <c r="Q132" s="225"/>
      <c r="R132" s="225"/>
      <c r="S132" s="225"/>
      <c r="T132" s="225"/>
      <c r="U132" s="226"/>
      <c r="V132" s="12"/>
      <c r="W132" s="12"/>
      <c r="X132" s="12"/>
      <c r="Y132" s="12"/>
      <c r="Z132" s="12"/>
      <c r="AA132" s="12"/>
      <c r="AB132" s="12"/>
      <c r="AC132" s="12"/>
      <c r="AD132" s="12"/>
      <c r="AE132" s="12"/>
      <c r="AT132" s="227" t="s">
        <v>222</v>
      </c>
      <c r="AU132" s="227" t="s">
        <v>80</v>
      </c>
      <c r="AV132" s="12" t="s">
        <v>89</v>
      </c>
      <c r="AW132" s="12" t="s">
        <v>41</v>
      </c>
      <c r="AX132" s="12" t="s">
        <v>80</v>
      </c>
      <c r="AY132" s="227" t="s">
        <v>218</v>
      </c>
    </row>
    <row r="133" s="13" customFormat="1">
      <c r="A133" s="13"/>
      <c r="B133" s="228"/>
      <c r="C133" s="229"/>
      <c r="D133" s="212" t="s">
        <v>222</v>
      </c>
      <c r="E133" s="230" t="s">
        <v>39</v>
      </c>
      <c r="F133" s="231" t="s">
        <v>224</v>
      </c>
      <c r="G133" s="229"/>
      <c r="H133" s="232">
        <v>60</v>
      </c>
      <c r="I133" s="233"/>
      <c r="J133" s="229"/>
      <c r="K133" s="229"/>
      <c r="L133" s="234"/>
      <c r="M133" s="235"/>
      <c r="N133" s="236"/>
      <c r="O133" s="236"/>
      <c r="P133" s="236"/>
      <c r="Q133" s="236"/>
      <c r="R133" s="236"/>
      <c r="S133" s="236"/>
      <c r="T133" s="236"/>
      <c r="U133" s="237"/>
      <c r="V133" s="13"/>
      <c r="W133" s="13"/>
      <c r="X133" s="13"/>
      <c r="Y133" s="13"/>
      <c r="Z133" s="13"/>
      <c r="AA133" s="13"/>
      <c r="AB133" s="13"/>
      <c r="AC133" s="13"/>
      <c r="AD133" s="13"/>
      <c r="AE133" s="13"/>
      <c r="AT133" s="238" t="s">
        <v>222</v>
      </c>
      <c r="AU133" s="238" t="s">
        <v>80</v>
      </c>
      <c r="AV133" s="13" t="s">
        <v>217</v>
      </c>
      <c r="AW133" s="13" t="s">
        <v>41</v>
      </c>
      <c r="AX133" s="13" t="s">
        <v>87</v>
      </c>
      <c r="AY133" s="238" t="s">
        <v>218</v>
      </c>
    </row>
    <row r="134" s="2" customFormat="1">
      <c r="A134" s="40"/>
      <c r="B134" s="41"/>
      <c r="C134" s="199" t="s">
        <v>240</v>
      </c>
      <c r="D134" s="199" t="s">
        <v>212</v>
      </c>
      <c r="E134" s="200" t="s">
        <v>295</v>
      </c>
      <c r="F134" s="201" t="s">
        <v>296</v>
      </c>
      <c r="G134" s="202" t="s">
        <v>273</v>
      </c>
      <c r="H134" s="203">
        <v>11.699999999999999</v>
      </c>
      <c r="I134" s="204"/>
      <c r="J134" s="205">
        <f>ROUND(I134*H134,2)</f>
        <v>0</v>
      </c>
      <c r="K134" s="201" t="s">
        <v>216</v>
      </c>
      <c r="L134" s="46"/>
      <c r="M134" s="206" t="s">
        <v>39</v>
      </c>
      <c r="N134" s="207" t="s">
        <v>53</v>
      </c>
      <c r="O134" s="87"/>
      <c r="P134" s="208">
        <f>O134*H134</f>
        <v>0</v>
      </c>
      <c r="Q134" s="208">
        <v>0</v>
      </c>
      <c r="R134" s="208">
        <f>Q134*H134</f>
        <v>0</v>
      </c>
      <c r="S134" s="208">
        <v>0</v>
      </c>
      <c r="T134" s="208">
        <f>S134*H134</f>
        <v>0</v>
      </c>
      <c r="U134" s="209" t="s">
        <v>39</v>
      </c>
      <c r="V134" s="40"/>
      <c r="W134" s="40"/>
      <c r="X134" s="40"/>
      <c r="Y134" s="40"/>
      <c r="Z134" s="40"/>
      <c r="AA134" s="40"/>
      <c r="AB134" s="40"/>
      <c r="AC134" s="40"/>
      <c r="AD134" s="40"/>
      <c r="AE134" s="40"/>
      <c r="AR134" s="210" t="s">
        <v>217</v>
      </c>
      <c r="AT134" s="210" t="s">
        <v>212</v>
      </c>
      <c r="AU134" s="210" t="s">
        <v>80</v>
      </c>
      <c r="AY134" s="18" t="s">
        <v>218</v>
      </c>
      <c r="BE134" s="211">
        <f>IF(N134="základní",J134,0)</f>
        <v>0</v>
      </c>
      <c r="BF134" s="211">
        <f>IF(N134="snížená",J134,0)</f>
        <v>0</v>
      </c>
      <c r="BG134" s="211">
        <f>IF(N134="zákl. přenesená",J134,0)</f>
        <v>0</v>
      </c>
      <c r="BH134" s="211">
        <f>IF(N134="sníž. přenesená",J134,0)</f>
        <v>0</v>
      </c>
      <c r="BI134" s="211">
        <f>IF(N134="nulová",J134,0)</f>
        <v>0</v>
      </c>
      <c r="BJ134" s="18" t="s">
        <v>217</v>
      </c>
      <c r="BK134" s="211">
        <f>ROUND(I134*H134,2)</f>
        <v>0</v>
      </c>
      <c r="BL134" s="18" t="s">
        <v>217</v>
      </c>
      <c r="BM134" s="210" t="s">
        <v>297</v>
      </c>
    </row>
    <row r="135" s="2" customFormat="1">
      <c r="A135" s="40"/>
      <c r="B135" s="41"/>
      <c r="C135" s="42"/>
      <c r="D135" s="212" t="s">
        <v>220</v>
      </c>
      <c r="E135" s="42"/>
      <c r="F135" s="213" t="s">
        <v>298</v>
      </c>
      <c r="G135" s="42"/>
      <c r="H135" s="42"/>
      <c r="I135" s="214"/>
      <c r="J135" s="42"/>
      <c r="K135" s="42"/>
      <c r="L135" s="46"/>
      <c r="M135" s="215"/>
      <c r="N135" s="216"/>
      <c r="O135" s="87"/>
      <c r="P135" s="87"/>
      <c r="Q135" s="87"/>
      <c r="R135" s="87"/>
      <c r="S135" s="87"/>
      <c r="T135" s="87"/>
      <c r="U135" s="88"/>
      <c r="V135" s="40"/>
      <c r="W135" s="40"/>
      <c r="X135" s="40"/>
      <c r="Y135" s="40"/>
      <c r="Z135" s="40"/>
      <c r="AA135" s="40"/>
      <c r="AB135" s="40"/>
      <c r="AC135" s="40"/>
      <c r="AD135" s="40"/>
      <c r="AE135" s="40"/>
      <c r="AT135" s="18" t="s">
        <v>220</v>
      </c>
      <c r="AU135" s="18" t="s">
        <v>80</v>
      </c>
    </row>
    <row r="136" s="2" customFormat="1">
      <c r="A136" s="40"/>
      <c r="B136" s="41"/>
      <c r="C136" s="42"/>
      <c r="D136" s="212" t="s">
        <v>234</v>
      </c>
      <c r="E136" s="42"/>
      <c r="F136" s="239" t="s">
        <v>299</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234</v>
      </c>
      <c r="AU136" s="18" t="s">
        <v>80</v>
      </c>
    </row>
    <row r="137" s="12" customFormat="1">
      <c r="A137" s="12"/>
      <c r="B137" s="217"/>
      <c r="C137" s="218"/>
      <c r="D137" s="212" t="s">
        <v>222</v>
      </c>
      <c r="E137" s="219" t="s">
        <v>39</v>
      </c>
      <c r="F137" s="220" t="s">
        <v>300</v>
      </c>
      <c r="G137" s="218"/>
      <c r="H137" s="221">
        <v>11.699999999999999</v>
      </c>
      <c r="I137" s="222"/>
      <c r="J137" s="218"/>
      <c r="K137" s="218"/>
      <c r="L137" s="223"/>
      <c r="M137" s="224"/>
      <c r="N137" s="225"/>
      <c r="O137" s="225"/>
      <c r="P137" s="225"/>
      <c r="Q137" s="225"/>
      <c r="R137" s="225"/>
      <c r="S137" s="225"/>
      <c r="T137" s="225"/>
      <c r="U137" s="226"/>
      <c r="V137" s="12"/>
      <c r="W137" s="12"/>
      <c r="X137" s="12"/>
      <c r="Y137" s="12"/>
      <c r="Z137" s="12"/>
      <c r="AA137" s="12"/>
      <c r="AB137" s="12"/>
      <c r="AC137" s="12"/>
      <c r="AD137" s="12"/>
      <c r="AE137" s="12"/>
      <c r="AT137" s="227" t="s">
        <v>222</v>
      </c>
      <c r="AU137" s="227" t="s">
        <v>80</v>
      </c>
      <c r="AV137" s="12" t="s">
        <v>89</v>
      </c>
      <c r="AW137" s="12" t="s">
        <v>41</v>
      </c>
      <c r="AX137" s="12" t="s">
        <v>80</v>
      </c>
      <c r="AY137" s="227" t="s">
        <v>218</v>
      </c>
    </row>
    <row r="138" s="13" customFormat="1">
      <c r="A138" s="13"/>
      <c r="B138" s="228"/>
      <c r="C138" s="229"/>
      <c r="D138" s="212" t="s">
        <v>222</v>
      </c>
      <c r="E138" s="230" t="s">
        <v>39</v>
      </c>
      <c r="F138" s="231" t="s">
        <v>224</v>
      </c>
      <c r="G138" s="229"/>
      <c r="H138" s="232">
        <v>11.699999999999999</v>
      </c>
      <c r="I138" s="233"/>
      <c r="J138" s="229"/>
      <c r="K138" s="229"/>
      <c r="L138" s="234"/>
      <c r="M138" s="235"/>
      <c r="N138" s="236"/>
      <c r="O138" s="236"/>
      <c r="P138" s="236"/>
      <c r="Q138" s="236"/>
      <c r="R138" s="236"/>
      <c r="S138" s="236"/>
      <c r="T138" s="236"/>
      <c r="U138" s="237"/>
      <c r="V138" s="13"/>
      <c r="W138" s="13"/>
      <c r="X138" s="13"/>
      <c r="Y138" s="13"/>
      <c r="Z138" s="13"/>
      <c r="AA138" s="13"/>
      <c r="AB138" s="13"/>
      <c r="AC138" s="13"/>
      <c r="AD138" s="13"/>
      <c r="AE138" s="13"/>
      <c r="AT138" s="238" t="s">
        <v>222</v>
      </c>
      <c r="AU138" s="238" t="s">
        <v>80</v>
      </c>
      <c r="AV138" s="13" t="s">
        <v>217</v>
      </c>
      <c r="AW138" s="13" t="s">
        <v>41</v>
      </c>
      <c r="AX138" s="13" t="s">
        <v>87</v>
      </c>
      <c r="AY138" s="238" t="s">
        <v>218</v>
      </c>
    </row>
    <row r="139" s="2" customFormat="1" ht="16.5" customHeight="1">
      <c r="A139" s="40"/>
      <c r="B139" s="41"/>
      <c r="C139" s="199" t="s">
        <v>8</v>
      </c>
      <c r="D139" s="199" t="s">
        <v>212</v>
      </c>
      <c r="E139" s="200" t="s">
        <v>301</v>
      </c>
      <c r="F139" s="201" t="s">
        <v>302</v>
      </c>
      <c r="G139" s="202" t="s">
        <v>179</v>
      </c>
      <c r="H139" s="203">
        <v>3</v>
      </c>
      <c r="I139" s="204"/>
      <c r="J139" s="205">
        <f>ROUND(I139*H139,2)</f>
        <v>0</v>
      </c>
      <c r="K139" s="201" t="s">
        <v>216</v>
      </c>
      <c r="L139" s="46"/>
      <c r="M139" s="206" t="s">
        <v>39</v>
      </c>
      <c r="N139" s="207" t="s">
        <v>53</v>
      </c>
      <c r="O139" s="87"/>
      <c r="P139" s="208">
        <f>O139*H139</f>
        <v>0</v>
      </c>
      <c r="Q139" s="208">
        <v>0</v>
      </c>
      <c r="R139" s="208">
        <f>Q139*H139</f>
        <v>0</v>
      </c>
      <c r="S139" s="208">
        <v>0</v>
      </c>
      <c r="T139" s="208">
        <f>S139*H139</f>
        <v>0</v>
      </c>
      <c r="U139" s="209" t="s">
        <v>39</v>
      </c>
      <c r="V139" s="40"/>
      <c r="W139" s="40"/>
      <c r="X139" s="40"/>
      <c r="Y139" s="40"/>
      <c r="Z139" s="40"/>
      <c r="AA139" s="40"/>
      <c r="AB139" s="40"/>
      <c r="AC139" s="40"/>
      <c r="AD139" s="40"/>
      <c r="AE139" s="40"/>
      <c r="AR139" s="210" t="s">
        <v>217</v>
      </c>
      <c r="AT139" s="210" t="s">
        <v>212</v>
      </c>
      <c r="AU139" s="210" t="s">
        <v>80</v>
      </c>
      <c r="AY139" s="18" t="s">
        <v>218</v>
      </c>
      <c r="BE139" s="211">
        <f>IF(N139="základní",J139,0)</f>
        <v>0</v>
      </c>
      <c r="BF139" s="211">
        <f>IF(N139="snížená",J139,0)</f>
        <v>0</v>
      </c>
      <c r="BG139" s="211">
        <f>IF(N139="zákl. přenesená",J139,0)</f>
        <v>0</v>
      </c>
      <c r="BH139" s="211">
        <f>IF(N139="sníž. přenesená",J139,0)</f>
        <v>0</v>
      </c>
      <c r="BI139" s="211">
        <f>IF(N139="nulová",J139,0)</f>
        <v>0</v>
      </c>
      <c r="BJ139" s="18" t="s">
        <v>217</v>
      </c>
      <c r="BK139" s="211">
        <f>ROUND(I139*H139,2)</f>
        <v>0</v>
      </c>
      <c r="BL139" s="18" t="s">
        <v>217</v>
      </c>
      <c r="BM139" s="210" t="s">
        <v>303</v>
      </c>
    </row>
    <row r="140" s="2" customFormat="1">
      <c r="A140" s="40"/>
      <c r="B140" s="41"/>
      <c r="C140" s="42"/>
      <c r="D140" s="212" t="s">
        <v>220</v>
      </c>
      <c r="E140" s="42"/>
      <c r="F140" s="213" t="s">
        <v>304</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220</v>
      </c>
      <c r="AU140" s="18" t="s">
        <v>80</v>
      </c>
    </row>
    <row r="141" s="12" customFormat="1">
      <c r="A141" s="12"/>
      <c r="B141" s="217"/>
      <c r="C141" s="218"/>
      <c r="D141" s="212" t="s">
        <v>222</v>
      </c>
      <c r="E141" s="219" t="s">
        <v>39</v>
      </c>
      <c r="F141" s="220" t="s">
        <v>305</v>
      </c>
      <c r="G141" s="218"/>
      <c r="H141" s="221">
        <v>3</v>
      </c>
      <c r="I141" s="222"/>
      <c r="J141" s="218"/>
      <c r="K141" s="218"/>
      <c r="L141" s="223"/>
      <c r="M141" s="224"/>
      <c r="N141" s="225"/>
      <c r="O141" s="225"/>
      <c r="P141" s="225"/>
      <c r="Q141" s="225"/>
      <c r="R141" s="225"/>
      <c r="S141" s="225"/>
      <c r="T141" s="225"/>
      <c r="U141" s="226"/>
      <c r="V141" s="12"/>
      <c r="W141" s="12"/>
      <c r="X141" s="12"/>
      <c r="Y141" s="12"/>
      <c r="Z141" s="12"/>
      <c r="AA141" s="12"/>
      <c r="AB141" s="12"/>
      <c r="AC141" s="12"/>
      <c r="AD141" s="12"/>
      <c r="AE141" s="12"/>
      <c r="AT141" s="227" t="s">
        <v>222</v>
      </c>
      <c r="AU141" s="227" t="s">
        <v>80</v>
      </c>
      <c r="AV141" s="12" t="s">
        <v>89</v>
      </c>
      <c r="AW141" s="12" t="s">
        <v>41</v>
      </c>
      <c r="AX141" s="12" t="s">
        <v>80</v>
      </c>
      <c r="AY141" s="227" t="s">
        <v>218</v>
      </c>
    </row>
    <row r="142" s="13" customFormat="1">
      <c r="A142" s="13"/>
      <c r="B142" s="228"/>
      <c r="C142" s="229"/>
      <c r="D142" s="212" t="s">
        <v>222</v>
      </c>
      <c r="E142" s="230" t="s">
        <v>39</v>
      </c>
      <c r="F142" s="231" t="s">
        <v>224</v>
      </c>
      <c r="G142" s="229"/>
      <c r="H142" s="232">
        <v>3</v>
      </c>
      <c r="I142" s="233"/>
      <c r="J142" s="229"/>
      <c r="K142" s="229"/>
      <c r="L142" s="234"/>
      <c r="M142" s="235"/>
      <c r="N142" s="236"/>
      <c r="O142" s="236"/>
      <c r="P142" s="236"/>
      <c r="Q142" s="236"/>
      <c r="R142" s="236"/>
      <c r="S142" s="236"/>
      <c r="T142" s="236"/>
      <c r="U142" s="237"/>
      <c r="V142" s="13"/>
      <c r="W142" s="13"/>
      <c r="X142" s="13"/>
      <c r="Y142" s="13"/>
      <c r="Z142" s="13"/>
      <c r="AA142" s="13"/>
      <c r="AB142" s="13"/>
      <c r="AC142" s="13"/>
      <c r="AD142" s="13"/>
      <c r="AE142" s="13"/>
      <c r="AT142" s="238" t="s">
        <v>222</v>
      </c>
      <c r="AU142" s="238" t="s">
        <v>80</v>
      </c>
      <c r="AV142" s="13" t="s">
        <v>217</v>
      </c>
      <c r="AW142" s="13" t="s">
        <v>41</v>
      </c>
      <c r="AX142" s="13" t="s">
        <v>87</v>
      </c>
      <c r="AY142" s="238" t="s">
        <v>218</v>
      </c>
    </row>
    <row r="143" s="2" customFormat="1" ht="21.75" customHeight="1">
      <c r="A143" s="40"/>
      <c r="B143" s="41"/>
      <c r="C143" s="199" t="s">
        <v>246</v>
      </c>
      <c r="D143" s="199" t="s">
        <v>212</v>
      </c>
      <c r="E143" s="200" t="s">
        <v>306</v>
      </c>
      <c r="F143" s="201" t="s">
        <v>307</v>
      </c>
      <c r="G143" s="202" t="s">
        <v>179</v>
      </c>
      <c r="H143" s="203">
        <v>389.18900000000002</v>
      </c>
      <c r="I143" s="204"/>
      <c r="J143" s="205">
        <f>ROUND(I143*H143,2)</f>
        <v>0</v>
      </c>
      <c r="K143" s="201" t="s">
        <v>216</v>
      </c>
      <c r="L143" s="46"/>
      <c r="M143" s="206" t="s">
        <v>39</v>
      </c>
      <c r="N143" s="207" t="s">
        <v>53</v>
      </c>
      <c r="O143" s="87"/>
      <c r="P143" s="208">
        <f>O143*H143</f>
        <v>0</v>
      </c>
      <c r="Q143" s="208">
        <v>0</v>
      </c>
      <c r="R143" s="208">
        <f>Q143*H143</f>
        <v>0</v>
      </c>
      <c r="S143" s="208">
        <v>0</v>
      </c>
      <c r="T143" s="208">
        <f>S143*H143</f>
        <v>0</v>
      </c>
      <c r="U143" s="209" t="s">
        <v>39</v>
      </c>
      <c r="V143" s="40"/>
      <c r="W143" s="40"/>
      <c r="X143" s="40"/>
      <c r="Y143" s="40"/>
      <c r="Z143" s="40"/>
      <c r="AA143" s="40"/>
      <c r="AB143" s="40"/>
      <c r="AC143" s="40"/>
      <c r="AD143" s="40"/>
      <c r="AE143" s="40"/>
      <c r="AR143" s="210" t="s">
        <v>217</v>
      </c>
      <c r="AT143" s="210" t="s">
        <v>212</v>
      </c>
      <c r="AU143" s="210" t="s">
        <v>80</v>
      </c>
      <c r="AY143" s="18" t="s">
        <v>218</v>
      </c>
      <c r="BE143" s="211">
        <f>IF(N143="základní",J143,0)</f>
        <v>0</v>
      </c>
      <c r="BF143" s="211">
        <f>IF(N143="snížená",J143,0)</f>
        <v>0</v>
      </c>
      <c r="BG143" s="211">
        <f>IF(N143="zákl. přenesená",J143,0)</f>
        <v>0</v>
      </c>
      <c r="BH143" s="211">
        <f>IF(N143="sníž. přenesená",J143,0)</f>
        <v>0</v>
      </c>
      <c r="BI143" s="211">
        <f>IF(N143="nulová",J143,0)</f>
        <v>0</v>
      </c>
      <c r="BJ143" s="18" t="s">
        <v>217</v>
      </c>
      <c r="BK143" s="211">
        <f>ROUND(I143*H143,2)</f>
        <v>0</v>
      </c>
      <c r="BL143" s="18" t="s">
        <v>217</v>
      </c>
      <c r="BM143" s="210" t="s">
        <v>308</v>
      </c>
    </row>
    <row r="144" s="2" customFormat="1">
      <c r="A144" s="40"/>
      <c r="B144" s="41"/>
      <c r="C144" s="42"/>
      <c r="D144" s="212" t="s">
        <v>220</v>
      </c>
      <c r="E144" s="42"/>
      <c r="F144" s="213" t="s">
        <v>309</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220</v>
      </c>
      <c r="AU144" s="18" t="s">
        <v>80</v>
      </c>
    </row>
    <row r="145" s="14" customFormat="1">
      <c r="A145" s="14"/>
      <c r="B145" s="240"/>
      <c r="C145" s="241"/>
      <c r="D145" s="212" t="s">
        <v>222</v>
      </c>
      <c r="E145" s="242" t="s">
        <v>39</v>
      </c>
      <c r="F145" s="243" t="s">
        <v>310</v>
      </c>
      <c r="G145" s="241"/>
      <c r="H145" s="242" t="s">
        <v>39</v>
      </c>
      <c r="I145" s="244"/>
      <c r="J145" s="241"/>
      <c r="K145" s="241"/>
      <c r="L145" s="245"/>
      <c r="M145" s="246"/>
      <c r="N145" s="247"/>
      <c r="O145" s="247"/>
      <c r="P145" s="247"/>
      <c r="Q145" s="247"/>
      <c r="R145" s="247"/>
      <c r="S145" s="247"/>
      <c r="T145" s="247"/>
      <c r="U145" s="248"/>
      <c r="V145" s="14"/>
      <c r="W145" s="14"/>
      <c r="X145" s="14"/>
      <c r="Y145" s="14"/>
      <c r="Z145" s="14"/>
      <c r="AA145" s="14"/>
      <c r="AB145" s="14"/>
      <c r="AC145" s="14"/>
      <c r="AD145" s="14"/>
      <c r="AE145" s="14"/>
      <c r="AT145" s="249" t="s">
        <v>222</v>
      </c>
      <c r="AU145" s="249" t="s">
        <v>80</v>
      </c>
      <c r="AV145" s="14" t="s">
        <v>87</v>
      </c>
      <c r="AW145" s="14" t="s">
        <v>41</v>
      </c>
      <c r="AX145" s="14" t="s">
        <v>80</v>
      </c>
      <c r="AY145" s="249" t="s">
        <v>218</v>
      </c>
    </row>
    <row r="146" s="12" customFormat="1">
      <c r="A146" s="12"/>
      <c r="B146" s="217"/>
      <c r="C146" s="218"/>
      <c r="D146" s="212" t="s">
        <v>222</v>
      </c>
      <c r="E146" s="219" t="s">
        <v>39</v>
      </c>
      <c r="F146" s="220" t="s">
        <v>311</v>
      </c>
      <c r="G146" s="218"/>
      <c r="H146" s="221">
        <v>389.18900000000002</v>
      </c>
      <c r="I146" s="222"/>
      <c r="J146" s="218"/>
      <c r="K146" s="218"/>
      <c r="L146" s="223"/>
      <c r="M146" s="224"/>
      <c r="N146" s="225"/>
      <c r="O146" s="225"/>
      <c r="P146" s="225"/>
      <c r="Q146" s="225"/>
      <c r="R146" s="225"/>
      <c r="S146" s="225"/>
      <c r="T146" s="225"/>
      <c r="U146" s="226"/>
      <c r="V146" s="12"/>
      <c r="W146" s="12"/>
      <c r="X146" s="12"/>
      <c r="Y146" s="12"/>
      <c r="Z146" s="12"/>
      <c r="AA146" s="12"/>
      <c r="AB146" s="12"/>
      <c r="AC146" s="12"/>
      <c r="AD146" s="12"/>
      <c r="AE146" s="12"/>
      <c r="AT146" s="227" t="s">
        <v>222</v>
      </c>
      <c r="AU146" s="227" t="s">
        <v>80</v>
      </c>
      <c r="AV146" s="12" t="s">
        <v>89</v>
      </c>
      <c r="AW146" s="12" t="s">
        <v>41</v>
      </c>
      <c r="AX146" s="12" t="s">
        <v>80</v>
      </c>
      <c r="AY146" s="227" t="s">
        <v>218</v>
      </c>
    </row>
    <row r="147" s="13" customFormat="1">
      <c r="A147" s="13"/>
      <c r="B147" s="228"/>
      <c r="C147" s="229"/>
      <c r="D147" s="212" t="s">
        <v>222</v>
      </c>
      <c r="E147" s="230" t="s">
        <v>39</v>
      </c>
      <c r="F147" s="231" t="s">
        <v>224</v>
      </c>
      <c r="G147" s="229"/>
      <c r="H147" s="232">
        <v>389.18900000000002</v>
      </c>
      <c r="I147" s="233"/>
      <c r="J147" s="229"/>
      <c r="K147" s="229"/>
      <c r="L147" s="234"/>
      <c r="M147" s="235"/>
      <c r="N147" s="236"/>
      <c r="O147" s="236"/>
      <c r="P147" s="236"/>
      <c r="Q147" s="236"/>
      <c r="R147" s="236"/>
      <c r="S147" s="236"/>
      <c r="T147" s="236"/>
      <c r="U147" s="237"/>
      <c r="V147" s="13"/>
      <c r="W147" s="13"/>
      <c r="X147" s="13"/>
      <c r="Y147" s="13"/>
      <c r="Z147" s="13"/>
      <c r="AA147" s="13"/>
      <c r="AB147" s="13"/>
      <c r="AC147" s="13"/>
      <c r="AD147" s="13"/>
      <c r="AE147" s="13"/>
      <c r="AT147" s="238" t="s">
        <v>222</v>
      </c>
      <c r="AU147" s="238" t="s">
        <v>80</v>
      </c>
      <c r="AV147" s="13" t="s">
        <v>217</v>
      </c>
      <c r="AW147" s="13" t="s">
        <v>41</v>
      </c>
      <c r="AX147" s="13" t="s">
        <v>87</v>
      </c>
      <c r="AY147" s="238" t="s">
        <v>218</v>
      </c>
    </row>
    <row r="148" s="2" customFormat="1" ht="16.5" customHeight="1">
      <c r="A148" s="40"/>
      <c r="B148" s="41"/>
      <c r="C148" s="250" t="s">
        <v>312</v>
      </c>
      <c r="D148" s="250" t="s">
        <v>313</v>
      </c>
      <c r="E148" s="251" t="s">
        <v>314</v>
      </c>
      <c r="F148" s="252" t="s">
        <v>315</v>
      </c>
      <c r="G148" s="253" t="s">
        <v>179</v>
      </c>
      <c r="H148" s="254">
        <v>350</v>
      </c>
      <c r="I148" s="255"/>
      <c r="J148" s="256">
        <f>ROUND(I148*H148,2)</f>
        <v>0</v>
      </c>
      <c r="K148" s="252" t="s">
        <v>216</v>
      </c>
      <c r="L148" s="257"/>
      <c r="M148" s="258" t="s">
        <v>39</v>
      </c>
      <c r="N148" s="259" t="s">
        <v>53</v>
      </c>
      <c r="O148" s="87"/>
      <c r="P148" s="208">
        <f>O148*H148</f>
        <v>0</v>
      </c>
      <c r="Q148" s="208">
        <v>1</v>
      </c>
      <c r="R148" s="208">
        <f>Q148*H148</f>
        <v>350</v>
      </c>
      <c r="S148" s="208">
        <v>0</v>
      </c>
      <c r="T148" s="208">
        <f>S148*H148</f>
        <v>0</v>
      </c>
      <c r="U148" s="209" t="s">
        <v>39</v>
      </c>
      <c r="V148" s="40"/>
      <c r="W148" s="40"/>
      <c r="X148" s="40"/>
      <c r="Y148" s="40"/>
      <c r="Z148" s="40"/>
      <c r="AA148" s="40"/>
      <c r="AB148" s="40"/>
      <c r="AC148" s="40"/>
      <c r="AD148" s="40"/>
      <c r="AE148" s="40"/>
      <c r="AR148" s="210" t="s">
        <v>219</v>
      </c>
      <c r="AT148" s="210" t="s">
        <v>313</v>
      </c>
      <c r="AU148" s="210" t="s">
        <v>80</v>
      </c>
      <c r="AY148" s="18" t="s">
        <v>218</v>
      </c>
      <c r="BE148" s="211">
        <f>IF(N148="základní",J148,0)</f>
        <v>0</v>
      </c>
      <c r="BF148" s="211">
        <f>IF(N148="snížená",J148,0)</f>
        <v>0</v>
      </c>
      <c r="BG148" s="211">
        <f>IF(N148="zákl. přenesená",J148,0)</f>
        <v>0</v>
      </c>
      <c r="BH148" s="211">
        <f>IF(N148="sníž. přenesená",J148,0)</f>
        <v>0</v>
      </c>
      <c r="BI148" s="211">
        <f>IF(N148="nulová",J148,0)</f>
        <v>0</v>
      </c>
      <c r="BJ148" s="18" t="s">
        <v>217</v>
      </c>
      <c r="BK148" s="211">
        <f>ROUND(I148*H148,2)</f>
        <v>0</v>
      </c>
      <c r="BL148" s="18" t="s">
        <v>217</v>
      </c>
      <c r="BM148" s="210" t="s">
        <v>316</v>
      </c>
    </row>
    <row r="149" s="2" customFormat="1">
      <c r="A149" s="40"/>
      <c r="B149" s="41"/>
      <c r="C149" s="42"/>
      <c r="D149" s="212" t="s">
        <v>220</v>
      </c>
      <c r="E149" s="42"/>
      <c r="F149" s="213" t="s">
        <v>315</v>
      </c>
      <c r="G149" s="42"/>
      <c r="H149" s="42"/>
      <c r="I149" s="214"/>
      <c r="J149" s="42"/>
      <c r="K149" s="42"/>
      <c r="L149" s="46"/>
      <c r="M149" s="215"/>
      <c r="N149" s="216"/>
      <c r="O149" s="87"/>
      <c r="P149" s="87"/>
      <c r="Q149" s="87"/>
      <c r="R149" s="87"/>
      <c r="S149" s="87"/>
      <c r="T149" s="87"/>
      <c r="U149" s="88"/>
      <c r="V149" s="40"/>
      <c r="W149" s="40"/>
      <c r="X149" s="40"/>
      <c r="Y149" s="40"/>
      <c r="Z149" s="40"/>
      <c r="AA149" s="40"/>
      <c r="AB149" s="40"/>
      <c r="AC149" s="40"/>
      <c r="AD149" s="40"/>
      <c r="AE149" s="40"/>
      <c r="AT149" s="18" t="s">
        <v>220</v>
      </c>
      <c r="AU149" s="18" t="s">
        <v>80</v>
      </c>
    </row>
    <row r="150" s="12" customFormat="1">
      <c r="A150" s="12"/>
      <c r="B150" s="217"/>
      <c r="C150" s="218"/>
      <c r="D150" s="212" t="s">
        <v>222</v>
      </c>
      <c r="E150" s="219" t="s">
        <v>39</v>
      </c>
      <c r="F150" s="220" t="s">
        <v>317</v>
      </c>
      <c r="G150" s="218"/>
      <c r="H150" s="221">
        <v>350</v>
      </c>
      <c r="I150" s="222"/>
      <c r="J150" s="218"/>
      <c r="K150" s="218"/>
      <c r="L150" s="223"/>
      <c r="M150" s="224"/>
      <c r="N150" s="225"/>
      <c r="O150" s="225"/>
      <c r="P150" s="225"/>
      <c r="Q150" s="225"/>
      <c r="R150" s="225"/>
      <c r="S150" s="225"/>
      <c r="T150" s="225"/>
      <c r="U150" s="226"/>
      <c r="V150" s="12"/>
      <c r="W150" s="12"/>
      <c r="X150" s="12"/>
      <c r="Y150" s="12"/>
      <c r="Z150" s="12"/>
      <c r="AA150" s="12"/>
      <c r="AB150" s="12"/>
      <c r="AC150" s="12"/>
      <c r="AD150" s="12"/>
      <c r="AE150" s="12"/>
      <c r="AT150" s="227" t="s">
        <v>222</v>
      </c>
      <c r="AU150" s="227" t="s">
        <v>80</v>
      </c>
      <c r="AV150" s="12" t="s">
        <v>89</v>
      </c>
      <c r="AW150" s="12" t="s">
        <v>41</v>
      </c>
      <c r="AX150" s="12" t="s">
        <v>80</v>
      </c>
      <c r="AY150" s="227" t="s">
        <v>218</v>
      </c>
    </row>
    <row r="151" s="13" customFormat="1">
      <c r="A151" s="13"/>
      <c r="B151" s="228"/>
      <c r="C151" s="229"/>
      <c r="D151" s="212" t="s">
        <v>222</v>
      </c>
      <c r="E151" s="230" t="s">
        <v>181</v>
      </c>
      <c r="F151" s="231" t="s">
        <v>224</v>
      </c>
      <c r="G151" s="229"/>
      <c r="H151" s="232">
        <v>350</v>
      </c>
      <c r="I151" s="233"/>
      <c r="J151" s="229"/>
      <c r="K151" s="229"/>
      <c r="L151" s="234"/>
      <c r="M151" s="235"/>
      <c r="N151" s="236"/>
      <c r="O151" s="236"/>
      <c r="P151" s="236"/>
      <c r="Q151" s="236"/>
      <c r="R151" s="236"/>
      <c r="S151" s="236"/>
      <c r="T151" s="236"/>
      <c r="U151" s="237"/>
      <c r="V151" s="13"/>
      <c r="W151" s="13"/>
      <c r="X151" s="13"/>
      <c r="Y151" s="13"/>
      <c r="Z151" s="13"/>
      <c r="AA151" s="13"/>
      <c r="AB151" s="13"/>
      <c r="AC151" s="13"/>
      <c r="AD151" s="13"/>
      <c r="AE151" s="13"/>
      <c r="AT151" s="238" t="s">
        <v>222</v>
      </c>
      <c r="AU151" s="238" t="s">
        <v>80</v>
      </c>
      <c r="AV151" s="13" t="s">
        <v>217</v>
      </c>
      <c r="AW151" s="13" t="s">
        <v>41</v>
      </c>
      <c r="AX151" s="13" t="s">
        <v>87</v>
      </c>
      <c r="AY151" s="238" t="s">
        <v>218</v>
      </c>
    </row>
    <row r="152" s="2" customFormat="1" ht="16.5" customHeight="1">
      <c r="A152" s="40"/>
      <c r="B152" s="41"/>
      <c r="C152" s="250" t="s">
        <v>318</v>
      </c>
      <c r="D152" s="250" t="s">
        <v>313</v>
      </c>
      <c r="E152" s="251" t="s">
        <v>319</v>
      </c>
      <c r="F152" s="252" t="s">
        <v>320</v>
      </c>
      <c r="G152" s="253" t="s">
        <v>179</v>
      </c>
      <c r="H152" s="254">
        <v>10</v>
      </c>
      <c r="I152" s="255"/>
      <c r="J152" s="256">
        <f>ROUND(I152*H152,2)</f>
        <v>0</v>
      </c>
      <c r="K152" s="252" t="s">
        <v>216</v>
      </c>
      <c r="L152" s="257"/>
      <c r="M152" s="258" t="s">
        <v>39</v>
      </c>
      <c r="N152" s="259" t="s">
        <v>53</v>
      </c>
      <c r="O152" s="87"/>
      <c r="P152" s="208">
        <f>O152*H152</f>
        <v>0</v>
      </c>
      <c r="Q152" s="208">
        <v>1</v>
      </c>
      <c r="R152" s="208">
        <f>Q152*H152</f>
        <v>10</v>
      </c>
      <c r="S152" s="208">
        <v>0</v>
      </c>
      <c r="T152" s="208">
        <f>S152*H152</f>
        <v>0</v>
      </c>
      <c r="U152" s="209" t="s">
        <v>39</v>
      </c>
      <c r="V152" s="40"/>
      <c r="W152" s="40"/>
      <c r="X152" s="40"/>
      <c r="Y152" s="40"/>
      <c r="Z152" s="40"/>
      <c r="AA152" s="40"/>
      <c r="AB152" s="40"/>
      <c r="AC152" s="40"/>
      <c r="AD152" s="40"/>
      <c r="AE152" s="40"/>
      <c r="AR152" s="210" t="s">
        <v>219</v>
      </c>
      <c r="AT152" s="210" t="s">
        <v>313</v>
      </c>
      <c r="AU152" s="210" t="s">
        <v>80</v>
      </c>
      <c r="AY152" s="18" t="s">
        <v>218</v>
      </c>
      <c r="BE152" s="211">
        <f>IF(N152="základní",J152,0)</f>
        <v>0</v>
      </c>
      <c r="BF152" s="211">
        <f>IF(N152="snížená",J152,0)</f>
        <v>0</v>
      </c>
      <c r="BG152" s="211">
        <f>IF(N152="zákl. přenesená",J152,0)</f>
        <v>0</v>
      </c>
      <c r="BH152" s="211">
        <f>IF(N152="sníž. přenesená",J152,0)</f>
        <v>0</v>
      </c>
      <c r="BI152" s="211">
        <f>IF(N152="nulová",J152,0)</f>
        <v>0</v>
      </c>
      <c r="BJ152" s="18" t="s">
        <v>217</v>
      </c>
      <c r="BK152" s="211">
        <f>ROUND(I152*H152,2)</f>
        <v>0</v>
      </c>
      <c r="BL152" s="18" t="s">
        <v>217</v>
      </c>
      <c r="BM152" s="210" t="s">
        <v>321</v>
      </c>
    </row>
    <row r="153" s="2" customFormat="1">
      <c r="A153" s="40"/>
      <c r="B153" s="41"/>
      <c r="C153" s="42"/>
      <c r="D153" s="212" t="s">
        <v>220</v>
      </c>
      <c r="E153" s="42"/>
      <c r="F153" s="213" t="s">
        <v>320</v>
      </c>
      <c r="G153" s="42"/>
      <c r="H153" s="42"/>
      <c r="I153" s="214"/>
      <c r="J153" s="42"/>
      <c r="K153" s="42"/>
      <c r="L153" s="46"/>
      <c r="M153" s="215"/>
      <c r="N153" s="216"/>
      <c r="O153" s="87"/>
      <c r="P153" s="87"/>
      <c r="Q153" s="87"/>
      <c r="R153" s="87"/>
      <c r="S153" s="87"/>
      <c r="T153" s="87"/>
      <c r="U153" s="88"/>
      <c r="V153" s="40"/>
      <c r="W153" s="40"/>
      <c r="X153" s="40"/>
      <c r="Y153" s="40"/>
      <c r="Z153" s="40"/>
      <c r="AA153" s="40"/>
      <c r="AB153" s="40"/>
      <c r="AC153" s="40"/>
      <c r="AD153" s="40"/>
      <c r="AE153" s="40"/>
      <c r="AT153" s="18" t="s">
        <v>220</v>
      </c>
      <c r="AU153" s="18" t="s">
        <v>80</v>
      </c>
    </row>
    <row r="154" s="2" customFormat="1">
      <c r="A154" s="40"/>
      <c r="B154" s="41"/>
      <c r="C154" s="250" t="s">
        <v>322</v>
      </c>
      <c r="D154" s="250" t="s">
        <v>313</v>
      </c>
      <c r="E154" s="251" t="s">
        <v>323</v>
      </c>
      <c r="F154" s="252" t="s">
        <v>324</v>
      </c>
      <c r="G154" s="253" t="s">
        <v>239</v>
      </c>
      <c r="H154" s="254">
        <v>10</v>
      </c>
      <c r="I154" s="255"/>
      <c r="J154" s="256">
        <f>ROUND(I154*H154,2)</f>
        <v>0</v>
      </c>
      <c r="K154" s="252" t="s">
        <v>216</v>
      </c>
      <c r="L154" s="257"/>
      <c r="M154" s="258" t="s">
        <v>39</v>
      </c>
      <c r="N154" s="259" t="s">
        <v>53</v>
      </c>
      <c r="O154" s="87"/>
      <c r="P154" s="208">
        <f>O154*H154</f>
        <v>0</v>
      </c>
      <c r="Q154" s="208">
        <v>0</v>
      </c>
      <c r="R154" s="208">
        <f>Q154*H154</f>
        <v>0</v>
      </c>
      <c r="S154" s="208">
        <v>0</v>
      </c>
      <c r="T154" s="208">
        <f>S154*H154</f>
        <v>0</v>
      </c>
      <c r="U154" s="209" t="s">
        <v>39</v>
      </c>
      <c r="V154" s="40"/>
      <c r="W154" s="40"/>
      <c r="X154" s="40"/>
      <c r="Y154" s="40"/>
      <c r="Z154" s="40"/>
      <c r="AA154" s="40"/>
      <c r="AB154" s="40"/>
      <c r="AC154" s="40"/>
      <c r="AD154" s="40"/>
      <c r="AE154" s="40"/>
      <c r="AR154" s="210" t="s">
        <v>219</v>
      </c>
      <c r="AT154" s="210" t="s">
        <v>313</v>
      </c>
      <c r="AU154" s="210" t="s">
        <v>80</v>
      </c>
      <c r="AY154" s="18" t="s">
        <v>218</v>
      </c>
      <c r="BE154" s="211">
        <f>IF(N154="základní",J154,0)</f>
        <v>0</v>
      </c>
      <c r="BF154" s="211">
        <f>IF(N154="snížená",J154,0)</f>
        <v>0</v>
      </c>
      <c r="BG154" s="211">
        <f>IF(N154="zákl. přenesená",J154,0)</f>
        <v>0</v>
      </c>
      <c r="BH154" s="211">
        <f>IF(N154="sníž. přenesená",J154,0)</f>
        <v>0</v>
      </c>
      <c r="BI154" s="211">
        <f>IF(N154="nulová",J154,0)</f>
        <v>0</v>
      </c>
      <c r="BJ154" s="18" t="s">
        <v>217</v>
      </c>
      <c r="BK154" s="211">
        <f>ROUND(I154*H154,2)</f>
        <v>0</v>
      </c>
      <c r="BL154" s="18" t="s">
        <v>217</v>
      </c>
      <c r="BM154" s="210" t="s">
        <v>325</v>
      </c>
    </row>
    <row r="155" s="2" customFormat="1">
      <c r="A155" s="40"/>
      <c r="B155" s="41"/>
      <c r="C155" s="42"/>
      <c r="D155" s="212" t="s">
        <v>220</v>
      </c>
      <c r="E155" s="42"/>
      <c r="F155" s="213" t="s">
        <v>326</v>
      </c>
      <c r="G155" s="42"/>
      <c r="H155" s="42"/>
      <c r="I155" s="214"/>
      <c r="J155" s="42"/>
      <c r="K155" s="42"/>
      <c r="L155" s="46"/>
      <c r="M155" s="215"/>
      <c r="N155" s="216"/>
      <c r="O155" s="87"/>
      <c r="P155" s="87"/>
      <c r="Q155" s="87"/>
      <c r="R155" s="87"/>
      <c r="S155" s="87"/>
      <c r="T155" s="87"/>
      <c r="U155" s="88"/>
      <c r="V155" s="40"/>
      <c r="W155" s="40"/>
      <c r="X155" s="40"/>
      <c r="Y155" s="40"/>
      <c r="Z155" s="40"/>
      <c r="AA155" s="40"/>
      <c r="AB155" s="40"/>
      <c r="AC155" s="40"/>
      <c r="AD155" s="40"/>
      <c r="AE155" s="40"/>
      <c r="AT155" s="18" t="s">
        <v>220</v>
      </c>
      <c r="AU155" s="18" t="s">
        <v>80</v>
      </c>
    </row>
    <row r="156" s="15" customFormat="1" ht="25.92" customHeight="1">
      <c r="A156" s="15"/>
      <c r="B156" s="260"/>
      <c r="C156" s="261"/>
      <c r="D156" s="262" t="s">
        <v>79</v>
      </c>
      <c r="E156" s="263" t="s">
        <v>327</v>
      </c>
      <c r="F156" s="263" t="s">
        <v>328</v>
      </c>
      <c r="G156" s="261"/>
      <c r="H156" s="261"/>
      <c r="I156" s="264"/>
      <c r="J156" s="265">
        <f>BK156</f>
        <v>0</v>
      </c>
      <c r="K156" s="261"/>
      <c r="L156" s="266"/>
      <c r="M156" s="267"/>
      <c r="N156" s="268"/>
      <c r="O156" s="268"/>
      <c r="P156" s="269">
        <f>P157</f>
        <v>0</v>
      </c>
      <c r="Q156" s="268"/>
      <c r="R156" s="269">
        <f>R157</f>
        <v>5.4550000000000001</v>
      </c>
      <c r="S156" s="268"/>
      <c r="T156" s="269">
        <f>T157</f>
        <v>0</v>
      </c>
      <c r="U156" s="270"/>
      <c r="V156" s="15"/>
      <c r="W156" s="15"/>
      <c r="X156" s="15"/>
      <c r="Y156" s="15"/>
      <c r="Z156" s="15"/>
      <c r="AA156" s="15"/>
      <c r="AB156" s="15"/>
      <c r="AC156" s="15"/>
      <c r="AD156" s="15"/>
      <c r="AE156" s="15"/>
      <c r="AR156" s="271" t="s">
        <v>87</v>
      </c>
      <c r="AT156" s="272" t="s">
        <v>79</v>
      </c>
      <c r="AU156" s="272" t="s">
        <v>80</v>
      </c>
      <c r="AY156" s="271" t="s">
        <v>218</v>
      </c>
      <c r="BK156" s="273">
        <f>BK157</f>
        <v>0</v>
      </c>
    </row>
    <row r="157" s="15" customFormat="1" ht="22.8" customHeight="1">
      <c r="A157" s="15"/>
      <c r="B157" s="260"/>
      <c r="C157" s="261"/>
      <c r="D157" s="262" t="s">
        <v>79</v>
      </c>
      <c r="E157" s="274" t="s">
        <v>243</v>
      </c>
      <c r="F157" s="274" t="s">
        <v>329</v>
      </c>
      <c r="G157" s="261"/>
      <c r="H157" s="261"/>
      <c r="I157" s="264"/>
      <c r="J157" s="275">
        <f>BK157</f>
        <v>0</v>
      </c>
      <c r="K157" s="261"/>
      <c r="L157" s="266"/>
      <c r="M157" s="267"/>
      <c r="N157" s="268"/>
      <c r="O157" s="268"/>
      <c r="P157" s="269">
        <f>SUM(P158:P195)</f>
        <v>0</v>
      </c>
      <c r="Q157" s="268"/>
      <c r="R157" s="269">
        <f>SUM(R158:R195)</f>
        <v>5.4550000000000001</v>
      </c>
      <c r="S157" s="268"/>
      <c r="T157" s="269">
        <f>SUM(T158:T195)</f>
        <v>0</v>
      </c>
      <c r="U157" s="270"/>
      <c r="V157" s="15"/>
      <c r="W157" s="15"/>
      <c r="X157" s="15"/>
      <c r="Y157" s="15"/>
      <c r="Z157" s="15"/>
      <c r="AA157" s="15"/>
      <c r="AB157" s="15"/>
      <c r="AC157" s="15"/>
      <c r="AD157" s="15"/>
      <c r="AE157" s="15"/>
      <c r="AR157" s="271" t="s">
        <v>87</v>
      </c>
      <c r="AT157" s="272" t="s">
        <v>79</v>
      </c>
      <c r="AU157" s="272" t="s">
        <v>87</v>
      </c>
      <c r="AY157" s="271" t="s">
        <v>218</v>
      </c>
      <c r="BK157" s="273">
        <f>SUM(BK158:BK195)</f>
        <v>0</v>
      </c>
    </row>
    <row r="158" s="2" customFormat="1">
      <c r="A158" s="40"/>
      <c r="B158" s="41"/>
      <c r="C158" s="199" t="s">
        <v>330</v>
      </c>
      <c r="D158" s="199" t="s">
        <v>212</v>
      </c>
      <c r="E158" s="200" t="s">
        <v>331</v>
      </c>
      <c r="F158" s="201" t="s">
        <v>332</v>
      </c>
      <c r="G158" s="202" t="s">
        <v>215</v>
      </c>
      <c r="H158" s="203">
        <v>0.10199999999999999</v>
      </c>
      <c r="I158" s="204"/>
      <c r="J158" s="205">
        <f>ROUND(I158*H158,2)</f>
        <v>0</v>
      </c>
      <c r="K158" s="201" t="s">
        <v>216</v>
      </c>
      <c r="L158" s="46"/>
      <c r="M158" s="206" t="s">
        <v>39</v>
      </c>
      <c r="N158" s="207" t="s">
        <v>53</v>
      </c>
      <c r="O158" s="87"/>
      <c r="P158" s="208">
        <f>O158*H158</f>
        <v>0</v>
      </c>
      <c r="Q158" s="208">
        <v>0</v>
      </c>
      <c r="R158" s="208">
        <f>Q158*H158</f>
        <v>0</v>
      </c>
      <c r="S158" s="208">
        <v>0</v>
      </c>
      <c r="T158" s="208">
        <f>S158*H158</f>
        <v>0</v>
      </c>
      <c r="U158" s="209" t="s">
        <v>39</v>
      </c>
      <c r="V158" s="40"/>
      <c r="W158" s="40"/>
      <c r="X158" s="40"/>
      <c r="Y158" s="40"/>
      <c r="Z158" s="40"/>
      <c r="AA158" s="40"/>
      <c r="AB158" s="40"/>
      <c r="AC158" s="40"/>
      <c r="AD158" s="40"/>
      <c r="AE158" s="40"/>
      <c r="AR158" s="210" t="s">
        <v>217</v>
      </c>
      <c r="AT158" s="210" t="s">
        <v>212</v>
      </c>
      <c r="AU158" s="210" t="s">
        <v>89</v>
      </c>
      <c r="AY158" s="18" t="s">
        <v>218</v>
      </c>
      <c r="BE158" s="211">
        <f>IF(N158="základní",J158,0)</f>
        <v>0</v>
      </c>
      <c r="BF158" s="211">
        <f>IF(N158="snížená",J158,0)</f>
        <v>0</v>
      </c>
      <c r="BG158" s="211">
        <f>IF(N158="zákl. přenesená",J158,0)</f>
        <v>0</v>
      </c>
      <c r="BH158" s="211">
        <f>IF(N158="sníž. přenesená",J158,0)</f>
        <v>0</v>
      </c>
      <c r="BI158" s="211">
        <f>IF(N158="nulová",J158,0)</f>
        <v>0</v>
      </c>
      <c r="BJ158" s="18" t="s">
        <v>217</v>
      </c>
      <c r="BK158" s="211">
        <f>ROUND(I158*H158,2)</f>
        <v>0</v>
      </c>
      <c r="BL158" s="18" t="s">
        <v>217</v>
      </c>
      <c r="BM158" s="210" t="s">
        <v>333</v>
      </c>
    </row>
    <row r="159" s="2" customFormat="1">
      <c r="A159" s="40"/>
      <c r="B159" s="41"/>
      <c r="C159" s="42"/>
      <c r="D159" s="212" t="s">
        <v>220</v>
      </c>
      <c r="E159" s="42"/>
      <c r="F159" s="213" t="s">
        <v>334</v>
      </c>
      <c r="G159" s="42"/>
      <c r="H159" s="42"/>
      <c r="I159" s="214"/>
      <c r="J159" s="42"/>
      <c r="K159" s="42"/>
      <c r="L159" s="46"/>
      <c r="M159" s="215"/>
      <c r="N159" s="216"/>
      <c r="O159" s="87"/>
      <c r="P159" s="87"/>
      <c r="Q159" s="87"/>
      <c r="R159" s="87"/>
      <c r="S159" s="87"/>
      <c r="T159" s="87"/>
      <c r="U159" s="88"/>
      <c r="V159" s="40"/>
      <c r="W159" s="40"/>
      <c r="X159" s="40"/>
      <c r="Y159" s="40"/>
      <c r="Z159" s="40"/>
      <c r="AA159" s="40"/>
      <c r="AB159" s="40"/>
      <c r="AC159" s="40"/>
      <c r="AD159" s="40"/>
      <c r="AE159" s="40"/>
      <c r="AT159" s="18" t="s">
        <v>220</v>
      </c>
      <c r="AU159" s="18" t="s">
        <v>89</v>
      </c>
    </row>
    <row r="160" s="12" customFormat="1">
      <c r="A160" s="12"/>
      <c r="B160" s="217"/>
      <c r="C160" s="218"/>
      <c r="D160" s="212" t="s">
        <v>222</v>
      </c>
      <c r="E160" s="219" t="s">
        <v>39</v>
      </c>
      <c r="F160" s="220" t="s">
        <v>335</v>
      </c>
      <c r="G160" s="218"/>
      <c r="H160" s="221">
        <v>0.10199999999999999</v>
      </c>
      <c r="I160" s="222"/>
      <c r="J160" s="218"/>
      <c r="K160" s="218"/>
      <c r="L160" s="223"/>
      <c r="M160" s="224"/>
      <c r="N160" s="225"/>
      <c r="O160" s="225"/>
      <c r="P160" s="225"/>
      <c r="Q160" s="225"/>
      <c r="R160" s="225"/>
      <c r="S160" s="225"/>
      <c r="T160" s="225"/>
      <c r="U160" s="226"/>
      <c r="V160" s="12"/>
      <c r="W160" s="12"/>
      <c r="X160" s="12"/>
      <c r="Y160" s="12"/>
      <c r="Z160" s="12"/>
      <c r="AA160" s="12"/>
      <c r="AB160" s="12"/>
      <c r="AC160" s="12"/>
      <c r="AD160" s="12"/>
      <c r="AE160" s="12"/>
      <c r="AT160" s="227" t="s">
        <v>222</v>
      </c>
      <c r="AU160" s="227" t="s">
        <v>89</v>
      </c>
      <c r="AV160" s="12" t="s">
        <v>89</v>
      </c>
      <c r="AW160" s="12" t="s">
        <v>41</v>
      </c>
      <c r="AX160" s="12" t="s">
        <v>80</v>
      </c>
      <c r="AY160" s="227" t="s">
        <v>218</v>
      </c>
    </row>
    <row r="161" s="13" customFormat="1">
      <c r="A161" s="13"/>
      <c r="B161" s="228"/>
      <c r="C161" s="229"/>
      <c r="D161" s="212" t="s">
        <v>222</v>
      </c>
      <c r="E161" s="230" t="s">
        <v>39</v>
      </c>
      <c r="F161" s="231" t="s">
        <v>224</v>
      </c>
      <c r="G161" s="229"/>
      <c r="H161" s="232">
        <v>0.10199999999999999</v>
      </c>
      <c r="I161" s="233"/>
      <c r="J161" s="229"/>
      <c r="K161" s="229"/>
      <c r="L161" s="234"/>
      <c r="M161" s="235"/>
      <c r="N161" s="236"/>
      <c r="O161" s="236"/>
      <c r="P161" s="236"/>
      <c r="Q161" s="236"/>
      <c r="R161" s="236"/>
      <c r="S161" s="236"/>
      <c r="T161" s="236"/>
      <c r="U161" s="237"/>
      <c r="V161" s="13"/>
      <c r="W161" s="13"/>
      <c r="X161" s="13"/>
      <c r="Y161" s="13"/>
      <c r="Z161" s="13"/>
      <c r="AA161" s="13"/>
      <c r="AB161" s="13"/>
      <c r="AC161" s="13"/>
      <c r="AD161" s="13"/>
      <c r="AE161" s="13"/>
      <c r="AT161" s="238" t="s">
        <v>222</v>
      </c>
      <c r="AU161" s="238" t="s">
        <v>89</v>
      </c>
      <c r="AV161" s="13" t="s">
        <v>217</v>
      </c>
      <c r="AW161" s="13" t="s">
        <v>41</v>
      </c>
      <c r="AX161" s="13" t="s">
        <v>87</v>
      </c>
      <c r="AY161" s="238" t="s">
        <v>218</v>
      </c>
    </row>
    <row r="162" s="2" customFormat="1" ht="16.5" customHeight="1">
      <c r="A162" s="40"/>
      <c r="B162" s="41"/>
      <c r="C162" s="199" t="s">
        <v>7</v>
      </c>
      <c r="D162" s="199" t="s">
        <v>212</v>
      </c>
      <c r="E162" s="200" t="s">
        <v>336</v>
      </c>
      <c r="F162" s="201" t="s">
        <v>337</v>
      </c>
      <c r="G162" s="202" t="s">
        <v>338</v>
      </c>
      <c r="H162" s="203">
        <v>210.21000000000001</v>
      </c>
      <c r="I162" s="204"/>
      <c r="J162" s="205">
        <f>ROUND(I162*H162,2)</f>
        <v>0</v>
      </c>
      <c r="K162" s="201" t="s">
        <v>216</v>
      </c>
      <c r="L162" s="46"/>
      <c r="M162" s="206" t="s">
        <v>39</v>
      </c>
      <c r="N162" s="207" t="s">
        <v>53</v>
      </c>
      <c r="O162" s="87"/>
      <c r="P162" s="208">
        <f>O162*H162</f>
        <v>0</v>
      </c>
      <c r="Q162" s="208">
        <v>0</v>
      </c>
      <c r="R162" s="208">
        <f>Q162*H162</f>
        <v>0</v>
      </c>
      <c r="S162" s="208">
        <v>0</v>
      </c>
      <c r="T162" s="208">
        <f>S162*H162</f>
        <v>0</v>
      </c>
      <c r="U162" s="209" t="s">
        <v>39</v>
      </c>
      <c r="V162" s="40"/>
      <c r="W162" s="40"/>
      <c r="X162" s="40"/>
      <c r="Y162" s="40"/>
      <c r="Z162" s="40"/>
      <c r="AA162" s="40"/>
      <c r="AB162" s="40"/>
      <c r="AC162" s="40"/>
      <c r="AD162" s="40"/>
      <c r="AE162" s="40"/>
      <c r="AR162" s="210" t="s">
        <v>217</v>
      </c>
      <c r="AT162" s="210" t="s">
        <v>212</v>
      </c>
      <c r="AU162" s="210" t="s">
        <v>89</v>
      </c>
      <c r="AY162" s="18" t="s">
        <v>218</v>
      </c>
      <c r="BE162" s="211">
        <f>IF(N162="základní",J162,0)</f>
        <v>0</v>
      </c>
      <c r="BF162" s="211">
        <f>IF(N162="snížená",J162,0)</f>
        <v>0</v>
      </c>
      <c r="BG162" s="211">
        <f>IF(N162="zákl. přenesená",J162,0)</f>
        <v>0</v>
      </c>
      <c r="BH162" s="211">
        <f>IF(N162="sníž. přenesená",J162,0)</f>
        <v>0</v>
      </c>
      <c r="BI162" s="211">
        <f>IF(N162="nulová",J162,0)</f>
        <v>0</v>
      </c>
      <c r="BJ162" s="18" t="s">
        <v>217</v>
      </c>
      <c r="BK162" s="211">
        <f>ROUND(I162*H162,2)</f>
        <v>0</v>
      </c>
      <c r="BL162" s="18" t="s">
        <v>217</v>
      </c>
      <c r="BM162" s="210" t="s">
        <v>339</v>
      </c>
    </row>
    <row r="163" s="2" customFormat="1">
      <c r="A163" s="40"/>
      <c r="B163" s="41"/>
      <c r="C163" s="42"/>
      <c r="D163" s="212" t="s">
        <v>220</v>
      </c>
      <c r="E163" s="42"/>
      <c r="F163" s="213" t="s">
        <v>340</v>
      </c>
      <c r="G163" s="42"/>
      <c r="H163" s="42"/>
      <c r="I163" s="214"/>
      <c r="J163" s="42"/>
      <c r="K163" s="42"/>
      <c r="L163" s="46"/>
      <c r="M163" s="215"/>
      <c r="N163" s="216"/>
      <c r="O163" s="87"/>
      <c r="P163" s="87"/>
      <c r="Q163" s="87"/>
      <c r="R163" s="87"/>
      <c r="S163" s="87"/>
      <c r="T163" s="87"/>
      <c r="U163" s="88"/>
      <c r="V163" s="40"/>
      <c r="W163" s="40"/>
      <c r="X163" s="40"/>
      <c r="Y163" s="40"/>
      <c r="Z163" s="40"/>
      <c r="AA163" s="40"/>
      <c r="AB163" s="40"/>
      <c r="AC163" s="40"/>
      <c r="AD163" s="40"/>
      <c r="AE163" s="40"/>
      <c r="AT163" s="18" t="s">
        <v>220</v>
      </c>
      <c r="AU163" s="18" t="s">
        <v>89</v>
      </c>
    </row>
    <row r="164" s="12" customFormat="1">
      <c r="A164" s="12"/>
      <c r="B164" s="217"/>
      <c r="C164" s="218"/>
      <c r="D164" s="212" t="s">
        <v>222</v>
      </c>
      <c r="E164" s="219" t="s">
        <v>39</v>
      </c>
      <c r="F164" s="220" t="s">
        <v>341</v>
      </c>
      <c r="G164" s="218"/>
      <c r="H164" s="221">
        <v>210.21000000000001</v>
      </c>
      <c r="I164" s="222"/>
      <c r="J164" s="218"/>
      <c r="K164" s="218"/>
      <c r="L164" s="223"/>
      <c r="M164" s="224"/>
      <c r="N164" s="225"/>
      <c r="O164" s="225"/>
      <c r="P164" s="225"/>
      <c r="Q164" s="225"/>
      <c r="R164" s="225"/>
      <c r="S164" s="225"/>
      <c r="T164" s="225"/>
      <c r="U164" s="226"/>
      <c r="V164" s="12"/>
      <c r="W164" s="12"/>
      <c r="X164" s="12"/>
      <c r="Y164" s="12"/>
      <c r="Z164" s="12"/>
      <c r="AA164" s="12"/>
      <c r="AB164" s="12"/>
      <c r="AC164" s="12"/>
      <c r="AD164" s="12"/>
      <c r="AE164" s="12"/>
      <c r="AT164" s="227" t="s">
        <v>222</v>
      </c>
      <c r="AU164" s="227" t="s">
        <v>89</v>
      </c>
      <c r="AV164" s="12" t="s">
        <v>89</v>
      </c>
      <c r="AW164" s="12" t="s">
        <v>41</v>
      </c>
      <c r="AX164" s="12" t="s">
        <v>80</v>
      </c>
      <c r="AY164" s="227" t="s">
        <v>218</v>
      </c>
    </row>
    <row r="165" s="13" customFormat="1">
      <c r="A165" s="13"/>
      <c r="B165" s="228"/>
      <c r="C165" s="229"/>
      <c r="D165" s="212" t="s">
        <v>222</v>
      </c>
      <c r="E165" s="230" t="s">
        <v>39</v>
      </c>
      <c r="F165" s="231" t="s">
        <v>224</v>
      </c>
      <c r="G165" s="229"/>
      <c r="H165" s="232">
        <v>210.21000000000001</v>
      </c>
      <c r="I165" s="233"/>
      <c r="J165" s="229"/>
      <c r="K165" s="229"/>
      <c r="L165" s="234"/>
      <c r="M165" s="235"/>
      <c r="N165" s="236"/>
      <c r="O165" s="236"/>
      <c r="P165" s="236"/>
      <c r="Q165" s="236"/>
      <c r="R165" s="236"/>
      <c r="S165" s="236"/>
      <c r="T165" s="236"/>
      <c r="U165" s="237"/>
      <c r="V165" s="13"/>
      <c r="W165" s="13"/>
      <c r="X165" s="13"/>
      <c r="Y165" s="13"/>
      <c r="Z165" s="13"/>
      <c r="AA165" s="13"/>
      <c r="AB165" s="13"/>
      <c r="AC165" s="13"/>
      <c r="AD165" s="13"/>
      <c r="AE165" s="13"/>
      <c r="AT165" s="238" t="s">
        <v>222</v>
      </c>
      <c r="AU165" s="238" t="s">
        <v>89</v>
      </c>
      <c r="AV165" s="13" t="s">
        <v>217</v>
      </c>
      <c r="AW165" s="13" t="s">
        <v>41</v>
      </c>
      <c r="AX165" s="13" t="s">
        <v>87</v>
      </c>
      <c r="AY165" s="238" t="s">
        <v>218</v>
      </c>
    </row>
    <row r="166" s="2" customFormat="1" ht="16.5" customHeight="1">
      <c r="A166" s="40"/>
      <c r="B166" s="41"/>
      <c r="C166" s="199" t="s">
        <v>251</v>
      </c>
      <c r="D166" s="199" t="s">
        <v>212</v>
      </c>
      <c r="E166" s="200" t="s">
        <v>342</v>
      </c>
      <c r="F166" s="201" t="s">
        <v>343</v>
      </c>
      <c r="G166" s="202" t="s">
        <v>239</v>
      </c>
      <c r="H166" s="203">
        <v>1400</v>
      </c>
      <c r="I166" s="204"/>
      <c r="J166" s="205">
        <f>ROUND(I166*H166,2)</f>
        <v>0</v>
      </c>
      <c r="K166" s="201" t="s">
        <v>216</v>
      </c>
      <c r="L166" s="46"/>
      <c r="M166" s="206" t="s">
        <v>39</v>
      </c>
      <c r="N166" s="207" t="s">
        <v>53</v>
      </c>
      <c r="O166" s="87"/>
      <c r="P166" s="208">
        <f>O166*H166</f>
        <v>0</v>
      </c>
      <c r="Q166" s="208">
        <v>0</v>
      </c>
      <c r="R166" s="208">
        <f>Q166*H166</f>
        <v>0</v>
      </c>
      <c r="S166" s="208">
        <v>0</v>
      </c>
      <c r="T166" s="208">
        <f>S166*H166</f>
        <v>0</v>
      </c>
      <c r="U166" s="209" t="s">
        <v>39</v>
      </c>
      <c r="V166" s="40"/>
      <c r="W166" s="40"/>
      <c r="X166" s="40"/>
      <c r="Y166" s="40"/>
      <c r="Z166" s="40"/>
      <c r="AA166" s="40"/>
      <c r="AB166" s="40"/>
      <c r="AC166" s="40"/>
      <c r="AD166" s="40"/>
      <c r="AE166" s="40"/>
      <c r="AR166" s="210" t="s">
        <v>217</v>
      </c>
      <c r="AT166" s="210" t="s">
        <v>212</v>
      </c>
      <c r="AU166" s="210" t="s">
        <v>89</v>
      </c>
      <c r="AY166" s="18" t="s">
        <v>218</v>
      </c>
      <c r="BE166" s="211">
        <f>IF(N166="základní",J166,0)</f>
        <v>0</v>
      </c>
      <c r="BF166" s="211">
        <f>IF(N166="snížená",J166,0)</f>
        <v>0</v>
      </c>
      <c r="BG166" s="211">
        <f>IF(N166="zákl. přenesená",J166,0)</f>
        <v>0</v>
      </c>
      <c r="BH166" s="211">
        <f>IF(N166="sníž. přenesená",J166,0)</f>
        <v>0</v>
      </c>
      <c r="BI166" s="211">
        <f>IF(N166="nulová",J166,0)</f>
        <v>0</v>
      </c>
      <c r="BJ166" s="18" t="s">
        <v>217</v>
      </c>
      <c r="BK166" s="211">
        <f>ROUND(I166*H166,2)</f>
        <v>0</v>
      </c>
      <c r="BL166" s="18" t="s">
        <v>217</v>
      </c>
      <c r="BM166" s="210" t="s">
        <v>344</v>
      </c>
    </row>
    <row r="167" s="2" customFormat="1">
      <c r="A167" s="40"/>
      <c r="B167" s="41"/>
      <c r="C167" s="42"/>
      <c r="D167" s="212" t="s">
        <v>220</v>
      </c>
      <c r="E167" s="42"/>
      <c r="F167" s="213" t="s">
        <v>345</v>
      </c>
      <c r="G167" s="42"/>
      <c r="H167" s="42"/>
      <c r="I167" s="214"/>
      <c r="J167" s="42"/>
      <c r="K167" s="42"/>
      <c r="L167" s="46"/>
      <c r="M167" s="215"/>
      <c r="N167" s="216"/>
      <c r="O167" s="87"/>
      <c r="P167" s="87"/>
      <c r="Q167" s="87"/>
      <c r="R167" s="87"/>
      <c r="S167" s="87"/>
      <c r="T167" s="87"/>
      <c r="U167" s="88"/>
      <c r="V167" s="40"/>
      <c r="W167" s="40"/>
      <c r="X167" s="40"/>
      <c r="Y167" s="40"/>
      <c r="Z167" s="40"/>
      <c r="AA167" s="40"/>
      <c r="AB167" s="40"/>
      <c r="AC167" s="40"/>
      <c r="AD167" s="40"/>
      <c r="AE167" s="40"/>
      <c r="AT167" s="18" t="s">
        <v>220</v>
      </c>
      <c r="AU167" s="18" t="s">
        <v>89</v>
      </c>
    </row>
    <row r="168" s="12" customFormat="1">
      <c r="A168" s="12"/>
      <c r="B168" s="217"/>
      <c r="C168" s="218"/>
      <c r="D168" s="212" t="s">
        <v>222</v>
      </c>
      <c r="E168" s="219" t="s">
        <v>39</v>
      </c>
      <c r="F168" s="220" t="s">
        <v>346</v>
      </c>
      <c r="G168" s="218"/>
      <c r="H168" s="221">
        <v>1400</v>
      </c>
      <c r="I168" s="222"/>
      <c r="J168" s="218"/>
      <c r="K168" s="218"/>
      <c r="L168" s="223"/>
      <c r="M168" s="224"/>
      <c r="N168" s="225"/>
      <c r="O168" s="225"/>
      <c r="P168" s="225"/>
      <c r="Q168" s="225"/>
      <c r="R168" s="225"/>
      <c r="S168" s="225"/>
      <c r="T168" s="225"/>
      <c r="U168" s="226"/>
      <c r="V168" s="12"/>
      <c r="W168" s="12"/>
      <c r="X168" s="12"/>
      <c r="Y168" s="12"/>
      <c r="Z168" s="12"/>
      <c r="AA168" s="12"/>
      <c r="AB168" s="12"/>
      <c r="AC168" s="12"/>
      <c r="AD168" s="12"/>
      <c r="AE168" s="12"/>
      <c r="AT168" s="227" t="s">
        <v>222</v>
      </c>
      <c r="AU168" s="227" t="s">
        <v>89</v>
      </c>
      <c r="AV168" s="12" t="s">
        <v>89</v>
      </c>
      <c r="AW168" s="12" t="s">
        <v>41</v>
      </c>
      <c r="AX168" s="12" t="s">
        <v>80</v>
      </c>
      <c r="AY168" s="227" t="s">
        <v>218</v>
      </c>
    </row>
    <row r="169" s="13" customFormat="1">
      <c r="A169" s="13"/>
      <c r="B169" s="228"/>
      <c r="C169" s="229"/>
      <c r="D169" s="212" t="s">
        <v>222</v>
      </c>
      <c r="E169" s="230" t="s">
        <v>39</v>
      </c>
      <c r="F169" s="231" t="s">
        <v>224</v>
      </c>
      <c r="G169" s="229"/>
      <c r="H169" s="232">
        <v>1400</v>
      </c>
      <c r="I169" s="233"/>
      <c r="J169" s="229"/>
      <c r="K169" s="229"/>
      <c r="L169" s="234"/>
      <c r="M169" s="235"/>
      <c r="N169" s="236"/>
      <c r="O169" s="236"/>
      <c r="P169" s="236"/>
      <c r="Q169" s="236"/>
      <c r="R169" s="236"/>
      <c r="S169" s="236"/>
      <c r="T169" s="236"/>
      <c r="U169" s="237"/>
      <c r="V169" s="13"/>
      <c r="W169" s="13"/>
      <c r="X169" s="13"/>
      <c r="Y169" s="13"/>
      <c r="Z169" s="13"/>
      <c r="AA169" s="13"/>
      <c r="AB169" s="13"/>
      <c r="AC169" s="13"/>
      <c r="AD169" s="13"/>
      <c r="AE169" s="13"/>
      <c r="AT169" s="238" t="s">
        <v>222</v>
      </c>
      <c r="AU169" s="238" t="s">
        <v>89</v>
      </c>
      <c r="AV169" s="13" t="s">
        <v>217</v>
      </c>
      <c r="AW169" s="13" t="s">
        <v>41</v>
      </c>
      <c r="AX169" s="13" t="s">
        <v>87</v>
      </c>
      <c r="AY169" s="238" t="s">
        <v>218</v>
      </c>
    </row>
    <row r="170" s="2" customFormat="1" ht="16.5" customHeight="1">
      <c r="A170" s="40"/>
      <c r="B170" s="41"/>
      <c r="C170" s="250" t="s">
        <v>347</v>
      </c>
      <c r="D170" s="250" t="s">
        <v>313</v>
      </c>
      <c r="E170" s="251" t="s">
        <v>348</v>
      </c>
      <c r="F170" s="252" t="s">
        <v>349</v>
      </c>
      <c r="G170" s="253" t="s">
        <v>239</v>
      </c>
      <c r="H170" s="254">
        <v>1400</v>
      </c>
      <c r="I170" s="255"/>
      <c r="J170" s="256">
        <f>ROUND(I170*H170,2)</f>
        <v>0</v>
      </c>
      <c r="K170" s="252" t="s">
        <v>39</v>
      </c>
      <c r="L170" s="257"/>
      <c r="M170" s="258" t="s">
        <v>39</v>
      </c>
      <c r="N170" s="259" t="s">
        <v>53</v>
      </c>
      <c r="O170" s="87"/>
      <c r="P170" s="208">
        <f>O170*H170</f>
        <v>0</v>
      </c>
      <c r="Q170" s="208">
        <v>0.00021000000000000001</v>
      </c>
      <c r="R170" s="208">
        <f>Q170*H170</f>
        <v>0.29400000000000004</v>
      </c>
      <c r="S170" s="208">
        <v>0</v>
      </c>
      <c r="T170" s="208">
        <f>S170*H170</f>
        <v>0</v>
      </c>
      <c r="U170" s="209" t="s">
        <v>39</v>
      </c>
      <c r="V170" s="40"/>
      <c r="W170" s="40"/>
      <c r="X170" s="40"/>
      <c r="Y170" s="40"/>
      <c r="Z170" s="40"/>
      <c r="AA170" s="40"/>
      <c r="AB170" s="40"/>
      <c r="AC170" s="40"/>
      <c r="AD170" s="40"/>
      <c r="AE170" s="40"/>
      <c r="AR170" s="210" t="s">
        <v>219</v>
      </c>
      <c r="AT170" s="210" t="s">
        <v>313</v>
      </c>
      <c r="AU170" s="210" t="s">
        <v>89</v>
      </c>
      <c r="AY170" s="18" t="s">
        <v>218</v>
      </c>
      <c r="BE170" s="211">
        <f>IF(N170="základní",J170,0)</f>
        <v>0</v>
      </c>
      <c r="BF170" s="211">
        <f>IF(N170="snížená",J170,0)</f>
        <v>0</v>
      </c>
      <c r="BG170" s="211">
        <f>IF(N170="zákl. přenesená",J170,0)</f>
        <v>0</v>
      </c>
      <c r="BH170" s="211">
        <f>IF(N170="sníž. přenesená",J170,0)</f>
        <v>0</v>
      </c>
      <c r="BI170" s="211">
        <f>IF(N170="nulová",J170,0)</f>
        <v>0</v>
      </c>
      <c r="BJ170" s="18" t="s">
        <v>217</v>
      </c>
      <c r="BK170" s="211">
        <f>ROUND(I170*H170,2)</f>
        <v>0</v>
      </c>
      <c r="BL170" s="18" t="s">
        <v>217</v>
      </c>
      <c r="BM170" s="210" t="s">
        <v>350</v>
      </c>
    </row>
    <row r="171" s="2" customFormat="1">
      <c r="A171" s="40"/>
      <c r="B171" s="41"/>
      <c r="C171" s="42"/>
      <c r="D171" s="212" t="s">
        <v>220</v>
      </c>
      <c r="E171" s="42"/>
      <c r="F171" s="213" t="s">
        <v>349</v>
      </c>
      <c r="G171" s="42"/>
      <c r="H171" s="42"/>
      <c r="I171" s="214"/>
      <c r="J171" s="42"/>
      <c r="K171" s="42"/>
      <c r="L171" s="46"/>
      <c r="M171" s="215"/>
      <c r="N171" s="216"/>
      <c r="O171" s="87"/>
      <c r="P171" s="87"/>
      <c r="Q171" s="87"/>
      <c r="R171" s="87"/>
      <c r="S171" s="87"/>
      <c r="T171" s="87"/>
      <c r="U171" s="88"/>
      <c r="V171" s="40"/>
      <c r="W171" s="40"/>
      <c r="X171" s="40"/>
      <c r="Y171" s="40"/>
      <c r="Z171" s="40"/>
      <c r="AA171" s="40"/>
      <c r="AB171" s="40"/>
      <c r="AC171" s="40"/>
      <c r="AD171" s="40"/>
      <c r="AE171" s="40"/>
      <c r="AT171" s="18" t="s">
        <v>220</v>
      </c>
      <c r="AU171" s="18" t="s">
        <v>89</v>
      </c>
    </row>
    <row r="172" s="2" customFormat="1">
      <c r="A172" s="40"/>
      <c r="B172" s="41"/>
      <c r="C172" s="199" t="s">
        <v>351</v>
      </c>
      <c r="D172" s="199" t="s">
        <v>212</v>
      </c>
      <c r="E172" s="200" t="s">
        <v>352</v>
      </c>
      <c r="F172" s="201" t="s">
        <v>353</v>
      </c>
      <c r="G172" s="202" t="s">
        <v>169</v>
      </c>
      <c r="H172" s="203">
        <v>0.41899999999999998</v>
      </c>
      <c r="I172" s="204"/>
      <c r="J172" s="205">
        <f>ROUND(I172*H172,2)</f>
        <v>0</v>
      </c>
      <c r="K172" s="201" t="s">
        <v>216</v>
      </c>
      <c r="L172" s="46"/>
      <c r="M172" s="206" t="s">
        <v>39</v>
      </c>
      <c r="N172" s="207" t="s">
        <v>53</v>
      </c>
      <c r="O172" s="87"/>
      <c r="P172" s="208">
        <f>O172*H172</f>
        <v>0</v>
      </c>
      <c r="Q172" s="208">
        <v>0</v>
      </c>
      <c r="R172" s="208">
        <f>Q172*H172</f>
        <v>0</v>
      </c>
      <c r="S172" s="208">
        <v>0</v>
      </c>
      <c r="T172" s="208">
        <f>S172*H172</f>
        <v>0</v>
      </c>
      <c r="U172" s="209" t="s">
        <v>39</v>
      </c>
      <c r="V172" s="40"/>
      <c r="W172" s="40"/>
      <c r="X172" s="40"/>
      <c r="Y172" s="40"/>
      <c r="Z172" s="40"/>
      <c r="AA172" s="40"/>
      <c r="AB172" s="40"/>
      <c r="AC172" s="40"/>
      <c r="AD172" s="40"/>
      <c r="AE172" s="40"/>
      <c r="AR172" s="210" t="s">
        <v>217</v>
      </c>
      <c r="AT172" s="210" t="s">
        <v>212</v>
      </c>
      <c r="AU172" s="210" t="s">
        <v>89</v>
      </c>
      <c r="AY172" s="18" t="s">
        <v>218</v>
      </c>
      <c r="BE172" s="211">
        <f>IF(N172="základní",J172,0)</f>
        <v>0</v>
      </c>
      <c r="BF172" s="211">
        <f>IF(N172="snížená",J172,0)</f>
        <v>0</v>
      </c>
      <c r="BG172" s="211">
        <f>IF(N172="zákl. přenesená",J172,0)</f>
        <v>0</v>
      </c>
      <c r="BH172" s="211">
        <f>IF(N172="sníž. přenesená",J172,0)</f>
        <v>0</v>
      </c>
      <c r="BI172" s="211">
        <f>IF(N172="nulová",J172,0)</f>
        <v>0</v>
      </c>
      <c r="BJ172" s="18" t="s">
        <v>217</v>
      </c>
      <c r="BK172" s="211">
        <f>ROUND(I172*H172,2)</f>
        <v>0</v>
      </c>
      <c r="BL172" s="18" t="s">
        <v>217</v>
      </c>
      <c r="BM172" s="210" t="s">
        <v>354</v>
      </c>
    </row>
    <row r="173" s="2" customFormat="1">
      <c r="A173" s="40"/>
      <c r="B173" s="41"/>
      <c r="C173" s="42"/>
      <c r="D173" s="212" t="s">
        <v>220</v>
      </c>
      <c r="E173" s="42"/>
      <c r="F173" s="213" t="s">
        <v>355</v>
      </c>
      <c r="G173" s="42"/>
      <c r="H173" s="42"/>
      <c r="I173" s="214"/>
      <c r="J173" s="42"/>
      <c r="K173" s="42"/>
      <c r="L173" s="46"/>
      <c r="M173" s="215"/>
      <c r="N173" s="216"/>
      <c r="O173" s="87"/>
      <c r="P173" s="87"/>
      <c r="Q173" s="87"/>
      <c r="R173" s="87"/>
      <c r="S173" s="87"/>
      <c r="T173" s="87"/>
      <c r="U173" s="88"/>
      <c r="V173" s="40"/>
      <c r="W173" s="40"/>
      <c r="X173" s="40"/>
      <c r="Y173" s="40"/>
      <c r="Z173" s="40"/>
      <c r="AA173" s="40"/>
      <c r="AB173" s="40"/>
      <c r="AC173" s="40"/>
      <c r="AD173" s="40"/>
      <c r="AE173" s="40"/>
      <c r="AT173" s="18" t="s">
        <v>220</v>
      </c>
      <c r="AU173" s="18" t="s">
        <v>89</v>
      </c>
    </row>
    <row r="174" s="12" customFormat="1">
      <c r="A174" s="12"/>
      <c r="B174" s="217"/>
      <c r="C174" s="218"/>
      <c r="D174" s="212" t="s">
        <v>222</v>
      </c>
      <c r="E174" s="219" t="s">
        <v>39</v>
      </c>
      <c r="F174" s="220" t="s">
        <v>356</v>
      </c>
      <c r="G174" s="218"/>
      <c r="H174" s="221">
        <v>0.41899999999999998</v>
      </c>
      <c r="I174" s="222"/>
      <c r="J174" s="218"/>
      <c r="K174" s="218"/>
      <c r="L174" s="223"/>
      <c r="M174" s="224"/>
      <c r="N174" s="225"/>
      <c r="O174" s="225"/>
      <c r="P174" s="225"/>
      <c r="Q174" s="225"/>
      <c r="R174" s="225"/>
      <c r="S174" s="225"/>
      <c r="T174" s="225"/>
      <c r="U174" s="226"/>
      <c r="V174" s="12"/>
      <c r="W174" s="12"/>
      <c r="X174" s="12"/>
      <c r="Y174" s="12"/>
      <c r="Z174" s="12"/>
      <c r="AA174" s="12"/>
      <c r="AB174" s="12"/>
      <c r="AC174" s="12"/>
      <c r="AD174" s="12"/>
      <c r="AE174" s="12"/>
      <c r="AT174" s="227" t="s">
        <v>222</v>
      </c>
      <c r="AU174" s="227" t="s">
        <v>89</v>
      </c>
      <c r="AV174" s="12" t="s">
        <v>89</v>
      </c>
      <c r="AW174" s="12" t="s">
        <v>41</v>
      </c>
      <c r="AX174" s="12" t="s">
        <v>80</v>
      </c>
      <c r="AY174" s="227" t="s">
        <v>218</v>
      </c>
    </row>
    <row r="175" s="13" customFormat="1">
      <c r="A175" s="13"/>
      <c r="B175" s="228"/>
      <c r="C175" s="229"/>
      <c r="D175" s="212" t="s">
        <v>222</v>
      </c>
      <c r="E175" s="230" t="s">
        <v>167</v>
      </c>
      <c r="F175" s="231" t="s">
        <v>224</v>
      </c>
      <c r="G175" s="229"/>
      <c r="H175" s="232">
        <v>0.41899999999999998</v>
      </c>
      <c r="I175" s="233"/>
      <c r="J175" s="229"/>
      <c r="K175" s="229"/>
      <c r="L175" s="234"/>
      <c r="M175" s="235"/>
      <c r="N175" s="236"/>
      <c r="O175" s="236"/>
      <c r="P175" s="236"/>
      <c r="Q175" s="236"/>
      <c r="R175" s="236"/>
      <c r="S175" s="236"/>
      <c r="T175" s="236"/>
      <c r="U175" s="237"/>
      <c r="V175" s="13"/>
      <c r="W175" s="13"/>
      <c r="X175" s="13"/>
      <c r="Y175" s="13"/>
      <c r="Z175" s="13"/>
      <c r="AA175" s="13"/>
      <c r="AB175" s="13"/>
      <c r="AC175" s="13"/>
      <c r="AD175" s="13"/>
      <c r="AE175" s="13"/>
      <c r="AT175" s="238" t="s">
        <v>222</v>
      </c>
      <c r="AU175" s="238" t="s">
        <v>89</v>
      </c>
      <c r="AV175" s="13" t="s">
        <v>217</v>
      </c>
      <c r="AW175" s="13" t="s">
        <v>41</v>
      </c>
      <c r="AX175" s="13" t="s">
        <v>87</v>
      </c>
      <c r="AY175" s="238" t="s">
        <v>218</v>
      </c>
    </row>
    <row r="176" s="2" customFormat="1">
      <c r="A176" s="40"/>
      <c r="B176" s="41"/>
      <c r="C176" s="199" t="s">
        <v>357</v>
      </c>
      <c r="D176" s="199" t="s">
        <v>212</v>
      </c>
      <c r="E176" s="200" t="s">
        <v>358</v>
      </c>
      <c r="F176" s="201" t="s">
        <v>359</v>
      </c>
      <c r="G176" s="202" t="s">
        <v>169</v>
      </c>
      <c r="H176" s="203">
        <v>0.034000000000000002</v>
      </c>
      <c r="I176" s="204"/>
      <c r="J176" s="205">
        <f>ROUND(I176*H176,2)</f>
        <v>0</v>
      </c>
      <c r="K176" s="201" t="s">
        <v>216</v>
      </c>
      <c r="L176" s="46"/>
      <c r="M176" s="206" t="s">
        <v>39</v>
      </c>
      <c r="N176" s="207" t="s">
        <v>53</v>
      </c>
      <c r="O176" s="87"/>
      <c r="P176" s="208">
        <f>O176*H176</f>
        <v>0</v>
      </c>
      <c r="Q176" s="208">
        <v>0</v>
      </c>
      <c r="R176" s="208">
        <f>Q176*H176</f>
        <v>0</v>
      </c>
      <c r="S176" s="208">
        <v>0</v>
      </c>
      <c r="T176" s="208">
        <f>S176*H176</f>
        <v>0</v>
      </c>
      <c r="U176" s="209" t="s">
        <v>39</v>
      </c>
      <c r="V176" s="40"/>
      <c r="W176" s="40"/>
      <c r="X176" s="40"/>
      <c r="Y176" s="40"/>
      <c r="Z176" s="40"/>
      <c r="AA176" s="40"/>
      <c r="AB176" s="40"/>
      <c r="AC176" s="40"/>
      <c r="AD176" s="40"/>
      <c r="AE176" s="40"/>
      <c r="AR176" s="210" t="s">
        <v>217</v>
      </c>
      <c r="AT176" s="210" t="s">
        <v>212</v>
      </c>
      <c r="AU176" s="210" t="s">
        <v>89</v>
      </c>
      <c r="AY176" s="18" t="s">
        <v>218</v>
      </c>
      <c r="BE176" s="211">
        <f>IF(N176="základní",J176,0)</f>
        <v>0</v>
      </c>
      <c r="BF176" s="211">
        <f>IF(N176="snížená",J176,0)</f>
        <v>0</v>
      </c>
      <c r="BG176" s="211">
        <f>IF(N176="zákl. přenesená",J176,0)</f>
        <v>0</v>
      </c>
      <c r="BH176" s="211">
        <f>IF(N176="sníž. přenesená",J176,0)</f>
        <v>0</v>
      </c>
      <c r="BI176" s="211">
        <f>IF(N176="nulová",J176,0)</f>
        <v>0</v>
      </c>
      <c r="BJ176" s="18" t="s">
        <v>217</v>
      </c>
      <c r="BK176" s="211">
        <f>ROUND(I176*H176,2)</f>
        <v>0</v>
      </c>
      <c r="BL176" s="18" t="s">
        <v>217</v>
      </c>
      <c r="BM176" s="210" t="s">
        <v>360</v>
      </c>
    </row>
    <row r="177" s="2" customFormat="1">
      <c r="A177" s="40"/>
      <c r="B177" s="41"/>
      <c r="C177" s="42"/>
      <c r="D177" s="212" t="s">
        <v>220</v>
      </c>
      <c r="E177" s="42"/>
      <c r="F177" s="213" t="s">
        <v>361</v>
      </c>
      <c r="G177" s="42"/>
      <c r="H177" s="42"/>
      <c r="I177" s="214"/>
      <c r="J177" s="42"/>
      <c r="K177" s="42"/>
      <c r="L177" s="46"/>
      <c r="M177" s="215"/>
      <c r="N177" s="216"/>
      <c r="O177" s="87"/>
      <c r="P177" s="87"/>
      <c r="Q177" s="87"/>
      <c r="R177" s="87"/>
      <c r="S177" s="87"/>
      <c r="T177" s="87"/>
      <c r="U177" s="88"/>
      <c r="V177" s="40"/>
      <c r="W177" s="40"/>
      <c r="X177" s="40"/>
      <c r="Y177" s="40"/>
      <c r="Z177" s="40"/>
      <c r="AA177" s="40"/>
      <c r="AB177" s="40"/>
      <c r="AC177" s="40"/>
      <c r="AD177" s="40"/>
      <c r="AE177" s="40"/>
      <c r="AT177" s="18" t="s">
        <v>220</v>
      </c>
      <c r="AU177" s="18" t="s">
        <v>89</v>
      </c>
    </row>
    <row r="178" s="12" customFormat="1">
      <c r="A178" s="12"/>
      <c r="B178" s="217"/>
      <c r="C178" s="218"/>
      <c r="D178" s="212" t="s">
        <v>222</v>
      </c>
      <c r="E178" s="219" t="s">
        <v>39</v>
      </c>
      <c r="F178" s="220" t="s">
        <v>362</v>
      </c>
      <c r="G178" s="218"/>
      <c r="H178" s="221">
        <v>0.034000000000000002</v>
      </c>
      <c r="I178" s="222"/>
      <c r="J178" s="218"/>
      <c r="K178" s="218"/>
      <c r="L178" s="223"/>
      <c r="M178" s="224"/>
      <c r="N178" s="225"/>
      <c r="O178" s="225"/>
      <c r="P178" s="225"/>
      <c r="Q178" s="225"/>
      <c r="R178" s="225"/>
      <c r="S178" s="225"/>
      <c r="T178" s="225"/>
      <c r="U178" s="226"/>
      <c r="V178" s="12"/>
      <c r="W178" s="12"/>
      <c r="X178" s="12"/>
      <c r="Y178" s="12"/>
      <c r="Z178" s="12"/>
      <c r="AA178" s="12"/>
      <c r="AB178" s="12"/>
      <c r="AC178" s="12"/>
      <c r="AD178" s="12"/>
      <c r="AE178" s="12"/>
      <c r="AT178" s="227" t="s">
        <v>222</v>
      </c>
      <c r="AU178" s="227" t="s">
        <v>89</v>
      </c>
      <c r="AV178" s="12" t="s">
        <v>89</v>
      </c>
      <c r="AW178" s="12" t="s">
        <v>41</v>
      </c>
      <c r="AX178" s="12" t="s">
        <v>80</v>
      </c>
      <c r="AY178" s="227" t="s">
        <v>218</v>
      </c>
    </row>
    <row r="179" s="13" customFormat="1">
      <c r="A179" s="13"/>
      <c r="B179" s="228"/>
      <c r="C179" s="229"/>
      <c r="D179" s="212" t="s">
        <v>222</v>
      </c>
      <c r="E179" s="230" t="s">
        <v>171</v>
      </c>
      <c r="F179" s="231" t="s">
        <v>224</v>
      </c>
      <c r="G179" s="229"/>
      <c r="H179" s="232">
        <v>0.034000000000000002</v>
      </c>
      <c r="I179" s="233"/>
      <c r="J179" s="229"/>
      <c r="K179" s="229"/>
      <c r="L179" s="234"/>
      <c r="M179" s="235"/>
      <c r="N179" s="236"/>
      <c r="O179" s="236"/>
      <c r="P179" s="236"/>
      <c r="Q179" s="236"/>
      <c r="R179" s="236"/>
      <c r="S179" s="236"/>
      <c r="T179" s="236"/>
      <c r="U179" s="237"/>
      <c r="V179" s="13"/>
      <c r="W179" s="13"/>
      <c r="X179" s="13"/>
      <c r="Y179" s="13"/>
      <c r="Z179" s="13"/>
      <c r="AA179" s="13"/>
      <c r="AB179" s="13"/>
      <c r="AC179" s="13"/>
      <c r="AD179" s="13"/>
      <c r="AE179" s="13"/>
      <c r="AT179" s="238" t="s">
        <v>222</v>
      </c>
      <c r="AU179" s="238" t="s">
        <v>89</v>
      </c>
      <c r="AV179" s="13" t="s">
        <v>217</v>
      </c>
      <c r="AW179" s="13" t="s">
        <v>41</v>
      </c>
      <c r="AX179" s="13" t="s">
        <v>87</v>
      </c>
      <c r="AY179" s="238" t="s">
        <v>218</v>
      </c>
    </row>
    <row r="180" s="2" customFormat="1" ht="16.5" customHeight="1">
      <c r="A180" s="40"/>
      <c r="B180" s="41"/>
      <c r="C180" s="199" t="s">
        <v>363</v>
      </c>
      <c r="D180" s="199" t="s">
        <v>212</v>
      </c>
      <c r="E180" s="200" t="s">
        <v>364</v>
      </c>
      <c r="F180" s="201" t="s">
        <v>365</v>
      </c>
      <c r="G180" s="202" t="s">
        <v>239</v>
      </c>
      <c r="H180" s="203">
        <v>13</v>
      </c>
      <c r="I180" s="204"/>
      <c r="J180" s="205">
        <f>ROUND(I180*H180,2)</f>
        <v>0</v>
      </c>
      <c r="K180" s="201" t="s">
        <v>216</v>
      </c>
      <c r="L180" s="46"/>
      <c r="M180" s="206" t="s">
        <v>39</v>
      </c>
      <c r="N180" s="207" t="s">
        <v>53</v>
      </c>
      <c r="O180" s="87"/>
      <c r="P180" s="208">
        <f>O180*H180</f>
        <v>0</v>
      </c>
      <c r="Q180" s="208">
        <v>0</v>
      </c>
      <c r="R180" s="208">
        <f>Q180*H180</f>
        <v>0</v>
      </c>
      <c r="S180" s="208">
        <v>0</v>
      </c>
      <c r="T180" s="208">
        <f>S180*H180</f>
        <v>0</v>
      </c>
      <c r="U180" s="209" t="s">
        <v>39</v>
      </c>
      <c r="V180" s="40"/>
      <c r="W180" s="40"/>
      <c r="X180" s="40"/>
      <c r="Y180" s="40"/>
      <c r="Z180" s="40"/>
      <c r="AA180" s="40"/>
      <c r="AB180" s="40"/>
      <c r="AC180" s="40"/>
      <c r="AD180" s="40"/>
      <c r="AE180" s="40"/>
      <c r="AR180" s="210" t="s">
        <v>217</v>
      </c>
      <c r="AT180" s="210" t="s">
        <v>212</v>
      </c>
      <c r="AU180" s="210" t="s">
        <v>89</v>
      </c>
      <c r="AY180" s="18" t="s">
        <v>218</v>
      </c>
      <c r="BE180" s="211">
        <f>IF(N180="základní",J180,0)</f>
        <v>0</v>
      </c>
      <c r="BF180" s="211">
        <f>IF(N180="snížená",J180,0)</f>
        <v>0</v>
      </c>
      <c r="BG180" s="211">
        <f>IF(N180="zákl. přenesená",J180,0)</f>
        <v>0</v>
      </c>
      <c r="BH180" s="211">
        <f>IF(N180="sníž. přenesená",J180,0)</f>
        <v>0</v>
      </c>
      <c r="BI180" s="211">
        <f>IF(N180="nulová",J180,0)</f>
        <v>0</v>
      </c>
      <c r="BJ180" s="18" t="s">
        <v>217</v>
      </c>
      <c r="BK180" s="211">
        <f>ROUND(I180*H180,2)</f>
        <v>0</v>
      </c>
      <c r="BL180" s="18" t="s">
        <v>217</v>
      </c>
      <c r="BM180" s="210" t="s">
        <v>366</v>
      </c>
    </row>
    <row r="181" s="2" customFormat="1">
      <c r="A181" s="40"/>
      <c r="B181" s="41"/>
      <c r="C181" s="42"/>
      <c r="D181" s="212" t="s">
        <v>220</v>
      </c>
      <c r="E181" s="42"/>
      <c r="F181" s="213" t="s">
        <v>367</v>
      </c>
      <c r="G181" s="42"/>
      <c r="H181" s="42"/>
      <c r="I181" s="214"/>
      <c r="J181" s="42"/>
      <c r="K181" s="42"/>
      <c r="L181" s="46"/>
      <c r="M181" s="215"/>
      <c r="N181" s="216"/>
      <c r="O181" s="87"/>
      <c r="P181" s="87"/>
      <c r="Q181" s="87"/>
      <c r="R181" s="87"/>
      <c r="S181" s="87"/>
      <c r="T181" s="87"/>
      <c r="U181" s="88"/>
      <c r="V181" s="40"/>
      <c r="W181" s="40"/>
      <c r="X181" s="40"/>
      <c r="Y181" s="40"/>
      <c r="Z181" s="40"/>
      <c r="AA181" s="40"/>
      <c r="AB181" s="40"/>
      <c r="AC181" s="40"/>
      <c r="AD181" s="40"/>
      <c r="AE181" s="40"/>
      <c r="AT181" s="18" t="s">
        <v>220</v>
      </c>
      <c r="AU181" s="18" t="s">
        <v>89</v>
      </c>
    </row>
    <row r="182" s="12" customFormat="1">
      <c r="A182" s="12"/>
      <c r="B182" s="217"/>
      <c r="C182" s="218"/>
      <c r="D182" s="212" t="s">
        <v>222</v>
      </c>
      <c r="E182" s="219" t="s">
        <v>39</v>
      </c>
      <c r="F182" s="220" t="s">
        <v>368</v>
      </c>
      <c r="G182" s="218"/>
      <c r="H182" s="221">
        <v>6</v>
      </c>
      <c r="I182" s="222"/>
      <c r="J182" s="218"/>
      <c r="K182" s="218"/>
      <c r="L182" s="223"/>
      <c r="M182" s="224"/>
      <c r="N182" s="225"/>
      <c r="O182" s="225"/>
      <c r="P182" s="225"/>
      <c r="Q182" s="225"/>
      <c r="R182" s="225"/>
      <c r="S182" s="225"/>
      <c r="T182" s="225"/>
      <c r="U182" s="226"/>
      <c r="V182" s="12"/>
      <c r="W182" s="12"/>
      <c r="X182" s="12"/>
      <c r="Y182" s="12"/>
      <c r="Z182" s="12"/>
      <c r="AA182" s="12"/>
      <c r="AB182" s="12"/>
      <c r="AC182" s="12"/>
      <c r="AD182" s="12"/>
      <c r="AE182" s="12"/>
      <c r="AT182" s="227" t="s">
        <v>222</v>
      </c>
      <c r="AU182" s="227" t="s">
        <v>89</v>
      </c>
      <c r="AV182" s="12" t="s">
        <v>89</v>
      </c>
      <c r="AW182" s="12" t="s">
        <v>41</v>
      </c>
      <c r="AX182" s="12" t="s">
        <v>80</v>
      </c>
      <c r="AY182" s="227" t="s">
        <v>218</v>
      </c>
    </row>
    <row r="183" s="12" customFormat="1">
      <c r="A183" s="12"/>
      <c r="B183" s="217"/>
      <c r="C183" s="218"/>
      <c r="D183" s="212" t="s">
        <v>222</v>
      </c>
      <c r="E183" s="219" t="s">
        <v>39</v>
      </c>
      <c r="F183" s="220" t="s">
        <v>369</v>
      </c>
      <c r="G183" s="218"/>
      <c r="H183" s="221">
        <v>7</v>
      </c>
      <c r="I183" s="222"/>
      <c r="J183" s="218"/>
      <c r="K183" s="218"/>
      <c r="L183" s="223"/>
      <c r="M183" s="224"/>
      <c r="N183" s="225"/>
      <c r="O183" s="225"/>
      <c r="P183" s="225"/>
      <c r="Q183" s="225"/>
      <c r="R183" s="225"/>
      <c r="S183" s="225"/>
      <c r="T183" s="225"/>
      <c r="U183" s="226"/>
      <c r="V183" s="12"/>
      <c r="W183" s="12"/>
      <c r="X183" s="12"/>
      <c r="Y183" s="12"/>
      <c r="Z183" s="12"/>
      <c r="AA183" s="12"/>
      <c r="AB183" s="12"/>
      <c r="AC183" s="12"/>
      <c r="AD183" s="12"/>
      <c r="AE183" s="12"/>
      <c r="AT183" s="227" t="s">
        <v>222</v>
      </c>
      <c r="AU183" s="227" t="s">
        <v>89</v>
      </c>
      <c r="AV183" s="12" t="s">
        <v>89</v>
      </c>
      <c r="AW183" s="12" t="s">
        <v>41</v>
      </c>
      <c r="AX183" s="12" t="s">
        <v>80</v>
      </c>
      <c r="AY183" s="227" t="s">
        <v>218</v>
      </c>
    </row>
    <row r="184" s="14" customFormat="1">
      <c r="A184" s="14"/>
      <c r="B184" s="240"/>
      <c r="C184" s="241"/>
      <c r="D184" s="212" t="s">
        <v>222</v>
      </c>
      <c r="E184" s="242" t="s">
        <v>39</v>
      </c>
      <c r="F184" s="243" t="s">
        <v>370</v>
      </c>
      <c r="G184" s="241"/>
      <c r="H184" s="242" t="s">
        <v>39</v>
      </c>
      <c r="I184" s="244"/>
      <c r="J184" s="241"/>
      <c r="K184" s="241"/>
      <c r="L184" s="245"/>
      <c r="M184" s="246"/>
      <c r="N184" s="247"/>
      <c r="O184" s="247"/>
      <c r="P184" s="247"/>
      <c r="Q184" s="247"/>
      <c r="R184" s="247"/>
      <c r="S184" s="247"/>
      <c r="T184" s="247"/>
      <c r="U184" s="248"/>
      <c r="V184" s="14"/>
      <c r="W184" s="14"/>
      <c r="X184" s="14"/>
      <c r="Y184" s="14"/>
      <c r="Z184" s="14"/>
      <c r="AA184" s="14"/>
      <c r="AB184" s="14"/>
      <c r="AC184" s="14"/>
      <c r="AD184" s="14"/>
      <c r="AE184" s="14"/>
      <c r="AT184" s="249" t="s">
        <v>222</v>
      </c>
      <c r="AU184" s="249" t="s">
        <v>89</v>
      </c>
      <c r="AV184" s="14" t="s">
        <v>87</v>
      </c>
      <c r="AW184" s="14" t="s">
        <v>41</v>
      </c>
      <c r="AX184" s="14" t="s">
        <v>80</v>
      </c>
      <c r="AY184" s="249" t="s">
        <v>218</v>
      </c>
    </row>
    <row r="185" s="13" customFormat="1">
      <c r="A185" s="13"/>
      <c r="B185" s="228"/>
      <c r="C185" s="229"/>
      <c r="D185" s="212" t="s">
        <v>222</v>
      </c>
      <c r="E185" s="230" t="s">
        <v>39</v>
      </c>
      <c r="F185" s="231" t="s">
        <v>224</v>
      </c>
      <c r="G185" s="229"/>
      <c r="H185" s="232">
        <v>13</v>
      </c>
      <c r="I185" s="233"/>
      <c r="J185" s="229"/>
      <c r="K185" s="229"/>
      <c r="L185" s="234"/>
      <c r="M185" s="235"/>
      <c r="N185" s="236"/>
      <c r="O185" s="236"/>
      <c r="P185" s="236"/>
      <c r="Q185" s="236"/>
      <c r="R185" s="236"/>
      <c r="S185" s="236"/>
      <c r="T185" s="236"/>
      <c r="U185" s="237"/>
      <c r="V185" s="13"/>
      <c r="W185" s="13"/>
      <c r="X185" s="13"/>
      <c r="Y185" s="13"/>
      <c r="Z185" s="13"/>
      <c r="AA185" s="13"/>
      <c r="AB185" s="13"/>
      <c r="AC185" s="13"/>
      <c r="AD185" s="13"/>
      <c r="AE185" s="13"/>
      <c r="AT185" s="238" t="s">
        <v>222</v>
      </c>
      <c r="AU185" s="238" t="s">
        <v>89</v>
      </c>
      <c r="AV185" s="13" t="s">
        <v>217</v>
      </c>
      <c r="AW185" s="13" t="s">
        <v>41</v>
      </c>
      <c r="AX185" s="13" t="s">
        <v>87</v>
      </c>
      <c r="AY185" s="238" t="s">
        <v>218</v>
      </c>
    </row>
    <row r="186" s="2" customFormat="1" ht="16.5" customHeight="1">
      <c r="A186" s="40"/>
      <c r="B186" s="41"/>
      <c r="C186" s="250" t="s">
        <v>371</v>
      </c>
      <c r="D186" s="250" t="s">
        <v>313</v>
      </c>
      <c r="E186" s="251" t="s">
        <v>372</v>
      </c>
      <c r="F186" s="252" t="s">
        <v>373</v>
      </c>
      <c r="G186" s="253" t="s">
        <v>239</v>
      </c>
      <c r="H186" s="254">
        <v>13</v>
      </c>
      <c r="I186" s="255"/>
      <c r="J186" s="256">
        <f>ROUND(I186*H186,2)</f>
        <v>0</v>
      </c>
      <c r="K186" s="252" t="s">
        <v>216</v>
      </c>
      <c r="L186" s="257"/>
      <c r="M186" s="258" t="s">
        <v>39</v>
      </c>
      <c r="N186" s="259" t="s">
        <v>53</v>
      </c>
      <c r="O186" s="87"/>
      <c r="P186" s="208">
        <f>O186*H186</f>
        <v>0</v>
      </c>
      <c r="Q186" s="208">
        <v>0.39700000000000002</v>
      </c>
      <c r="R186" s="208">
        <f>Q186*H186</f>
        <v>5.1610000000000005</v>
      </c>
      <c r="S186" s="208">
        <v>0</v>
      </c>
      <c r="T186" s="208">
        <f>S186*H186</f>
        <v>0</v>
      </c>
      <c r="U186" s="209" t="s">
        <v>39</v>
      </c>
      <c r="V186" s="40"/>
      <c r="W186" s="40"/>
      <c r="X186" s="40"/>
      <c r="Y186" s="40"/>
      <c r="Z186" s="40"/>
      <c r="AA186" s="40"/>
      <c r="AB186" s="40"/>
      <c r="AC186" s="40"/>
      <c r="AD186" s="40"/>
      <c r="AE186" s="40"/>
      <c r="AR186" s="210" t="s">
        <v>219</v>
      </c>
      <c r="AT186" s="210" t="s">
        <v>313</v>
      </c>
      <c r="AU186" s="210" t="s">
        <v>89</v>
      </c>
      <c r="AY186" s="18" t="s">
        <v>218</v>
      </c>
      <c r="BE186" s="211">
        <f>IF(N186="základní",J186,0)</f>
        <v>0</v>
      </c>
      <c r="BF186" s="211">
        <f>IF(N186="snížená",J186,0)</f>
        <v>0</v>
      </c>
      <c r="BG186" s="211">
        <f>IF(N186="zákl. přenesená",J186,0)</f>
        <v>0</v>
      </c>
      <c r="BH186" s="211">
        <f>IF(N186="sníž. přenesená",J186,0)</f>
        <v>0</v>
      </c>
      <c r="BI186" s="211">
        <f>IF(N186="nulová",J186,0)</f>
        <v>0</v>
      </c>
      <c r="BJ186" s="18" t="s">
        <v>217</v>
      </c>
      <c r="BK186" s="211">
        <f>ROUND(I186*H186,2)</f>
        <v>0</v>
      </c>
      <c r="BL186" s="18" t="s">
        <v>217</v>
      </c>
      <c r="BM186" s="210" t="s">
        <v>374</v>
      </c>
    </row>
    <row r="187" s="2" customFormat="1">
      <c r="A187" s="40"/>
      <c r="B187" s="41"/>
      <c r="C187" s="42"/>
      <c r="D187" s="212" t="s">
        <v>220</v>
      </c>
      <c r="E187" s="42"/>
      <c r="F187" s="213" t="s">
        <v>373</v>
      </c>
      <c r="G187" s="42"/>
      <c r="H187" s="42"/>
      <c r="I187" s="214"/>
      <c r="J187" s="42"/>
      <c r="K187" s="42"/>
      <c r="L187" s="46"/>
      <c r="M187" s="215"/>
      <c r="N187" s="216"/>
      <c r="O187" s="87"/>
      <c r="P187" s="87"/>
      <c r="Q187" s="87"/>
      <c r="R187" s="87"/>
      <c r="S187" s="87"/>
      <c r="T187" s="87"/>
      <c r="U187" s="88"/>
      <c r="V187" s="40"/>
      <c r="W187" s="40"/>
      <c r="X187" s="40"/>
      <c r="Y187" s="40"/>
      <c r="Z187" s="40"/>
      <c r="AA187" s="40"/>
      <c r="AB187" s="40"/>
      <c r="AC187" s="40"/>
      <c r="AD187" s="40"/>
      <c r="AE187" s="40"/>
      <c r="AT187" s="18" t="s">
        <v>220</v>
      </c>
      <c r="AU187" s="18" t="s">
        <v>89</v>
      </c>
    </row>
    <row r="188" s="2" customFormat="1" ht="16.5" customHeight="1">
      <c r="A188" s="40"/>
      <c r="B188" s="41"/>
      <c r="C188" s="250" t="s">
        <v>375</v>
      </c>
      <c r="D188" s="250" t="s">
        <v>313</v>
      </c>
      <c r="E188" s="251" t="s">
        <v>376</v>
      </c>
      <c r="F188" s="252" t="s">
        <v>377</v>
      </c>
      <c r="G188" s="253" t="s">
        <v>239</v>
      </c>
      <c r="H188" s="254">
        <v>13</v>
      </c>
      <c r="I188" s="255"/>
      <c r="J188" s="256">
        <f>ROUND(I188*H188,2)</f>
        <v>0</v>
      </c>
      <c r="K188" s="252" t="s">
        <v>216</v>
      </c>
      <c r="L188" s="257"/>
      <c r="M188" s="258" t="s">
        <v>39</v>
      </c>
      <c r="N188" s="259" t="s">
        <v>53</v>
      </c>
      <c r="O188" s="87"/>
      <c r="P188" s="208">
        <f>O188*H188</f>
        <v>0</v>
      </c>
      <c r="Q188" s="208">
        <v>0</v>
      </c>
      <c r="R188" s="208">
        <f>Q188*H188</f>
        <v>0</v>
      </c>
      <c r="S188" s="208">
        <v>0</v>
      </c>
      <c r="T188" s="208">
        <f>S188*H188</f>
        <v>0</v>
      </c>
      <c r="U188" s="209" t="s">
        <v>39</v>
      </c>
      <c r="V188" s="40"/>
      <c r="W188" s="40"/>
      <c r="X188" s="40"/>
      <c r="Y188" s="40"/>
      <c r="Z188" s="40"/>
      <c r="AA188" s="40"/>
      <c r="AB188" s="40"/>
      <c r="AC188" s="40"/>
      <c r="AD188" s="40"/>
      <c r="AE188" s="40"/>
      <c r="AR188" s="210" t="s">
        <v>219</v>
      </c>
      <c r="AT188" s="210" t="s">
        <v>313</v>
      </c>
      <c r="AU188" s="210" t="s">
        <v>89</v>
      </c>
      <c r="AY188" s="18" t="s">
        <v>218</v>
      </c>
      <c r="BE188" s="211">
        <f>IF(N188="základní",J188,0)</f>
        <v>0</v>
      </c>
      <c r="BF188" s="211">
        <f>IF(N188="snížená",J188,0)</f>
        <v>0</v>
      </c>
      <c r="BG188" s="211">
        <f>IF(N188="zákl. přenesená",J188,0)</f>
        <v>0</v>
      </c>
      <c r="BH188" s="211">
        <f>IF(N188="sníž. přenesená",J188,0)</f>
        <v>0</v>
      </c>
      <c r="BI188" s="211">
        <f>IF(N188="nulová",J188,0)</f>
        <v>0</v>
      </c>
      <c r="BJ188" s="18" t="s">
        <v>217</v>
      </c>
      <c r="BK188" s="211">
        <f>ROUND(I188*H188,2)</f>
        <v>0</v>
      </c>
      <c r="BL188" s="18" t="s">
        <v>217</v>
      </c>
      <c r="BM188" s="210" t="s">
        <v>378</v>
      </c>
    </row>
    <row r="189" s="2" customFormat="1">
      <c r="A189" s="40"/>
      <c r="B189" s="41"/>
      <c r="C189" s="42"/>
      <c r="D189" s="212" t="s">
        <v>220</v>
      </c>
      <c r="E189" s="42"/>
      <c r="F189" s="213" t="s">
        <v>377</v>
      </c>
      <c r="G189" s="42"/>
      <c r="H189" s="42"/>
      <c r="I189" s="214"/>
      <c r="J189" s="42"/>
      <c r="K189" s="42"/>
      <c r="L189" s="46"/>
      <c r="M189" s="215"/>
      <c r="N189" s="216"/>
      <c r="O189" s="87"/>
      <c r="P189" s="87"/>
      <c r="Q189" s="87"/>
      <c r="R189" s="87"/>
      <c r="S189" s="87"/>
      <c r="T189" s="87"/>
      <c r="U189" s="88"/>
      <c r="V189" s="40"/>
      <c r="W189" s="40"/>
      <c r="X189" s="40"/>
      <c r="Y189" s="40"/>
      <c r="Z189" s="40"/>
      <c r="AA189" s="40"/>
      <c r="AB189" s="40"/>
      <c r="AC189" s="40"/>
      <c r="AD189" s="40"/>
      <c r="AE189" s="40"/>
      <c r="AT189" s="18" t="s">
        <v>220</v>
      </c>
      <c r="AU189" s="18" t="s">
        <v>89</v>
      </c>
    </row>
    <row r="190" s="2" customFormat="1">
      <c r="A190" s="40"/>
      <c r="B190" s="41"/>
      <c r="C190" s="199" t="s">
        <v>379</v>
      </c>
      <c r="D190" s="199" t="s">
        <v>212</v>
      </c>
      <c r="E190" s="200" t="s">
        <v>380</v>
      </c>
      <c r="F190" s="201" t="s">
        <v>381</v>
      </c>
      <c r="G190" s="202" t="s">
        <v>273</v>
      </c>
      <c r="H190" s="203">
        <v>11.699999999999999</v>
      </c>
      <c r="I190" s="204"/>
      <c r="J190" s="205">
        <f>ROUND(I190*H190,2)</f>
        <v>0</v>
      </c>
      <c r="K190" s="201" t="s">
        <v>216</v>
      </c>
      <c r="L190" s="46"/>
      <c r="M190" s="206" t="s">
        <v>39</v>
      </c>
      <c r="N190" s="207" t="s">
        <v>53</v>
      </c>
      <c r="O190" s="87"/>
      <c r="P190" s="208">
        <f>O190*H190</f>
        <v>0</v>
      </c>
      <c r="Q190" s="208">
        <v>0</v>
      </c>
      <c r="R190" s="208">
        <f>Q190*H190</f>
        <v>0</v>
      </c>
      <c r="S190" s="208">
        <v>0</v>
      </c>
      <c r="T190" s="208">
        <f>S190*H190</f>
        <v>0</v>
      </c>
      <c r="U190" s="209" t="s">
        <v>39</v>
      </c>
      <c r="V190" s="40"/>
      <c r="W190" s="40"/>
      <c r="X190" s="40"/>
      <c r="Y190" s="40"/>
      <c r="Z190" s="40"/>
      <c r="AA190" s="40"/>
      <c r="AB190" s="40"/>
      <c r="AC190" s="40"/>
      <c r="AD190" s="40"/>
      <c r="AE190" s="40"/>
      <c r="AR190" s="210" t="s">
        <v>217</v>
      </c>
      <c r="AT190" s="210" t="s">
        <v>212</v>
      </c>
      <c r="AU190" s="210" t="s">
        <v>89</v>
      </c>
      <c r="AY190" s="18" t="s">
        <v>218</v>
      </c>
      <c r="BE190" s="211">
        <f>IF(N190="základní",J190,0)</f>
        <v>0</v>
      </c>
      <c r="BF190" s="211">
        <f>IF(N190="snížená",J190,0)</f>
        <v>0</v>
      </c>
      <c r="BG190" s="211">
        <f>IF(N190="zákl. přenesená",J190,0)</f>
        <v>0</v>
      </c>
      <c r="BH190" s="211">
        <f>IF(N190="sníž. přenesená",J190,0)</f>
        <v>0</v>
      </c>
      <c r="BI190" s="211">
        <f>IF(N190="nulová",J190,0)</f>
        <v>0</v>
      </c>
      <c r="BJ190" s="18" t="s">
        <v>217</v>
      </c>
      <c r="BK190" s="211">
        <f>ROUND(I190*H190,2)</f>
        <v>0</v>
      </c>
      <c r="BL190" s="18" t="s">
        <v>217</v>
      </c>
      <c r="BM190" s="210" t="s">
        <v>382</v>
      </c>
    </row>
    <row r="191" s="2" customFormat="1">
      <c r="A191" s="40"/>
      <c r="B191" s="41"/>
      <c r="C191" s="42"/>
      <c r="D191" s="212" t="s">
        <v>220</v>
      </c>
      <c r="E191" s="42"/>
      <c r="F191" s="213" t="s">
        <v>383</v>
      </c>
      <c r="G191" s="42"/>
      <c r="H191" s="42"/>
      <c r="I191" s="214"/>
      <c r="J191" s="42"/>
      <c r="K191" s="42"/>
      <c r="L191" s="46"/>
      <c r="M191" s="215"/>
      <c r="N191" s="216"/>
      <c r="O191" s="87"/>
      <c r="P191" s="87"/>
      <c r="Q191" s="87"/>
      <c r="R191" s="87"/>
      <c r="S191" s="87"/>
      <c r="T191" s="87"/>
      <c r="U191" s="88"/>
      <c r="V191" s="40"/>
      <c r="W191" s="40"/>
      <c r="X191" s="40"/>
      <c r="Y191" s="40"/>
      <c r="Z191" s="40"/>
      <c r="AA191" s="40"/>
      <c r="AB191" s="40"/>
      <c r="AC191" s="40"/>
      <c r="AD191" s="40"/>
      <c r="AE191" s="40"/>
      <c r="AT191" s="18" t="s">
        <v>220</v>
      </c>
      <c r="AU191" s="18" t="s">
        <v>89</v>
      </c>
    </row>
    <row r="192" s="12" customFormat="1">
      <c r="A192" s="12"/>
      <c r="B192" s="217"/>
      <c r="C192" s="218"/>
      <c r="D192" s="212" t="s">
        <v>222</v>
      </c>
      <c r="E192" s="219" t="s">
        <v>39</v>
      </c>
      <c r="F192" s="220" t="s">
        <v>300</v>
      </c>
      <c r="G192" s="218"/>
      <c r="H192" s="221">
        <v>11.699999999999999</v>
      </c>
      <c r="I192" s="222"/>
      <c r="J192" s="218"/>
      <c r="K192" s="218"/>
      <c r="L192" s="223"/>
      <c r="M192" s="224"/>
      <c r="N192" s="225"/>
      <c r="O192" s="225"/>
      <c r="P192" s="225"/>
      <c r="Q192" s="225"/>
      <c r="R192" s="225"/>
      <c r="S192" s="225"/>
      <c r="T192" s="225"/>
      <c r="U192" s="226"/>
      <c r="V192" s="12"/>
      <c r="W192" s="12"/>
      <c r="X192" s="12"/>
      <c r="Y192" s="12"/>
      <c r="Z192" s="12"/>
      <c r="AA192" s="12"/>
      <c r="AB192" s="12"/>
      <c r="AC192" s="12"/>
      <c r="AD192" s="12"/>
      <c r="AE192" s="12"/>
      <c r="AT192" s="227" t="s">
        <v>222</v>
      </c>
      <c r="AU192" s="227" t="s">
        <v>89</v>
      </c>
      <c r="AV192" s="12" t="s">
        <v>89</v>
      </c>
      <c r="AW192" s="12" t="s">
        <v>41</v>
      </c>
      <c r="AX192" s="12" t="s">
        <v>80</v>
      </c>
      <c r="AY192" s="227" t="s">
        <v>218</v>
      </c>
    </row>
    <row r="193" s="13" customFormat="1">
      <c r="A193" s="13"/>
      <c r="B193" s="228"/>
      <c r="C193" s="229"/>
      <c r="D193" s="212" t="s">
        <v>222</v>
      </c>
      <c r="E193" s="230" t="s">
        <v>39</v>
      </c>
      <c r="F193" s="231" t="s">
        <v>224</v>
      </c>
      <c r="G193" s="229"/>
      <c r="H193" s="232">
        <v>11.699999999999999</v>
      </c>
      <c r="I193" s="233"/>
      <c r="J193" s="229"/>
      <c r="K193" s="229"/>
      <c r="L193" s="234"/>
      <c r="M193" s="235"/>
      <c r="N193" s="236"/>
      <c r="O193" s="236"/>
      <c r="P193" s="236"/>
      <c r="Q193" s="236"/>
      <c r="R193" s="236"/>
      <c r="S193" s="236"/>
      <c r="T193" s="236"/>
      <c r="U193" s="237"/>
      <c r="V193" s="13"/>
      <c r="W193" s="13"/>
      <c r="X193" s="13"/>
      <c r="Y193" s="13"/>
      <c r="Z193" s="13"/>
      <c r="AA193" s="13"/>
      <c r="AB193" s="13"/>
      <c r="AC193" s="13"/>
      <c r="AD193" s="13"/>
      <c r="AE193" s="13"/>
      <c r="AT193" s="238" t="s">
        <v>222</v>
      </c>
      <c r="AU193" s="238" t="s">
        <v>89</v>
      </c>
      <c r="AV193" s="13" t="s">
        <v>217</v>
      </c>
      <c r="AW193" s="13" t="s">
        <v>41</v>
      </c>
      <c r="AX193" s="13" t="s">
        <v>87</v>
      </c>
      <c r="AY193" s="238" t="s">
        <v>218</v>
      </c>
    </row>
    <row r="194" s="2" customFormat="1">
      <c r="A194" s="40"/>
      <c r="B194" s="41"/>
      <c r="C194" s="199" t="s">
        <v>257</v>
      </c>
      <c r="D194" s="199" t="s">
        <v>212</v>
      </c>
      <c r="E194" s="200" t="s">
        <v>384</v>
      </c>
      <c r="F194" s="201" t="s">
        <v>385</v>
      </c>
      <c r="G194" s="202" t="s">
        <v>273</v>
      </c>
      <c r="H194" s="203">
        <v>59</v>
      </c>
      <c r="I194" s="204"/>
      <c r="J194" s="205">
        <f>ROUND(I194*H194,2)</f>
        <v>0</v>
      </c>
      <c r="K194" s="201" t="s">
        <v>216</v>
      </c>
      <c r="L194" s="46"/>
      <c r="M194" s="206" t="s">
        <v>39</v>
      </c>
      <c r="N194" s="207" t="s">
        <v>53</v>
      </c>
      <c r="O194" s="87"/>
      <c r="P194" s="208">
        <f>O194*H194</f>
        <v>0</v>
      </c>
      <c r="Q194" s="208">
        <v>0</v>
      </c>
      <c r="R194" s="208">
        <f>Q194*H194</f>
        <v>0</v>
      </c>
      <c r="S194" s="208">
        <v>0</v>
      </c>
      <c r="T194" s="208">
        <f>S194*H194</f>
        <v>0</v>
      </c>
      <c r="U194" s="209" t="s">
        <v>39</v>
      </c>
      <c r="V194" s="40"/>
      <c r="W194" s="40"/>
      <c r="X194" s="40"/>
      <c r="Y194" s="40"/>
      <c r="Z194" s="40"/>
      <c r="AA194" s="40"/>
      <c r="AB194" s="40"/>
      <c r="AC194" s="40"/>
      <c r="AD194" s="40"/>
      <c r="AE194" s="40"/>
      <c r="AR194" s="210" t="s">
        <v>217</v>
      </c>
      <c r="AT194" s="210" t="s">
        <v>212</v>
      </c>
      <c r="AU194" s="210" t="s">
        <v>89</v>
      </c>
      <c r="AY194" s="18" t="s">
        <v>218</v>
      </c>
      <c r="BE194" s="211">
        <f>IF(N194="základní",J194,0)</f>
        <v>0</v>
      </c>
      <c r="BF194" s="211">
        <f>IF(N194="snížená",J194,0)</f>
        <v>0</v>
      </c>
      <c r="BG194" s="211">
        <f>IF(N194="zákl. přenesená",J194,0)</f>
        <v>0</v>
      </c>
      <c r="BH194" s="211">
        <f>IF(N194="sníž. přenesená",J194,0)</f>
        <v>0</v>
      </c>
      <c r="BI194" s="211">
        <f>IF(N194="nulová",J194,0)</f>
        <v>0</v>
      </c>
      <c r="BJ194" s="18" t="s">
        <v>217</v>
      </c>
      <c r="BK194" s="211">
        <f>ROUND(I194*H194,2)</f>
        <v>0</v>
      </c>
      <c r="BL194" s="18" t="s">
        <v>217</v>
      </c>
      <c r="BM194" s="210" t="s">
        <v>386</v>
      </c>
    </row>
    <row r="195" s="2" customFormat="1">
      <c r="A195" s="40"/>
      <c r="B195" s="41"/>
      <c r="C195" s="42"/>
      <c r="D195" s="212" t="s">
        <v>220</v>
      </c>
      <c r="E195" s="42"/>
      <c r="F195" s="213" t="s">
        <v>387</v>
      </c>
      <c r="G195" s="42"/>
      <c r="H195" s="42"/>
      <c r="I195" s="214"/>
      <c r="J195" s="42"/>
      <c r="K195" s="42"/>
      <c r="L195" s="46"/>
      <c r="M195" s="215"/>
      <c r="N195" s="216"/>
      <c r="O195" s="87"/>
      <c r="P195" s="87"/>
      <c r="Q195" s="87"/>
      <c r="R195" s="87"/>
      <c r="S195" s="87"/>
      <c r="T195" s="87"/>
      <c r="U195" s="88"/>
      <c r="V195" s="40"/>
      <c r="W195" s="40"/>
      <c r="X195" s="40"/>
      <c r="Y195" s="40"/>
      <c r="Z195" s="40"/>
      <c r="AA195" s="40"/>
      <c r="AB195" s="40"/>
      <c r="AC195" s="40"/>
      <c r="AD195" s="40"/>
      <c r="AE195" s="40"/>
      <c r="AT195" s="18" t="s">
        <v>220</v>
      </c>
      <c r="AU195" s="18" t="s">
        <v>89</v>
      </c>
    </row>
    <row r="196" s="15" customFormat="1" ht="25.92" customHeight="1">
      <c r="A196" s="15"/>
      <c r="B196" s="260"/>
      <c r="C196" s="261"/>
      <c r="D196" s="262" t="s">
        <v>79</v>
      </c>
      <c r="E196" s="263" t="s">
        <v>388</v>
      </c>
      <c r="F196" s="263" t="s">
        <v>389</v>
      </c>
      <c r="G196" s="261"/>
      <c r="H196" s="261"/>
      <c r="I196" s="264"/>
      <c r="J196" s="265">
        <f>BK196</f>
        <v>0</v>
      </c>
      <c r="K196" s="261"/>
      <c r="L196" s="266"/>
      <c r="M196" s="267"/>
      <c r="N196" s="268"/>
      <c r="O196" s="268"/>
      <c r="P196" s="269">
        <f>SUM(P197:P200)</f>
        <v>0</v>
      </c>
      <c r="Q196" s="268"/>
      <c r="R196" s="269">
        <f>SUM(R197:R200)</f>
        <v>0</v>
      </c>
      <c r="S196" s="268"/>
      <c r="T196" s="269">
        <f>SUM(T197:T200)</f>
        <v>0</v>
      </c>
      <c r="U196" s="270"/>
      <c r="V196" s="15"/>
      <c r="W196" s="15"/>
      <c r="X196" s="15"/>
      <c r="Y196" s="15"/>
      <c r="Z196" s="15"/>
      <c r="AA196" s="15"/>
      <c r="AB196" s="15"/>
      <c r="AC196" s="15"/>
      <c r="AD196" s="15"/>
      <c r="AE196" s="15"/>
      <c r="AR196" s="271" t="s">
        <v>217</v>
      </c>
      <c r="AT196" s="272" t="s">
        <v>79</v>
      </c>
      <c r="AU196" s="272" t="s">
        <v>80</v>
      </c>
      <c r="AY196" s="271" t="s">
        <v>218</v>
      </c>
      <c r="BK196" s="273">
        <f>SUM(BK197:BK200)</f>
        <v>0</v>
      </c>
    </row>
    <row r="197" s="2" customFormat="1" ht="16.5" customHeight="1">
      <c r="A197" s="40"/>
      <c r="B197" s="41"/>
      <c r="C197" s="199" t="s">
        <v>390</v>
      </c>
      <c r="D197" s="199" t="s">
        <v>212</v>
      </c>
      <c r="E197" s="200" t="s">
        <v>391</v>
      </c>
      <c r="F197" s="201" t="s">
        <v>392</v>
      </c>
      <c r="G197" s="202" t="s">
        <v>179</v>
      </c>
      <c r="H197" s="203">
        <v>0.252</v>
      </c>
      <c r="I197" s="204"/>
      <c r="J197" s="205">
        <f>ROUND(I197*H197,2)</f>
        <v>0</v>
      </c>
      <c r="K197" s="201" t="s">
        <v>216</v>
      </c>
      <c r="L197" s="46"/>
      <c r="M197" s="206" t="s">
        <v>39</v>
      </c>
      <c r="N197" s="207" t="s">
        <v>53</v>
      </c>
      <c r="O197" s="87"/>
      <c r="P197" s="208">
        <f>O197*H197</f>
        <v>0</v>
      </c>
      <c r="Q197" s="208">
        <v>0</v>
      </c>
      <c r="R197" s="208">
        <f>Q197*H197</f>
        <v>0</v>
      </c>
      <c r="S197" s="208">
        <v>0</v>
      </c>
      <c r="T197" s="208">
        <f>S197*H197</f>
        <v>0</v>
      </c>
      <c r="U197" s="209" t="s">
        <v>39</v>
      </c>
      <c r="V197" s="40"/>
      <c r="W197" s="40"/>
      <c r="X197" s="40"/>
      <c r="Y197" s="40"/>
      <c r="Z197" s="40"/>
      <c r="AA197" s="40"/>
      <c r="AB197" s="40"/>
      <c r="AC197" s="40"/>
      <c r="AD197" s="40"/>
      <c r="AE197" s="40"/>
      <c r="AR197" s="210" t="s">
        <v>393</v>
      </c>
      <c r="AT197" s="210" t="s">
        <v>212</v>
      </c>
      <c r="AU197" s="210" t="s">
        <v>87</v>
      </c>
      <c r="AY197" s="18" t="s">
        <v>218</v>
      </c>
      <c r="BE197" s="211">
        <f>IF(N197="základní",J197,0)</f>
        <v>0</v>
      </c>
      <c r="BF197" s="211">
        <f>IF(N197="snížená",J197,0)</f>
        <v>0</v>
      </c>
      <c r="BG197" s="211">
        <f>IF(N197="zákl. přenesená",J197,0)</f>
        <v>0</v>
      </c>
      <c r="BH197" s="211">
        <f>IF(N197="sníž. přenesená",J197,0)</f>
        <v>0</v>
      </c>
      <c r="BI197" s="211">
        <f>IF(N197="nulová",J197,0)</f>
        <v>0</v>
      </c>
      <c r="BJ197" s="18" t="s">
        <v>217</v>
      </c>
      <c r="BK197" s="211">
        <f>ROUND(I197*H197,2)</f>
        <v>0</v>
      </c>
      <c r="BL197" s="18" t="s">
        <v>393</v>
      </c>
      <c r="BM197" s="210" t="s">
        <v>394</v>
      </c>
    </row>
    <row r="198" s="2" customFormat="1">
      <c r="A198" s="40"/>
      <c r="B198" s="41"/>
      <c r="C198" s="42"/>
      <c r="D198" s="212" t="s">
        <v>220</v>
      </c>
      <c r="E198" s="42"/>
      <c r="F198" s="213" t="s">
        <v>395</v>
      </c>
      <c r="G198" s="42"/>
      <c r="H198" s="42"/>
      <c r="I198" s="214"/>
      <c r="J198" s="42"/>
      <c r="K198" s="42"/>
      <c r="L198" s="46"/>
      <c r="M198" s="215"/>
      <c r="N198" s="216"/>
      <c r="O198" s="87"/>
      <c r="P198" s="87"/>
      <c r="Q198" s="87"/>
      <c r="R198" s="87"/>
      <c r="S198" s="87"/>
      <c r="T198" s="87"/>
      <c r="U198" s="88"/>
      <c r="V198" s="40"/>
      <c r="W198" s="40"/>
      <c r="X198" s="40"/>
      <c r="Y198" s="40"/>
      <c r="Z198" s="40"/>
      <c r="AA198" s="40"/>
      <c r="AB198" s="40"/>
      <c r="AC198" s="40"/>
      <c r="AD198" s="40"/>
      <c r="AE198" s="40"/>
      <c r="AT198" s="18" t="s">
        <v>220</v>
      </c>
      <c r="AU198" s="18" t="s">
        <v>87</v>
      </c>
    </row>
    <row r="199" s="12" customFormat="1">
      <c r="A199" s="12"/>
      <c r="B199" s="217"/>
      <c r="C199" s="218"/>
      <c r="D199" s="212" t="s">
        <v>222</v>
      </c>
      <c r="E199" s="219" t="s">
        <v>39</v>
      </c>
      <c r="F199" s="220" t="s">
        <v>396</v>
      </c>
      <c r="G199" s="218"/>
      <c r="H199" s="221">
        <v>0.252</v>
      </c>
      <c r="I199" s="222"/>
      <c r="J199" s="218"/>
      <c r="K199" s="218"/>
      <c r="L199" s="223"/>
      <c r="M199" s="224"/>
      <c r="N199" s="225"/>
      <c r="O199" s="225"/>
      <c r="P199" s="225"/>
      <c r="Q199" s="225"/>
      <c r="R199" s="225"/>
      <c r="S199" s="225"/>
      <c r="T199" s="225"/>
      <c r="U199" s="226"/>
      <c r="V199" s="12"/>
      <c r="W199" s="12"/>
      <c r="X199" s="12"/>
      <c r="Y199" s="12"/>
      <c r="Z199" s="12"/>
      <c r="AA199" s="12"/>
      <c r="AB199" s="12"/>
      <c r="AC199" s="12"/>
      <c r="AD199" s="12"/>
      <c r="AE199" s="12"/>
      <c r="AT199" s="227" t="s">
        <v>222</v>
      </c>
      <c r="AU199" s="227" t="s">
        <v>87</v>
      </c>
      <c r="AV199" s="12" t="s">
        <v>89</v>
      </c>
      <c r="AW199" s="12" t="s">
        <v>41</v>
      </c>
      <c r="AX199" s="12" t="s">
        <v>80</v>
      </c>
      <c r="AY199" s="227" t="s">
        <v>218</v>
      </c>
    </row>
    <row r="200" s="13" customFormat="1">
      <c r="A200" s="13"/>
      <c r="B200" s="228"/>
      <c r="C200" s="229"/>
      <c r="D200" s="212" t="s">
        <v>222</v>
      </c>
      <c r="E200" s="230" t="s">
        <v>39</v>
      </c>
      <c r="F200" s="231" t="s">
        <v>224</v>
      </c>
      <c r="G200" s="229"/>
      <c r="H200" s="232">
        <v>0.252</v>
      </c>
      <c r="I200" s="233"/>
      <c r="J200" s="229"/>
      <c r="K200" s="229"/>
      <c r="L200" s="234"/>
      <c r="M200" s="235"/>
      <c r="N200" s="236"/>
      <c r="O200" s="236"/>
      <c r="P200" s="236"/>
      <c r="Q200" s="236"/>
      <c r="R200" s="236"/>
      <c r="S200" s="236"/>
      <c r="T200" s="236"/>
      <c r="U200" s="237"/>
      <c r="V200" s="13"/>
      <c r="W200" s="13"/>
      <c r="X200" s="13"/>
      <c r="Y200" s="13"/>
      <c r="Z200" s="13"/>
      <c r="AA200" s="13"/>
      <c r="AB200" s="13"/>
      <c r="AC200" s="13"/>
      <c r="AD200" s="13"/>
      <c r="AE200" s="13"/>
      <c r="AT200" s="238" t="s">
        <v>222</v>
      </c>
      <c r="AU200" s="238" t="s">
        <v>87</v>
      </c>
      <c r="AV200" s="13" t="s">
        <v>217</v>
      </c>
      <c r="AW200" s="13" t="s">
        <v>41</v>
      </c>
      <c r="AX200" s="13" t="s">
        <v>87</v>
      </c>
      <c r="AY200" s="238" t="s">
        <v>218</v>
      </c>
    </row>
    <row r="201" s="15" customFormat="1" ht="25.92" customHeight="1">
      <c r="A201" s="15"/>
      <c r="B201" s="260"/>
      <c r="C201" s="261"/>
      <c r="D201" s="262" t="s">
        <v>79</v>
      </c>
      <c r="E201" s="263" t="s">
        <v>165</v>
      </c>
      <c r="F201" s="263" t="s">
        <v>162</v>
      </c>
      <c r="G201" s="261"/>
      <c r="H201" s="261"/>
      <c r="I201" s="264"/>
      <c r="J201" s="265">
        <f>BK201</f>
        <v>0</v>
      </c>
      <c r="K201" s="261"/>
      <c r="L201" s="266"/>
      <c r="M201" s="267"/>
      <c r="N201" s="268"/>
      <c r="O201" s="268"/>
      <c r="P201" s="269">
        <f>SUM(P202:P219)</f>
        <v>0</v>
      </c>
      <c r="Q201" s="268"/>
      <c r="R201" s="269">
        <f>SUM(R202:R219)</f>
        <v>0</v>
      </c>
      <c r="S201" s="268"/>
      <c r="T201" s="269">
        <f>SUM(T202:T219)</f>
        <v>0</v>
      </c>
      <c r="U201" s="270"/>
      <c r="V201" s="15"/>
      <c r="W201" s="15"/>
      <c r="X201" s="15"/>
      <c r="Y201" s="15"/>
      <c r="Z201" s="15"/>
      <c r="AA201" s="15"/>
      <c r="AB201" s="15"/>
      <c r="AC201" s="15"/>
      <c r="AD201" s="15"/>
      <c r="AE201" s="15"/>
      <c r="AR201" s="271" t="s">
        <v>243</v>
      </c>
      <c r="AT201" s="272" t="s">
        <v>79</v>
      </c>
      <c r="AU201" s="272" t="s">
        <v>80</v>
      </c>
      <c r="AY201" s="271" t="s">
        <v>218</v>
      </c>
      <c r="BK201" s="273">
        <f>SUM(BK202:BK219)</f>
        <v>0</v>
      </c>
    </row>
    <row r="202" s="2" customFormat="1" ht="55.5" customHeight="1">
      <c r="A202" s="40"/>
      <c r="B202" s="41"/>
      <c r="C202" s="199" t="s">
        <v>264</v>
      </c>
      <c r="D202" s="199" t="s">
        <v>212</v>
      </c>
      <c r="E202" s="200" t="s">
        <v>397</v>
      </c>
      <c r="F202" s="201" t="s">
        <v>398</v>
      </c>
      <c r="G202" s="202" t="s">
        <v>179</v>
      </c>
      <c r="H202" s="203">
        <v>360</v>
      </c>
      <c r="I202" s="204"/>
      <c r="J202" s="205">
        <f>ROUND(I202*H202,2)</f>
        <v>0</v>
      </c>
      <c r="K202" s="201" t="s">
        <v>216</v>
      </c>
      <c r="L202" s="46"/>
      <c r="M202" s="206" t="s">
        <v>39</v>
      </c>
      <c r="N202" s="207" t="s">
        <v>53</v>
      </c>
      <c r="O202" s="87"/>
      <c r="P202" s="208">
        <f>O202*H202</f>
        <v>0</v>
      </c>
      <c r="Q202" s="208">
        <v>0</v>
      </c>
      <c r="R202" s="208">
        <f>Q202*H202</f>
        <v>0</v>
      </c>
      <c r="S202" s="208">
        <v>0</v>
      </c>
      <c r="T202" s="208">
        <f>S202*H202</f>
        <v>0</v>
      </c>
      <c r="U202" s="209" t="s">
        <v>39</v>
      </c>
      <c r="V202" s="40"/>
      <c r="W202" s="40"/>
      <c r="X202" s="40"/>
      <c r="Y202" s="40"/>
      <c r="Z202" s="40"/>
      <c r="AA202" s="40"/>
      <c r="AB202" s="40"/>
      <c r="AC202" s="40"/>
      <c r="AD202" s="40"/>
      <c r="AE202" s="40"/>
      <c r="AR202" s="210" t="s">
        <v>217</v>
      </c>
      <c r="AT202" s="210" t="s">
        <v>212</v>
      </c>
      <c r="AU202" s="210" t="s">
        <v>87</v>
      </c>
      <c r="AY202" s="18" t="s">
        <v>218</v>
      </c>
      <c r="BE202" s="211">
        <f>IF(N202="základní",J202,0)</f>
        <v>0</v>
      </c>
      <c r="BF202" s="211">
        <f>IF(N202="snížená",J202,0)</f>
        <v>0</v>
      </c>
      <c r="BG202" s="211">
        <f>IF(N202="zákl. přenesená",J202,0)</f>
        <v>0</v>
      </c>
      <c r="BH202" s="211">
        <f>IF(N202="sníž. přenesená",J202,0)</f>
        <v>0</v>
      </c>
      <c r="BI202" s="211">
        <f>IF(N202="nulová",J202,0)</f>
        <v>0</v>
      </c>
      <c r="BJ202" s="18" t="s">
        <v>217</v>
      </c>
      <c r="BK202" s="211">
        <f>ROUND(I202*H202,2)</f>
        <v>0</v>
      </c>
      <c r="BL202" s="18" t="s">
        <v>217</v>
      </c>
      <c r="BM202" s="210" t="s">
        <v>399</v>
      </c>
    </row>
    <row r="203" s="2" customFormat="1">
      <c r="A203" s="40"/>
      <c r="B203" s="41"/>
      <c r="C203" s="42"/>
      <c r="D203" s="212" t="s">
        <v>220</v>
      </c>
      <c r="E203" s="42"/>
      <c r="F203" s="213" t="s">
        <v>400</v>
      </c>
      <c r="G203" s="42"/>
      <c r="H203" s="42"/>
      <c r="I203" s="214"/>
      <c r="J203" s="42"/>
      <c r="K203" s="42"/>
      <c r="L203" s="46"/>
      <c r="M203" s="215"/>
      <c r="N203" s="216"/>
      <c r="O203" s="87"/>
      <c r="P203" s="87"/>
      <c r="Q203" s="87"/>
      <c r="R203" s="87"/>
      <c r="S203" s="87"/>
      <c r="T203" s="87"/>
      <c r="U203" s="88"/>
      <c r="V203" s="40"/>
      <c r="W203" s="40"/>
      <c r="X203" s="40"/>
      <c r="Y203" s="40"/>
      <c r="Z203" s="40"/>
      <c r="AA203" s="40"/>
      <c r="AB203" s="40"/>
      <c r="AC203" s="40"/>
      <c r="AD203" s="40"/>
      <c r="AE203" s="40"/>
      <c r="AT203" s="18" t="s">
        <v>220</v>
      </c>
      <c r="AU203" s="18" t="s">
        <v>87</v>
      </c>
    </row>
    <row r="204" s="2" customFormat="1">
      <c r="A204" s="40"/>
      <c r="B204" s="41"/>
      <c r="C204" s="42"/>
      <c r="D204" s="212" t="s">
        <v>234</v>
      </c>
      <c r="E204" s="42"/>
      <c r="F204" s="239" t="s">
        <v>401</v>
      </c>
      <c r="G204" s="42"/>
      <c r="H204" s="42"/>
      <c r="I204" s="214"/>
      <c r="J204" s="42"/>
      <c r="K204" s="42"/>
      <c r="L204" s="46"/>
      <c r="M204" s="215"/>
      <c r="N204" s="216"/>
      <c r="O204" s="87"/>
      <c r="P204" s="87"/>
      <c r="Q204" s="87"/>
      <c r="R204" s="87"/>
      <c r="S204" s="87"/>
      <c r="T204" s="87"/>
      <c r="U204" s="88"/>
      <c r="V204" s="40"/>
      <c r="W204" s="40"/>
      <c r="X204" s="40"/>
      <c r="Y204" s="40"/>
      <c r="Z204" s="40"/>
      <c r="AA204" s="40"/>
      <c r="AB204" s="40"/>
      <c r="AC204" s="40"/>
      <c r="AD204" s="40"/>
      <c r="AE204" s="40"/>
      <c r="AT204" s="18" t="s">
        <v>234</v>
      </c>
      <c r="AU204" s="18" t="s">
        <v>87</v>
      </c>
    </row>
    <row r="205" s="14" customFormat="1">
      <c r="A205" s="14"/>
      <c r="B205" s="240"/>
      <c r="C205" s="241"/>
      <c r="D205" s="212" t="s">
        <v>222</v>
      </c>
      <c r="E205" s="242" t="s">
        <v>39</v>
      </c>
      <c r="F205" s="243" t="s">
        <v>402</v>
      </c>
      <c r="G205" s="241"/>
      <c r="H205" s="242" t="s">
        <v>39</v>
      </c>
      <c r="I205" s="244"/>
      <c r="J205" s="241"/>
      <c r="K205" s="241"/>
      <c r="L205" s="245"/>
      <c r="M205" s="246"/>
      <c r="N205" s="247"/>
      <c r="O205" s="247"/>
      <c r="P205" s="247"/>
      <c r="Q205" s="247"/>
      <c r="R205" s="247"/>
      <c r="S205" s="247"/>
      <c r="T205" s="247"/>
      <c r="U205" s="248"/>
      <c r="V205" s="14"/>
      <c r="W205" s="14"/>
      <c r="X205" s="14"/>
      <c r="Y205" s="14"/>
      <c r="Z205" s="14"/>
      <c r="AA205" s="14"/>
      <c r="AB205" s="14"/>
      <c r="AC205" s="14"/>
      <c r="AD205" s="14"/>
      <c r="AE205" s="14"/>
      <c r="AT205" s="249" t="s">
        <v>222</v>
      </c>
      <c r="AU205" s="249" t="s">
        <v>87</v>
      </c>
      <c r="AV205" s="14" t="s">
        <v>87</v>
      </c>
      <c r="AW205" s="14" t="s">
        <v>41</v>
      </c>
      <c r="AX205" s="14" t="s">
        <v>80</v>
      </c>
      <c r="AY205" s="249" t="s">
        <v>218</v>
      </c>
    </row>
    <row r="206" s="12" customFormat="1">
      <c r="A206" s="12"/>
      <c r="B206" s="217"/>
      <c r="C206" s="218"/>
      <c r="D206" s="212" t="s">
        <v>222</v>
      </c>
      <c r="E206" s="219" t="s">
        <v>39</v>
      </c>
      <c r="F206" s="220" t="s">
        <v>403</v>
      </c>
      <c r="G206" s="218"/>
      <c r="H206" s="221">
        <v>360</v>
      </c>
      <c r="I206" s="222"/>
      <c r="J206" s="218"/>
      <c r="K206" s="218"/>
      <c r="L206" s="223"/>
      <c r="M206" s="224"/>
      <c r="N206" s="225"/>
      <c r="O206" s="225"/>
      <c r="P206" s="225"/>
      <c r="Q206" s="225"/>
      <c r="R206" s="225"/>
      <c r="S206" s="225"/>
      <c r="T206" s="225"/>
      <c r="U206" s="226"/>
      <c r="V206" s="12"/>
      <c r="W206" s="12"/>
      <c r="X206" s="12"/>
      <c r="Y206" s="12"/>
      <c r="Z206" s="12"/>
      <c r="AA206" s="12"/>
      <c r="AB206" s="12"/>
      <c r="AC206" s="12"/>
      <c r="AD206" s="12"/>
      <c r="AE206" s="12"/>
      <c r="AT206" s="227" t="s">
        <v>222</v>
      </c>
      <c r="AU206" s="227" t="s">
        <v>87</v>
      </c>
      <c r="AV206" s="12" t="s">
        <v>89</v>
      </c>
      <c r="AW206" s="12" t="s">
        <v>41</v>
      </c>
      <c r="AX206" s="12" t="s">
        <v>80</v>
      </c>
      <c r="AY206" s="227" t="s">
        <v>218</v>
      </c>
    </row>
    <row r="207" s="13" customFormat="1">
      <c r="A207" s="13"/>
      <c r="B207" s="228"/>
      <c r="C207" s="229"/>
      <c r="D207" s="212" t="s">
        <v>222</v>
      </c>
      <c r="E207" s="230" t="s">
        <v>39</v>
      </c>
      <c r="F207" s="231" t="s">
        <v>224</v>
      </c>
      <c r="G207" s="229"/>
      <c r="H207" s="232">
        <v>360</v>
      </c>
      <c r="I207" s="233"/>
      <c r="J207" s="229"/>
      <c r="K207" s="229"/>
      <c r="L207" s="234"/>
      <c r="M207" s="235"/>
      <c r="N207" s="236"/>
      <c r="O207" s="236"/>
      <c r="P207" s="236"/>
      <c r="Q207" s="236"/>
      <c r="R207" s="236"/>
      <c r="S207" s="236"/>
      <c r="T207" s="236"/>
      <c r="U207" s="237"/>
      <c r="V207" s="13"/>
      <c r="W207" s="13"/>
      <c r="X207" s="13"/>
      <c r="Y207" s="13"/>
      <c r="Z207" s="13"/>
      <c r="AA207" s="13"/>
      <c r="AB207" s="13"/>
      <c r="AC207" s="13"/>
      <c r="AD207" s="13"/>
      <c r="AE207" s="13"/>
      <c r="AT207" s="238" t="s">
        <v>222</v>
      </c>
      <c r="AU207" s="238" t="s">
        <v>87</v>
      </c>
      <c r="AV207" s="13" t="s">
        <v>217</v>
      </c>
      <c r="AW207" s="13" t="s">
        <v>41</v>
      </c>
      <c r="AX207" s="13" t="s">
        <v>87</v>
      </c>
      <c r="AY207" s="238" t="s">
        <v>218</v>
      </c>
    </row>
    <row r="208" s="2" customFormat="1" ht="55.5" customHeight="1">
      <c r="A208" s="40"/>
      <c r="B208" s="41"/>
      <c r="C208" s="199" t="s">
        <v>404</v>
      </c>
      <c r="D208" s="199" t="s">
        <v>212</v>
      </c>
      <c r="E208" s="200" t="s">
        <v>405</v>
      </c>
      <c r="F208" s="201" t="s">
        <v>406</v>
      </c>
      <c r="G208" s="202" t="s">
        <v>179</v>
      </c>
      <c r="H208" s="203">
        <v>392.44099999999997</v>
      </c>
      <c r="I208" s="204"/>
      <c r="J208" s="205">
        <f>ROUND(I208*H208,2)</f>
        <v>0</v>
      </c>
      <c r="K208" s="201" t="s">
        <v>216</v>
      </c>
      <c r="L208" s="46"/>
      <c r="M208" s="206" t="s">
        <v>39</v>
      </c>
      <c r="N208" s="207" t="s">
        <v>53</v>
      </c>
      <c r="O208" s="87"/>
      <c r="P208" s="208">
        <f>O208*H208</f>
        <v>0</v>
      </c>
      <c r="Q208" s="208">
        <v>0</v>
      </c>
      <c r="R208" s="208">
        <f>Q208*H208</f>
        <v>0</v>
      </c>
      <c r="S208" s="208">
        <v>0</v>
      </c>
      <c r="T208" s="208">
        <f>S208*H208</f>
        <v>0</v>
      </c>
      <c r="U208" s="209" t="s">
        <v>39</v>
      </c>
      <c r="V208" s="40"/>
      <c r="W208" s="40"/>
      <c r="X208" s="40"/>
      <c r="Y208" s="40"/>
      <c r="Z208" s="40"/>
      <c r="AA208" s="40"/>
      <c r="AB208" s="40"/>
      <c r="AC208" s="40"/>
      <c r="AD208" s="40"/>
      <c r="AE208" s="40"/>
      <c r="AR208" s="210" t="s">
        <v>217</v>
      </c>
      <c r="AT208" s="210" t="s">
        <v>212</v>
      </c>
      <c r="AU208" s="210" t="s">
        <v>87</v>
      </c>
      <c r="AY208" s="18" t="s">
        <v>218</v>
      </c>
      <c r="BE208" s="211">
        <f>IF(N208="základní",J208,0)</f>
        <v>0</v>
      </c>
      <c r="BF208" s="211">
        <f>IF(N208="snížená",J208,0)</f>
        <v>0</v>
      </c>
      <c r="BG208" s="211">
        <f>IF(N208="zákl. přenesená",J208,0)</f>
        <v>0</v>
      </c>
      <c r="BH208" s="211">
        <f>IF(N208="sníž. přenesená",J208,0)</f>
        <v>0</v>
      </c>
      <c r="BI208" s="211">
        <f>IF(N208="nulová",J208,0)</f>
        <v>0</v>
      </c>
      <c r="BJ208" s="18" t="s">
        <v>217</v>
      </c>
      <c r="BK208" s="211">
        <f>ROUND(I208*H208,2)</f>
        <v>0</v>
      </c>
      <c r="BL208" s="18" t="s">
        <v>217</v>
      </c>
      <c r="BM208" s="210" t="s">
        <v>407</v>
      </c>
    </row>
    <row r="209" s="2" customFormat="1">
      <c r="A209" s="40"/>
      <c r="B209" s="41"/>
      <c r="C209" s="42"/>
      <c r="D209" s="212" t="s">
        <v>220</v>
      </c>
      <c r="E209" s="42"/>
      <c r="F209" s="213" t="s">
        <v>408</v>
      </c>
      <c r="G209" s="42"/>
      <c r="H209" s="42"/>
      <c r="I209" s="214"/>
      <c r="J209" s="42"/>
      <c r="K209" s="42"/>
      <c r="L209" s="46"/>
      <c r="M209" s="215"/>
      <c r="N209" s="216"/>
      <c r="O209" s="87"/>
      <c r="P209" s="87"/>
      <c r="Q209" s="87"/>
      <c r="R209" s="87"/>
      <c r="S209" s="87"/>
      <c r="T209" s="87"/>
      <c r="U209" s="88"/>
      <c r="V209" s="40"/>
      <c r="W209" s="40"/>
      <c r="X209" s="40"/>
      <c r="Y209" s="40"/>
      <c r="Z209" s="40"/>
      <c r="AA209" s="40"/>
      <c r="AB209" s="40"/>
      <c r="AC209" s="40"/>
      <c r="AD209" s="40"/>
      <c r="AE209" s="40"/>
      <c r="AT209" s="18" t="s">
        <v>220</v>
      </c>
      <c r="AU209" s="18" t="s">
        <v>87</v>
      </c>
    </row>
    <row r="210" s="2" customFormat="1">
      <c r="A210" s="40"/>
      <c r="B210" s="41"/>
      <c r="C210" s="42"/>
      <c r="D210" s="212" t="s">
        <v>234</v>
      </c>
      <c r="E210" s="42"/>
      <c r="F210" s="239" t="s">
        <v>401</v>
      </c>
      <c r="G210" s="42"/>
      <c r="H210" s="42"/>
      <c r="I210" s="214"/>
      <c r="J210" s="42"/>
      <c r="K210" s="42"/>
      <c r="L210" s="46"/>
      <c r="M210" s="215"/>
      <c r="N210" s="216"/>
      <c r="O210" s="87"/>
      <c r="P210" s="87"/>
      <c r="Q210" s="87"/>
      <c r="R210" s="87"/>
      <c r="S210" s="87"/>
      <c r="T210" s="87"/>
      <c r="U210" s="88"/>
      <c r="V210" s="40"/>
      <c r="W210" s="40"/>
      <c r="X210" s="40"/>
      <c r="Y210" s="40"/>
      <c r="Z210" s="40"/>
      <c r="AA210" s="40"/>
      <c r="AB210" s="40"/>
      <c r="AC210" s="40"/>
      <c r="AD210" s="40"/>
      <c r="AE210" s="40"/>
      <c r="AT210" s="18" t="s">
        <v>234</v>
      </c>
      <c r="AU210" s="18" t="s">
        <v>87</v>
      </c>
    </row>
    <row r="211" s="14" customFormat="1">
      <c r="A211" s="14"/>
      <c r="B211" s="240"/>
      <c r="C211" s="241"/>
      <c r="D211" s="212" t="s">
        <v>222</v>
      </c>
      <c r="E211" s="242" t="s">
        <v>39</v>
      </c>
      <c r="F211" s="243" t="s">
        <v>310</v>
      </c>
      <c r="G211" s="241"/>
      <c r="H211" s="242" t="s">
        <v>39</v>
      </c>
      <c r="I211" s="244"/>
      <c r="J211" s="241"/>
      <c r="K211" s="241"/>
      <c r="L211" s="245"/>
      <c r="M211" s="246"/>
      <c r="N211" s="247"/>
      <c r="O211" s="247"/>
      <c r="P211" s="247"/>
      <c r="Q211" s="247"/>
      <c r="R211" s="247"/>
      <c r="S211" s="247"/>
      <c r="T211" s="247"/>
      <c r="U211" s="248"/>
      <c r="V211" s="14"/>
      <c r="W211" s="14"/>
      <c r="X211" s="14"/>
      <c r="Y211" s="14"/>
      <c r="Z211" s="14"/>
      <c r="AA211" s="14"/>
      <c r="AB211" s="14"/>
      <c r="AC211" s="14"/>
      <c r="AD211" s="14"/>
      <c r="AE211" s="14"/>
      <c r="AT211" s="249" t="s">
        <v>222</v>
      </c>
      <c r="AU211" s="249" t="s">
        <v>87</v>
      </c>
      <c r="AV211" s="14" t="s">
        <v>87</v>
      </c>
      <c r="AW211" s="14" t="s">
        <v>41</v>
      </c>
      <c r="AX211" s="14" t="s">
        <v>80</v>
      </c>
      <c r="AY211" s="249" t="s">
        <v>218</v>
      </c>
    </row>
    <row r="212" s="12" customFormat="1">
      <c r="A212" s="12"/>
      <c r="B212" s="217"/>
      <c r="C212" s="218"/>
      <c r="D212" s="212" t="s">
        <v>222</v>
      </c>
      <c r="E212" s="219" t="s">
        <v>39</v>
      </c>
      <c r="F212" s="220" t="s">
        <v>311</v>
      </c>
      <c r="G212" s="218"/>
      <c r="H212" s="221">
        <v>389.18900000000002</v>
      </c>
      <c r="I212" s="222"/>
      <c r="J212" s="218"/>
      <c r="K212" s="218"/>
      <c r="L212" s="223"/>
      <c r="M212" s="224"/>
      <c r="N212" s="225"/>
      <c r="O212" s="225"/>
      <c r="P212" s="225"/>
      <c r="Q212" s="225"/>
      <c r="R212" s="225"/>
      <c r="S212" s="225"/>
      <c r="T212" s="225"/>
      <c r="U212" s="226"/>
      <c r="V212" s="12"/>
      <c r="W212" s="12"/>
      <c r="X212" s="12"/>
      <c r="Y212" s="12"/>
      <c r="Z212" s="12"/>
      <c r="AA212" s="12"/>
      <c r="AB212" s="12"/>
      <c r="AC212" s="12"/>
      <c r="AD212" s="12"/>
      <c r="AE212" s="12"/>
      <c r="AT212" s="227" t="s">
        <v>222</v>
      </c>
      <c r="AU212" s="227" t="s">
        <v>87</v>
      </c>
      <c r="AV212" s="12" t="s">
        <v>89</v>
      </c>
      <c r="AW212" s="12" t="s">
        <v>41</v>
      </c>
      <c r="AX212" s="12" t="s">
        <v>80</v>
      </c>
      <c r="AY212" s="227" t="s">
        <v>218</v>
      </c>
    </row>
    <row r="213" s="12" customFormat="1">
      <c r="A213" s="12"/>
      <c r="B213" s="217"/>
      <c r="C213" s="218"/>
      <c r="D213" s="212" t="s">
        <v>222</v>
      </c>
      <c r="E213" s="219" t="s">
        <v>39</v>
      </c>
      <c r="F213" s="220" t="s">
        <v>305</v>
      </c>
      <c r="G213" s="218"/>
      <c r="H213" s="221">
        <v>3</v>
      </c>
      <c r="I213" s="222"/>
      <c r="J213" s="218"/>
      <c r="K213" s="218"/>
      <c r="L213" s="223"/>
      <c r="M213" s="224"/>
      <c r="N213" s="225"/>
      <c r="O213" s="225"/>
      <c r="P213" s="225"/>
      <c r="Q213" s="225"/>
      <c r="R213" s="225"/>
      <c r="S213" s="225"/>
      <c r="T213" s="225"/>
      <c r="U213" s="226"/>
      <c r="V213" s="12"/>
      <c r="W213" s="12"/>
      <c r="X213" s="12"/>
      <c r="Y213" s="12"/>
      <c r="Z213" s="12"/>
      <c r="AA213" s="12"/>
      <c r="AB213" s="12"/>
      <c r="AC213" s="12"/>
      <c r="AD213" s="12"/>
      <c r="AE213" s="12"/>
      <c r="AT213" s="227" t="s">
        <v>222</v>
      </c>
      <c r="AU213" s="227" t="s">
        <v>87</v>
      </c>
      <c r="AV213" s="12" t="s">
        <v>89</v>
      </c>
      <c r="AW213" s="12" t="s">
        <v>41</v>
      </c>
      <c r="AX213" s="12" t="s">
        <v>80</v>
      </c>
      <c r="AY213" s="227" t="s">
        <v>218</v>
      </c>
    </row>
    <row r="214" s="12" customFormat="1">
      <c r="A214" s="12"/>
      <c r="B214" s="217"/>
      <c r="C214" s="218"/>
      <c r="D214" s="212" t="s">
        <v>222</v>
      </c>
      <c r="E214" s="219" t="s">
        <v>39</v>
      </c>
      <c r="F214" s="220" t="s">
        <v>396</v>
      </c>
      <c r="G214" s="218"/>
      <c r="H214" s="221">
        <v>0.252</v>
      </c>
      <c r="I214" s="222"/>
      <c r="J214" s="218"/>
      <c r="K214" s="218"/>
      <c r="L214" s="223"/>
      <c r="M214" s="224"/>
      <c r="N214" s="225"/>
      <c r="O214" s="225"/>
      <c r="P214" s="225"/>
      <c r="Q214" s="225"/>
      <c r="R214" s="225"/>
      <c r="S214" s="225"/>
      <c r="T214" s="225"/>
      <c r="U214" s="226"/>
      <c r="V214" s="12"/>
      <c r="W214" s="12"/>
      <c r="X214" s="12"/>
      <c r="Y214" s="12"/>
      <c r="Z214" s="12"/>
      <c r="AA214" s="12"/>
      <c r="AB214" s="12"/>
      <c r="AC214" s="12"/>
      <c r="AD214" s="12"/>
      <c r="AE214" s="12"/>
      <c r="AT214" s="227" t="s">
        <v>222</v>
      </c>
      <c r="AU214" s="227" t="s">
        <v>87</v>
      </c>
      <c r="AV214" s="12" t="s">
        <v>89</v>
      </c>
      <c r="AW214" s="12" t="s">
        <v>41</v>
      </c>
      <c r="AX214" s="12" t="s">
        <v>80</v>
      </c>
      <c r="AY214" s="227" t="s">
        <v>218</v>
      </c>
    </row>
    <row r="215" s="13" customFormat="1">
      <c r="A215" s="13"/>
      <c r="B215" s="228"/>
      <c r="C215" s="229"/>
      <c r="D215" s="212" t="s">
        <v>222</v>
      </c>
      <c r="E215" s="230" t="s">
        <v>177</v>
      </c>
      <c r="F215" s="231" t="s">
        <v>224</v>
      </c>
      <c r="G215" s="229"/>
      <c r="H215" s="232">
        <v>392.44100000000003</v>
      </c>
      <c r="I215" s="233"/>
      <c r="J215" s="229"/>
      <c r="K215" s="229"/>
      <c r="L215" s="234"/>
      <c r="M215" s="235"/>
      <c r="N215" s="236"/>
      <c r="O215" s="236"/>
      <c r="P215" s="236"/>
      <c r="Q215" s="236"/>
      <c r="R215" s="236"/>
      <c r="S215" s="236"/>
      <c r="T215" s="236"/>
      <c r="U215" s="237"/>
      <c r="V215" s="13"/>
      <c r="W215" s="13"/>
      <c r="X215" s="13"/>
      <c r="Y215" s="13"/>
      <c r="Z215" s="13"/>
      <c r="AA215" s="13"/>
      <c r="AB215" s="13"/>
      <c r="AC215" s="13"/>
      <c r="AD215" s="13"/>
      <c r="AE215" s="13"/>
      <c r="AT215" s="238" t="s">
        <v>222</v>
      </c>
      <c r="AU215" s="238" t="s">
        <v>87</v>
      </c>
      <c r="AV215" s="13" t="s">
        <v>217</v>
      </c>
      <c r="AW215" s="13" t="s">
        <v>41</v>
      </c>
      <c r="AX215" s="13" t="s">
        <v>87</v>
      </c>
      <c r="AY215" s="238" t="s">
        <v>218</v>
      </c>
    </row>
    <row r="216" s="2" customFormat="1" ht="21.75" customHeight="1">
      <c r="A216" s="40"/>
      <c r="B216" s="41"/>
      <c r="C216" s="199" t="s">
        <v>409</v>
      </c>
      <c r="D216" s="199" t="s">
        <v>212</v>
      </c>
      <c r="E216" s="200" t="s">
        <v>410</v>
      </c>
      <c r="F216" s="201" t="s">
        <v>411</v>
      </c>
      <c r="G216" s="202" t="s">
        <v>179</v>
      </c>
      <c r="H216" s="203">
        <v>392.44099999999997</v>
      </c>
      <c r="I216" s="204"/>
      <c r="J216" s="205">
        <f>ROUND(I216*H216,2)</f>
        <v>0</v>
      </c>
      <c r="K216" s="201" t="s">
        <v>216</v>
      </c>
      <c r="L216" s="46"/>
      <c r="M216" s="206" t="s">
        <v>39</v>
      </c>
      <c r="N216" s="207" t="s">
        <v>53</v>
      </c>
      <c r="O216" s="87"/>
      <c r="P216" s="208">
        <f>O216*H216</f>
        <v>0</v>
      </c>
      <c r="Q216" s="208">
        <v>0</v>
      </c>
      <c r="R216" s="208">
        <f>Q216*H216</f>
        <v>0</v>
      </c>
      <c r="S216" s="208">
        <v>0</v>
      </c>
      <c r="T216" s="208">
        <f>S216*H216</f>
        <v>0</v>
      </c>
      <c r="U216" s="209" t="s">
        <v>39</v>
      </c>
      <c r="V216" s="40"/>
      <c r="W216" s="40"/>
      <c r="X216" s="40"/>
      <c r="Y216" s="40"/>
      <c r="Z216" s="40"/>
      <c r="AA216" s="40"/>
      <c r="AB216" s="40"/>
      <c r="AC216" s="40"/>
      <c r="AD216" s="40"/>
      <c r="AE216" s="40"/>
      <c r="AR216" s="210" t="s">
        <v>217</v>
      </c>
      <c r="AT216" s="210" t="s">
        <v>212</v>
      </c>
      <c r="AU216" s="210" t="s">
        <v>87</v>
      </c>
      <c r="AY216" s="18" t="s">
        <v>218</v>
      </c>
      <c r="BE216" s="211">
        <f>IF(N216="základní",J216,0)</f>
        <v>0</v>
      </c>
      <c r="BF216" s="211">
        <f>IF(N216="snížená",J216,0)</f>
        <v>0</v>
      </c>
      <c r="BG216" s="211">
        <f>IF(N216="zákl. přenesená",J216,0)</f>
        <v>0</v>
      </c>
      <c r="BH216" s="211">
        <f>IF(N216="sníž. přenesená",J216,0)</f>
        <v>0</v>
      </c>
      <c r="BI216" s="211">
        <f>IF(N216="nulová",J216,0)</f>
        <v>0</v>
      </c>
      <c r="BJ216" s="18" t="s">
        <v>217</v>
      </c>
      <c r="BK216" s="211">
        <f>ROUND(I216*H216,2)</f>
        <v>0</v>
      </c>
      <c r="BL216" s="18" t="s">
        <v>217</v>
      </c>
      <c r="BM216" s="210" t="s">
        <v>412</v>
      </c>
    </row>
    <row r="217" s="2" customFormat="1">
      <c r="A217" s="40"/>
      <c r="B217" s="41"/>
      <c r="C217" s="42"/>
      <c r="D217" s="212" t="s">
        <v>220</v>
      </c>
      <c r="E217" s="42"/>
      <c r="F217" s="213" t="s">
        <v>413</v>
      </c>
      <c r="G217" s="42"/>
      <c r="H217" s="42"/>
      <c r="I217" s="214"/>
      <c r="J217" s="42"/>
      <c r="K217" s="42"/>
      <c r="L217" s="46"/>
      <c r="M217" s="215"/>
      <c r="N217" s="216"/>
      <c r="O217" s="87"/>
      <c r="P217" s="87"/>
      <c r="Q217" s="87"/>
      <c r="R217" s="87"/>
      <c r="S217" s="87"/>
      <c r="T217" s="87"/>
      <c r="U217" s="88"/>
      <c r="V217" s="40"/>
      <c r="W217" s="40"/>
      <c r="X217" s="40"/>
      <c r="Y217" s="40"/>
      <c r="Z217" s="40"/>
      <c r="AA217" s="40"/>
      <c r="AB217" s="40"/>
      <c r="AC217" s="40"/>
      <c r="AD217" s="40"/>
      <c r="AE217" s="40"/>
      <c r="AT217" s="18" t="s">
        <v>220</v>
      </c>
      <c r="AU217" s="18" t="s">
        <v>87</v>
      </c>
    </row>
    <row r="218" s="12" customFormat="1">
      <c r="A218" s="12"/>
      <c r="B218" s="217"/>
      <c r="C218" s="218"/>
      <c r="D218" s="212" t="s">
        <v>222</v>
      </c>
      <c r="E218" s="219" t="s">
        <v>39</v>
      </c>
      <c r="F218" s="220" t="s">
        <v>177</v>
      </c>
      <c r="G218" s="218"/>
      <c r="H218" s="221">
        <v>392.44099999999997</v>
      </c>
      <c r="I218" s="222"/>
      <c r="J218" s="218"/>
      <c r="K218" s="218"/>
      <c r="L218" s="223"/>
      <c r="M218" s="224"/>
      <c r="N218" s="225"/>
      <c r="O218" s="225"/>
      <c r="P218" s="225"/>
      <c r="Q218" s="225"/>
      <c r="R218" s="225"/>
      <c r="S218" s="225"/>
      <c r="T218" s="225"/>
      <c r="U218" s="226"/>
      <c r="V218" s="12"/>
      <c r="W218" s="12"/>
      <c r="X218" s="12"/>
      <c r="Y218" s="12"/>
      <c r="Z218" s="12"/>
      <c r="AA218" s="12"/>
      <c r="AB218" s="12"/>
      <c r="AC218" s="12"/>
      <c r="AD218" s="12"/>
      <c r="AE218" s="12"/>
      <c r="AT218" s="227" t="s">
        <v>222</v>
      </c>
      <c r="AU218" s="227" t="s">
        <v>87</v>
      </c>
      <c r="AV218" s="12" t="s">
        <v>89</v>
      </c>
      <c r="AW218" s="12" t="s">
        <v>41</v>
      </c>
      <c r="AX218" s="12" t="s">
        <v>80</v>
      </c>
      <c r="AY218" s="227" t="s">
        <v>218</v>
      </c>
    </row>
    <row r="219" s="13" customFormat="1">
      <c r="A219" s="13"/>
      <c r="B219" s="228"/>
      <c r="C219" s="229"/>
      <c r="D219" s="212" t="s">
        <v>222</v>
      </c>
      <c r="E219" s="230" t="s">
        <v>39</v>
      </c>
      <c r="F219" s="231" t="s">
        <v>224</v>
      </c>
      <c r="G219" s="229"/>
      <c r="H219" s="232">
        <v>392.44099999999997</v>
      </c>
      <c r="I219" s="233"/>
      <c r="J219" s="229"/>
      <c r="K219" s="229"/>
      <c r="L219" s="234"/>
      <c r="M219" s="276"/>
      <c r="N219" s="277"/>
      <c r="O219" s="277"/>
      <c r="P219" s="277"/>
      <c r="Q219" s="277"/>
      <c r="R219" s="277"/>
      <c r="S219" s="277"/>
      <c r="T219" s="277"/>
      <c r="U219" s="278"/>
      <c r="V219" s="13"/>
      <c r="W219" s="13"/>
      <c r="X219" s="13"/>
      <c r="Y219" s="13"/>
      <c r="Z219" s="13"/>
      <c r="AA219" s="13"/>
      <c r="AB219" s="13"/>
      <c r="AC219" s="13"/>
      <c r="AD219" s="13"/>
      <c r="AE219" s="13"/>
      <c r="AT219" s="238" t="s">
        <v>222</v>
      </c>
      <c r="AU219" s="238" t="s">
        <v>87</v>
      </c>
      <c r="AV219" s="13" t="s">
        <v>217</v>
      </c>
      <c r="AW219" s="13" t="s">
        <v>41</v>
      </c>
      <c r="AX219" s="13" t="s">
        <v>87</v>
      </c>
      <c r="AY219" s="238" t="s">
        <v>218</v>
      </c>
    </row>
    <row r="220" s="2" customFormat="1" ht="6.96" customHeight="1">
      <c r="A220" s="40"/>
      <c r="B220" s="62"/>
      <c r="C220" s="63"/>
      <c r="D220" s="63"/>
      <c r="E220" s="63"/>
      <c r="F220" s="63"/>
      <c r="G220" s="63"/>
      <c r="H220" s="63"/>
      <c r="I220" s="63"/>
      <c r="J220" s="63"/>
      <c r="K220" s="63"/>
      <c r="L220" s="46"/>
      <c r="M220" s="40"/>
      <c r="O220" s="40"/>
      <c r="P220" s="40"/>
      <c r="Q220" s="40"/>
      <c r="R220" s="40"/>
      <c r="S220" s="40"/>
      <c r="T220" s="40"/>
      <c r="U220" s="40"/>
      <c r="V220" s="40"/>
      <c r="W220" s="40"/>
      <c r="X220" s="40"/>
      <c r="Y220" s="40"/>
      <c r="Z220" s="40"/>
      <c r="AA220" s="40"/>
      <c r="AB220" s="40"/>
      <c r="AC220" s="40"/>
      <c r="AD220" s="40"/>
      <c r="AE220" s="40"/>
    </row>
  </sheetData>
  <sheetProtection sheet="1" autoFilter="0" formatColumns="0" formatRows="0" objects="1" scenarios="1" spinCount="100000" saltValue="oBUi8ckN8HoVTJG/E5AOA9WhiqM1XBgswzeR66WknuvOTgdbfn5dzMz0pLeoAovzIefBgYBgfWxpLcXjSPhDdQ==" hashValue="FL4iKs/qjdVMTIXOSI650R5CmVAZN0BuAbzpuAAMP2OzvqwzBlo4rYz0OWIADJklgm8vCqesJqyyli+mCLgMfg==" algorithmName="SHA-512" password="CDD6"/>
  <autoFilter ref="C88:K219"/>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2"/>
      <c r="C3" s="143"/>
      <c r="D3" s="143"/>
      <c r="E3" s="143"/>
      <c r="F3" s="143"/>
      <c r="G3" s="143"/>
      <c r="H3" s="21"/>
    </row>
    <row r="4" s="1" customFormat="1" ht="24.96" customHeight="1">
      <c r="B4" s="21"/>
      <c r="C4" s="144" t="s">
        <v>1925</v>
      </c>
      <c r="H4" s="21"/>
    </row>
    <row r="5" s="1" customFormat="1" ht="12" customHeight="1">
      <c r="B5" s="21"/>
      <c r="C5" s="283" t="s">
        <v>13</v>
      </c>
      <c r="D5" s="153" t="s">
        <v>14</v>
      </c>
      <c r="E5" s="1"/>
      <c r="F5" s="1"/>
      <c r="H5" s="21"/>
    </row>
    <row r="6" s="1" customFormat="1" ht="36.96" customHeight="1">
      <c r="B6" s="21"/>
      <c r="C6" s="305" t="s">
        <v>16</v>
      </c>
      <c r="D6" s="306" t="s">
        <v>17</v>
      </c>
      <c r="E6" s="1"/>
      <c r="F6" s="1"/>
      <c r="H6" s="21"/>
    </row>
    <row r="7" s="1" customFormat="1" ht="16.5" customHeight="1">
      <c r="B7" s="21"/>
      <c r="C7" s="146" t="s">
        <v>24</v>
      </c>
      <c r="D7" s="150" t="str">
        <f>'Rekapitulace zakázky'!AN8</f>
        <v>27. 1. 2021</v>
      </c>
      <c r="H7" s="21"/>
    </row>
    <row r="8" s="2" customFormat="1" ht="10.8" customHeight="1">
      <c r="A8" s="40"/>
      <c r="B8" s="46"/>
      <c r="C8" s="40"/>
      <c r="D8" s="40"/>
      <c r="E8" s="40"/>
      <c r="F8" s="40"/>
      <c r="G8" s="40"/>
      <c r="H8" s="46"/>
    </row>
    <row r="9" s="11" customFormat="1" ht="29.28" customHeight="1">
      <c r="A9" s="189"/>
      <c r="B9" s="307"/>
      <c r="C9" s="308" t="s">
        <v>61</v>
      </c>
      <c r="D9" s="309" t="s">
        <v>62</v>
      </c>
      <c r="E9" s="309" t="s">
        <v>200</v>
      </c>
      <c r="F9" s="310" t="s">
        <v>1926</v>
      </c>
      <c r="G9" s="189"/>
      <c r="H9" s="307"/>
    </row>
    <row r="10" s="2" customFormat="1" ht="26.4" customHeight="1">
      <c r="A10" s="40"/>
      <c r="B10" s="46"/>
      <c r="C10" s="311" t="s">
        <v>1927</v>
      </c>
      <c r="D10" s="311" t="s">
        <v>92</v>
      </c>
      <c r="E10" s="40"/>
      <c r="F10" s="40"/>
      <c r="G10" s="40"/>
      <c r="H10" s="46"/>
    </row>
    <row r="11" s="2" customFormat="1" ht="16.8" customHeight="1">
      <c r="A11" s="40"/>
      <c r="B11" s="46"/>
      <c r="C11" s="312" t="s">
        <v>167</v>
      </c>
      <c r="D11" s="313" t="s">
        <v>168</v>
      </c>
      <c r="E11" s="314" t="s">
        <v>169</v>
      </c>
      <c r="F11" s="315">
        <v>0.41899999999999998</v>
      </c>
      <c r="G11" s="40"/>
      <c r="H11" s="46"/>
    </row>
    <row r="12" s="2" customFormat="1" ht="16.8" customHeight="1">
      <c r="A12" s="40"/>
      <c r="B12" s="46"/>
      <c r="C12" s="316" t="s">
        <v>39</v>
      </c>
      <c r="D12" s="316" t="s">
        <v>356</v>
      </c>
      <c r="E12" s="18" t="s">
        <v>39</v>
      </c>
      <c r="F12" s="317">
        <v>0.41899999999999998</v>
      </c>
      <c r="G12" s="40"/>
      <c r="H12" s="46"/>
    </row>
    <row r="13" s="2" customFormat="1" ht="16.8" customHeight="1">
      <c r="A13" s="40"/>
      <c r="B13" s="46"/>
      <c r="C13" s="316" t="s">
        <v>167</v>
      </c>
      <c r="D13" s="316" t="s">
        <v>224</v>
      </c>
      <c r="E13" s="18" t="s">
        <v>39</v>
      </c>
      <c r="F13" s="317">
        <v>0.41899999999999998</v>
      </c>
      <c r="G13" s="40"/>
      <c r="H13" s="46"/>
    </row>
    <row r="14" s="2" customFormat="1" ht="16.8" customHeight="1">
      <c r="A14" s="40"/>
      <c r="B14" s="46"/>
      <c r="C14" s="318" t="s">
        <v>1928</v>
      </c>
      <c r="D14" s="40"/>
      <c r="E14" s="40"/>
      <c r="F14" s="40"/>
      <c r="G14" s="40"/>
      <c r="H14" s="46"/>
    </row>
    <row r="15" s="2" customFormat="1" ht="16.8" customHeight="1">
      <c r="A15" s="40"/>
      <c r="B15" s="46"/>
      <c r="C15" s="316" t="s">
        <v>352</v>
      </c>
      <c r="D15" s="316" t="s">
        <v>353</v>
      </c>
      <c r="E15" s="18" t="s">
        <v>169</v>
      </c>
      <c r="F15" s="317">
        <v>0.41899999999999998</v>
      </c>
      <c r="G15" s="40"/>
      <c r="H15" s="46"/>
    </row>
    <row r="16" s="2" customFormat="1" ht="16.8" customHeight="1">
      <c r="A16" s="40"/>
      <c r="B16" s="46"/>
      <c r="C16" s="316" t="s">
        <v>342</v>
      </c>
      <c r="D16" s="316" t="s">
        <v>343</v>
      </c>
      <c r="E16" s="18" t="s">
        <v>239</v>
      </c>
      <c r="F16" s="317">
        <v>1400</v>
      </c>
      <c r="G16" s="40"/>
      <c r="H16" s="46"/>
    </row>
    <row r="17" s="2" customFormat="1" ht="16.8" customHeight="1">
      <c r="A17" s="40"/>
      <c r="B17" s="46"/>
      <c r="C17" s="316" t="s">
        <v>358</v>
      </c>
      <c r="D17" s="316" t="s">
        <v>359</v>
      </c>
      <c r="E17" s="18" t="s">
        <v>169</v>
      </c>
      <c r="F17" s="317">
        <v>0.034000000000000002</v>
      </c>
      <c r="G17" s="40"/>
      <c r="H17" s="46"/>
    </row>
    <row r="18" s="2" customFormat="1" ht="16.8" customHeight="1">
      <c r="A18" s="40"/>
      <c r="B18" s="46"/>
      <c r="C18" s="316" t="s">
        <v>255</v>
      </c>
      <c r="D18" s="316" t="s">
        <v>256</v>
      </c>
      <c r="E18" s="18" t="s">
        <v>169</v>
      </c>
      <c r="F18" s="317">
        <v>0.83799999999999997</v>
      </c>
      <c r="G18" s="40"/>
      <c r="H18" s="46"/>
    </row>
    <row r="19" s="2" customFormat="1">
      <c r="A19" s="40"/>
      <c r="B19" s="46"/>
      <c r="C19" s="316" t="s">
        <v>271</v>
      </c>
      <c r="D19" s="316" t="s">
        <v>272</v>
      </c>
      <c r="E19" s="18" t="s">
        <v>273</v>
      </c>
      <c r="F19" s="317">
        <v>0.83799999999999997</v>
      </c>
      <c r="G19" s="40"/>
      <c r="H19" s="46"/>
    </row>
    <row r="20" s="2" customFormat="1" ht="16.8" customHeight="1">
      <c r="A20" s="40"/>
      <c r="B20" s="46"/>
      <c r="C20" s="316" t="s">
        <v>314</v>
      </c>
      <c r="D20" s="316" t="s">
        <v>315</v>
      </c>
      <c r="E20" s="18" t="s">
        <v>179</v>
      </c>
      <c r="F20" s="317">
        <v>350</v>
      </c>
      <c r="G20" s="40"/>
      <c r="H20" s="46"/>
    </row>
    <row r="21" s="2" customFormat="1" ht="16.8" customHeight="1">
      <c r="A21" s="40"/>
      <c r="B21" s="46"/>
      <c r="C21" s="312" t="s">
        <v>171</v>
      </c>
      <c r="D21" s="313" t="s">
        <v>169</v>
      </c>
      <c r="E21" s="314" t="s">
        <v>39</v>
      </c>
      <c r="F21" s="315">
        <v>0.034000000000000002</v>
      </c>
      <c r="G21" s="40"/>
      <c r="H21" s="46"/>
    </row>
    <row r="22" s="2" customFormat="1" ht="16.8" customHeight="1">
      <c r="A22" s="40"/>
      <c r="B22" s="46"/>
      <c r="C22" s="316" t="s">
        <v>39</v>
      </c>
      <c r="D22" s="316" t="s">
        <v>362</v>
      </c>
      <c r="E22" s="18" t="s">
        <v>39</v>
      </c>
      <c r="F22" s="317">
        <v>0.034000000000000002</v>
      </c>
      <c r="G22" s="40"/>
      <c r="H22" s="46"/>
    </row>
    <row r="23" s="2" customFormat="1" ht="16.8" customHeight="1">
      <c r="A23" s="40"/>
      <c r="B23" s="46"/>
      <c r="C23" s="316" t="s">
        <v>171</v>
      </c>
      <c r="D23" s="316" t="s">
        <v>224</v>
      </c>
      <c r="E23" s="18" t="s">
        <v>39</v>
      </c>
      <c r="F23" s="317">
        <v>0.034000000000000002</v>
      </c>
      <c r="G23" s="40"/>
      <c r="H23" s="46"/>
    </row>
    <row r="24" s="2" customFormat="1" ht="16.8" customHeight="1">
      <c r="A24" s="40"/>
      <c r="B24" s="46"/>
      <c r="C24" s="318" t="s">
        <v>1928</v>
      </c>
      <c r="D24" s="40"/>
      <c r="E24" s="40"/>
      <c r="F24" s="40"/>
      <c r="G24" s="40"/>
      <c r="H24" s="46"/>
    </row>
    <row r="25" s="2" customFormat="1" ht="16.8" customHeight="1">
      <c r="A25" s="40"/>
      <c r="B25" s="46"/>
      <c r="C25" s="316" t="s">
        <v>358</v>
      </c>
      <c r="D25" s="316" t="s">
        <v>359</v>
      </c>
      <c r="E25" s="18" t="s">
        <v>169</v>
      </c>
      <c r="F25" s="317">
        <v>0.034000000000000002</v>
      </c>
      <c r="G25" s="40"/>
      <c r="H25" s="46"/>
    </row>
    <row r="26" s="2" customFormat="1" ht="16.8" customHeight="1">
      <c r="A26" s="40"/>
      <c r="B26" s="46"/>
      <c r="C26" s="316" t="s">
        <v>331</v>
      </c>
      <c r="D26" s="316" t="s">
        <v>332</v>
      </c>
      <c r="E26" s="18" t="s">
        <v>215</v>
      </c>
      <c r="F26" s="317">
        <v>0.10199999999999999</v>
      </c>
      <c r="G26" s="40"/>
      <c r="H26" s="46"/>
    </row>
    <row r="27" s="2" customFormat="1" ht="16.8" customHeight="1">
      <c r="A27" s="40"/>
      <c r="B27" s="46"/>
      <c r="C27" s="312" t="s">
        <v>174</v>
      </c>
      <c r="D27" s="313" t="s">
        <v>175</v>
      </c>
      <c r="E27" s="314" t="s">
        <v>169</v>
      </c>
      <c r="F27" s="315">
        <v>0.38500000000000001</v>
      </c>
      <c r="G27" s="40"/>
      <c r="H27" s="46"/>
    </row>
    <row r="28" s="2" customFormat="1" ht="16.8" customHeight="1">
      <c r="A28" s="40"/>
      <c r="B28" s="46"/>
      <c r="C28" s="316" t="s">
        <v>39</v>
      </c>
      <c r="D28" s="316" t="s">
        <v>176</v>
      </c>
      <c r="E28" s="18" t="s">
        <v>39</v>
      </c>
      <c r="F28" s="317">
        <v>0.38500000000000001</v>
      </c>
      <c r="G28" s="40"/>
      <c r="H28" s="46"/>
    </row>
    <row r="29" s="2" customFormat="1" ht="16.8" customHeight="1">
      <c r="A29" s="40"/>
      <c r="B29" s="46"/>
      <c r="C29" s="316" t="s">
        <v>174</v>
      </c>
      <c r="D29" s="316" t="s">
        <v>224</v>
      </c>
      <c r="E29" s="18" t="s">
        <v>39</v>
      </c>
      <c r="F29" s="317">
        <v>0.38500000000000001</v>
      </c>
      <c r="G29" s="40"/>
      <c r="H29" s="46"/>
    </row>
    <row r="30" s="2" customFormat="1" ht="16.8" customHeight="1">
      <c r="A30" s="40"/>
      <c r="B30" s="46"/>
      <c r="C30" s="318" t="s">
        <v>1928</v>
      </c>
      <c r="D30" s="40"/>
      <c r="E30" s="40"/>
      <c r="F30" s="40"/>
      <c r="G30" s="40"/>
      <c r="H30" s="46"/>
    </row>
    <row r="31" s="2" customFormat="1" ht="16.8" customHeight="1">
      <c r="A31" s="40"/>
      <c r="B31" s="46"/>
      <c r="C31" s="316" t="s">
        <v>225</v>
      </c>
      <c r="D31" s="316" t="s">
        <v>226</v>
      </c>
      <c r="E31" s="18" t="s">
        <v>169</v>
      </c>
      <c r="F31" s="317">
        <v>0.38500000000000001</v>
      </c>
      <c r="G31" s="40"/>
      <c r="H31" s="46"/>
    </row>
    <row r="32" s="2" customFormat="1" ht="16.8" customHeight="1">
      <c r="A32" s="40"/>
      <c r="B32" s="46"/>
      <c r="C32" s="316" t="s">
        <v>358</v>
      </c>
      <c r="D32" s="316" t="s">
        <v>359</v>
      </c>
      <c r="E32" s="18" t="s">
        <v>169</v>
      </c>
      <c r="F32" s="317">
        <v>0.034000000000000002</v>
      </c>
      <c r="G32" s="40"/>
      <c r="H32" s="46"/>
    </row>
    <row r="33" s="2" customFormat="1" ht="16.8" customHeight="1">
      <c r="A33" s="40"/>
      <c r="B33" s="46"/>
      <c r="C33" s="312" t="s">
        <v>177</v>
      </c>
      <c r="D33" s="313" t="s">
        <v>178</v>
      </c>
      <c r="E33" s="314" t="s">
        <v>179</v>
      </c>
      <c r="F33" s="315">
        <v>392.44099999999997</v>
      </c>
      <c r="G33" s="40"/>
      <c r="H33" s="46"/>
    </row>
    <row r="34" s="2" customFormat="1" ht="16.8" customHeight="1">
      <c r="A34" s="40"/>
      <c r="B34" s="46"/>
      <c r="C34" s="316" t="s">
        <v>39</v>
      </c>
      <c r="D34" s="316" t="s">
        <v>310</v>
      </c>
      <c r="E34" s="18" t="s">
        <v>39</v>
      </c>
      <c r="F34" s="317">
        <v>0</v>
      </c>
      <c r="G34" s="40"/>
      <c r="H34" s="46"/>
    </row>
    <row r="35" s="2" customFormat="1" ht="16.8" customHeight="1">
      <c r="A35" s="40"/>
      <c r="B35" s="46"/>
      <c r="C35" s="316" t="s">
        <v>39</v>
      </c>
      <c r="D35" s="316" t="s">
        <v>311</v>
      </c>
      <c r="E35" s="18" t="s">
        <v>39</v>
      </c>
      <c r="F35" s="317">
        <v>389.18900000000002</v>
      </c>
      <c r="G35" s="40"/>
      <c r="H35" s="46"/>
    </row>
    <row r="36" s="2" customFormat="1" ht="16.8" customHeight="1">
      <c r="A36" s="40"/>
      <c r="B36" s="46"/>
      <c r="C36" s="316" t="s">
        <v>39</v>
      </c>
      <c r="D36" s="316" t="s">
        <v>305</v>
      </c>
      <c r="E36" s="18" t="s">
        <v>39</v>
      </c>
      <c r="F36" s="317">
        <v>3</v>
      </c>
      <c r="G36" s="40"/>
      <c r="H36" s="46"/>
    </row>
    <row r="37" s="2" customFormat="1" ht="16.8" customHeight="1">
      <c r="A37" s="40"/>
      <c r="B37" s="46"/>
      <c r="C37" s="316" t="s">
        <v>39</v>
      </c>
      <c r="D37" s="316" t="s">
        <v>396</v>
      </c>
      <c r="E37" s="18" t="s">
        <v>39</v>
      </c>
      <c r="F37" s="317">
        <v>0.252</v>
      </c>
      <c r="G37" s="40"/>
      <c r="H37" s="46"/>
    </row>
    <row r="38" s="2" customFormat="1" ht="16.8" customHeight="1">
      <c r="A38" s="40"/>
      <c r="B38" s="46"/>
      <c r="C38" s="316" t="s">
        <v>177</v>
      </c>
      <c r="D38" s="316" t="s">
        <v>224</v>
      </c>
      <c r="E38" s="18" t="s">
        <v>39</v>
      </c>
      <c r="F38" s="317">
        <v>392.44099999999997</v>
      </c>
      <c r="G38" s="40"/>
      <c r="H38" s="46"/>
    </row>
    <row r="39" s="2" customFormat="1" ht="16.8" customHeight="1">
      <c r="A39" s="40"/>
      <c r="B39" s="46"/>
      <c r="C39" s="318" t="s">
        <v>1928</v>
      </c>
      <c r="D39" s="40"/>
      <c r="E39" s="40"/>
      <c r="F39" s="40"/>
      <c r="G39" s="40"/>
      <c r="H39" s="46"/>
    </row>
    <row r="40" s="2" customFormat="1">
      <c r="A40" s="40"/>
      <c r="B40" s="46"/>
      <c r="C40" s="316" t="s">
        <v>405</v>
      </c>
      <c r="D40" s="316" t="s">
        <v>406</v>
      </c>
      <c r="E40" s="18" t="s">
        <v>179</v>
      </c>
      <c r="F40" s="317">
        <v>392.44099999999997</v>
      </c>
      <c r="G40" s="40"/>
      <c r="H40" s="46"/>
    </row>
    <row r="41" s="2" customFormat="1" ht="16.8" customHeight="1">
      <c r="A41" s="40"/>
      <c r="B41" s="46"/>
      <c r="C41" s="316" t="s">
        <v>410</v>
      </c>
      <c r="D41" s="316" t="s">
        <v>411</v>
      </c>
      <c r="E41" s="18" t="s">
        <v>179</v>
      </c>
      <c r="F41" s="317">
        <v>392.44099999999997</v>
      </c>
      <c r="G41" s="40"/>
      <c r="H41" s="46"/>
    </row>
    <row r="42" s="2" customFormat="1" ht="16.8" customHeight="1">
      <c r="A42" s="40"/>
      <c r="B42" s="46"/>
      <c r="C42" s="312" t="s">
        <v>181</v>
      </c>
      <c r="D42" s="313" t="s">
        <v>182</v>
      </c>
      <c r="E42" s="314" t="s">
        <v>179</v>
      </c>
      <c r="F42" s="315">
        <v>350</v>
      </c>
      <c r="G42" s="40"/>
      <c r="H42" s="46"/>
    </row>
    <row r="43" s="2" customFormat="1" ht="16.8" customHeight="1">
      <c r="A43" s="40"/>
      <c r="B43" s="46"/>
      <c r="C43" s="316" t="s">
        <v>39</v>
      </c>
      <c r="D43" s="316" t="s">
        <v>317</v>
      </c>
      <c r="E43" s="18" t="s">
        <v>39</v>
      </c>
      <c r="F43" s="317">
        <v>350</v>
      </c>
      <c r="G43" s="40"/>
      <c r="H43" s="46"/>
    </row>
    <row r="44" s="2" customFormat="1" ht="16.8" customHeight="1">
      <c r="A44" s="40"/>
      <c r="B44" s="46"/>
      <c r="C44" s="316" t="s">
        <v>181</v>
      </c>
      <c r="D44" s="316" t="s">
        <v>224</v>
      </c>
      <c r="E44" s="18" t="s">
        <v>39</v>
      </c>
      <c r="F44" s="317">
        <v>350</v>
      </c>
      <c r="G44" s="40"/>
      <c r="H44" s="46"/>
    </row>
    <row r="45" s="2" customFormat="1" ht="16.8" customHeight="1">
      <c r="A45" s="40"/>
      <c r="B45" s="46"/>
      <c r="C45" s="318" t="s">
        <v>1928</v>
      </c>
      <c r="D45" s="40"/>
      <c r="E45" s="40"/>
      <c r="F45" s="40"/>
      <c r="G45" s="40"/>
      <c r="H45" s="46"/>
    </row>
    <row r="46" s="2" customFormat="1" ht="16.8" customHeight="1">
      <c r="A46" s="40"/>
      <c r="B46" s="46"/>
      <c r="C46" s="316" t="s">
        <v>314</v>
      </c>
      <c r="D46" s="316" t="s">
        <v>315</v>
      </c>
      <c r="E46" s="18" t="s">
        <v>179</v>
      </c>
      <c r="F46" s="317">
        <v>350</v>
      </c>
      <c r="G46" s="40"/>
      <c r="H46" s="46"/>
    </row>
    <row r="47" s="2" customFormat="1" ht="16.8" customHeight="1">
      <c r="A47" s="40"/>
      <c r="B47" s="46"/>
      <c r="C47" s="316" t="s">
        <v>336</v>
      </c>
      <c r="D47" s="316" t="s">
        <v>337</v>
      </c>
      <c r="E47" s="18" t="s">
        <v>338</v>
      </c>
      <c r="F47" s="317">
        <v>210.21000000000001</v>
      </c>
      <c r="G47" s="40"/>
      <c r="H47" s="46"/>
    </row>
    <row r="48" s="2" customFormat="1">
      <c r="A48" s="40"/>
      <c r="B48" s="46"/>
      <c r="C48" s="316" t="s">
        <v>397</v>
      </c>
      <c r="D48" s="316" t="s">
        <v>398</v>
      </c>
      <c r="E48" s="18" t="s">
        <v>179</v>
      </c>
      <c r="F48" s="317">
        <v>360</v>
      </c>
      <c r="G48" s="40"/>
      <c r="H48" s="46"/>
    </row>
    <row r="49" s="2" customFormat="1">
      <c r="A49" s="40"/>
      <c r="B49" s="46"/>
      <c r="C49" s="316" t="s">
        <v>405</v>
      </c>
      <c r="D49" s="316" t="s">
        <v>406</v>
      </c>
      <c r="E49" s="18" t="s">
        <v>179</v>
      </c>
      <c r="F49" s="317">
        <v>392.44099999999997</v>
      </c>
      <c r="G49" s="40"/>
      <c r="H49" s="46"/>
    </row>
    <row r="50" s="2" customFormat="1" ht="16.8" customHeight="1">
      <c r="A50" s="40"/>
      <c r="B50" s="46"/>
      <c r="C50" s="316" t="s">
        <v>306</v>
      </c>
      <c r="D50" s="316" t="s">
        <v>307</v>
      </c>
      <c r="E50" s="18" t="s">
        <v>179</v>
      </c>
      <c r="F50" s="317">
        <v>389.18900000000002</v>
      </c>
      <c r="G50" s="40"/>
      <c r="H50" s="46"/>
    </row>
    <row r="51" s="2" customFormat="1" ht="26.4" customHeight="1">
      <c r="A51" s="40"/>
      <c r="B51" s="46"/>
      <c r="C51" s="311" t="s">
        <v>1929</v>
      </c>
      <c r="D51" s="311" t="s">
        <v>96</v>
      </c>
      <c r="E51" s="40"/>
      <c r="F51" s="40"/>
      <c r="G51" s="40"/>
      <c r="H51" s="46"/>
    </row>
    <row r="52" s="2" customFormat="1" ht="16.8" customHeight="1">
      <c r="A52" s="40"/>
      <c r="B52" s="46"/>
      <c r="C52" s="312" t="s">
        <v>417</v>
      </c>
      <c r="D52" s="313" t="s">
        <v>418</v>
      </c>
      <c r="E52" s="314" t="s">
        <v>215</v>
      </c>
      <c r="F52" s="315">
        <v>825</v>
      </c>
      <c r="G52" s="40"/>
      <c r="H52" s="46"/>
    </row>
    <row r="53" s="2" customFormat="1" ht="16.8" customHeight="1">
      <c r="A53" s="40"/>
      <c r="B53" s="46"/>
      <c r="C53" s="316" t="s">
        <v>39</v>
      </c>
      <c r="D53" s="316" t="s">
        <v>656</v>
      </c>
      <c r="E53" s="18" t="s">
        <v>39</v>
      </c>
      <c r="F53" s="317">
        <v>0</v>
      </c>
      <c r="G53" s="40"/>
      <c r="H53" s="46"/>
    </row>
    <row r="54" s="2" customFormat="1" ht="16.8" customHeight="1">
      <c r="A54" s="40"/>
      <c r="B54" s="46"/>
      <c r="C54" s="316" t="s">
        <v>417</v>
      </c>
      <c r="D54" s="316" t="s">
        <v>657</v>
      </c>
      <c r="E54" s="18" t="s">
        <v>39</v>
      </c>
      <c r="F54" s="317">
        <v>825</v>
      </c>
      <c r="G54" s="40"/>
      <c r="H54" s="46"/>
    </row>
    <row r="55" s="2" customFormat="1" ht="16.8" customHeight="1">
      <c r="A55" s="40"/>
      <c r="B55" s="46"/>
      <c r="C55" s="318" t="s">
        <v>1928</v>
      </c>
      <c r="D55" s="40"/>
      <c r="E55" s="40"/>
      <c r="F55" s="40"/>
      <c r="G55" s="40"/>
      <c r="H55" s="46"/>
    </row>
    <row r="56" s="2" customFormat="1" ht="16.8" customHeight="1">
      <c r="A56" s="40"/>
      <c r="B56" s="46"/>
      <c r="C56" s="316" t="s">
        <v>651</v>
      </c>
      <c r="D56" s="316" t="s">
        <v>652</v>
      </c>
      <c r="E56" s="18" t="s">
        <v>215</v>
      </c>
      <c r="F56" s="317">
        <v>825</v>
      </c>
      <c r="G56" s="40"/>
      <c r="H56" s="46"/>
    </row>
    <row r="57" s="2" customFormat="1" ht="16.8" customHeight="1">
      <c r="A57" s="40"/>
      <c r="B57" s="46"/>
      <c r="C57" s="316" t="s">
        <v>659</v>
      </c>
      <c r="D57" s="316" t="s">
        <v>660</v>
      </c>
      <c r="E57" s="18" t="s">
        <v>215</v>
      </c>
      <c r="F57" s="317">
        <v>825</v>
      </c>
      <c r="G57" s="40"/>
      <c r="H57" s="46"/>
    </row>
    <row r="58" s="2" customFormat="1" ht="16.8" customHeight="1">
      <c r="A58" s="40"/>
      <c r="B58" s="46"/>
      <c r="C58" s="312" t="s">
        <v>414</v>
      </c>
      <c r="D58" s="313" t="s">
        <v>415</v>
      </c>
      <c r="E58" s="314" t="s">
        <v>273</v>
      </c>
      <c r="F58" s="315">
        <v>275</v>
      </c>
      <c r="G58" s="40"/>
      <c r="H58" s="46"/>
    </row>
    <row r="59" s="2" customFormat="1" ht="16.8" customHeight="1">
      <c r="A59" s="40"/>
      <c r="B59" s="46"/>
      <c r="C59" s="316" t="s">
        <v>39</v>
      </c>
      <c r="D59" s="316" t="s">
        <v>495</v>
      </c>
      <c r="E59" s="18" t="s">
        <v>39</v>
      </c>
      <c r="F59" s="317">
        <v>275</v>
      </c>
      <c r="G59" s="40"/>
      <c r="H59" s="46"/>
    </row>
    <row r="60" s="2" customFormat="1" ht="16.8" customHeight="1">
      <c r="A60" s="40"/>
      <c r="B60" s="46"/>
      <c r="C60" s="316" t="s">
        <v>414</v>
      </c>
      <c r="D60" s="316" t="s">
        <v>224</v>
      </c>
      <c r="E60" s="18" t="s">
        <v>39</v>
      </c>
      <c r="F60" s="317">
        <v>275</v>
      </c>
      <c r="G60" s="40"/>
      <c r="H60" s="46"/>
    </row>
    <row r="61" s="2" customFormat="1" ht="16.8" customHeight="1">
      <c r="A61" s="40"/>
      <c r="B61" s="46"/>
      <c r="C61" s="318" t="s">
        <v>1928</v>
      </c>
      <c r="D61" s="40"/>
      <c r="E61" s="40"/>
      <c r="F61" s="40"/>
      <c r="G61" s="40"/>
      <c r="H61" s="46"/>
    </row>
    <row r="62" s="2" customFormat="1">
      <c r="A62" s="40"/>
      <c r="B62" s="46"/>
      <c r="C62" s="316" t="s">
        <v>490</v>
      </c>
      <c r="D62" s="316" t="s">
        <v>491</v>
      </c>
      <c r="E62" s="18" t="s">
        <v>273</v>
      </c>
      <c r="F62" s="317">
        <v>275</v>
      </c>
      <c r="G62" s="40"/>
      <c r="H62" s="46"/>
    </row>
    <row r="63" s="2" customFormat="1" ht="16.8" customHeight="1">
      <c r="A63" s="40"/>
      <c r="B63" s="46"/>
      <c r="C63" s="316" t="s">
        <v>651</v>
      </c>
      <c r="D63" s="316" t="s">
        <v>652</v>
      </c>
      <c r="E63" s="18" t="s">
        <v>215</v>
      </c>
      <c r="F63" s="317">
        <v>825</v>
      </c>
      <c r="G63" s="40"/>
      <c r="H63" s="46"/>
    </row>
    <row r="64" s="2" customFormat="1" ht="16.8" customHeight="1">
      <c r="A64" s="40"/>
      <c r="B64" s="46"/>
      <c r="C64" s="316" t="s">
        <v>573</v>
      </c>
      <c r="D64" s="316" t="s">
        <v>574</v>
      </c>
      <c r="E64" s="18" t="s">
        <v>273</v>
      </c>
      <c r="F64" s="317">
        <v>275</v>
      </c>
      <c r="G64" s="40"/>
      <c r="H64" s="46"/>
    </row>
    <row r="65" s="2" customFormat="1" ht="16.8" customHeight="1">
      <c r="A65" s="40"/>
      <c r="B65" s="46"/>
      <c r="C65" s="316" t="s">
        <v>595</v>
      </c>
      <c r="D65" s="316" t="s">
        <v>596</v>
      </c>
      <c r="E65" s="18" t="s">
        <v>215</v>
      </c>
      <c r="F65" s="317">
        <v>687.5</v>
      </c>
      <c r="G65" s="40"/>
      <c r="H65" s="46"/>
    </row>
    <row r="66" s="2" customFormat="1" ht="26.4" customHeight="1">
      <c r="A66" s="40"/>
      <c r="B66" s="46"/>
      <c r="C66" s="311" t="s">
        <v>1930</v>
      </c>
      <c r="D66" s="311" t="s">
        <v>111</v>
      </c>
      <c r="E66" s="40"/>
      <c r="F66" s="40"/>
      <c r="G66" s="40"/>
      <c r="H66" s="46"/>
    </row>
    <row r="67" s="2" customFormat="1" ht="16.8" customHeight="1">
      <c r="A67" s="40"/>
      <c r="B67" s="46"/>
      <c r="C67" s="312" t="s">
        <v>843</v>
      </c>
      <c r="D67" s="313" t="s">
        <v>844</v>
      </c>
      <c r="E67" s="314" t="s">
        <v>239</v>
      </c>
      <c r="F67" s="315">
        <v>36</v>
      </c>
      <c r="G67" s="40"/>
      <c r="H67" s="46"/>
    </row>
    <row r="68" s="2" customFormat="1" ht="16.8" customHeight="1">
      <c r="A68" s="40"/>
      <c r="B68" s="46"/>
      <c r="C68" s="316" t="s">
        <v>39</v>
      </c>
      <c r="D68" s="316" t="s">
        <v>1152</v>
      </c>
      <c r="E68" s="18" t="s">
        <v>39</v>
      </c>
      <c r="F68" s="317">
        <v>36</v>
      </c>
      <c r="G68" s="40"/>
      <c r="H68" s="46"/>
    </row>
    <row r="69" s="2" customFormat="1" ht="16.8" customHeight="1">
      <c r="A69" s="40"/>
      <c r="B69" s="46"/>
      <c r="C69" s="316" t="s">
        <v>843</v>
      </c>
      <c r="D69" s="316" t="s">
        <v>224</v>
      </c>
      <c r="E69" s="18" t="s">
        <v>39</v>
      </c>
      <c r="F69" s="317">
        <v>36</v>
      </c>
      <c r="G69" s="40"/>
      <c r="H69" s="46"/>
    </row>
    <row r="70" s="2" customFormat="1" ht="16.8" customHeight="1">
      <c r="A70" s="40"/>
      <c r="B70" s="46"/>
      <c r="C70" s="318" t="s">
        <v>1928</v>
      </c>
      <c r="D70" s="40"/>
      <c r="E70" s="40"/>
      <c r="F70" s="40"/>
      <c r="G70" s="40"/>
      <c r="H70" s="46"/>
    </row>
    <row r="71" s="2" customFormat="1" ht="16.8" customHeight="1">
      <c r="A71" s="40"/>
      <c r="B71" s="46"/>
      <c r="C71" s="316" t="s">
        <v>1149</v>
      </c>
      <c r="D71" s="316" t="s">
        <v>1150</v>
      </c>
      <c r="E71" s="18" t="s">
        <v>239</v>
      </c>
      <c r="F71" s="317">
        <v>36</v>
      </c>
      <c r="G71" s="40"/>
      <c r="H71" s="46"/>
    </row>
    <row r="72" s="2" customFormat="1" ht="16.8" customHeight="1">
      <c r="A72" s="40"/>
      <c r="B72" s="46"/>
      <c r="C72" s="316" t="s">
        <v>1144</v>
      </c>
      <c r="D72" s="316" t="s">
        <v>1145</v>
      </c>
      <c r="E72" s="18" t="s">
        <v>239</v>
      </c>
      <c r="F72" s="317">
        <v>87</v>
      </c>
      <c r="G72" s="40"/>
      <c r="H72" s="46"/>
    </row>
    <row r="73" s="2" customFormat="1" ht="16.8" customHeight="1">
      <c r="A73" s="40"/>
      <c r="B73" s="46"/>
      <c r="C73" s="312" t="s">
        <v>845</v>
      </c>
      <c r="D73" s="313" t="s">
        <v>846</v>
      </c>
      <c r="E73" s="314" t="s">
        <v>273</v>
      </c>
      <c r="F73" s="315">
        <v>161.36000000000001</v>
      </c>
      <c r="G73" s="40"/>
      <c r="H73" s="46"/>
    </row>
    <row r="74" s="2" customFormat="1" ht="16.8" customHeight="1">
      <c r="A74" s="40"/>
      <c r="B74" s="46"/>
      <c r="C74" s="316" t="s">
        <v>39</v>
      </c>
      <c r="D74" s="316" t="s">
        <v>1074</v>
      </c>
      <c r="E74" s="18" t="s">
        <v>39</v>
      </c>
      <c r="F74" s="317">
        <v>0</v>
      </c>
      <c r="G74" s="40"/>
      <c r="H74" s="46"/>
    </row>
    <row r="75" s="2" customFormat="1" ht="16.8" customHeight="1">
      <c r="A75" s="40"/>
      <c r="B75" s="46"/>
      <c r="C75" s="316" t="s">
        <v>39</v>
      </c>
      <c r="D75" s="316" t="s">
        <v>1075</v>
      </c>
      <c r="E75" s="18" t="s">
        <v>39</v>
      </c>
      <c r="F75" s="317">
        <v>131.36000000000001</v>
      </c>
      <c r="G75" s="40"/>
      <c r="H75" s="46"/>
    </row>
    <row r="76" s="2" customFormat="1" ht="16.8" customHeight="1">
      <c r="A76" s="40"/>
      <c r="B76" s="46"/>
      <c r="C76" s="316" t="s">
        <v>39</v>
      </c>
      <c r="D76" s="316" t="s">
        <v>1076</v>
      </c>
      <c r="E76" s="18" t="s">
        <v>39</v>
      </c>
      <c r="F76" s="317">
        <v>0</v>
      </c>
      <c r="G76" s="40"/>
      <c r="H76" s="46"/>
    </row>
    <row r="77" s="2" customFormat="1" ht="16.8" customHeight="1">
      <c r="A77" s="40"/>
      <c r="B77" s="46"/>
      <c r="C77" s="316" t="s">
        <v>39</v>
      </c>
      <c r="D77" s="316" t="s">
        <v>925</v>
      </c>
      <c r="E77" s="18" t="s">
        <v>39</v>
      </c>
      <c r="F77" s="317">
        <v>30</v>
      </c>
      <c r="G77" s="40"/>
      <c r="H77" s="46"/>
    </row>
    <row r="78" s="2" customFormat="1" ht="16.8" customHeight="1">
      <c r="A78" s="40"/>
      <c r="B78" s="46"/>
      <c r="C78" s="316" t="s">
        <v>845</v>
      </c>
      <c r="D78" s="316" t="s">
        <v>224</v>
      </c>
      <c r="E78" s="18" t="s">
        <v>39</v>
      </c>
      <c r="F78" s="317">
        <v>161.36000000000001</v>
      </c>
      <c r="G78" s="40"/>
      <c r="H78" s="46"/>
    </row>
    <row r="79" s="2" customFormat="1" ht="16.8" customHeight="1">
      <c r="A79" s="40"/>
      <c r="B79" s="46"/>
      <c r="C79" s="318" t="s">
        <v>1928</v>
      </c>
      <c r="D79" s="40"/>
      <c r="E79" s="40"/>
      <c r="F79" s="40"/>
      <c r="G79" s="40"/>
      <c r="H79" s="46"/>
    </row>
    <row r="80" s="2" customFormat="1" ht="16.8" customHeight="1">
      <c r="A80" s="40"/>
      <c r="B80" s="46"/>
      <c r="C80" s="316" t="s">
        <v>1070</v>
      </c>
      <c r="D80" s="316" t="s">
        <v>1071</v>
      </c>
      <c r="E80" s="18" t="s">
        <v>273</v>
      </c>
      <c r="F80" s="317">
        <v>161.36000000000001</v>
      </c>
      <c r="G80" s="40"/>
      <c r="H80" s="46"/>
    </row>
    <row r="81" s="2" customFormat="1" ht="16.8" customHeight="1">
      <c r="A81" s="40"/>
      <c r="B81" s="46"/>
      <c r="C81" s="316" t="s">
        <v>1083</v>
      </c>
      <c r="D81" s="316" t="s">
        <v>1084</v>
      </c>
      <c r="E81" s="18" t="s">
        <v>273</v>
      </c>
      <c r="F81" s="317">
        <v>161.36000000000001</v>
      </c>
      <c r="G81" s="40"/>
      <c r="H81" s="46"/>
    </row>
    <row r="82" s="2" customFormat="1" ht="16.8" customHeight="1">
      <c r="A82" s="40"/>
      <c r="B82" s="46"/>
      <c r="C82" s="312" t="s">
        <v>848</v>
      </c>
      <c r="D82" s="313" t="s">
        <v>849</v>
      </c>
      <c r="E82" s="314" t="s">
        <v>273</v>
      </c>
      <c r="F82" s="315">
        <v>71.319999999999993</v>
      </c>
      <c r="G82" s="40"/>
      <c r="H82" s="46"/>
    </row>
    <row r="83" s="2" customFormat="1" ht="16.8" customHeight="1">
      <c r="A83" s="40"/>
      <c r="B83" s="46"/>
      <c r="C83" s="316" t="s">
        <v>39</v>
      </c>
      <c r="D83" s="316" t="s">
        <v>1081</v>
      </c>
      <c r="E83" s="18" t="s">
        <v>39</v>
      </c>
      <c r="F83" s="317">
        <v>0</v>
      </c>
      <c r="G83" s="40"/>
      <c r="H83" s="46"/>
    </row>
    <row r="84" s="2" customFormat="1" ht="16.8" customHeight="1">
      <c r="A84" s="40"/>
      <c r="B84" s="46"/>
      <c r="C84" s="316" t="s">
        <v>39</v>
      </c>
      <c r="D84" s="316" t="s">
        <v>1082</v>
      </c>
      <c r="E84" s="18" t="s">
        <v>39</v>
      </c>
      <c r="F84" s="317">
        <v>71.319999999999993</v>
      </c>
      <c r="G84" s="40"/>
      <c r="H84" s="46"/>
    </row>
    <row r="85" s="2" customFormat="1" ht="16.8" customHeight="1">
      <c r="A85" s="40"/>
      <c r="B85" s="46"/>
      <c r="C85" s="316" t="s">
        <v>848</v>
      </c>
      <c r="D85" s="316" t="s">
        <v>224</v>
      </c>
      <c r="E85" s="18" t="s">
        <v>39</v>
      </c>
      <c r="F85" s="317">
        <v>71.319999999999993</v>
      </c>
      <c r="G85" s="40"/>
      <c r="H85" s="46"/>
    </row>
    <row r="86" s="2" customFormat="1" ht="16.8" customHeight="1">
      <c r="A86" s="40"/>
      <c r="B86" s="46"/>
      <c r="C86" s="318" t="s">
        <v>1928</v>
      </c>
      <c r="D86" s="40"/>
      <c r="E86" s="40"/>
      <c r="F86" s="40"/>
      <c r="G86" s="40"/>
      <c r="H86" s="46"/>
    </row>
    <row r="87" s="2" customFormat="1" ht="16.8" customHeight="1">
      <c r="A87" s="40"/>
      <c r="B87" s="46"/>
      <c r="C87" s="316" t="s">
        <v>1077</v>
      </c>
      <c r="D87" s="316" t="s">
        <v>1078</v>
      </c>
      <c r="E87" s="18" t="s">
        <v>273</v>
      </c>
      <c r="F87" s="317">
        <v>71.319999999999993</v>
      </c>
      <c r="G87" s="40"/>
      <c r="H87" s="46"/>
    </row>
    <row r="88" s="2" customFormat="1" ht="16.8" customHeight="1">
      <c r="A88" s="40"/>
      <c r="B88" s="46"/>
      <c r="C88" s="316" t="s">
        <v>1087</v>
      </c>
      <c r="D88" s="316" t="s">
        <v>1088</v>
      </c>
      <c r="E88" s="18" t="s">
        <v>273</v>
      </c>
      <c r="F88" s="317">
        <v>71.319999999999993</v>
      </c>
      <c r="G88" s="40"/>
      <c r="H88" s="46"/>
    </row>
    <row r="89" s="2" customFormat="1" ht="16.8" customHeight="1">
      <c r="A89" s="40"/>
      <c r="B89" s="46"/>
      <c r="C89" s="312" t="s">
        <v>1175</v>
      </c>
      <c r="D89" s="313" t="s">
        <v>1931</v>
      </c>
      <c r="E89" s="314" t="s">
        <v>179</v>
      </c>
      <c r="F89" s="315">
        <v>242.41300000000001</v>
      </c>
      <c r="G89" s="40"/>
      <c r="H89" s="46"/>
    </row>
    <row r="90" s="2" customFormat="1" ht="16.8" customHeight="1">
      <c r="A90" s="40"/>
      <c r="B90" s="46"/>
      <c r="C90" s="316" t="s">
        <v>39</v>
      </c>
      <c r="D90" s="316" t="s">
        <v>1173</v>
      </c>
      <c r="E90" s="18" t="s">
        <v>39</v>
      </c>
      <c r="F90" s="317">
        <v>0</v>
      </c>
      <c r="G90" s="40"/>
      <c r="H90" s="46"/>
    </row>
    <row r="91" s="2" customFormat="1" ht="16.8" customHeight="1">
      <c r="A91" s="40"/>
      <c r="B91" s="46"/>
      <c r="C91" s="316" t="s">
        <v>39</v>
      </c>
      <c r="D91" s="316" t="s">
        <v>1174</v>
      </c>
      <c r="E91" s="18" t="s">
        <v>39</v>
      </c>
      <c r="F91" s="317">
        <v>242.41300000000001</v>
      </c>
      <c r="G91" s="40"/>
      <c r="H91" s="46"/>
    </row>
    <row r="92" s="2" customFormat="1" ht="16.8" customHeight="1">
      <c r="A92" s="40"/>
      <c r="B92" s="46"/>
      <c r="C92" s="316" t="s">
        <v>1175</v>
      </c>
      <c r="D92" s="316" t="s">
        <v>224</v>
      </c>
      <c r="E92" s="18" t="s">
        <v>39</v>
      </c>
      <c r="F92" s="317">
        <v>242.41300000000001</v>
      </c>
      <c r="G92" s="40"/>
      <c r="H92" s="46"/>
    </row>
    <row r="93" s="2" customFormat="1" ht="16.8" customHeight="1">
      <c r="A93" s="40"/>
      <c r="B93" s="46"/>
      <c r="C93" s="312" t="s">
        <v>851</v>
      </c>
      <c r="D93" s="313" t="s">
        <v>852</v>
      </c>
      <c r="E93" s="314" t="s">
        <v>215</v>
      </c>
      <c r="F93" s="315">
        <v>1377.5</v>
      </c>
      <c r="G93" s="40"/>
      <c r="H93" s="46"/>
    </row>
    <row r="94" s="2" customFormat="1" ht="16.8" customHeight="1">
      <c r="A94" s="40"/>
      <c r="B94" s="46"/>
      <c r="C94" s="316" t="s">
        <v>39</v>
      </c>
      <c r="D94" s="316" t="s">
        <v>1105</v>
      </c>
      <c r="E94" s="18" t="s">
        <v>39</v>
      </c>
      <c r="F94" s="317">
        <v>1377.5</v>
      </c>
      <c r="G94" s="40"/>
      <c r="H94" s="46"/>
    </row>
    <row r="95" s="2" customFormat="1" ht="16.8" customHeight="1">
      <c r="A95" s="40"/>
      <c r="B95" s="46"/>
      <c r="C95" s="316" t="s">
        <v>851</v>
      </c>
      <c r="D95" s="316" t="s">
        <v>224</v>
      </c>
      <c r="E95" s="18" t="s">
        <v>39</v>
      </c>
      <c r="F95" s="317">
        <v>1377.5</v>
      </c>
      <c r="G95" s="40"/>
      <c r="H95" s="46"/>
    </row>
    <row r="96" s="2" customFormat="1" ht="16.8" customHeight="1">
      <c r="A96" s="40"/>
      <c r="B96" s="46"/>
      <c r="C96" s="318" t="s">
        <v>1928</v>
      </c>
      <c r="D96" s="40"/>
      <c r="E96" s="40"/>
      <c r="F96" s="40"/>
      <c r="G96" s="40"/>
      <c r="H96" s="46"/>
    </row>
    <row r="97" s="2" customFormat="1" ht="16.8" customHeight="1">
      <c r="A97" s="40"/>
      <c r="B97" s="46"/>
      <c r="C97" s="316" t="s">
        <v>1101</v>
      </c>
      <c r="D97" s="316" t="s">
        <v>1102</v>
      </c>
      <c r="E97" s="18" t="s">
        <v>215</v>
      </c>
      <c r="F97" s="317">
        <v>1377.5</v>
      </c>
      <c r="G97" s="40"/>
      <c r="H97" s="46"/>
    </row>
    <row r="98" s="2" customFormat="1" ht="16.8" customHeight="1">
      <c r="A98" s="40"/>
      <c r="B98" s="46"/>
      <c r="C98" s="316" t="s">
        <v>943</v>
      </c>
      <c r="D98" s="316" t="s">
        <v>944</v>
      </c>
      <c r="E98" s="18" t="s">
        <v>179</v>
      </c>
      <c r="F98" s="317">
        <v>1056.3989999999999</v>
      </c>
      <c r="G98" s="40"/>
      <c r="H98" s="46"/>
    </row>
    <row r="99" s="2" customFormat="1" ht="16.8" customHeight="1">
      <c r="A99" s="40"/>
      <c r="B99" s="46"/>
      <c r="C99" s="316" t="s">
        <v>952</v>
      </c>
      <c r="D99" s="316" t="s">
        <v>953</v>
      </c>
      <c r="E99" s="18" t="s">
        <v>215</v>
      </c>
      <c r="F99" s="317">
        <v>1515.25</v>
      </c>
      <c r="G99" s="40"/>
      <c r="H99" s="46"/>
    </row>
    <row r="100" s="2" customFormat="1" ht="16.8" customHeight="1">
      <c r="A100" s="40"/>
      <c r="B100" s="46"/>
      <c r="C100" s="312" t="s">
        <v>854</v>
      </c>
      <c r="D100" s="313" t="s">
        <v>855</v>
      </c>
      <c r="E100" s="314" t="s">
        <v>169</v>
      </c>
      <c r="F100" s="315">
        <v>0.081000000000000003</v>
      </c>
      <c r="G100" s="40"/>
      <c r="H100" s="46"/>
    </row>
    <row r="101" s="2" customFormat="1" ht="16.8" customHeight="1">
      <c r="A101" s="40"/>
      <c r="B101" s="46"/>
      <c r="C101" s="316" t="s">
        <v>39</v>
      </c>
      <c r="D101" s="316" t="s">
        <v>914</v>
      </c>
      <c r="E101" s="18" t="s">
        <v>39</v>
      </c>
      <c r="F101" s="317">
        <v>0.081000000000000003</v>
      </c>
      <c r="G101" s="40"/>
      <c r="H101" s="46"/>
    </row>
    <row r="102" s="2" customFormat="1" ht="16.8" customHeight="1">
      <c r="A102" s="40"/>
      <c r="B102" s="46"/>
      <c r="C102" s="316" t="s">
        <v>854</v>
      </c>
      <c r="D102" s="316" t="s">
        <v>224</v>
      </c>
      <c r="E102" s="18" t="s">
        <v>39</v>
      </c>
      <c r="F102" s="317">
        <v>0.081000000000000003</v>
      </c>
      <c r="G102" s="40"/>
      <c r="H102" s="46"/>
    </row>
    <row r="103" s="2" customFormat="1" ht="16.8" customHeight="1">
      <c r="A103" s="40"/>
      <c r="B103" s="46"/>
      <c r="C103" s="318" t="s">
        <v>1928</v>
      </c>
      <c r="D103" s="40"/>
      <c r="E103" s="40"/>
      <c r="F103" s="40"/>
      <c r="G103" s="40"/>
      <c r="H103" s="46"/>
    </row>
    <row r="104" s="2" customFormat="1" ht="16.8" customHeight="1">
      <c r="A104" s="40"/>
      <c r="B104" s="46"/>
      <c r="C104" s="316" t="s">
        <v>797</v>
      </c>
      <c r="D104" s="316" t="s">
        <v>798</v>
      </c>
      <c r="E104" s="18" t="s">
        <v>169</v>
      </c>
      <c r="F104" s="317">
        <v>0.081000000000000003</v>
      </c>
      <c r="G104" s="40"/>
      <c r="H104" s="46"/>
    </row>
    <row r="105" s="2" customFormat="1" ht="16.8" customHeight="1">
      <c r="A105" s="40"/>
      <c r="B105" s="46"/>
      <c r="C105" s="316" t="s">
        <v>336</v>
      </c>
      <c r="D105" s="316" t="s">
        <v>337</v>
      </c>
      <c r="E105" s="18" t="s">
        <v>338</v>
      </c>
      <c r="F105" s="317">
        <v>178.80799999999999</v>
      </c>
      <c r="G105" s="40"/>
      <c r="H105" s="46"/>
    </row>
    <row r="106" s="2" customFormat="1" ht="16.8" customHeight="1">
      <c r="A106" s="40"/>
      <c r="B106" s="46"/>
      <c r="C106" s="316" t="s">
        <v>230</v>
      </c>
      <c r="D106" s="316" t="s">
        <v>231</v>
      </c>
      <c r="E106" s="18" t="s">
        <v>169</v>
      </c>
      <c r="F106" s="317">
        <v>0.16200000000000001</v>
      </c>
      <c r="G106" s="40"/>
      <c r="H106" s="46"/>
    </row>
    <row r="107" s="2" customFormat="1" ht="16.8" customHeight="1">
      <c r="A107" s="40"/>
      <c r="B107" s="46"/>
      <c r="C107" s="316" t="s">
        <v>964</v>
      </c>
      <c r="D107" s="316" t="s">
        <v>965</v>
      </c>
      <c r="E107" s="18" t="s">
        <v>169</v>
      </c>
      <c r="F107" s="317">
        <v>0.081000000000000003</v>
      </c>
      <c r="G107" s="40"/>
      <c r="H107" s="46"/>
    </row>
    <row r="108" s="2" customFormat="1" ht="16.8" customHeight="1">
      <c r="A108" s="40"/>
      <c r="B108" s="46"/>
      <c r="C108" s="316" t="s">
        <v>968</v>
      </c>
      <c r="D108" s="316" t="s">
        <v>969</v>
      </c>
      <c r="E108" s="18" t="s">
        <v>169</v>
      </c>
      <c r="F108" s="317">
        <v>0.081000000000000003</v>
      </c>
      <c r="G108" s="40"/>
      <c r="H108" s="46"/>
    </row>
    <row r="109" s="2" customFormat="1" ht="16.8" customHeight="1">
      <c r="A109" s="40"/>
      <c r="B109" s="46"/>
      <c r="C109" s="316" t="s">
        <v>352</v>
      </c>
      <c r="D109" s="316" t="s">
        <v>353</v>
      </c>
      <c r="E109" s="18" t="s">
        <v>169</v>
      </c>
      <c r="F109" s="317">
        <v>0.18099999999999999</v>
      </c>
      <c r="G109" s="40"/>
      <c r="H109" s="46"/>
    </row>
    <row r="110" s="2" customFormat="1" ht="16.8" customHeight="1">
      <c r="A110" s="40"/>
      <c r="B110" s="46"/>
      <c r="C110" s="316" t="s">
        <v>255</v>
      </c>
      <c r="D110" s="316" t="s">
        <v>256</v>
      </c>
      <c r="E110" s="18" t="s">
        <v>169</v>
      </c>
      <c r="F110" s="317">
        <v>0.16200000000000001</v>
      </c>
      <c r="G110" s="40"/>
      <c r="H110" s="46"/>
    </row>
    <row r="111" s="2" customFormat="1">
      <c r="A111" s="40"/>
      <c r="B111" s="46"/>
      <c r="C111" s="316" t="s">
        <v>271</v>
      </c>
      <c r="D111" s="316" t="s">
        <v>272</v>
      </c>
      <c r="E111" s="18" t="s">
        <v>273</v>
      </c>
      <c r="F111" s="317">
        <v>162</v>
      </c>
      <c r="G111" s="40"/>
      <c r="H111" s="46"/>
    </row>
    <row r="112" s="2" customFormat="1" ht="16.8" customHeight="1">
      <c r="A112" s="40"/>
      <c r="B112" s="46"/>
      <c r="C112" s="312" t="s">
        <v>857</v>
      </c>
      <c r="D112" s="313" t="s">
        <v>858</v>
      </c>
      <c r="E112" s="314" t="s">
        <v>273</v>
      </c>
      <c r="F112" s="315">
        <v>124</v>
      </c>
      <c r="G112" s="40"/>
      <c r="H112" s="46"/>
    </row>
    <row r="113" s="2" customFormat="1" ht="16.8" customHeight="1">
      <c r="A113" s="40"/>
      <c r="B113" s="46"/>
      <c r="C113" s="316" t="s">
        <v>39</v>
      </c>
      <c r="D113" s="316" t="s">
        <v>1132</v>
      </c>
      <c r="E113" s="18" t="s">
        <v>39</v>
      </c>
      <c r="F113" s="317">
        <v>124</v>
      </c>
      <c r="G113" s="40"/>
      <c r="H113" s="46"/>
    </row>
    <row r="114" s="2" customFormat="1" ht="16.8" customHeight="1">
      <c r="A114" s="40"/>
      <c r="B114" s="46"/>
      <c r="C114" s="316" t="s">
        <v>857</v>
      </c>
      <c r="D114" s="316" t="s">
        <v>224</v>
      </c>
      <c r="E114" s="18" t="s">
        <v>39</v>
      </c>
      <c r="F114" s="317">
        <v>124</v>
      </c>
      <c r="G114" s="40"/>
      <c r="H114" s="46"/>
    </row>
    <row r="115" s="2" customFormat="1" ht="16.8" customHeight="1">
      <c r="A115" s="40"/>
      <c r="B115" s="46"/>
      <c r="C115" s="318" t="s">
        <v>1928</v>
      </c>
      <c r="D115" s="40"/>
      <c r="E115" s="40"/>
      <c r="F115" s="40"/>
      <c r="G115" s="40"/>
      <c r="H115" s="46"/>
    </row>
    <row r="116" s="2" customFormat="1" ht="16.8" customHeight="1">
      <c r="A116" s="40"/>
      <c r="B116" s="46"/>
      <c r="C116" s="316" t="s">
        <v>1129</v>
      </c>
      <c r="D116" s="316" t="s">
        <v>1130</v>
      </c>
      <c r="E116" s="18" t="s">
        <v>273</v>
      </c>
      <c r="F116" s="317">
        <v>124</v>
      </c>
      <c r="G116" s="40"/>
      <c r="H116" s="46"/>
    </row>
    <row r="117" s="2" customFormat="1" ht="16.8" customHeight="1">
      <c r="A117" s="40"/>
      <c r="B117" s="46"/>
      <c r="C117" s="316" t="s">
        <v>1144</v>
      </c>
      <c r="D117" s="316" t="s">
        <v>1145</v>
      </c>
      <c r="E117" s="18" t="s">
        <v>239</v>
      </c>
      <c r="F117" s="317">
        <v>87</v>
      </c>
      <c r="G117" s="40"/>
      <c r="H117" s="46"/>
    </row>
    <row r="118" s="2" customFormat="1" ht="16.8" customHeight="1">
      <c r="A118" s="40"/>
      <c r="B118" s="46"/>
      <c r="C118" s="312" t="s">
        <v>1128</v>
      </c>
      <c r="D118" s="313" t="s">
        <v>1932</v>
      </c>
      <c r="E118" s="314" t="s">
        <v>273</v>
      </c>
      <c r="F118" s="315">
        <v>77.099999999999994</v>
      </c>
      <c r="G118" s="40"/>
      <c r="H118" s="46"/>
    </row>
    <row r="119" s="2" customFormat="1" ht="16.8" customHeight="1">
      <c r="A119" s="40"/>
      <c r="B119" s="46"/>
      <c r="C119" s="316" t="s">
        <v>39</v>
      </c>
      <c r="D119" s="316" t="s">
        <v>1127</v>
      </c>
      <c r="E119" s="18" t="s">
        <v>39</v>
      </c>
      <c r="F119" s="317">
        <v>77.099999999999994</v>
      </c>
      <c r="G119" s="40"/>
      <c r="H119" s="46"/>
    </row>
    <row r="120" s="2" customFormat="1" ht="16.8" customHeight="1">
      <c r="A120" s="40"/>
      <c r="B120" s="46"/>
      <c r="C120" s="316" t="s">
        <v>1128</v>
      </c>
      <c r="D120" s="316" t="s">
        <v>224</v>
      </c>
      <c r="E120" s="18" t="s">
        <v>39</v>
      </c>
      <c r="F120" s="317">
        <v>77.099999999999994</v>
      </c>
      <c r="G120" s="40"/>
      <c r="H120" s="46"/>
    </row>
    <row r="121" s="2" customFormat="1" ht="16.8" customHeight="1">
      <c r="A121" s="40"/>
      <c r="B121" s="46"/>
      <c r="C121" s="312" t="s">
        <v>859</v>
      </c>
      <c r="D121" s="313" t="s">
        <v>860</v>
      </c>
      <c r="E121" s="314" t="s">
        <v>273</v>
      </c>
      <c r="F121" s="315">
        <v>383.24000000000001</v>
      </c>
      <c r="G121" s="40"/>
      <c r="H121" s="46"/>
    </row>
    <row r="122" s="2" customFormat="1" ht="16.8" customHeight="1">
      <c r="A122" s="40"/>
      <c r="B122" s="46"/>
      <c r="C122" s="316" t="s">
        <v>39</v>
      </c>
      <c r="D122" s="316" t="s">
        <v>919</v>
      </c>
      <c r="E122" s="18" t="s">
        <v>39</v>
      </c>
      <c r="F122" s="317">
        <v>0</v>
      </c>
      <c r="G122" s="40"/>
      <c r="H122" s="46"/>
    </row>
    <row r="123" s="2" customFormat="1" ht="16.8" customHeight="1">
      <c r="A123" s="40"/>
      <c r="B123" s="46"/>
      <c r="C123" s="316" t="s">
        <v>866</v>
      </c>
      <c r="D123" s="316" t="s">
        <v>868</v>
      </c>
      <c r="E123" s="18" t="s">
        <v>39</v>
      </c>
      <c r="F123" s="317">
        <v>39.219999999999999</v>
      </c>
      <c r="G123" s="40"/>
      <c r="H123" s="46"/>
    </row>
    <row r="124" s="2" customFormat="1" ht="16.8" customHeight="1">
      <c r="A124" s="40"/>
      <c r="B124" s="46"/>
      <c r="C124" s="316" t="s">
        <v>39</v>
      </c>
      <c r="D124" s="316" t="s">
        <v>920</v>
      </c>
      <c r="E124" s="18" t="s">
        <v>39</v>
      </c>
      <c r="F124" s="317">
        <v>0</v>
      </c>
      <c r="G124" s="40"/>
      <c r="H124" s="46"/>
    </row>
    <row r="125" s="2" customFormat="1" ht="16.8" customHeight="1">
      <c r="A125" s="40"/>
      <c r="B125" s="46"/>
      <c r="C125" s="316" t="s">
        <v>39</v>
      </c>
      <c r="D125" s="316" t="s">
        <v>921</v>
      </c>
      <c r="E125" s="18" t="s">
        <v>39</v>
      </c>
      <c r="F125" s="317">
        <v>197.03999999999999</v>
      </c>
      <c r="G125" s="40"/>
      <c r="H125" s="46"/>
    </row>
    <row r="126" s="2" customFormat="1" ht="16.8" customHeight="1">
      <c r="A126" s="40"/>
      <c r="B126" s="46"/>
      <c r="C126" s="316" t="s">
        <v>39</v>
      </c>
      <c r="D126" s="316" t="s">
        <v>922</v>
      </c>
      <c r="E126" s="18" t="s">
        <v>39</v>
      </c>
      <c r="F126" s="317">
        <v>0</v>
      </c>
      <c r="G126" s="40"/>
      <c r="H126" s="46"/>
    </row>
    <row r="127" s="2" customFormat="1" ht="16.8" customHeight="1">
      <c r="A127" s="40"/>
      <c r="B127" s="46"/>
      <c r="C127" s="316" t="s">
        <v>863</v>
      </c>
      <c r="D127" s="316" t="s">
        <v>865</v>
      </c>
      <c r="E127" s="18" t="s">
        <v>39</v>
      </c>
      <c r="F127" s="317">
        <v>106.98</v>
      </c>
      <c r="G127" s="40"/>
      <c r="H127" s="46"/>
    </row>
    <row r="128" s="2" customFormat="1" ht="16.8" customHeight="1">
      <c r="A128" s="40"/>
      <c r="B128" s="46"/>
      <c r="C128" s="316" t="s">
        <v>39</v>
      </c>
      <c r="D128" s="316" t="s">
        <v>924</v>
      </c>
      <c r="E128" s="18" t="s">
        <v>39</v>
      </c>
      <c r="F128" s="317">
        <v>0</v>
      </c>
      <c r="G128" s="40"/>
      <c r="H128" s="46"/>
    </row>
    <row r="129" s="2" customFormat="1" ht="16.8" customHeight="1">
      <c r="A129" s="40"/>
      <c r="B129" s="46"/>
      <c r="C129" s="316" t="s">
        <v>39</v>
      </c>
      <c r="D129" s="316" t="s">
        <v>925</v>
      </c>
      <c r="E129" s="18" t="s">
        <v>39</v>
      </c>
      <c r="F129" s="317">
        <v>30</v>
      </c>
      <c r="G129" s="40"/>
      <c r="H129" s="46"/>
    </row>
    <row r="130" s="2" customFormat="1" ht="16.8" customHeight="1">
      <c r="A130" s="40"/>
      <c r="B130" s="46"/>
      <c r="C130" s="316" t="s">
        <v>39</v>
      </c>
      <c r="D130" s="316" t="s">
        <v>926</v>
      </c>
      <c r="E130" s="18" t="s">
        <v>39</v>
      </c>
      <c r="F130" s="317">
        <v>0</v>
      </c>
      <c r="G130" s="40"/>
      <c r="H130" s="46"/>
    </row>
    <row r="131" s="2" customFormat="1" ht="16.8" customHeight="1">
      <c r="A131" s="40"/>
      <c r="B131" s="46"/>
      <c r="C131" s="316" t="s">
        <v>39</v>
      </c>
      <c r="D131" s="316" t="s">
        <v>227</v>
      </c>
      <c r="E131" s="18" t="s">
        <v>39</v>
      </c>
      <c r="F131" s="317">
        <v>10</v>
      </c>
      <c r="G131" s="40"/>
      <c r="H131" s="46"/>
    </row>
    <row r="132" s="2" customFormat="1" ht="16.8" customHeight="1">
      <c r="A132" s="40"/>
      <c r="B132" s="46"/>
      <c r="C132" s="316" t="s">
        <v>859</v>
      </c>
      <c r="D132" s="316" t="s">
        <v>224</v>
      </c>
      <c r="E132" s="18" t="s">
        <v>39</v>
      </c>
      <c r="F132" s="317">
        <v>383.24000000000001</v>
      </c>
      <c r="G132" s="40"/>
      <c r="H132" s="46"/>
    </row>
    <row r="133" s="2" customFormat="1" ht="16.8" customHeight="1">
      <c r="A133" s="40"/>
      <c r="B133" s="46"/>
      <c r="C133" s="318" t="s">
        <v>1928</v>
      </c>
      <c r="D133" s="40"/>
      <c r="E133" s="40"/>
      <c r="F133" s="40"/>
      <c r="G133" s="40"/>
      <c r="H133" s="46"/>
    </row>
    <row r="134" s="2" customFormat="1" ht="16.8" customHeight="1">
      <c r="A134" s="40"/>
      <c r="B134" s="46"/>
      <c r="C134" s="316" t="s">
        <v>915</v>
      </c>
      <c r="D134" s="316" t="s">
        <v>916</v>
      </c>
      <c r="E134" s="18" t="s">
        <v>273</v>
      </c>
      <c r="F134" s="317">
        <v>383.24000000000001</v>
      </c>
      <c r="G134" s="40"/>
      <c r="H134" s="46"/>
    </row>
    <row r="135" s="2" customFormat="1" ht="16.8" customHeight="1">
      <c r="A135" s="40"/>
      <c r="B135" s="46"/>
      <c r="C135" s="316" t="s">
        <v>433</v>
      </c>
      <c r="D135" s="316" t="s">
        <v>703</v>
      </c>
      <c r="E135" s="18" t="s">
        <v>273</v>
      </c>
      <c r="F135" s="317">
        <v>766.48000000000002</v>
      </c>
      <c r="G135" s="40"/>
      <c r="H135" s="46"/>
    </row>
    <row r="136" s="2" customFormat="1" ht="16.8" customHeight="1">
      <c r="A136" s="40"/>
      <c r="B136" s="46"/>
      <c r="C136" s="316" t="s">
        <v>999</v>
      </c>
      <c r="D136" s="316" t="s">
        <v>1000</v>
      </c>
      <c r="E136" s="18" t="s">
        <v>273</v>
      </c>
      <c r="F136" s="317">
        <v>383.24000000000001</v>
      </c>
      <c r="G136" s="40"/>
      <c r="H136" s="46"/>
    </row>
    <row r="137" s="2" customFormat="1" ht="16.8" customHeight="1">
      <c r="A137" s="40"/>
      <c r="B137" s="46"/>
      <c r="C137" s="316" t="s">
        <v>1005</v>
      </c>
      <c r="D137" s="316" t="s">
        <v>1006</v>
      </c>
      <c r="E137" s="18" t="s">
        <v>273</v>
      </c>
      <c r="F137" s="317">
        <v>766.48000000000002</v>
      </c>
      <c r="G137" s="40"/>
      <c r="H137" s="46"/>
    </row>
    <row r="138" s="2" customFormat="1" ht="16.8" customHeight="1">
      <c r="A138" s="40"/>
      <c r="B138" s="46"/>
      <c r="C138" s="316" t="s">
        <v>1036</v>
      </c>
      <c r="D138" s="316" t="s">
        <v>1037</v>
      </c>
      <c r="E138" s="18" t="s">
        <v>273</v>
      </c>
      <c r="F138" s="317">
        <v>383.24000000000001</v>
      </c>
      <c r="G138" s="40"/>
      <c r="H138" s="46"/>
    </row>
    <row r="139" s="2" customFormat="1" ht="16.8" customHeight="1">
      <c r="A139" s="40"/>
      <c r="B139" s="46"/>
      <c r="C139" s="316" t="s">
        <v>1040</v>
      </c>
      <c r="D139" s="316" t="s">
        <v>1041</v>
      </c>
      <c r="E139" s="18" t="s">
        <v>273</v>
      </c>
      <c r="F139" s="317">
        <v>383.24000000000001</v>
      </c>
      <c r="G139" s="40"/>
      <c r="H139" s="46"/>
    </row>
    <row r="140" s="2" customFormat="1" ht="16.8" customHeight="1">
      <c r="A140" s="40"/>
      <c r="B140" s="46"/>
      <c r="C140" s="316" t="s">
        <v>1044</v>
      </c>
      <c r="D140" s="316" t="s">
        <v>1045</v>
      </c>
      <c r="E140" s="18" t="s">
        <v>273</v>
      </c>
      <c r="F140" s="317">
        <v>383.24000000000001</v>
      </c>
      <c r="G140" s="40"/>
      <c r="H140" s="46"/>
    </row>
    <row r="141" s="2" customFormat="1" ht="16.8" customHeight="1">
      <c r="A141" s="40"/>
      <c r="B141" s="46"/>
      <c r="C141" s="316" t="s">
        <v>1060</v>
      </c>
      <c r="D141" s="316" t="s">
        <v>1061</v>
      </c>
      <c r="E141" s="18" t="s">
        <v>273</v>
      </c>
      <c r="F141" s="317">
        <v>237.03999999999999</v>
      </c>
      <c r="G141" s="40"/>
      <c r="H141" s="46"/>
    </row>
    <row r="142" s="2" customFormat="1" ht="16.8" customHeight="1">
      <c r="A142" s="40"/>
      <c r="B142" s="46"/>
      <c r="C142" s="312" t="s">
        <v>863</v>
      </c>
      <c r="D142" s="313" t="s">
        <v>864</v>
      </c>
      <c r="E142" s="314" t="s">
        <v>273</v>
      </c>
      <c r="F142" s="315">
        <v>106.98</v>
      </c>
      <c r="G142" s="40"/>
      <c r="H142" s="46"/>
    </row>
    <row r="143" s="2" customFormat="1" ht="16.8" customHeight="1">
      <c r="A143" s="40"/>
      <c r="B143" s="46"/>
      <c r="C143" s="316" t="s">
        <v>39</v>
      </c>
      <c r="D143" s="316" t="s">
        <v>922</v>
      </c>
      <c r="E143" s="18" t="s">
        <v>39</v>
      </c>
      <c r="F143" s="317">
        <v>0</v>
      </c>
      <c r="G143" s="40"/>
      <c r="H143" s="46"/>
    </row>
    <row r="144" s="2" customFormat="1" ht="16.8" customHeight="1">
      <c r="A144" s="40"/>
      <c r="B144" s="46"/>
      <c r="C144" s="316" t="s">
        <v>863</v>
      </c>
      <c r="D144" s="316" t="s">
        <v>865</v>
      </c>
      <c r="E144" s="18" t="s">
        <v>39</v>
      </c>
      <c r="F144" s="317">
        <v>106.98</v>
      </c>
      <c r="G144" s="40"/>
      <c r="H144" s="46"/>
    </row>
    <row r="145" s="2" customFormat="1" ht="16.8" customHeight="1">
      <c r="A145" s="40"/>
      <c r="B145" s="46"/>
      <c r="C145" s="318" t="s">
        <v>1928</v>
      </c>
      <c r="D145" s="40"/>
      <c r="E145" s="40"/>
      <c r="F145" s="40"/>
      <c r="G145" s="40"/>
      <c r="H145" s="46"/>
    </row>
    <row r="146" s="2" customFormat="1" ht="16.8" customHeight="1">
      <c r="A146" s="40"/>
      <c r="B146" s="46"/>
      <c r="C146" s="316" t="s">
        <v>915</v>
      </c>
      <c r="D146" s="316" t="s">
        <v>916</v>
      </c>
      <c r="E146" s="18" t="s">
        <v>273</v>
      </c>
      <c r="F146" s="317">
        <v>383.24000000000001</v>
      </c>
      <c r="G146" s="40"/>
      <c r="H146" s="46"/>
    </row>
    <row r="147" s="2" customFormat="1" ht="16.8" customHeight="1">
      <c r="A147" s="40"/>
      <c r="B147" s="46"/>
      <c r="C147" s="316" t="s">
        <v>1060</v>
      </c>
      <c r="D147" s="316" t="s">
        <v>1061</v>
      </c>
      <c r="E147" s="18" t="s">
        <v>273</v>
      </c>
      <c r="F147" s="317">
        <v>237.03999999999999</v>
      </c>
      <c r="G147" s="40"/>
      <c r="H147" s="46"/>
    </row>
    <row r="148" s="2" customFormat="1" ht="16.8" customHeight="1">
      <c r="A148" s="40"/>
      <c r="B148" s="46"/>
      <c r="C148" s="316" t="s">
        <v>1066</v>
      </c>
      <c r="D148" s="316" t="s">
        <v>1067</v>
      </c>
      <c r="E148" s="18" t="s">
        <v>273</v>
      </c>
      <c r="F148" s="317">
        <v>106.98</v>
      </c>
      <c r="G148" s="40"/>
      <c r="H148" s="46"/>
    </row>
    <row r="149" s="2" customFormat="1" ht="16.8" customHeight="1">
      <c r="A149" s="40"/>
      <c r="B149" s="46"/>
      <c r="C149" s="312" t="s">
        <v>866</v>
      </c>
      <c r="D149" s="313" t="s">
        <v>867</v>
      </c>
      <c r="E149" s="314" t="s">
        <v>273</v>
      </c>
      <c r="F149" s="315">
        <v>39.219999999999999</v>
      </c>
      <c r="G149" s="40"/>
      <c r="H149" s="46"/>
    </row>
    <row r="150" s="2" customFormat="1" ht="16.8" customHeight="1">
      <c r="A150" s="40"/>
      <c r="B150" s="46"/>
      <c r="C150" s="316" t="s">
        <v>39</v>
      </c>
      <c r="D150" s="316" t="s">
        <v>919</v>
      </c>
      <c r="E150" s="18" t="s">
        <v>39</v>
      </c>
      <c r="F150" s="317">
        <v>0</v>
      </c>
      <c r="G150" s="40"/>
      <c r="H150" s="46"/>
    </row>
    <row r="151" s="2" customFormat="1" ht="16.8" customHeight="1">
      <c r="A151" s="40"/>
      <c r="B151" s="46"/>
      <c r="C151" s="316" t="s">
        <v>866</v>
      </c>
      <c r="D151" s="316" t="s">
        <v>868</v>
      </c>
      <c r="E151" s="18" t="s">
        <v>39</v>
      </c>
      <c r="F151" s="317">
        <v>39.219999999999999</v>
      </c>
      <c r="G151" s="40"/>
      <c r="H151" s="46"/>
    </row>
    <row r="152" s="2" customFormat="1" ht="16.8" customHeight="1">
      <c r="A152" s="40"/>
      <c r="B152" s="46"/>
      <c r="C152" s="318" t="s">
        <v>1928</v>
      </c>
      <c r="D152" s="40"/>
      <c r="E152" s="40"/>
      <c r="F152" s="40"/>
      <c r="G152" s="40"/>
      <c r="H152" s="46"/>
    </row>
    <row r="153" s="2" customFormat="1" ht="16.8" customHeight="1">
      <c r="A153" s="40"/>
      <c r="B153" s="46"/>
      <c r="C153" s="316" t="s">
        <v>915</v>
      </c>
      <c r="D153" s="316" t="s">
        <v>916</v>
      </c>
      <c r="E153" s="18" t="s">
        <v>273</v>
      </c>
      <c r="F153" s="317">
        <v>383.24000000000001</v>
      </c>
      <c r="G153" s="40"/>
      <c r="H153" s="46"/>
    </row>
    <row r="154" s="2" customFormat="1" ht="16.8" customHeight="1">
      <c r="A154" s="40"/>
      <c r="B154" s="46"/>
      <c r="C154" s="316" t="s">
        <v>1056</v>
      </c>
      <c r="D154" s="316" t="s">
        <v>1057</v>
      </c>
      <c r="E154" s="18" t="s">
        <v>273</v>
      </c>
      <c r="F154" s="317">
        <v>39.219999999999999</v>
      </c>
      <c r="G154" s="40"/>
      <c r="H154" s="46"/>
    </row>
    <row r="155" s="2" customFormat="1" ht="16.8" customHeight="1">
      <c r="A155" s="40"/>
      <c r="B155" s="46"/>
      <c r="C155" s="316" t="s">
        <v>1060</v>
      </c>
      <c r="D155" s="316" t="s">
        <v>1061</v>
      </c>
      <c r="E155" s="18" t="s">
        <v>273</v>
      </c>
      <c r="F155" s="317">
        <v>237.03999999999999</v>
      </c>
      <c r="G155" s="40"/>
      <c r="H155" s="46"/>
    </row>
    <row r="156" s="2" customFormat="1" ht="16.8" customHeight="1">
      <c r="A156" s="40"/>
      <c r="B156" s="46"/>
      <c r="C156" s="312" t="s">
        <v>870</v>
      </c>
      <c r="D156" s="313" t="s">
        <v>871</v>
      </c>
      <c r="E156" s="314" t="s">
        <v>179</v>
      </c>
      <c r="F156" s="315">
        <v>38.015999999999998</v>
      </c>
      <c r="G156" s="40"/>
      <c r="H156" s="46"/>
    </row>
    <row r="157" s="2" customFormat="1" ht="16.8" customHeight="1">
      <c r="A157" s="40"/>
      <c r="B157" s="46"/>
      <c r="C157" s="316" t="s">
        <v>39</v>
      </c>
      <c r="D157" s="316" t="s">
        <v>1179</v>
      </c>
      <c r="E157" s="18" t="s">
        <v>39</v>
      </c>
      <c r="F157" s="317">
        <v>0</v>
      </c>
      <c r="G157" s="40"/>
      <c r="H157" s="46"/>
    </row>
    <row r="158" s="2" customFormat="1" ht="16.8" customHeight="1">
      <c r="A158" s="40"/>
      <c r="B158" s="46"/>
      <c r="C158" s="316" t="s">
        <v>39</v>
      </c>
      <c r="D158" s="316" t="s">
        <v>1180</v>
      </c>
      <c r="E158" s="18" t="s">
        <v>39</v>
      </c>
      <c r="F158" s="317">
        <v>11.086</v>
      </c>
      <c r="G158" s="40"/>
      <c r="H158" s="46"/>
    </row>
    <row r="159" s="2" customFormat="1" ht="16.8" customHeight="1">
      <c r="A159" s="40"/>
      <c r="B159" s="46"/>
      <c r="C159" s="316" t="s">
        <v>39</v>
      </c>
      <c r="D159" s="316" t="s">
        <v>1181</v>
      </c>
      <c r="E159" s="18" t="s">
        <v>39</v>
      </c>
      <c r="F159" s="317">
        <v>18.504000000000001</v>
      </c>
      <c r="G159" s="40"/>
      <c r="H159" s="46"/>
    </row>
    <row r="160" s="2" customFormat="1" ht="16.8" customHeight="1">
      <c r="A160" s="40"/>
      <c r="B160" s="46"/>
      <c r="C160" s="316" t="s">
        <v>39</v>
      </c>
      <c r="D160" s="316" t="s">
        <v>1182</v>
      </c>
      <c r="E160" s="18" t="s">
        <v>39</v>
      </c>
      <c r="F160" s="317">
        <v>6.4109999999999996</v>
      </c>
      <c r="G160" s="40"/>
      <c r="H160" s="46"/>
    </row>
    <row r="161" s="2" customFormat="1" ht="16.8" customHeight="1">
      <c r="A161" s="40"/>
      <c r="B161" s="46"/>
      <c r="C161" s="316" t="s">
        <v>39</v>
      </c>
      <c r="D161" s="316" t="s">
        <v>1183</v>
      </c>
      <c r="E161" s="18" t="s">
        <v>39</v>
      </c>
      <c r="F161" s="317">
        <v>2.0150000000000001</v>
      </c>
      <c r="G161" s="40"/>
      <c r="H161" s="46"/>
    </row>
    <row r="162" s="2" customFormat="1" ht="16.8" customHeight="1">
      <c r="A162" s="40"/>
      <c r="B162" s="46"/>
      <c r="C162" s="316" t="s">
        <v>870</v>
      </c>
      <c r="D162" s="316" t="s">
        <v>224</v>
      </c>
      <c r="E162" s="18" t="s">
        <v>39</v>
      </c>
      <c r="F162" s="317">
        <v>38.015999999999998</v>
      </c>
      <c r="G162" s="40"/>
      <c r="H162" s="46"/>
    </row>
    <row r="163" s="2" customFormat="1" ht="16.8" customHeight="1">
      <c r="A163" s="40"/>
      <c r="B163" s="46"/>
      <c r="C163" s="318" t="s">
        <v>1928</v>
      </c>
      <c r="D163" s="40"/>
      <c r="E163" s="40"/>
      <c r="F163" s="40"/>
      <c r="G163" s="40"/>
      <c r="H163" s="46"/>
    </row>
    <row r="164" s="2" customFormat="1" ht="16.8" customHeight="1">
      <c r="A164" s="40"/>
      <c r="B164" s="46"/>
      <c r="C164" s="316" t="s">
        <v>637</v>
      </c>
      <c r="D164" s="316" t="s">
        <v>638</v>
      </c>
      <c r="E164" s="18" t="s">
        <v>179</v>
      </c>
      <c r="F164" s="317">
        <v>38.015999999999998</v>
      </c>
      <c r="G164" s="40"/>
      <c r="H164" s="46"/>
    </row>
    <row r="165" s="2" customFormat="1">
      <c r="A165" s="40"/>
      <c r="B165" s="46"/>
      <c r="C165" s="316" t="s">
        <v>1163</v>
      </c>
      <c r="D165" s="316" t="s">
        <v>1164</v>
      </c>
      <c r="E165" s="18" t="s">
        <v>179</v>
      </c>
      <c r="F165" s="317">
        <v>38.216000000000001</v>
      </c>
      <c r="G165" s="40"/>
      <c r="H165" s="46"/>
    </row>
    <row r="166" s="2" customFormat="1" ht="16.8" customHeight="1">
      <c r="A166" s="40"/>
      <c r="B166" s="46"/>
      <c r="C166" s="312" t="s">
        <v>873</v>
      </c>
      <c r="D166" s="313" t="s">
        <v>874</v>
      </c>
      <c r="E166" s="314" t="s">
        <v>179</v>
      </c>
      <c r="F166" s="315">
        <v>0.20000000000000001</v>
      </c>
      <c r="G166" s="40"/>
      <c r="H166" s="46"/>
    </row>
    <row r="167" s="2" customFormat="1" ht="16.8" customHeight="1">
      <c r="A167" s="40"/>
      <c r="B167" s="46"/>
      <c r="C167" s="316" t="s">
        <v>39</v>
      </c>
      <c r="D167" s="316" t="s">
        <v>1185</v>
      </c>
      <c r="E167" s="18" t="s">
        <v>39</v>
      </c>
      <c r="F167" s="317">
        <v>0</v>
      </c>
      <c r="G167" s="40"/>
      <c r="H167" s="46"/>
    </row>
    <row r="168" s="2" customFormat="1" ht="16.8" customHeight="1">
      <c r="A168" s="40"/>
      <c r="B168" s="46"/>
      <c r="C168" s="316" t="s">
        <v>873</v>
      </c>
      <c r="D168" s="316" t="s">
        <v>1186</v>
      </c>
      <c r="E168" s="18" t="s">
        <v>39</v>
      </c>
      <c r="F168" s="317">
        <v>0.20000000000000001</v>
      </c>
      <c r="G168" s="40"/>
      <c r="H168" s="46"/>
    </row>
    <row r="169" s="2" customFormat="1" ht="16.8" customHeight="1">
      <c r="A169" s="40"/>
      <c r="B169" s="46"/>
      <c r="C169" s="318" t="s">
        <v>1928</v>
      </c>
      <c r="D169" s="40"/>
      <c r="E169" s="40"/>
      <c r="F169" s="40"/>
      <c r="G169" s="40"/>
      <c r="H169" s="46"/>
    </row>
    <row r="170" s="2" customFormat="1" ht="16.8" customHeight="1">
      <c r="A170" s="40"/>
      <c r="B170" s="46"/>
      <c r="C170" s="316" t="s">
        <v>391</v>
      </c>
      <c r="D170" s="316" t="s">
        <v>392</v>
      </c>
      <c r="E170" s="18" t="s">
        <v>179</v>
      </c>
      <c r="F170" s="317">
        <v>0.20000000000000001</v>
      </c>
      <c r="G170" s="40"/>
      <c r="H170" s="46"/>
    </row>
    <row r="171" s="2" customFormat="1">
      <c r="A171" s="40"/>
      <c r="B171" s="46"/>
      <c r="C171" s="316" t="s">
        <v>1163</v>
      </c>
      <c r="D171" s="316" t="s">
        <v>1164</v>
      </c>
      <c r="E171" s="18" t="s">
        <v>179</v>
      </c>
      <c r="F171" s="317">
        <v>38.216000000000001</v>
      </c>
      <c r="G171" s="40"/>
      <c r="H171" s="46"/>
    </row>
    <row r="172" s="2" customFormat="1" ht="16.8" customHeight="1">
      <c r="A172" s="40"/>
      <c r="B172" s="46"/>
      <c r="C172" s="312" t="s">
        <v>876</v>
      </c>
      <c r="D172" s="313" t="s">
        <v>877</v>
      </c>
      <c r="E172" s="314" t="s">
        <v>215</v>
      </c>
      <c r="F172" s="315">
        <v>385</v>
      </c>
      <c r="G172" s="40"/>
      <c r="H172" s="46"/>
    </row>
    <row r="173" s="2" customFormat="1" ht="16.8" customHeight="1">
      <c r="A173" s="40"/>
      <c r="B173" s="46"/>
      <c r="C173" s="316" t="s">
        <v>39</v>
      </c>
      <c r="D173" s="316" t="s">
        <v>909</v>
      </c>
      <c r="E173" s="18" t="s">
        <v>39</v>
      </c>
      <c r="F173" s="317">
        <v>122.5</v>
      </c>
      <c r="G173" s="40"/>
      <c r="H173" s="46"/>
    </row>
    <row r="174" s="2" customFormat="1" ht="16.8" customHeight="1">
      <c r="A174" s="40"/>
      <c r="B174" s="46"/>
      <c r="C174" s="316" t="s">
        <v>39</v>
      </c>
      <c r="D174" s="316" t="s">
        <v>910</v>
      </c>
      <c r="E174" s="18" t="s">
        <v>39</v>
      </c>
      <c r="F174" s="317">
        <v>87.5</v>
      </c>
      <c r="G174" s="40"/>
      <c r="H174" s="46"/>
    </row>
    <row r="175" s="2" customFormat="1" ht="16.8" customHeight="1">
      <c r="A175" s="40"/>
      <c r="B175" s="46"/>
      <c r="C175" s="316" t="s">
        <v>39</v>
      </c>
      <c r="D175" s="316" t="s">
        <v>911</v>
      </c>
      <c r="E175" s="18" t="s">
        <v>39</v>
      </c>
      <c r="F175" s="317">
        <v>175</v>
      </c>
      <c r="G175" s="40"/>
      <c r="H175" s="46"/>
    </row>
    <row r="176" s="2" customFormat="1" ht="16.8" customHeight="1">
      <c r="A176" s="40"/>
      <c r="B176" s="46"/>
      <c r="C176" s="316" t="s">
        <v>876</v>
      </c>
      <c r="D176" s="316" t="s">
        <v>224</v>
      </c>
      <c r="E176" s="18" t="s">
        <v>39</v>
      </c>
      <c r="F176" s="317">
        <v>385</v>
      </c>
      <c r="G176" s="40"/>
      <c r="H176" s="46"/>
    </row>
    <row r="177" s="2" customFormat="1" ht="16.8" customHeight="1">
      <c r="A177" s="40"/>
      <c r="B177" s="46"/>
      <c r="C177" s="318" t="s">
        <v>1928</v>
      </c>
      <c r="D177" s="40"/>
      <c r="E177" s="40"/>
      <c r="F177" s="40"/>
      <c r="G177" s="40"/>
      <c r="H177" s="46"/>
    </row>
    <row r="178" s="2" customFormat="1" ht="16.8" customHeight="1">
      <c r="A178" s="40"/>
      <c r="B178" s="46"/>
      <c r="C178" s="316" t="s">
        <v>906</v>
      </c>
      <c r="D178" s="316" t="s">
        <v>877</v>
      </c>
      <c r="E178" s="18" t="s">
        <v>215</v>
      </c>
      <c r="F178" s="317">
        <v>385</v>
      </c>
      <c r="G178" s="40"/>
      <c r="H178" s="46"/>
    </row>
    <row r="179" s="2" customFormat="1" ht="16.8" customHeight="1">
      <c r="A179" s="40"/>
      <c r="B179" s="46"/>
      <c r="C179" s="316" t="s">
        <v>213</v>
      </c>
      <c r="D179" s="316" t="s">
        <v>214</v>
      </c>
      <c r="E179" s="18" t="s">
        <v>215</v>
      </c>
      <c r="F179" s="317">
        <v>385</v>
      </c>
      <c r="G179" s="40"/>
      <c r="H179" s="46"/>
    </row>
    <row r="180" s="2" customFormat="1" ht="16.8" customHeight="1">
      <c r="A180" s="40"/>
      <c r="B180" s="46"/>
      <c r="C180" s="316" t="s">
        <v>948</v>
      </c>
      <c r="D180" s="316" t="s">
        <v>949</v>
      </c>
      <c r="E180" s="18" t="s">
        <v>179</v>
      </c>
      <c r="F180" s="317">
        <v>19.635000000000002</v>
      </c>
      <c r="G180" s="40"/>
      <c r="H180" s="46"/>
    </row>
    <row r="181" s="2" customFormat="1" ht="16.8" customHeight="1">
      <c r="A181" s="40"/>
      <c r="B181" s="46"/>
      <c r="C181" s="312" t="s">
        <v>879</v>
      </c>
      <c r="D181" s="313" t="s">
        <v>880</v>
      </c>
      <c r="E181" s="314" t="s">
        <v>239</v>
      </c>
      <c r="F181" s="315">
        <v>5</v>
      </c>
      <c r="G181" s="40"/>
      <c r="H181" s="46"/>
    </row>
    <row r="182" s="2" customFormat="1" ht="16.8" customHeight="1">
      <c r="A182" s="40"/>
      <c r="B182" s="46"/>
      <c r="C182" s="316" t="s">
        <v>39</v>
      </c>
      <c r="D182" s="316" t="s">
        <v>961</v>
      </c>
      <c r="E182" s="18" t="s">
        <v>39</v>
      </c>
      <c r="F182" s="317">
        <v>5</v>
      </c>
      <c r="G182" s="40"/>
      <c r="H182" s="46"/>
    </row>
    <row r="183" s="2" customFormat="1" ht="16.8" customHeight="1">
      <c r="A183" s="40"/>
      <c r="B183" s="46"/>
      <c r="C183" s="316" t="s">
        <v>879</v>
      </c>
      <c r="D183" s="316" t="s">
        <v>224</v>
      </c>
      <c r="E183" s="18" t="s">
        <v>39</v>
      </c>
      <c r="F183" s="317">
        <v>5</v>
      </c>
      <c r="G183" s="40"/>
      <c r="H183" s="46"/>
    </row>
    <row r="184" s="2" customFormat="1" ht="16.8" customHeight="1">
      <c r="A184" s="40"/>
      <c r="B184" s="46"/>
      <c r="C184" s="318" t="s">
        <v>1928</v>
      </c>
      <c r="D184" s="40"/>
      <c r="E184" s="40"/>
      <c r="F184" s="40"/>
      <c r="G184" s="40"/>
      <c r="H184" s="46"/>
    </row>
    <row r="185" s="2" customFormat="1" ht="16.8" customHeight="1">
      <c r="A185" s="40"/>
      <c r="B185" s="46"/>
      <c r="C185" s="316" t="s">
        <v>582</v>
      </c>
      <c r="D185" s="316" t="s">
        <v>583</v>
      </c>
      <c r="E185" s="18" t="s">
        <v>239</v>
      </c>
      <c r="F185" s="317">
        <v>5</v>
      </c>
      <c r="G185" s="40"/>
      <c r="H185" s="46"/>
    </row>
    <row r="186" s="2" customFormat="1" ht="16.8" customHeight="1">
      <c r="A186" s="40"/>
      <c r="B186" s="46"/>
      <c r="C186" s="316" t="s">
        <v>496</v>
      </c>
      <c r="D186" s="316" t="s">
        <v>1098</v>
      </c>
      <c r="E186" s="18" t="s">
        <v>273</v>
      </c>
      <c r="F186" s="317">
        <v>9</v>
      </c>
      <c r="G186" s="40"/>
      <c r="H186" s="46"/>
    </row>
    <row r="187" s="2" customFormat="1" ht="16.8" customHeight="1">
      <c r="A187" s="40"/>
      <c r="B187" s="46"/>
      <c r="C187" s="312" t="s">
        <v>881</v>
      </c>
      <c r="D187" s="313" t="s">
        <v>882</v>
      </c>
      <c r="E187" s="314" t="s">
        <v>239</v>
      </c>
      <c r="F187" s="315">
        <v>4</v>
      </c>
      <c r="G187" s="40"/>
      <c r="H187" s="46"/>
    </row>
    <row r="188" s="2" customFormat="1" ht="16.8" customHeight="1">
      <c r="A188" s="40"/>
      <c r="B188" s="46"/>
      <c r="C188" s="316" t="s">
        <v>39</v>
      </c>
      <c r="D188" s="316" t="s">
        <v>959</v>
      </c>
      <c r="E188" s="18" t="s">
        <v>39</v>
      </c>
      <c r="F188" s="317">
        <v>4</v>
      </c>
      <c r="G188" s="40"/>
      <c r="H188" s="46"/>
    </row>
    <row r="189" s="2" customFormat="1" ht="16.8" customHeight="1">
      <c r="A189" s="40"/>
      <c r="B189" s="46"/>
      <c r="C189" s="316" t="s">
        <v>881</v>
      </c>
      <c r="D189" s="316" t="s">
        <v>224</v>
      </c>
      <c r="E189" s="18" t="s">
        <v>39</v>
      </c>
      <c r="F189" s="317">
        <v>4</v>
      </c>
      <c r="G189" s="40"/>
      <c r="H189" s="46"/>
    </row>
    <row r="190" s="2" customFormat="1" ht="16.8" customHeight="1">
      <c r="A190" s="40"/>
      <c r="B190" s="46"/>
      <c r="C190" s="318" t="s">
        <v>1928</v>
      </c>
      <c r="D190" s="40"/>
      <c r="E190" s="40"/>
      <c r="F190" s="40"/>
      <c r="G190" s="40"/>
      <c r="H190" s="46"/>
    </row>
    <row r="191" s="2" customFormat="1" ht="16.8" customHeight="1">
      <c r="A191" s="40"/>
      <c r="B191" s="46"/>
      <c r="C191" s="316" t="s">
        <v>578</v>
      </c>
      <c r="D191" s="316" t="s">
        <v>579</v>
      </c>
      <c r="E191" s="18" t="s">
        <v>239</v>
      </c>
      <c r="F191" s="317">
        <v>4</v>
      </c>
      <c r="G191" s="40"/>
      <c r="H191" s="46"/>
    </row>
    <row r="192" s="2" customFormat="1" ht="16.8" customHeight="1">
      <c r="A192" s="40"/>
      <c r="B192" s="46"/>
      <c r="C192" s="316" t="s">
        <v>496</v>
      </c>
      <c r="D192" s="316" t="s">
        <v>1098</v>
      </c>
      <c r="E192" s="18" t="s">
        <v>273</v>
      </c>
      <c r="F192" s="317">
        <v>9</v>
      </c>
      <c r="G192" s="40"/>
      <c r="H192" s="46"/>
    </row>
    <row r="193" s="2" customFormat="1" ht="16.8" customHeight="1">
      <c r="A193" s="40"/>
      <c r="B193" s="46"/>
      <c r="C193" s="312" t="s">
        <v>883</v>
      </c>
      <c r="D193" s="313" t="s">
        <v>884</v>
      </c>
      <c r="E193" s="314" t="s">
        <v>338</v>
      </c>
      <c r="F193" s="315">
        <v>178.80799999999999</v>
      </c>
      <c r="G193" s="40"/>
      <c r="H193" s="46"/>
    </row>
    <row r="194" s="2" customFormat="1" ht="16.8" customHeight="1">
      <c r="A194" s="40"/>
      <c r="B194" s="46"/>
      <c r="C194" s="316" t="s">
        <v>39</v>
      </c>
      <c r="D194" s="316" t="s">
        <v>929</v>
      </c>
      <c r="E194" s="18" t="s">
        <v>39</v>
      </c>
      <c r="F194" s="317">
        <v>178.80799999999999</v>
      </c>
      <c r="G194" s="40"/>
      <c r="H194" s="46"/>
    </row>
    <row r="195" s="2" customFormat="1" ht="16.8" customHeight="1">
      <c r="A195" s="40"/>
      <c r="B195" s="46"/>
      <c r="C195" s="316" t="s">
        <v>883</v>
      </c>
      <c r="D195" s="316" t="s">
        <v>224</v>
      </c>
      <c r="E195" s="18" t="s">
        <v>39</v>
      </c>
      <c r="F195" s="317">
        <v>178.80799999999999</v>
      </c>
      <c r="G195" s="40"/>
      <c r="H195" s="46"/>
    </row>
    <row r="196" s="2" customFormat="1" ht="16.8" customHeight="1">
      <c r="A196" s="40"/>
      <c r="B196" s="46"/>
      <c r="C196" s="318" t="s">
        <v>1928</v>
      </c>
      <c r="D196" s="40"/>
      <c r="E196" s="40"/>
      <c r="F196" s="40"/>
      <c r="G196" s="40"/>
      <c r="H196" s="46"/>
    </row>
    <row r="197" s="2" customFormat="1" ht="16.8" customHeight="1">
      <c r="A197" s="40"/>
      <c r="B197" s="46"/>
      <c r="C197" s="316" t="s">
        <v>336</v>
      </c>
      <c r="D197" s="316" t="s">
        <v>337</v>
      </c>
      <c r="E197" s="18" t="s">
        <v>338</v>
      </c>
      <c r="F197" s="317">
        <v>178.80799999999999</v>
      </c>
      <c r="G197" s="40"/>
      <c r="H197" s="46"/>
    </row>
    <row r="198" s="2" customFormat="1" ht="16.8" customHeight="1">
      <c r="A198" s="40"/>
      <c r="B198" s="46"/>
      <c r="C198" s="316" t="s">
        <v>314</v>
      </c>
      <c r="D198" s="316" t="s">
        <v>315</v>
      </c>
      <c r="E198" s="18" t="s">
        <v>179</v>
      </c>
      <c r="F198" s="317">
        <v>1076.8679999999999</v>
      </c>
      <c r="G198" s="40"/>
      <c r="H198" s="46"/>
    </row>
    <row r="199" s="2" customFormat="1" ht="16.8" customHeight="1">
      <c r="A199" s="40"/>
      <c r="B199" s="46"/>
      <c r="C199" s="312" t="s">
        <v>886</v>
      </c>
      <c r="D199" s="313" t="s">
        <v>702</v>
      </c>
      <c r="E199" s="314" t="s">
        <v>338</v>
      </c>
      <c r="F199" s="315">
        <v>467.95999999999998</v>
      </c>
      <c r="G199" s="40"/>
      <c r="H199" s="46"/>
    </row>
    <row r="200" s="2" customFormat="1" ht="16.8" customHeight="1">
      <c r="A200" s="40"/>
      <c r="B200" s="46"/>
      <c r="C200" s="316" t="s">
        <v>39</v>
      </c>
      <c r="D200" s="316" t="s">
        <v>931</v>
      </c>
      <c r="E200" s="18" t="s">
        <v>39</v>
      </c>
      <c r="F200" s="317">
        <v>0</v>
      </c>
      <c r="G200" s="40"/>
      <c r="H200" s="46"/>
    </row>
    <row r="201" s="2" customFormat="1" ht="16.8" customHeight="1">
      <c r="A201" s="40"/>
      <c r="B201" s="46"/>
      <c r="C201" s="316" t="s">
        <v>39</v>
      </c>
      <c r="D201" s="316" t="s">
        <v>932</v>
      </c>
      <c r="E201" s="18" t="s">
        <v>39</v>
      </c>
      <c r="F201" s="317">
        <v>541.5</v>
      </c>
      <c r="G201" s="40"/>
      <c r="H201" s="46"/>
    </row>
    <row r="202" s="2" customFormat="1" ht="16.8" customHeight="1">
      <c r="A202" s="40"/>
      <c r="B202" s="46"/>
      <c r="C202" s="316" t="s">
        <v>39</v>
      </c>
      <c r="D202" s="316" t="s">
        <v>933</v>
      </c>
      <c r="E202" s="18" t="s">
        <v>39</v>
      </c>
      <c r="F202" s="317">
        <v>0</v>
      </c>
      <c r="G202" s="40"/>
      <c r="H202" s="46"/>
    </row>
    <row r="203" s="2" customFormat="1">
      <c r="A203" s="40"/>
      <c r="B203" s="46"/>
      <c r="C203" s="316" t="s">
        <v>39</v>
      </c>
      <c r="D203" s="316" t="s">
        <v>934</v>
      </c>
      <c r="E203" s="18" t="s">
        <v>39</v>
      </c>
      <c r="F203" s="317">
        <v>-73.540000000000006</v>
      </c>
      <c r="G203" s="40"/>
      <c r="H203" s="46"/>
    </row>
    <row r="204" s="2" customFormat="1" ht="16.8" customHeight="1">
      <c r="A204" s="40"/>
      <c r="B204" s="46"/>
      <c r="C204" s="316" t="s">
        <v>886</v>
      </c>
      <c r="D204" s="316" t="s">
        <v>224</v>
      </c>
      <c r="E204" s="18" t="s">
        <v>39</v>
      </c>
      <c r="F204" s="317">
        <v>467.95999999999998</v>
      </c>
      <c r="G204" s="40"/>
      <c r="H204" s="46"/>
    </row>
    <row r="205" s="2" customFormat="1" ht="16.8" customHeight="1">
      <c r="A205" s="40"/>
      <c r="B205" s="46"/>
      <c r="C205" s="318" t="s">
        <v>1928</v>
      </c>
      <c r="D205" s="40"/>
      <c r="E205" s="40"/>
      <c r="F205" s="40"/>
      <c r="G205" s="40"/>
      <c r="H205" s="46"/>
    </row>
    <row r="206" s="2" customFormat="1" ht="16.8" customHeight="1">
      <c r="A206" s="40"/>
      <c r="B206" s="46"/>
      <c r="C206" s="316" t="s">
        <v>430</v>
      </c>
      <c r="D206" s="316" t="s">
        <v>702</v>
      </c>
      <c r="E206" s="18" t="s">
        <v>338</v>
      </c>
      <c r="F206" s="317">
        <v>467.95999999999998</v>
      </c>
      <c r="G206" s="40"/>
      <c r="H206" s="46"/>
    </row>
    <row r="207" s="2" customFormat="1" ht="16.8" customHeight="1">
      <c r="A207" s="40"/>
      <c r="B207" s="46"/>
      <c r="C207" s="316" t="s">
        <v>314</v>
      </c>
      <c r="D207" s="316" t="s">
        <v>315</v>
      </c>
      <c r="E207" s="18" t="s">
        <v>179</v>
      </c>
      <c r="F207" s="317">
        <v>1076.8679999999999</v>
      </c>
      <c r="G207" s="40"/>
      <c r="H207" s="46"/>
    </row>
    <row r="208" s="2" customFormat="1">
      <c r="A208" s="40"/>
      <c r="B208" s="46"/>
      <c r="C208" s="312" t="s">
        <v>888</v>
      </c>
      <c r="D208" s="313" t="s">
        <v>889</v>
      </c>
      <c r="E208" s="314" t="s">
        <v>179</v>
      </c>
      <c r="F208" s="315">
        <v>1076.8679999999999</v>
      </c>
      <c r="G208" s="40"/>
      <c r="H208" s="46"/>
    </row>
    <row r="209" s="2" customFormat="1" ht="16.8" customHeight="1">
      <c r="A209" s="40"/>
      <c r="B209" s="46"/>
      <c r="C209" s="316" t="s">
        <v>39</v>
      </c>
      <c r="D209" s="316" t="s">
        <v>941</v>
      </c>
      <c r="E209" s="18" t="s">
        <v>39</v>
      </c>
      <c r="F209" s="317">
        <v>779.15300000000002</v>
      </c>
      <c r="G209" s="40"/>
      <c r="H209" s="46"/>
    </row>
    <row r="210" s="2" customFormat="1" ht="16.8" customHeight="1">
      <c r="A210" s="40"/>
      <c r="B210" s="46"/>
      <c r="C210" s="316" t="s">
        <v>39</v>
      </c>
      <c r="D210" s="316" t="s">
        <v>942</v>
      </c>
      <c r="E210" s="18" t="s">
        <v>39</v>
      </c>
      <c r="F210" s="317">
        <v>297.71499999999997</v>
      </c>
      <c r="G210" s="40"/>
      <c r="H210" s="46"/>
    </row>
    <row r="211" s="2" customFormat="1" ht="16.8" customHeight="1">
      <c r="A211" s="40"/>
      <c r="B211" s="46"/>
      <c r="C211" s="316" t="s">
        <v>888</v>
      </c>
      <c r="D211" s="316" t="s">
        <v>224</v>
      </c>
      <c r="E211" s="18" t="s">
        <v>39</v>
      </c>
      <c r="F211" s="317">
        <v>1076.8679999999999</v>
      </c>
      <c r="G211" s="40"/>
      <c r="H211" s="46"/>
    </row>
    <row r="212" s="2" customFormat="1" ht="16.8" customHeight="1">
      <c r="A212" s="40"/>
      <c r="B212" s="46"/>
      <c r="C212" s="318" t="s">
        <v>1928</v>
      </c>
      <c r="D212" s="40"/>
      <c r="E212" s="40"/>
      <c r="F212" s="40"/>
      <c r="G212" s="40"/>
      <c r="H212" s="46"/>
    </row>
    <row r="213" s="2" customFormat="1" ht="16.8" customHeight="1">
      <c r="A213" s="40"/>
      <c r="B213" s="46"/>
      <c r="C213" s="316" t="s">
        <v>314</v>
      </c>
      <c r="D213" s="316" t="s">
        <v>315</v>
      </c>
      <c r="E213" s="18" t="s">
        <v>179</v>
      </c>
      <c r="F213" s="317">
        <v>1076.8679999999999</v>
      </c>
      <c r="G213" s="40"/>
      <c r="H213" s="46"/>
    </row>
    <row r="214" s="2" customFormat="1">
      <c r="A214" s="40"/>
      <c r="B214" s="46"/>
      <c r="C214" s="316" t="s">
        <v>397</v>
      </c>
      <c r="D214" s="316" t="s">
        <v>398</v>
      </c>
      <c r="E214" s="18" t="s">
        <v>179</v>
      </c>
      <c r="F214" s="317">
        <v>2152.902</v>
      </c>
      <c r="G214" s="40"/>
      <c r="H214" s="46"/>
    </row>
    <row r="215" s="2" customFormat="1">
      <c r="A215" s="40"/>
      <c r="B215" s="46"/>
      <c r="C215" s="316" t="s">
        <v>405</v>
      </c>
      <c r="D215" s="316" t="s">
        <v>406</v>
      </c>
      <c r="E215" s="18" t="s">
        <v>179</v>
      </c>
      <c r="F215" s="317">
        <v>2240.2159999999999</v>
      </c>
      <c r="G215" s="40"/>
      <c r="H215" s="46"/>
    </row>
    <row r="216" s="2" customFormat="1" ht="16.8" customHeight="1">
      <c r="A216" s="40"/>
      <c r="B216" s="46"/>
      <c r="C216" s="312" t="s">
        <v>891</v>
      </c>
      <c r="D216" s="313" t="s">
        <v>892</v>
      </c>
      <c r="E216" s="314" t="s">
        <v>179</v>
      </c>
      <c r="F216" s="315">
        <v>19.635000000000002</v>
      </c>
      <c r="G216" s="40"/>
      <c r="H216" s="46"/>
    </row>
    <row r="217" s="2" customFormat="1" ht="16.8" customHeight="1">
      <c r="A217" s="40"/>
      <c r="B217" s="46"/>
      <c r="C217" s="316" t="s">
        <v>39</v>
      </c>
      <c r="D217" s="316" t="s">
        <v>951</v>
      </c>
      <c r="E217" s="18" t="s">
        <v>39</v>
      </c>
      <c r="F217" s="317">
        <v>19.635000000000002</v>
      </c>
      <c r="G217" s="40"/>
      <c r="H217" s="46"/>
    </row>
    <row r="218" s="2" customFormat="1" ht="16.8" customHeight="1">
      <c r="A218" s="40"/>
      <c r="B218" s="46"/>
      <c r="C218" s="316" t="s">
        <v>891</v>
      </c>
      <c r="D218" s="316" t="s">
        <v>224</v>
      </c>
      <c r="E218" s="18" t="s">
        <v>39</v>
      </c>
      <c r="F218" s="317">
        <v>19.635000000000002</v>
      </c>
      <c r="G218" s="40"/>
      <c r="H218" s="46"/>
    </row>
    <row r="219" s="2" customFormat="1" ht="16.8" customHeight="1">
      <c r="A219" s="40"/>
      <c r="B219" s="46"/>
      <c r="C219" s="318" t="s">
        <v>1928</v>
      </c>
      <c r="D219" s="40"/>
      <c r="E219" s="40"/>
      <c r="F219" s="40"/>
      <c r="G219" s="40"/>
      <c r="H219" s="46"/>
    </row>
    <row r="220" s="2" customFormat="1" ht="16.8" customHeight="1">
      <c r="A220" s="40"/>
      <c r="B220" s="46"/>
      <c r="C220" s="316" t="s">
        <v>948</v>
      </c>
      <c r="D220" s="316" t="s">
        <v>949</v>
      </c>
      <c r="E220" s="18" t="s">
        <v>179</v>
      </c>
      <c r="F220" s="317">
        <v>19.635000000000002</v>
      </c>
      <c r="G220" s="40"/>
      <c r="H220" s="46"/>
    </row>
    <row r="221" s="2" customFormat="1">
      <c r="A221" s="40"/>
      <c r="B221" s="46"/>
      <c r="C221" s="316" t="s">
        <v>397</v>
      </c>
      <c r="D221" s="316" t="s">
        <v>398</v>
      </c>
      <c r="E221" s="18" t="s">
        <v>179</v>
      </c>
      <c r="F221" s="317">
        <v>2152.902</v>
      </c>
      <c r="G221" s="40"/>
      <c r="H221" s="46"/>
    </row>
    <row r="222" s="2" customFormat="1">
      <c r="A222" s="40"/>
      <c r="B222" s="46"/>
      <c r="C222" s="316" t="s">
        <v>405</v>
      </c>
      <c r="D222" s="316" t="s">
        <v>406</v>
      </c>
      <c r="E222" s="18" t="s">
        <v>179</v>
      </c>
      <c r="F222" s="317">
        <v>2240.2159999999999</v>
      </c>
      <c r="G222" s="40"/>
      <c r="H222" s="46"/>
    </row>
    <row r="223" s="2" customFormat="1" ht="16.8" customHeight="1">
      <c r="A223" s="40"/>
      <c r="B223" s="46"/>
      <c r="C223" s="312" t="s">
        <v>894</v>
      </c>
      <c r="D223" s="313" t="s">
        <v>895</v>
      </c>
      <c r="E223" s="314" t="s">
        <v>179</v>
      </c>
      <c r="F223" s="315">
        <v>1056.3989999999999</v>
      </c>
      <c r="G223" s="40"/>
      <c r="H223" s="46"/>
    </row>
    <row r="224" s="2" customFormat="1" ht="16.8" customHeight="1">
      <c r="A224" s="40"/>
      <c r="B224" s="46"/>
      <c r="C224" s="316" t="s">
        <v>39</v>
      </c>
      <c r="D224" s="316" t="s">
        <v>946</v>
      </c>
      <c r="E224" s="18" t="s">
        <v>39</v>
      </c>
      <c r="F224" s="317">
        <v>929.81299999999999</v>
      </c>
      <c r="G224" s="40"/>
      <c r="H224" s="46"/>
    </row>
    <row r="225" s="2" customFormat="1" ht="16.8" customHeight="1">
      <c r="A225" s="40"/>
      <c r="B225" s="46"/>
      <c r="C225" s="316" t="s">
        <v>39</v>
      </c>
      <c r="D225" s="316" t="s">
        <v>947</v>
      </c>
      <c r="E225" s="18" t="s">
        <v>39</v>
      </c>
      <c r="F225" s="317">
        <v>126.586</v>
      </c>
      <c r="G225" s="40"/>
      <c r="H225" s="46"/>
    </row>
    <row r="226" s="2" customFormat="1" ht="16.8" customHeight="1">
      <c r="A226" s="40"/>
      <c r="B226" s="46"/>
      <c r="C226" s="316" t="s">
        <v>894</v>
      </c>
      <c r="D226" s="316" t="s">
        <v>224</v>
      </c>
      <c r="E226" s="18" t="s">
        <v>39</v>
      </c>
      <c r="F226" s="317">
        <v>1056.3989999999999</v>
      </c>
      <c r="G226" s="40"/>
      <c r="H226" s="46"/>
    </row>
    <row r="227" s="2" customFormat="1" ht="16.8" customHeight="1">
      <c r="A227" s="40"/>
      <c r="B227" s="46"/>
      <c r="C227" s="318" t="s">
        <v>1928</v>
      </c>
      <c r="D227" s="40"/>
      <c r="E227" s="40"/>
      <c r="F227" s="40"/>
      <c r="G227" s="40"/>
      <c r="H227" s="46"/>
    </row>
    <row r="228" s="2" customFormat="1" ht="16.8" customHeight="1">
      <c r="A228" s="40"/>
      <c r="B228" s="46"/>
      <c r="C228" s="316" t="s">
        <v>943</v>
      </c>
      <c r="D228" s="316" t="s">
        <v>944</v>
      </c>
      <c r="E228" s="18" t="s">
        <v>179</v>
      </c>
      <c r="F228" s="317">
        <v>1056.3989999999999</v>
      </c>
      <c r="G228" s="40"/>
      <c r="H228" s="46"/>
    </row>
    <row r="229" s="2" customFormat="1">
      <c r="A229" s="40"/>
      <c r="B229" s="46"/>
      <c r="C229" s="316" t="s">
        <v>397</v>
      </c>
      <c r="D229" s="316" t="s">
        <v>398</v>
      </c>
      <c r="E229" s="18" t="s">
        <v>179</v>
      </c>
      <c r="F229" s="317">
        <v>2152.902</v>
      </c>
      <c r="G229" s="40"/>
      <c r="H229" s="46"/>
    </row>
    <row r="230" s="2" customFormat="1">
      <c r="A230" s="40"/>
      <c r="B230" s="46"/>
      <c r="C230" s="316" t="s">
        <v>405</v>
      </c>
      <c r="D230" s="316" t="s">
        <v>406</v>
      </c>
      <c r="E230" s="18" t="s">
        <v>179</v>
      </c>
      <c r="F230" s="317">
        <v>2240.2159999999999</v>
      </c>
      <c r="G230" s="40"/>
      <c r="H230" s="46"/>
    </row>
    <row r="231" s="2" customFormat="1" ht="16.8" customHeight="1">
      <c r="A231" s="40"/>
      <c r="B231" s="46"/>
      <c r="C231" s="312" t="s">
        <v>897</v>
      </c>
      <c r="D231" s="313" t="s">
        <v>898</v>
      </c>
      <c r="E231" s="314" t="s">
        <v>273</v>
      </c>
      <c r="F231" s="315">
        <v>242</v>
      </c>
      <c r="G231" s="40"/>
      <c r="H231" s="46"/>
    </row>
    <row r="232" s="2" customFormat="1" ht="16.8" customHeight="1">
      <c r="A232" s="40"/>
      <c r="B232" s="46"/>
      <c r="C232" s="316" t="s">
        <v>39</v>
      </c>
      <c r="D232" s="316" t="s">
        <v>957</v>
      </c>
      <c r="E232" s="18" t="s">
        <v>39</v>
      </c>
      <c r="F232" s="317">
        <v>242</v>
      </c>
      <c r="G232" s="40"/>
      <c r="H232" s="46"/>
    </row>
    <row r="233" s="2" customFormat="1" ht="16.8" customHeight="1">
      <c r="A233" s="40"/>
      <c r="B233" s="46"/>
      <c r="C233" s="316" t="s">
        <v>897</v>
      </c>
      <c r="D233" s="316" t="s">
        <v>224</v>
      </c>
      <c r="E233" s="18" t="s">
        <v>39</v>
      </c>
      <c r="F233" s="317">
        <v>242</v>
      </c>
      <c r="G233" s="40"/>
      <c r="H233" s="46"/>
    </row>
    <row r="234" s="2" customFormat="1" ht="16.8" customHeight="1">
      <c r="A234" s="40"/>
      <c r="B234" s="46"/>
      <c r="C234" s="318" t="s">
        <v>1928</v>
      </c>
      <c r="D234" s="40"/>
      <c r="E234" s="40"/>
      <c r="F234" s="40"/>
      <c r="G234" s="40"/>
      <c r="H234" s="46"/>
    </row>
    <row r="235" s="2" customFormat="1" ht="16.8" customHeight="1">
      <c r="A235" s="40"/>
      <c r="B235" s="46"/>
      <c r="C235" s="316" t="s">
        <v>573</v>
      </c>
      <c r="D235" s="316" t="s">
        <v>574</v>
      </c>
      <c r="E235" s="18" t="s">
        <v>273</v>
      </c>
      <c r="F235" s="317">
        <v>242</v>
      </c>
      <c r="G235" s="40"/>
      <c r="H235" s="46"/>
    </row>
    <row r="236" s="2" customFormat="1" ht="16.8" customHeight="1">
      <c r="A236" s="40"/>
      <c r="B236" s="46"/>
      <c r="C236" s="316" t="s">
        <v>490</v>
      </c>
      <c r="D236" s="316" t="s">
        <v>1096</v>
      </c>
      <c r="E236" s="18" t="s">
        <v>273</v>
      </c>
      <c r="F236" s="317">
        <v>242</v>
      </c>
      <c r="G236" s="40"/>
      <c r="H236" s="46"/>
    </row>
    <row r="237" s="2" customFormat="1" ht="16.8" customHeight="1">
      <c r="A237" s="40"/>
      <c r="B237" s="46"/>
      <c r="C237" s="316" t="s">
        <v>1106</v>
      </c>
      <c r="D237" s="316" t="s">
        <v>1107</v>
      </c>
      <c r="E237" s="18" t="s">
        <v>338</v>
      </c>
      <c r="F237" s="317">
        <v>62.5</v>
      </c>
      <c r="G237" s="40"/>
      <c r="H237" s="46"/>
    </row>
    <row r="238" s="2" customFormat="1" ht="16.8" customHeight="1">
      <c r="A238" s="40"/>
      <c r="B238" s="46"/>
      <c r="C238" s="316" t="s">
        <v>943</v>
      </c>
      <c r="D238" s="316" t="s">
        <v>944</v>
      </c>
      <c r="E238" s="18" t="s">
        <v>179</v>
      </c>
      <c r="F238" s="317">
        <v>1056.3989999999999</v>
      </c>
      <c r="G238" s="40"/>
      <c r="H238" s="46"/>
    </row>
    <row r="239" s="2" customFormat="1" ht="16.8" customHeight="1">
      <c r="A239" s="40"/>
      <c r="B239" s="46"/>
      <c r="C239" s="316" t="s">
        <v>595</v>
      </c>
      <c r="D239" s="316" t="s">
        <v>596</v>
      </c>
      <c r="E239" s="18" t="s">
        <v>215</v>
      </c>
      <c r="F239" s="317">
        <v>653.39999999999998</v>
      </c>
      <c r="G239" s="40"/>
      <c r="H239" s="46"/>
    </row>
    <row r="240" s="2" customFormat="1" ht="16.8" customHeight="1">
      <c r="A240" s="40"/>
      <c r="B240" s="46"/>
      <c r="C240" s="312" t="s">
        <v>903</v>
      </c>
      <c r="D240" s="313" t="s">
        <v>904</v>
      </c>
      <c r="E240" s="314" t="s">
        <v>338</v>
      </c>
      <c r="F240" s="315">
        <v>60.5</v>
      </c>
      <c r="G240" s="40"/>
      <c r="H240" s="46"/>
    </row>
    <row r="241" s="2" customFormat="1" ht="16.8" customHeight="1">
      <c r="A241" s="40"/>
      <c r="B241" s="46"/>
      <c r="C241" s="316" t="s">
        <v>903</v>
      </c>
      <c r="D241" s="316" t="s">
        <v>1111</v>
      </c>
      <c r="E241" s="18" t="s">
        <v>39</v>
      </c>
      <c r="F241" s="317">
        <v>60.5</v>
      </c>
      <c r="G241" s="40"/>
      <c r="H241" s="46"/>
    </row>
    <row r="242" s="2" customFormat="1" ht="16.8" customHeight="1">
      <c r="A242" s="40"/>
      <c r="B242" s="46"/>
      <c r="C242" s="318" t="s">
        <v>1928</v>
      </c>
      <c r="D242" s="40"/>
      <c r="E242" s="40"/>
      <c r="F242" s="40"/>
      <c r="G242" s="40"/>
      <c r="H242" s="46"/>
    </row>
    <row r="243" s="2" customFormat="1" ht="16.8" customHeight="1">
      <c r="A243" s="40"/>
      <c r="B243" s="46"/>
      <c r="C243" s="316" t="s">
        <v>1106</v>
      </c>
      <c r="D243" s="316" t="s">
        <v>1107</v>
      </c>
      <c r="E243" s="18" t="s">
        <v>338</v>
      </c>
      <c r="F243" s="317">
        <v>62.5</v>
      </c>
      <c r="G243" s="40"/>
      <c r="H243" s="46"/>
    </row>
    <row r="244" s="2" customFormat="1" ht="16.8" customHeight="1">
      <c r="A244" s="40"/>
      <c r="B244" s="46"/>
      <c r="C244" s="316" t="s">
        <v>943</v>
      </c>
      <c r="D244" s="316" t="s">
        <v>944</v>
      </c>
      <c r="E244" s="18" t="s">
        <v>179</v>
      </c>
      <c r="F244" s="317">
        <v>1056.3989999999999</v>
      </c>
      <c r="G244" s="40"/>
      <c r="H244" s="46"/>
    </row>
    <row r="245" s="2" customFormat="1" ht="16.8" customHeight="1">
      <c r="A245" s="40"/>
      <c r="B245" s="46"/>
      <c r="C245" s="312" t="s">
        <v>900</v>
      </c>
      <c r="D245" s="313" t="s">
        <v>901</v>
      </c>
      <c r="E245" s="314" t="s">
        <v>179</v>
      </c>
      <c r="F245" s="315">
        <v>2240.2159999999999</v>
      </c>
      <c r="G245" s="40"/>
      <c r="H245" s="46"/>
    </row>
    <row r="246" s="2" customFormat="1" ht="16.8" customHeight="1">
      <c r="A246" s="40"/>
      <c r="B246" s="46"/>
      <c r="C246" s="316" t="s">
        <v>39</v>
      </c>
      <c r="D246" s="316" t="s">
        <v>1159</v>
      </c>
      <c r="E246" s="18" t="s">
        <v>39</v>
      </c>
      <c r="F246" s="317">
        <v>0</v>
      </c>
      <c r="G246" s="40"/>
      <c r="H246" s="46"/>
    </row>
    <row r="247" s="2" customFormat="1" ht="16.8" customHeight="1">
      <c r="A247" s="40"/>
      <c r="B247" s="46"/>
      <c r="C247" s="316" t="s">
        <v>39</v>
      </c>
      <c r="D247" s="316" t="s">
        <v>1160</v>
      </c>
      <c r="E247" s="18" t="s">
        <v>39</v>
      </c>
      <c r="F247" s="317">
        <v>1164.182</v>
      </c>
      <c r="G247" s="40"/>
      <c r="H247" s="46"/>
    </row>
    <row r="248" s="2" customFormat="1" ht="16.8" customHeight="1">
      <c r="A248" s="40"/>
      <c r="B248" s="46"/>
      <c r="C248" s="316" t="s">
        <v>39</v>
      </c>
      <c r="D248" s="316" t="s">
        <v>894</v>
      </c>
      <c r="E248" s="18" t="s">
        <v>39</v>
      </c>
      <c r="F248" s="317">
        <v>1056.3989999999999</v>
      </c>
      <c r="G248" s="40"/>
      <c r="H248" s="46"/>
    </row>
    <row r="249" s="2" customFormat="1" ht="16.8" customHeight="1">
      <c r="A249" s="40"/>
      <c r="B249" s="46"/>
      <c r="C249" s="316" t="s">
        <v>39</v>
      </c>
      <c r="D249" s="316" t="s">
        <v>891</v>
      </c>
      <c r="E249" s="18" t="s">
        <v>39</v>
      </c>
      <c r="F249" s="317">
        <v>19.635000000000002</v>
      </c>
      <c r="G249" s="40"/>
      <c r="H249" s="46"/>
    </row>
    <row r="250" s="2" customFormat="1" ht="16.8" customHeight="1">
      <c r="A250" s="40"/>
      <c r="B250" s="46"/>
      <c r="C250" s="316" t="s">
        <v>900</v>
      </c>
      <c r="D250" s="316" t="s">
        <v>224</v>
      </c>
      <c r="E250" s="18" t="s">
        <v>39</v>
      </c>
      <c r="F250" s="317">
        <v>2240.2159999999999</v>
      </c>
      <c r="G250" s="40"/>
      <c r="H250" s="46"/>
    </row>
    <row r="251" s="2" customFormat="1" ht="16.8" customHeight="1">
      <c r="A251" s="40"/>
      <c r="B251" s="46"/>
      <c r="C251" s="318" t="s">
        <v>1928</v>
      </c>
      <c r="D251" s="40"/>
      <c r="E251" s="40"/>
      <c r="F251" s="40"/>
      <c r="G251" s="40"/>
      <c r="H251" s="46"/>
    </row>
    <row r="252" s="2" customFormat="1">
      <c r="A252" s="40"/>
      <c r="B252" s="46"/>
      <c r="C252" s="316" t="s">
        <v>405</v>
      </c>
      <c r="D252" s="316" t="s">
        <v>406</v>
      </c>
      <c r="E252" s="18" t="s">
        <v>179</v>
      </c>
      <c r="F252" s="317">
        <v>2240.2159999999999</v>
      </c>
      <c r="G252" s="40"/>
      <c r="H252" s="46"/>
    </row>
    <row r="253" s="2" customFormat="1" ht="16.8" customHeight="1">
      <c r="A253" s="40"/>
      <c r="B253" s="46"/>
      <c r="C253" s="316" t="s">
        <v>306</v>
      </c>
      <c r="D253" s="316" t="s">
        <v>307</v>
      </c>
      <c r="E253" s="18" t="s">
        <v>179</v>
      </c>
      <c r="F253" s="317">
        <v>2240.2159999999999</v>
      </c>
      <c r="G253" s="40"/>
      <c r="H253" s="46"/>
    </row>
    <row r="254" s="2" customFormat="1" ht="26.4" customHeight="1">
      <c r="A254" s="40"/>
      <c r="B254" s="46"/>
      <c r="C254" s="311" t="s">
        <v>1933</v>
      </c>
      <c r="D254" s="311" t="s">
        <v>115</v>
      </c>
      <c r="E254" s="40"/>
      <c r="F254" s="40"/>
      <c r="G254" s="40"/>
      <c r="H254" s="46"/>
    </row>
    <row r="255" s="2" customFormat="1" ht="16.8" customHeight="1">
      <c r="A255" s="40"/>
      <c r="B255" s="46"/>
      <c r="C255" s="312" t="s">
        <v>1271</v>
      </c>
      <c r="D255" s="313" t="s">
        <v>1934</v>
      </c>
      <c r="E255" s="314" t="s">
        <v>179</v>
      </c>
      <c r="F255" s="315">
        <v>63.610999999999997</v>
      </c>
      <c r="G255" s="40"/>
      <c r="H255" s="46"/>
    </row>
    <row r="256" s="2" customFormat="1" ht="16.8" customHeight="1">
      <c r="A256" s="40"/>
      <c r="B256" s="46"/>
      <c r="C256" s="316" t="s">
        <v>39</v>
      </c>
      <c r="D256" s="316" t="s">
        <v>1173</v>
      </c>
      <c r="E256" s="18" t="s">
        <v>39</v>
      </c>
      <c r="F256" s="317">
        <v>0</v>
      </c>
      <c r="G256" s="40"/>
      <c r="H256" s="46"/>
    </row>
    <row r="257" s="2" customFormat="1" ht="16.8" customHeight="1">
      <c r="A257" s="40"/>
      <c r="B257" s="46"/>
      <c r="C257" s="316" t="s">
        <v>39</v>
      </c>
      <c r="D257" s="316" t="s">
        <v>1270</v>
      </c>
      <c r="E257" s="18" t="s">
        <v>39</v>
      </c>
      <c r="F257" s="317">
        <v>63.610999999999997</v>
      </c>
      <c r="G257" s="40"/>
      <c r="H257" s="46"/>
    </row>
    <row r="258" s="2" customFormat="1" ht="16.8" customHeight="1">
      <c r="A258" s="40"/>
      <c r="B258" s="46"/>
      <c r="C258" s="316" t="s">
        <v>1271</v>
      </c>
      <c r="D258" s="316" t="s">
        <v>224</v>
      </c>
      <c r="E258" s="18" t="s">
        <v>39</v>
      </c>
      <c r="F258" s="317">
        <v>63.610999999999997</v>
      </c>
      <c r="G258" s="40"/>
      <c r="H258" s="46"/>
    </row>
    <row r="259" s="2" customFormat="1" ht="16.8" customHeight="1">
      <c r="A259" s="40"/>
      <c r="B259" s="46"/>
      <c r="C259" s="312" t="s">
        <v>1258</v>
      </c>
      <c r="D259" s="313" t="s">
        <v>1935</v>
      </c>
      <c r="E259" s="314" t="s">
        <v>273</v>
      </c>
      <c r="F259" s="315">
        <v>40</v>
      </c>
      <c r="G259" s="40"/>
      <c r="H259" s="46"/>
    </row>
    <row r="260" s="2" customFormat="1" ht="16.8" customHeight="1">
      <c r="A260" s="40"/>
      <c r="B260" s="46"/>
      <c r="C260" s="316" t="s">
        <v>39</v>
      </c>
      <c r="D260" s="316" t="s">
        <v>1257</v>
      </c>
      <c r="E260" s="18" t="s">
        <v>39</v>
      </c>
      <c r="F260" s="317">
        <v>40</v>
      </c>
      <c r="G260" s="40"/>
      <c r="H260" s="46"/>
    </row>
    <row r="261" s="2" customFormat="1" ht="16.8" customHeight="1">
      <c r="A261" s="40"/>
      <c r="B261" s="46"/>
      <c r="C261" s="316" t="s">
        <v>1258</v>
      </c>
      <c r="D261" s="316" t="s">
        <v>224</v>
      </c>
      <c r="E261" s="18" t="s">
        <v>39</v>
      </c>
      <c r="F261" s="317">
        <v>40</v>
      </c>
      <c r="G261" s="40"/>
      <c r="H261" s="46"/>
    </row>
    <row r="262" s="2" customFormat="1" ht="16.8" customHeight="1">
      <c r="A262" s="40"/>
      <c r="B262" s="46"/>
      <c r="C262" s="312" t="s">
        <v>1187</v>
      </c>
      <c r="D262" s="313" t="s">
        <v>860</v>
      </c>
      <c r="E262" s="314" t="s">
        <v>273</v>
      </c>
      <c r="F262" s="315">
        <v>100</v>
      </c>
      <c r="G262" s="40"/>
      <c r="H262" s="46"/>
    </row>
    <row r="263" s="2" customFormat="1" ht="16.8" customHeight="1">
      <c r="A263" s="40"/>
      <c r="B263" s="46"/>
      <c r="C263" s="316" t="s">
        <v>39</v>
      </c>
      <c r="D263" s="316" t="s">
        <v>1208</v>
      </c>
      <c r="E263" s="18" t="s">
        <v>39</v>
      </c>
      <c r="F263" s="317">
        <v>0</v>
      </c>
      <c r="G263" s="40"/>
      <c r="H263" s="46"/>
    </row>
    <row r="264" s="2" customFormat="1" ht="16.8" customHeight="1">
      <c r="A264" s="40"/>
      <c r="B264" s="46"/>
      <c r="C264" s="316" t="s">
        <v>39</v>
      </c>
      <c r="D264" s="316" t="s">
        <v>321</v>
      </c>
      <c r="E264" s="18" t="s">
        <v>39</v>
      </c>
      <c r="F264" s="317">
        <v>80</v>
      </c>
      <c r="G264" s="40"/>
      <c r="H264" s="46"/>
    </row>
    <row r="265" s="2" customFormat="1" ht="16.8" customHeight="1">
      <c r="A265" s="40"/>
      <c r="B265" s="46"/>
      <c r="C265" s="316" t="s">
        <v>39</v>
      </c>
      <c r="D265" s="316" t="s">
        <v>1209</v>
      </c>
      <c r="E265" s="18" t="s">
        <v>39</v>
      </c>
      <c r="F265" s="317">
        <v>0</v>
      </c>
      <c r="G265" s="40"/>
      <c r="H265" s="46"/>
    </row>
    <row r="266" s="2" customFormat="1" ht="16.8" customHeight="1">
      <c r="A266" s="40"/>
      <c r="B266" s="46"/>
      <c r="C266" s="316" t="s">
        <v>39</v>
      </c>
      <c r="D266" s="316" t="s">
        <v>1210</v>
      </c>
      <c r="E266" s="18" t="s">
        <v>39</v>
      </c>
      <c r="F266" s="317">
        <v>20</v>
      </c>
      <c r="G266" s="40"/>
      <c r="H266" s="46"/>
    </row>
    <row r="267" s="2" customFormat="1" ht="16.8" customHeight="1">
      <c r="A267" s="40"/>
      <c r="B267" s="46"/>
      <c r="C267" s="316" t="s">
        <v>1187</v>
      </c>
      <c r="D267" s="316" t="s">
        <v>224</v>
      </c>
      <c r="E267" s="18" t="s">
        <v>39</v>
      </c>
      <c r="F267" s="317">
        <v>100</v>
      </c>
      <c r="G267" s="40"/>
      <c r="H267" s="46"/>
    </row>
    <row r="268" s="2" customFormat="1" ht="16.8" customHeight="1">
      <c r="A268" s="40"/>
      <c r="B268" s="46"/>
      <c r="C268" s="318" t="s">
        <v>1928</v>
      </c>
      <c r="D268" s="40"/>
      <c r="E268" s="40"/>
      <c r="F268" s="40"/>
      <c r="G268" s="40"/>
      <c r="H268" s="46"/>
    </row>
    <row r="269" s="2" customFormat="1" ht="16.8" customHeight="1">
      <c r="A269" s="40"/>
      <c r="B269" s="46"/>
      <c r="C269" s="316" t="s">
        <v>915</v>
      </c>
      <c r="D269" s="316" t="s">
        <v>916</v>
      </c>
      <c r="E269" s="18" t="s">
        <v>273</v>
      </c>
      <c r="F269" s="317">
        <v>100</v>
      </c>
      <c r="G269" s="40"/>
      <c r="H269" s="46"/>
    </row>
    <row r="270" s="2" customFormat="1" ht="16.8" customHeight="1">
      <c r="A270" s="40"/>
      <c r="B270" s="46"/>
      <c r="C270" s="316" t="s">
        <v>433</v>
      </c>
      <c r="D270" s="316" t="s">
        <v>703</v>
      </c>
      <c r="E270" s="18" t="s">
        <v>273</v>
      </c>
      <c r="F270" s="317">
        <v>200</v>
      </c>
      <c r="G270" s="40"/>
      <c r="H270" s="46"/>
    </row>
    <row r="271" s="2" customFormat="1" ht="16.8" customHeight="1">
      <c r="A271" s="40"/>
      <c r="B271" s="46"/>
      <c r="C271" s="316" t="s">
        <v>999</v>
      </c>
      <c r="D271" s="316" t="s">
        <v>1000</v>
      </c>
      <c r="E271" s="18" t="s">
        <v>273</v>
      </c>
      <c r="F271" s="317">
        <v>100</v>
      </c>
      <c r="G271" s="40"/>
      <c r="H271" s="46"/>
    </row>
    <row r="272" s="2" customFormat="1" ht="16.8" customHeight="1">
      <c r="A272" s="40"/>
      <c r="B272" s="46"/>
      <c r="C272" s="316" t="s">
        <v>1005</v>
      </c>
      <c r="D272" s="316" t="s">
        <v>1006</v>
      </c>
      <c r="E272" s="18" t="s">
        <v>273</v>
      </c>
      <c r="F272" s="317">
        <v>200</v>
      </c>
      <c r="G272" s="40"/>
      <c r="H272" s="46"/>
    </row>
    <row r="273" s="2" customFormat="1" ht="16.8" customHeight="1">
      <c r="A273" s="40"/>
      <c r="B273" s="46"/>
      <c r="C273" s="316" t="s">
        <v>1036</v>
      </c>
      <c r="D273" s="316" t="s">
        <v>1037</v>
      </c>
      <c r="E273" s="18" t="s">
        <v>273</v>
      </c>
      <c r="F273" s="317">
        <v>100</v>
      </c>
      <c r="G273" s="40"/>
      <c r="H273" s="46"/>
    </row>
    <row r="274" s="2" customFormat="1" ht="16.8" customHeight="1">
      <c r="A274" s="40"/>
      <c r="B274" s="46"/>
      <c r="C274" s="316" t="s">
        <v>1040</v>
      </c>
      <c r="D274" s="316" t="s">
        <v>1041</v>
      </c>
      <c r="E274" s="18" t="s">
        <v>273</v>
      </c>
      <c r="F274" s="317">
        <v>100</v>
      </c>
      <c r="G274" s="40"/>
      <c r="H274" s="46"/>
    </row>
    <row r="275" s="2" customFormat="1" ht="16.8" customHeight="1">
      <c r="A275" s="40"/>
      <c r="B275" s="46"/>
      <c r="C275" s="316" t="s">
        <v>1044</v>
      </c>
      <c r="D275" s="316" t="s">
        <v>1045</v>
      </c>
      <c r="E275" s="18" t="s">
        <v>273</v>
      </c>
      <c r="F275" s="317">
        <v>100</v>
      </c>
      <c r="G275" s="40"/>
      <c r="H275" s="46"/>
    </row>
    <row r="276" s="2" customFormat="1" ht="16.8" customHeight="1">
      <c r="A276" s="40"/>
      <c r="B276" s="46"/>
      <c r="C276" s="316" t="s">
        <v>1060</v>
      </c>
      <c r="D276" s="316" t="s">
        <v>1061</v>
      </c>
      <c r="E276" s="18" t="s">
        <v>273</v>
      </c>
      <c r="F276" s="317">
        <v>100</v>
      </c>
      <c r="G276" s="40"/>
      <c r="H276" s="46"/>
    </row>
    <row r="277" s="2" customFormat="1" ht="16.8" customHeight="1">
      <c r="A277" s="40"/>
      <c r="B277" s="46"/>
      <c r="C277" s="312" t="s">
        <v>1189</v>
      </c>
      <c r="D277" s="313" t="s">
        <v>874</v>
      </c>
      <c r="E277" s="314" t="s">
        <v>179</v>
      </c>
      <c r="F277" s="315">
        <v>0.5</v>
      </c>
      <c r="G277" s="40"/>
      <c r="H277" s="46"/>
    </row>
    <row r="278" s="2" customFormat="1" ht="16.8" customHeight="1">
      <c r="A278" s="40"/>
      <c r="B278" s="46"/>
      <c r="C278" s="316" t="s">
        <v>39</v>
      </c>
      <c r="D278" s="316" t="s">
        <v>1185</v>
      </c>
      <c r="E278" s="18" t="s">
        <v>39</v>
      </c>
      <c r="F278" s="317">
        <v>0</v>
      </c>
      <c r="G278" s="40"/>
      <c r="H278" s="46"/>
    </row>
    <row r="279" s="2" customFormat="1" ht="16.8" customHeight="1">
      <c r="A279" s="40"/>
      <c r="B279" s="46"/>
      <c r="C279" s="316" t="s">
        <v>1189</v>
      </c>
      <c r="D279" s="316" t="s">
        <v>1274</v>
      </c>
      <c r="E279" s="18" t="s">
        <v>39</v>
      </c>
      <c r="F279" s="317">
        <v>0.5</v>
      </c>
      <c r="G279" s="40"/>
      <c r="H279" s="46"/>
    </row>
    <row r="280" s="2" customFormat="1" ht="16.8" customHeight="1">
      <c r="A280" s="40"/>
      <c r="B280" s="46"/>
      <c r="C280" s="318" t="s">
        <v>1928</v>
      </c>
      <c r="D280" s="40"/>
      <c r="E280" s="40"/>
      <c r="F280" s="40"/>
      <c r="G280" s="40"/>
      <c r="H280" s="46"/>
    </row>
    <row r="281" s="2" customFormat="1" ht="16.8" customHeight="1">
      <c r="A281" s="40"/>
      <c r="B281" s="46"/>
      <c r="C281" s="316" t="s">
        <v>391</v>
      </c>
      <c r="D281" s="316" t="s">
        <v>392</v>
      </c>
      <c r="E281" s="18" t="s">
        <v>179</v>
      </c>
      <c r="F281" s="317">
        <v>0.5</v>
      </c>
      <c r="G281" s="40"/>
      <c r="H281" s="46"/>
    </row>
    <row r="282" s="2" customFormat="1">
      <c r="A282" s="40"/>
      <c r="B282" s="46"/>
      <c r="C282" s="316" t="s">
        <v>1163</v>
      </c>
      <c r="D282" s="316" t="s">
        <v>1164</v>
      </c>
      <c r="E282" s="18" t="s">
        <v>179</v>
      </c>
      <c r="F282" s="317">
        <v>0.5</v>
      </c>
      <c r="G282" s="40"/>
      <c r="H282" s="46"/>
    </row>
    <row r="283" s="2" customFormat="1" ht="16.8" customHeight="1">
      <c r="A283" s="40"/>
      <c r="B283" s="46"/>
      <c r="C283" s="312" t="s">
        <v>1191</v>
      </c>
      <c r="D283" s="313" t="s">
        <v>877</v>
      </c>
      <c r="E283" s="314" t="s">
        <v>215</v>
      </c>
      <c r="F283" s="315">
        <v>52.5</v>
      </c>
      <c r="G283" s="40"/>
      <c r="H283" s="46"/>
    </row>
    <row r="284" s="2" customFormat="1" ht="16.8" customHeight="1">
      <c r="A284" s="40"/>
      <c r="B284" s="46"/>
      <c r="C284" s="316" t="s">
        <v>39</v>
      </c>
      <c r="D284" s="316" t="s">
        <v>1204</v>
      </c>
      <c r="E284" s="18" t="s">
        <v>39</v>
      </c>
      <c r="F284" s="317">
        <v>26.25</v>
      </c>
      <c r="G284" s="40"/>
      <c r="H284" s="46"/>
    </row>
    <row r="285" s="2" customFormat="1" ht="16.8" customHeight="1">
      <c r="A285" s="40"/>
      <c r="B285" s="46"/>
      <c r="C285" s="316" t="s">
        <v>39</v>
      </c>
      <c r="D285" s="316" t="s">
        <v>1205</v>
      </c>
      <c r="E285" s="18" t="s">
        <v>39</v>
      </c>
      <c r="F285" s="317">
        <v>26.25</v>
      </c>
      <c r="G285" s="40"/>
      <c r="H285" s="46"/>
    </row>
    <row r="286" s="2" customFormat="1" ht="16.8" customHeight="1">
      <c r="A286" s="40"/>
      <c r="B286" s="46"/>
      <c r="C286" s="316" t="s">
        <v>1191</v>
      </c>
      <c r="D286" s="316" t="s">
        <v>224</v>
      </c>
      <c r="E286" s="18" t="s">
        <v>39</v>
      </c>
      <c r="F286" s="317">
        <v>52.5</v>
      </c>
      <c r="G286" s="40"/>
      <c r="H286" s="46"/>
    </row>
    <row r="287" s="2" customFormat="1" ht="16.8" customHeight="1">
      <c r="A287" s="40"/>
      <c r="B287" s="46"/>
      <c r="C287" s="318" t="s">
        <v>1928</v>
      </c>
      <c r="D287" s="40"/>
      <c r="E287" s="40"/>
      <c r="F287" s="40"/>
      <c r="G287" s="40"/>
      <c r="H287" s="46"/>
    </row>
    <row r="288" s="2" customFormat="1" ht="16.8" customHeight="1">
      <c r="A288" s="40"/>
      <c r="B288" s="46"/>
      <c r="C288" s="316" t="s">
        <v>906</v>
      </c>
      <c r="D288" s="316" t="s">
        <v>877</v>
      </c>
      <c r="E288" s="18" t="s">
        <v>215</v>
      </c>
      <c r="F288" s="317">
        <v>52.5</v>
      </c>
      <c r="G288" s="40"/>
      <c r="H288" s="46"/>
    </row>
    <row r="289" s="2" customFormat="1" ht="16.8" customHeight="1">
      <c r="A289" s="40"/>
      <c r="B289" s="46"/>
      <c r="C289" s="316" t="s">
        <v>213</v>
      </c>
      <c r="D289" s="316" t="s">
        <v>214</v>
      </c>
      <c r="E289" s="18" t="s">
        <v>215</v>
      </c>
      <c r="F289" s="317">
        <v>52.5</v>
      </c>
      <c r="G289" s="40"/>
      <c r="H289" s="46"/>
    </row>
    <row r="290" s="2" customFormat="1" ht="16.8" customHeight="1">
      <c r="A290" s="40"/>
      <c r="B290" s="46"/>
      <c r="C290" s="316" t="s">
        <v>948</v>
      </c>
      <c r="D290" s="316" t="s">
        <v>949</v>
      </c>
      <c r="E290" s="18" t="s">
        <v>179</v>
      </c>
      <c r="F290" s="317">
        <v>2.6779999999999999</v>
      </c>
      <c r="G290" s="40"/>
      <c r="H290" s="46"/>
    </row>
    <row r="291" s="2" customFormat="1" ht="16.8" customHeight="1">
      <c r="A291" s="40"/>
      <c r="B291" s="46"/>
      <c r="C291" s="312" t="s">
        <v>1193</v>
      </c>
      <c r="D291" s="313" t="s">
        <v>702</v>
      </c>
      <c r="E291" s="314" t="s">
        <v>338</v>
      </c>
      <c r="F291" s="315">
        <v>132.19999999999999</v>
      </c>
      <c r="G291" s="40"/>
      <c r="H291" s="46"/>
    </row>
    <row r="292" s="2" customFormat="1" ht="16.8" customHeight="1">
      <c r="A292" s="40"/>
      <c r="B292" s="46"/>
      <c r="C292" s="316" t="s">
        <v>39</v>
      </c>
      <c r="D292" s="316" t="s">
        <v>1212</v>
      </c>
      <c r="E292" s="18" t="s">
        <v>39</v>
      </c>
      <c r="F292" s="317">
        <v>90</v>
      </c>
      <c r="G292" s="40"/>
      <c r="H292" s="46"/>
    </row>
    <row r="293" s="2" customFormat="1" ht="16.8" customHeight="1">
      <c r="A293" s="40"/>
      <c r="B293" s="46"/>
      <c r="C293" s="316" t="s">
        <v>39</v>
      </c>
      <c r="D293" s="316" t="s">
        <v>1213</v>
      </c>
      <c r="E293" s="18" t="s">
        <v>39</v>
      </c>
      <c r="F293" s="317">
        <v>42.200000000000003</v>
      </c>
      <c r="G293" s="40"/>
      <c r="H293" s="46"/>
    </row>
    <row r="294" s="2" customFormat="1" ht="16.8" customHeight="1">
      <c r="A294" s="40"/>
      <c r="B294" s="46"/>
      <c r="C294" s="316" t="s">
        <v>1193</v>
      </c>
      <c r="D294" s="316" t="s">
        <v>224</v>
      </c>
      <c r="E294" s="18" t="s">
        <v>39</v>
      </c>
      <c r="F294" s="317">
        <v>132.19999999999999</v>
      </c>
      <c r="G294" s="40"/>
      <c r="H294" s="46"/>
    </row>
    <row r="295" s="2" customFormat="1" ht="16.8" customHeight="1">
      <c r="A295" s="40"/>
      <c r="B295" s="46"/>
      <c r="C295" s="318" t="s">
        <v>1928</v>
      </c>
      <c r="D295" s="40"/>
      <c r="E295" s="40"/>
      <c r="F295" s="40"/>
      <c r="G295" s="40"/>
      <c r="H295" s="46"/>
    </row>
    <row r="296" s="2" customFormat="1" ht="16.8" customHeight="1">
      <c r="A296" s="40"/>
      <c r="B296" s="46"/>
      <c r="C296" s="316" t="s">
        <v>430</v>
      </c>
      <c r="D296" s="316" t="s">
        <v>702</v>
      </c>
      <c r="E296" s="18" t="s">
        <v>338</v>
      </c>
      <c r="F296" s="317">
        <v>132.19999999999999</v>
      </c>
      <c r="G296" s="40"/>
      <c r="H296" s="46"/>
    </row>
    <row r="297" s="2" customFormat="1" ht="16.8" customHeight="1">
      <c r="A297" s="40"/>
      <c r="B297" s="46"/>
      <c r="C297" s="316" t="s">
        <v>314</v>
      </c>
      <c r="D297" s="316" t="s">
        <v>315</v>
      </c>
      <c r="E297" s="18" t="s">
        <v>179</v>
      </c>
      <c r="F297" s="317">
        <v>220.113</v>
      </c>
      <c r="G297" s="40"/>
      <c r="H297" s="46"/>
    </row>
    <row r="298" s="2" customFormat="1">
      <c r="A298" s="40"/>
      <c r="B298" s="46"/>
      <c r="C298" s="312" t="s">
        <v>1195</v>
      </c>
      <c r="D298" s="313" t="s">
        <v>889</v>
      </c>
      <c r="E298" s="314" t="s">
        <v>179</v>
      </c>
      <c r="F298" s="315">
        <v>220.113</v>
      </c>
      <c r="G298" s="40"/>
      <c r="H298" s="46"/>
    </row>
    <row r="299" s="2" customFormat="1" ht="16.8" customHeight="1">
      <c r="A299" s="40"/>
      <c r="B299" s="46"/>
      <c r="C299" s="316" t="s">
        <v>39</v>
      </c>
      <c r="D299" s="316" t="s">
        <v>1217</v>
      </c>
      <c r="E299" s="18" t="s">
        <v>39</v>
      </c>
      <c r="F299" s="317">
        <v>220.113</v>
      </c>
      <c r="G299" s="40"/>
      <c r="H299" s="46"/>
    </row>
    <row r="300" s="2" customFormat="1" ht="16.8" customHeight="1">
      <c r="A300" s="40"/>
      <c r="B300" s="46"/>
      <c r="C300" s="316" t="s">
        <v>1195</v>
      </c>
      <c r="D300" s="316" t="s">
        <v>224</v>
      </c>
      <c r="E300" s="18" t="s">
        <v>39</v>
      </c>
      <c r="F300" s="317">
        <v>220.113</v>
      </c>
      <c r="G300" s="40"/>
      <c r="H300" s="46"/>
    </row>
    <row r="301" s="2" customFormat="1" ht="16.8" customHeight="1">
      <c r="A301" s="40"/>
      <c r="B301" s="46"/>
      <c r="C301" s="318" t="s">
        <v>1928</v>
      </c>
      <c r="D301" s="40"/>
      <c r="E301" s="40"/>
      <c r="F301" s="40"/>
      <c r="G301" s="40"/>
      <c r="H301" s="46"/>
    </row>
    <row r="302" s="2" customFormat="1" ht="16.8" customHeight="1">
      <c r="A302" s="40"/>
      <c r="B302" s="46"/>
      <c r="C302" s="316" t="s">
        <v>314</v>
      </c>
      <c r="D302" s="316" t="s">
        <v>315</v>
      </c>
      <c r="E302" s="18" t="s">
        <v>179</v>
      </c>
      <c r="F302" s="317">
        <v>220.113</v>
      </c>
      <c r="G302" s="40"/>
      <c r="H302" s="46"/>
    </row>
    <row r="303" s="2" customFormat="1">
      <c r="A303" s="40"/>
      <c r="B303" s="46"/>
      <c r="C303" s="316" t="s">
        <v>397</v>
      </c>
      <c r="D303" s="316" t="s">
        <v>398</v>
      </c>
      <c r="E303" s="18" t="s">
        <v>179</v>
      </c>
      <c r="F303" s="317">
        <v>222.791</v>
      </c>
      <c r="G303" s="40"/>
      <c r="H303" s="46"/>
    </row>
    <row r="304" s="2" customFormat="1">
      <c r="A304" s="40"/>
      <c r="B304" s="46"/>
      <c r="C304" s="316" t="s">
        <v>405</v>
      </c>
      <c r="D304" s="316" t="s">
        <v>406</v>
      </c>
      <c r="E304" s="18" t="s">
        <v>179</v>
      </c>
      <c r="F304" s="317">
        <v>240.63800000000001</v>
      </c>
      <c r="G304" s="40"/>
      <c r="H304" s="46"/>
    </row>
    <row r="305" s="2" customFormat="1" ht="16.8" customHeight="1">
      <c r="A305" s="40"/>
      <c r="B305" s="46"/>
      <c r="C305" s="312" t="s">
        <v>1197</v>
      </c>
      <c r="D305" s="313" t="s">
        <v>892</v>
      </c>
      <c r="E305" s="314" t="s">
        <v>179</v>
      </c>
      <c r="F305" s="315">
        <v>2.6779999999999999</v>
      </c>
      <c r="G305" s="40"/>
      <c r="H305" s="46"/>
    </row>
    <row r="306" s="2" customFormat="1" ht="16.8" customHeight="1">
      <c r="A306" s="40"/>
      <c r="B306" s="46"/>
      <c r="C306" s="316" t="s">
        <v>39</v>
      </c>
      <c r="D306" s="316" t="s">
        <v>1219</v>
      </c>
      <c r="E306" s="18" t="s">
        <v>39</v>
      </c>
      <c r="F306" s="317">
        <v>2.6779999999999999</v>
      </c>
      <c r="G306" s="40"/>
      <c r="H306" s="46"/>
    </row>
    <row r="307" s="2" customFormat="1" ht="16.8" customHeight="1">
      <c r="A307" s="40"/>
      <c r="B307" s="46"/>
      <c r="C307" s="316" t="s">
        <v>1197</v>
      </c>
      <c r="D307" s="316" t="s">
        <v>224</v>
      </c>
      <c r="E307" s="18" t="s">
        <v>39</v>
      </c>
      <c r="F307" s="317">
        <v>2.6779999999999999</v>
      </c>
      <c r="G307" s="40"/>
      <c r="H307" s="46"/>
    </row>
    <row r="308" s="2" customFormat="1" ht="16.8" customHeight="1">
      <c r="A308" s="40"/>
      <c r="B308" s="46"/>
      <c r="C308" s="318" t="s">
        <v>1928</v>
      </c>
      <c r="D308" s="40"/>
      <c r="E308" s="40"/>
      <c r="F308" s="40"/>
      <c r="G308" s="40"/>
      <c r="H308" s="46"/>
    </row>
    <row r="309" s="2" customFormat="1" ht="16.8" customHeight="1">
      <c r="A309" s="40"/>
      <c r="B309" s="46"/>
      <c r="C309" s="316" t="s">
        <v>948</v>
      </c>
      <c r="D309" s="316" t="s">
        <v>949</v>
      </c>
      <c r="E309" s="18" t="s">
        <v>179</v>
      </c>
      <c r="F309" s="317">
        <v>2.6779999999999999</v>
      </c>
      <c r="G309" s="40"/>
      <c r="H309" s="46"/>
    </row>
    <row r="310" s="2" customFormat="1">
      <c r="A310" s="40"/>
      <c r="B310" s="46"/>
      <c r="C310" s="316" t="s">
        <v>397</v>
      </c>
      <c r="D310" s="316" t="s">
        <v>398</v>
      </c>
      <c r="E310" s="18" t="s">
        <v>179</v>
      </c>
      <c r="F310" s="317">
        <v>222.791</v>
      </c>
      <c r="G310" s="40"/>
      <c r="H310" s="46"/>
    </row>
    <row r="311" s="2" customFormat="1">
      <c r="A311" s="40"/>
      <c r="B311" s="46"/>
      <c r="C311" s="316" t="s">
        <v>405</v>
      </c>
      <c r="D311" s="316" t="s">
        <v>406</v>
      </c>
      <c r="E311" s="18" t="s">
        <v>179</v>
      </c>
      <c r="F311" s="317">
        <v>240.63800000000001</v>
      </c>
      <c r="G311" s="40"/>
      <c r="H311" s="46"/>
    </row>
    <row r="312" s="2" customFormat="1" ht="16.8" customHeight="1">
      <c r="A312" s="40"/>
      <c r="B312" s="46"/>
      <c r="C312" s="312" t="s">
        <v>1199</v>
      </c>
      <c r="D312" s="313" t="s">
        <v>901</v>
      </c>
      <c r="E312" s="314" t="s">
        <v>179</v>
      </c>
      <c r="F312" s="315">
        <v>240.63800000000001</v>
      </c>
      <c r="G312" s="40"/>
      <c r="H312" s="46"/>
    </row>
    <row r="313" s="2" customFormat="1" ht="16.8" customHeight="1">
      <c r="A313" s="40"/>
      <c r="B313" s="46"/>
      <c r="C313" s="316" t="s">
        <v>39</v>
      </c>
      <c r="D313" s="316" t="s">
        <v>1159</v>
      </c>
      <c r="E313" s="18" t="s">
        <v>39</v>
      </c>
      <c r="F313" s="317">
        <v>0</v>
      </c>
      <c r="G313" s="40"/>
      <c r="H313" s="46"/>
    </row>
    <row r="314" s="2" customFormat="1" ht="16.8" customHeight="1">
      <c r="A314" s="40"/>
      <c r="B314" s="46"/>
      <c r="C314" s="316" t="s">
        <v>39</v>
      </c>
      <c r="D314" s="316" t="s">
        <v>1267</v>
      </c>
      <c r="E314" s="18" t="s">
        <v>39</v>
      </c>
      <c r="F314" s="317">
        <v>237.96000000000001</v>
      </c>
      <c r="G314" s="40"/>
      <c r="H314" s="46"/>
    </row>
    <row r="315" s="2" customFormat="1" ht="16.8" customHeight="1">
      <c r="A315" s="40"/>
      <c r="B315" s="46"/>
      <c r="C315" s="316" t="s">
        <v>39</v>
      </c>
      <c r="D315" s="316" t="s">
        <v>1197</v>
      </c>
      <c r="E315" s="18" t="s">
        <v>39</v>
      </c>
      <c r="F315" s="317">
        <v>2.6779999999999999</v>
      </c>
      <c r="G315" s="40"/>
      <c r="H315" s="46"/>
    </row>
    <row r="316" s="2" customFormat="1" ht="16.8" customHeight="1">
      <c r="A316" s="40"/>
      <c r="B316" s="46"/>
      <c r="C316" s="316" t="s">
        <v>1199</v>
      </c>
      <c r="D316" s="316" t="s">
        <v>224</v>
      </c>
      <c r="E316" s="18" t="s">
        <v>39</v>
      </c>
      <c r="F316" s="317">
        <v>240.63800000000001</v>
      </c>
      <c r="G316" s="40"/>
      <c r="H316" s="46"/>
    </row>
    <row r="317" s="2" customFormat="1" ht="16.8" customHeight="1">
      <c r="A317" s="40"/>
      <c r="B317" s="46"/>
      <c r="C317" s="318" t="s">
        <v>1928</v>
      </c>
      <c r="D317" s="40"/>
      <c r="E317" s="40"/>
      <c r="F317" s="40"/>
      <c r="G317" s="40"/>
      <c r="H317" s="46"/>
    </row>
    <row r="318" s="2" customFormat="1">
      <c r="A318" s="40"/>
      <c r="B318" s="46"/>
      <c r="C318" s="316" t="s">
        <v>405</v>
      </c>
      <c r="D318" s="316" t="s">
        <v>406</v>
      </c>
      <c r="E318" s="18" t="s">
        <v>179</v>
      </c>
      <c r="F318" s="317">
        <v>240.63800000000001</v>
      </c>
      <c r="G318" s="40"/>
      <c r="H318" s="46"/>
    </row>
    <row r="319" s="2" customFormat="1" ht="16.8" customHeight="1">
      <c r="A319" s="40"/>
      <c r="B319" s="46"/>
      <c r="C319" s="316" t="s">
        <v>306</v>
      </c>
      <c r="D319" s="316" t="s">
        <v>307</v>
      </c>
      <c r="E319" s="18" t="s">
        <v>179</v>
      </c>
      <c r="F319" s="317">
        <v>240.63800000000001</v>
      </c>
      <c r="G319" s="40"/>
      <c r="H319" s="46"/>
    </row>
    <row r="320" s="2" customFormat="1" ht="26.4" customHeight="1">
      <c r="A320" s="40"/>
      <c r="B320" s="46"/>
      <c r="C320" s="311" t="s">
        <v>1936</v>
      </c>
      <c r="D320" s="311" t="s">
        <v>134</v>
      </c>
      <c r="E320" s="40"/>
      <c r="F320" s="40"/>
      <c r="G320" s="40"/>
      <c r="H320" s="46"/>
    </row>
    <row r="321" s="2" customFormat="1" ht="16.8" customHeight="1">
      <c r="A321" s="40"/>
      <c r="B321" s="46"/>
      <c r="C321" s="312" t="s">
        <v>1639</v>
      </c>
      <c r="D321" s="313" t="s">
        <v>1937</v>
      </c>
      <c r="E321" s="314" t="s">
        <v>338</v>
      </c>
      <c r="F321" s="315">
        <v>8.4000000000000004</v>
      </c>
      <c r="G321" s="40"/>
      <c r="H321" s="46"/>
    </row>
    <row r="322" s="2" customFormat="1" ht="16.8" customHeight="1">
      <c r="A322" s="40"/>
      <c r="B322" s="46"/>
      <c r="C322" s="316" t="s">
        <v>39</v>
      </c>
      <c r="D322" s="316" t="s">
        <v>1638</v>
      </c>
      <c r="E322" s="18" t="s">
        <v>39</v>
      </c>
      <c r="F322" s="317">
        <v>8.4000000000000004</v>
      </c>
      <c r="G322" s="40"/>
      <c r="H322" s="46"/>
    </row>
    <row r="323" s="2" customFormat="1" ht="16.8" customHeight="1">
      <c r="A323" s="40"/>
      <c r="B323" s="46"/>
      <c r="C323" s="316" t="s">
        <v>1639</v>
      </c>
      <c r="D323" s="316" t="s">
        <v>224</v>
      </c>
      <c r="E323" s="18" t="s">
        <v>39</v>
      </c>
      <c r="F323" s="317">
        <v>8.4000000000000004</v>
      </c>
      <c r="G323" s="40"/>
      <c r="H323" s="46"/>
    </row>
    <row r="324" s="2" customFormat="1" ht="16.8" customHeight="1">
      <c r="A324" s="40"/>
      <c r="B324" s="46"/>
      <c r="C324" s="318" t="s">
        <v>1928</v>
      </c>
      <c r="D324" s="40"/>
      <c r="E324" s="40"/>
      <c r="F324" s="40"/>
      <c r="G324" s="40"/>
      <c r="H324" s="46"/>
    </row>
    <row r="325" s="2" customFormat="1" ht="16.8" customHeight="1">
      <c r="A325" s="40"/>
      <c r="B325" s="46"/>
      <c r="C325" s="316" t="s">
        <v>1635</v>
      </c>
      <c r="D325" s="316" t="s">
        <v>1636</v>
      </c>
      <c r="E325" s="18" t="s">
        <v>338</v>
      </c>
      <c r="F325" s="317">
        <v>8.4000000000000004</v>
      </c>
      <c r="G325" s="40"/>
      <c r="H325" s="46"/>
    </row>
    <row r="326" s="2" customFormat="1">
      <c r="A326" s="40"/>
      <c r="B326" s="46"/>
      <c r="C326" s="316" t="s">
        <v>1627</v>
      </c>
      <c r="D326" s="316" t="s">
        <v>604</v>
      </c>
      <c r="E326" s="18" t="s">
        <v>179</v>
      </c>
      <c r="F326" s="317">
        <v>21</v>
      </c>
      <c r="G326" s="40"/>
      <c r="H326" s="46"/>
    </row>
    <row r="327" s="2" customFormat="1" ht="16.8" customHeight="1">
      <c r="A327" s="40"/>
      <c r="B327" s="46"/>
      <c r="C327" s="312" t="s">
        <v>1550</v>
      </c>
      <c r="D327" s="313" t="s">
        <v>1551</v>
      </c>
      <c r="E327" s="314" t="s">
        <v>215</v>
      </c>
      <c r="F327" s="315">
        <v>94.920000000000002</v>
      </c>
      <c r="G327" s="40"/>
      <c r="H327" s="46"/>
    </row>
    <row r="328" s="2" customFormat="1" ht="16.8" customHeight="1">
      <c r="A328" s="40"/>
      <c r="B328" s="46"/>
      <c r="C328" s="316" t="s">
        <v>39</v>
      </c>
      <c r="D328" s="316" t="s">
        <v>1591</v>
      </c>
      <c r="E328" s="18" t="s">
        <v>39</v>
      </c>
      <c r="F328" s="317">
        <v>94.920000000000002</v>
      </c>
      <c r="G328" s="40"/>
      <c r="H328" s="46"/>
    </row>
    <row r="329" s="2" customFormat="1" ht="16.8" customHeight="1">
      <c r="A329" s="40"/>
      <c r="B329" s="46"/>
      <c r="C329" s="316" t="s">
        <v>1550</v>
      </c>
      <c r="D329" s="316" t="s">
        <v>224</v>
      </c>
      <c r="E329" s="18" t="s">
        <v>39</v>
      </c>
      <c r="F329" s="317">
        <v>94.920000000000002</v>
      </c>
      <c r="G329" s="40"/>
      <c r="H329" s="46"/>
    </row>
    <row r="330" s="2" customFormat="1" ht="16.8" customHeight="1">
      <c r="A330" s="40"/>
      <c r="B330" s="46"/>
      <c r="C330" s="318" t="s">
        <v>1928</v>
      </c>
      <c r="D330" s="40"/>
      <c r="E330" s="40"/>
      <c r="F330" s="40"/>
      <c r="G330" s="40"/>
      <c r="H330" s="46"/>
    </row>
    <row r="331" s="2" customFormat="1" ht="16.8" customHeight="1">
      <c r="A331" s="40"/>
      <c r="B331" s="46"/>
      <c r="C331" s="316" t="s">
        <v>1587</v>
      </c>
      <c r="D331" s="316" t="s">
        <v>1588</v>
      </c>
      <c r="E331" s="18" t="s">
        <v>215</v>
      </c>
      <c r="F331" s="317">
        <v>94.920000000000002</v>
      </c>
      <c r="G331" s="40"/>
      <c r="H331" s="46"/>
    </row>
    <row r="332" s="2" customFormat="1">
      <c r="A332" s="40"/>
      <c r="B332" s="46"/>
      <c r="C332" s="316" t="s">
        <v>1592</v>
      </c>
      <c r="D332" s="316" t="s">
        <v>1593</v>
      </c>
      <c r="E332" s="18" t="s">
        <v>215</v>
      </c>
      <c r="F332" s="317">
        <v>47.880000000000003</v>
      </c>
      <c r="G332" s="40"/>
      <c r="H332" s="46"/>
    </row>
    <row r="333" s="2" customFormat="1" ht="16.8" customHeight="1">
      <c r="A333" s="40"/>
      <c r="B333" s="46"/>
      <c r="C333" s="312" t="s">
        <v>1553</v>
      </c>
      <c r="D333" s="313" t="s">
        <v>1554</v>
      </c>
      <c r="E333" s="314" t="s">
        <v>215</v>
      </c>
      <c r="F333" s="315">
        <v>47.880000000000003</v>
      </c>
      <c r="G333" s="40"/>
      <c r="H333" s="46"/>
    </row>
    <row r="334" s="2" customFormat="1">
      <c r="A334" s="40"/>
      <c r="B334" s="46"/>
      <c r="C334" s="316" t="s">
        <v>39</v>
      </c>
      <c r="D334" s="316" t="s">
        <v>1596</v>
      </c>
      <c r="E334" s="18" t="s">
        <v>39</v>
      </c>
      <c r="F334" s="317">
        <v>47.880000000000003</v>
      </c>
      <c r="G334" s="40"/>
      <c r="H334" s="46"/>
    </row>
    <row r="335" s="2" customFormat="1" ht="16.8" customHeight="1">
      <c r="A335" s="40"/>
      <c r="B335" s="46"/>
      <c r="C335" s="316" t="s">
        <v>1553</v>
      </c>
      <c r="D335" s="316" t="s">
        <v>224</v>
      </c>
      <c r="E335" s="18" t="s">
        <v>39</v>
      </c>
      <c r="F335" s="317">
        <v>47.880000000000003</v>
      </c>
      <c r="G335" s="40"/>
      <c r="H335" s="46"/>
    </row>
    <row r="336" s="2" customFormat="1" ht="16.8" customHeight="1">
      <c r="A336" s="40"/>
      <c r="B336" s="46"/>
      <c r="C336" s="318" t="s">
        <v>1928</v>
      </c>
      <c r="D336" s="40"/>
      <c r="E336" s="40"/>
      <c r="F336" s="40"/>
      <c r="G336" s="40"/>
      <c r="H336" s="46"/>
    </row>
    <row r="337" s="2" customFormat="1">
      <c r="A337" s="40"/>
      <c r="B337" s="46"/>
      <c r="C337" s="316" t="s">
        <v>1592</v>
      </c>
      <c r="D337" s="316" t="s">
        <v>1593</v>
      </c>
      <c r="E337" s="18" t="s">
        <v>215</v>
      </c>
      <c r="F337" s="317">
        <v>47.880000000000003</v>
      </c>
      <c r="G337" s="40"/>
      <c r="H337" s="46"/>
    </row>
    <row r="338" s="2" customFormat="1" ht="16.8" customHeight="1">
      <c r="A338" s="40"/>
      <c r="B338" s="46"/>
      <c r="C338" s="316" t="s">
        <v>1565</v>
      </c>
      <c r="D338" s="316" t="s">
        <v>1566</v>
      </c>
      <c r="E338" s="18" t="s">
        <v>215</v>
      </c>
      <c r="F338" s="317">
        <v>23.940000000000001</v>
      </c>
      <c r="G338" s="40"/>
      <c r="H338" s="46"/>
    </row>
    <row r="339" s="2" customFormat="1" ht="16.8" customHeight="1">
      <c r="A339" s="40"/>
      <c r="B339" s="46"/>
      <c r="C339" s="316" t="s">
        <v>1597</v>
      </c>
      <c r="D339" s="316" t="s">
        <v>1598</v>
      </c>
      <c r="E339" s="18" t="s">
        <v>179</v>
      </c>
      <c r="F339" s="317">
        <v>6.7030000000000003</v>
      </c>
      <c r="G339" s="40"/>
      <c r="H339" s="46"/>
    </row>
    <row r="340" s="2" customFormat="1" ht="16.8" customHeight="1">
      <c r="A340" s="40"/>
      <c r="B340" s="46"/>
      <c r="C340" s="316" t="s">
        <v>1601</v>
      </c>
      <c r="D340" s="316" t="s">
        <v>1602</v>
      </c>
      <c r="E340" s="18" t="s">
        <v>179</v>
      </c>
      <c r="F340" s="317">
        <v>6.7030000000000003</v>
      </c>
      <c r="G340" s="40"/>
      <c r="H340" s="46"/>
    </row>
    <row r="341" s="2" customFormat="1" ht="16.8" customHeight="1">
      <c r="A341" s="40"/>
      <c r="B341" s="46"/>
      <c r="C341" s="316" t="s">
        <v>1604</v>
      </c>
      <c r="D341" s="316" t="s">
        <v>1605</v>
      </c>
      <c r="E341" s="18" t="s">
        <v>179</v>
      </c>
      <c r="F341" s="317">
        <v>13.406000000000001</v>
      </c>
      <c r="G341" s="40"/>
      <c r="H341" s="46"/>
    </row>
    <row r="342" s="2" customFormat="1" ht="16.8" customHeight="1">
      <c r="A342" s="40"/>
      <c r="B342" s="46"/>
      <c r="C342" s="312" t="s">
        <v>1556</v>
      </c>
      <c r="D342" s="313" t="s">
        <v>1557</v>
      </c>
      <c r="E342" s="314" t="s">
        <v>273</v>
      </c>
      <c r="F342" s="315">
        <v>16.800000000000001</v>
      </c>
      <c r="G342" s="40"/>
      <c r="H342" s="46"/>
    </row>
    <row r="343" s="2" customFormat="1" ht="16.8" customHeight="1">
      <c r="A343" s="40"/>
      <c r="B343" s="46"/>
      <c r="C343" s="316" t="s">
        <v>39</v>
      </c>
      <c r="D343" s="316" t="s">
        <v>1574</v>
      </c>
      <c r="E343" s="18" t="s">
        <v>39</v>
      </c>
      <c r="F343" s="317">
        <v>16.800000000000001</v>
      </c>
      <c r="G343" s="40"/>
      <c r="H343" s="46"/>
    </row>
    <row r="344" s="2" customFormat="1" ht="16.8" customHeight="1">
      <c r="A344" s="40"/>
      <c r="B344" s="46"/>
      <c r="C344" s="316" t="s">
        <v>1556</v>
      </c>
      <c r="D344" s="316" t="s">
        <v>224</v>
      </c>
      <c r="E344" s="18" t="s">
        <v>39</v>
      </c>
      <c r="F344" s="317">
        <v>16.800000000000001</v>
      </c>
      <c r="G344" s="40"/>
      <c r="H344" s="46"/>
    </row>
    <row r="345" s="2" customFormat="1" ht="16.8" customHeight="1">
      <c r="A345" s="40"/>
      <c r="B345" s="46"/>
      <c r="C345" s="318" t="s">
        <v>1928</v>
      </c>
      <c r="D345" s="40"/>
      <c r="E345" s="40"/>
      <c r="F345" s="40"/>
      <c r="G345" s="40"/>
      <c r="H345" s="46"/>
    </row>
    <row r="346" s="2" customFormat="1" ht="16.8" customHeight="1">
      <c r="A346" s="40"/>
      <c r="B346" s="46"/>
      <c r="C346" s="316" t="s">
        <v>1569</v>
      </c>
      <c r="D346" s="316" t="s">
        <v>1570</v>
      </c>
      <c r="E346" s="18" t="s">
        <v>273</v>
      </c>
      <c r="F346" s="317">
        <v>16.800000000000001</v>
      </c>
      <c r="G346" s="40"/>
      <c r="H346" s="46"/>
    </row>
    <row r="347" s="2" customFormat="1">
      <c r="A347" s="40"/>
      <c r="B347" s="46"/>
      <c r="C347" s="316" t="s">
        <v>1561</v>
      </c>
      <c r="D347" s="316" t="s">
        <v>1562</v>
      </c>
      <c r="E347" s="18" t="s">
        <v>273</v>
      </c>
      <c r="F347" s="317">
        <v>16.800000000000001</v>
      </c>
      <c r="G347" s="40"/>
      <c r="H347" s="46"/>
    </row>
    <row r="348" s="2" customFormat="1">
      <c r="A348" s="40"/>
      <c r="B348" s="46"/>
      <c r="C348" s="316" t="s">
        <v>1575</v>
      </c>
      <c r="D348" s="316" t="s">
        <v>1576</v>
      </c>
      <c r="E348" s="18" t="s">
        <v>273</v>
      </c>
      <c r="F348" s="317">
        <v>16.800000000000001</v>
      </c>
      <c r="G348" s="40"/>
      <c r="H348" s="46"/>
    </row>
    <row r="349" s="2" customFormat="1" ht="16.8" customHeight="1">
      <c r="A349" s="40"/>
      <c r="B349" s="46"/>
      <c r="C349" s="316" t="s">
        <v>1582</v>
      </c>
      <c r="D349" s="316" t="s">
        <v>1583</v>
      </c>
      <c r="E349" s="18" t="s">
        <v>273</v>
      </c>
      <c r="F349" s="317">
        <v>16.800000000000001</v>
      </c>
      <c r="G349" s="40"/>
      <c r="H349" s="46"/>
    </row>
    <row r="350" s="2" customFormat="1" ht="16.8" customHeight="1">
      <c r="A350" s="40"/>
      <c r="B350" s="46"/>
      <c r="C350" s="316" t="s">
        <v>1587</v>
      </c>
      <c r="D350" s="316" t="s">
        <v>1588</v>
      </c>
      <c r="E350" s="18" t="s">
        <v>215</v>
      </c>
      <c r="F350" s="317">
        <v>94.920000000000002</v>
      </c>
      <c r="G350" s="40"/>
      <c r="H350" s="46"/>
    </row>
    <row r="351" s="2" customFormat="1">
      <c r="A351" s="40"/>
      <c r="B351" s="46"/>
      <c r="C351" s="316" t="s">
        <v>1592</v>
      </c>
      <c r="D351" s="316" t="s">
        <v>1593</v>
      </c>
      <c r="E351" s="18" t="s">
        <v>215</v>
      </c>
      <c r="F351" s="317">
        <v>47.880000000000003</v>
      </c>
      <c r="G351" s="40"/>
      <c r="H351" s="46"/>
    </row>
    <row r="352" s="2" customFormat="1">
      <c r="A352" s="40"/>
      <c r="B352" s="46"/>
      <c r="C352" s="316" t="s">
        <v>405</v>
      </c>
      <c r="D352" s="316" t="s">
        <v>406</v>
      </c>
      <c r="E352" s="18" t="s">
        <v>179</v>
      </c>
      <c r="F352" s="317">
        <v>9.8279999999999994</v>
      </c>
      <c r="G352" s="40"/>
      <c r="H352" s="46"/>
    </row>
    <row r="353" s="2" customFormat="1">
      <c r="A353" s="40"/>
      <c r="B353" s="46"/>
      <c r="C353" s="316" t="s">
        <v>1630</v>
      </c>
      <c r="D353" s="316" t="s">
        <v>1631</v>
      </c>
      <c r="E353" s="18" t="s">
        <v>179</v>
      </c>
      <c r="F353" s="317">
        <v>23.184000000000001</v>
      </c>
      <c r="G353" s="40"/>
      <c r="H353" s="46"/>
    </row>
    <row r="354" s="2" customFormat="1" ht="16.8" customHeight="1">
      <c r="A354" s="40"/>
      <c r="B354" s="46"/>
      <c r="C354" s="316" t="s">
        <v>1579</v>
      </c>
      <c r="D354" s="316" t="s">
        <v>1580</v>
      </c>
      <c r="E354" s="18" t="s">
        <v>273</v>
      </c>
      <c r="F354" s="317">
        <v>16.800000000000001</v>
      </c>
      <c r="G354" s="40"/>
      <c r="H354" s="46"/>
    </row>
    <row r="355" s="2" customFormat="1" ht="16.8" customHeight="1">
      <c r="A355" s="40"/>
      <c r="B355" s="46"/>
      <c r="C355" s="316" t="s">
        <v>1609</v>
      </c>
      <c r="D355" s="316" t="s">
        <v>1610</v>
      </c>
      <c r="E355" s="18" t="s">
        <v>1287</v>
      </c>
      <c r="F355" s="317">
        <v>16.800000000000001</v>
      </c>
      <c r="G355" s="40"/>
      <c r="H355" s="46"/>
    </row>
    <row r="356" s="2" customFormat="1" ht="16.8" customHeight="1">
      <c r="A356" s="40"/>
      <c r="B356" s="46"/>
      <c r="C356" s="316" t="s">
        <v>1635</v>
      </c>
      <c r="D356" s="316" t="s">
        <v>1636</v>
      </c>
      <c r="E356" s="18" t="s">
        <v>338</v>
      </c>
      <c r="F356" s="317">
        <v>8.4000000000000004</v>
      </c>
      <c r="G356" s="40"/>
      <c r="H356" s="46"/>
    </row>
    <row r="357" s="2" customFormat="1" ht="26.4" customHeight="1">
      <c r="A357" s="40"/>
      <c r="B357" s="46"/>
      <c r="C357" s="311" t="s">
        <v>1938</v>
      </c>
      <c r="D357" s="311" t="s">
        <v>140</v>
      </c>
      <c r="E357" s="40"/>
      <c r="F357" s="40"/>
      <c r="G357" s="40"/>
      <c r="H357" s="46"/>
    </row>
    <row r="358" s="2" customFormat="1" ht="16.8" customHeight="1">
      <c r="A358" s="40"/>
      <c r="B358" s="46"/>
      <c r="C358" s="312" t="s">
        <v>1642</v>
      </c>
      <c r="D358" s="313" t="s">
        <v>1643</v>
      </c>
      <c r="E358" s="314" t="s">
        <v>169</v>
      </c>
      <c r="F358" s="315">
        <v>0.27000000000000002</v>
      </c>
      <c r="G358" s="40"/>
      <c r="H358" s="46"/>
    </row>
    <row r="359" s="2" customFormat="1" ht="16.8" customHeight="1">
      <c r="A359" s="40"/>
      <c r="B359" s="46"/>
      <c r="C359" s="316" t="s">
        <v>39</v>
      </c>
      <c r="D359" s="316" t="s">
        <v>137</v>
      </c>
      <c r="E359" s="18" t="s">
        <v>39</v>
      </c>
      <c r="F359" s="317">
        <v>0</v>
      </c>
      <c r="G359" s="40"/>
      <c r="H359" s="46"/>
    </row>
    <row r="360" s="2" customFormat="1" ht="16.8" customHeight="1">
      <c r="A360" s="40"/>
      <c r="B360" s="46"/>
      <c r="C360" s="316" t="s">
        <v>39</v>
      </c>
      <c r="D360" s="316" t="s">
        <v>1656</v>
      </c>
      <c r="E360" s="18" t="s">
        <v>39</v>
      </c>
      <c r="F360" s="317">
        <v>0</v>
      </c>
      <c r="G360" s="40"/>
      <c r="H360" s="46"/>
    </row>
    <row r="361" s="2" customFormat="1" ht="16.8" customHeight="1">
      <c r="A361" s="40"/>
      <c r="B361" s="46"/>
      <c r="C361" s="316" t="s">
        <v>39</v>
      </c>
      <c r="D361" s="316" t="s">
        <v>1657</v>
      </c>
      <c r="E361" s="18" t="s">
        <v>39</v>
      </c>
      <c r="F361" s="317">
        <v>0</v>
      </c>
      <c r="G361" s="40"/>
      <c r="H361" s="46"/>
    </row>
    <row r="362" s="2" customFormat="1" ht="16.8" customHeight="1">
      <c r="A362" s="40"/>
      <c r="B362" s="46"/>
      <c r="C362" s="316" t="s">
        <v>39</v>
      </c>
      <c r="D362" s="316" t="s">
        <v>1658</v>
      </c>
      <c r="E362" s="18" t="s">
        <v>39</v>
      </c>
      <c r="F362" s="317">
        <v>0.050000000000000003</v>
      </c>
      <c r="G362" s="40"/>
      <c r="H362" s="46"/>
    </row>
    <row r="363" s="2" customFormat="1" ht="16.8" customHeight="1">
      <c r="A363" s="40"/>
      <c r="B363" s="46"/>
      <c r="C363" s="316" t="s">
        <v>39</v>
      </c>
      <c r="D363" s="316" t="s">
        <v>1659</v>
      </c>
      <c r="E363" s="18" t="s">
        <v>39</v>
      </c>
      <c r="F363" s="317">
        <v>0</v>
      </c>
      <c r="G363" s="40"/>
      <c r="H363" s="46"/>
    </row>
    <row r="364" s="2" customFormat="1" ht="16.8" customHeight="1">
      <c r="A364" s="40"/>
      <c r="B364" s="46"/>
      <c r="C364" s="316" t="s">
        <v>39</v>
      </c>
      <c r="D364" s="316" t="s">
        <v>1660</v>
      </c>
      <c r="E364" s="18" t="s">
        <v>39</v>
      </c>
      <c r="F364" s="317">
        <v>0.050000000000000003</v>
      </c>
      <c r="G364" s="40"/>
      <c r="H364" s="46"/>
    </row>
    <row r="365" s="2" customFormat="1" ht="16.8" customHeight="1">
      <c r="A365" s="40"/>
      <c r="B365" s="46"/>
      <c r="C365" s="316" t="s">
        <v>39</v>
      </c>
      <c r="D365" s="316" t="s">
        <v>1661</v>
      </c>
      <c r="E365" s="18" t="s">
        <v>39</v>
      </c>
      <c r="F365" s="317">
        <v>0</v>
      </c>
      <c r="G365" s="40"/>
      <c r="H365" s="46"/>
    </row>
    <row r="366" s="2" customFormat="1" ht="16.8" customHeight="1">
      <c r="A366" s="40"/>
      <c r="B366" s="46"/>
      <c r="C366" s="316" t="s">
        <v>39</v>
      </c>
      <c r="D366" s="316" t="s">
        <v>1662</v>
      </c>
      <c r="E366" s="18" t="s">
        <v>39</v>
      </c>
      <c r="F366" s="317">
        <v>0.050000000000000003</v>
      </c>
      <c r="G366" s="40"/>
      <c r="H366" s="46"/>
    </row>
    <row r="367" s="2" customFormat="1" ht="16.8" customHeight="1">
      <c r="A367" s="40"/>
      <c r="B367" s="46"/>
      <c r="C367" s="316" t="s">
        <v>39</v>
      </c>
      <c r="D367" s="316" t="s">
        <v>1663</v>
      </c>
      <c r="E367" s="18" t="s">
        <v>39</v>
      </c>
      <c r="F367" s="317">
        <v>0</v>
      </c>
      <c r="G367" s="40"/>
      <c r="H367" s="46"/>
    </row>
    <row r="368" s="2" customFormat="1" ht="16.8" customHeight="1">
      <c r="A368" s="40"/>
      <c r="B368" s="46"/>
      <c r="C368" s="316" t="s">
        <v>39</v>
      </c>
      <c r="D368" s="316" t="s">
        <v>1664</v>
      </c>
      <c r="E368" s="18" t="s">
        <v>39</v>
      </c>
      <c r="F368" s="317">
        <v>0.080000000000000002</v>
      </c>
      <c r="G368" s="40"/>
      <c r="H368" s="46"/>
    </row>
    <row r="369" s="2" customFormat="1" ht="16.8" customHeight="1">
      <c r="A369" s="40"/>
      <c r="B369" s="46"/>
      <c r="C369" s="316" t="s">
        <v>39</v>
      </c>
      <c r="D369" s="316" t="s">
        <v>1665</v>
      </c>
      <c r="E369" s="18" t="s">
        <v>39</v>
      </c>
      <c r="F369" s="317">
        <v>0.040000000000000001</v>
      </c>
      <c r="G369" s="40"/>
      <c r="H369" s="46"/>
    </row>
    <row r="370" s="2" customFormat="1" ht="16.8" customHeight="1">
      <c r="A370" s="40"/>
      <c r="B370" s="46"/>
      <c r="C370" s="316" t="s">
        <v>1642</v>
      </c>
      <c r="D370" s="316" t="s">
        <v>224</v>
      </c>
      <c r="E370" s="18" t="s">
        <v>39</v>
      </c>
      <c r="F370" s="317">
        <v>0.27000000000000002</v>
      </c>
      <c r="G370" s="40"/>
      <c r="H370" s="46"/>
    </row>
    <row r="371" s="2" customFormat="1" ht="16.8" customHeight="1">
      <c r="A371" s="40"/>
      <c r="B371" s="46"/>
      <c r="C371" s="318" t="s">
        <v>1928</v>
      </c>
      <c r="D371" s="40"/>
      <c r="E371" s="40"/>
      <c r="F371" s="40"/>
      <c r="G371" s="40"/>
      <c r="H371" s="46"/>
    </row>
    <row r="372" s="2" customFormat="1" ht="16.8" customHeight="1">
      <c r="A372" s="40"/>
      <c r="B372" s="46"/>
      <c r="C372" s="316" t="s">
        <v>358</v>
      </c>
      <c r="D372" s="316" t="s">
        <v>359</v>
      </c>
      <c r="E372" s="18" t="s">
        <v>169</v>
      </c>
      <c r="F372" s="317">
        <v>0.27000000000000002</v>
      </c>
      <c r="G372" s="40"/>
      <c r="H372" s="46"/>
    </row>
    <row r="373" s="2" customFormat="1" ht="16.8" customHeight="1">
      <c r="A373" s="40"/>
      <c r="B373" s="46"/>
      <c r="C373" s="316" t="s">
        <v>352</v>
      </c>
      <c r="D373" s="316" t="s">
        <v>353</v>
      </c>
      <c r="E373" s="18" t="s">
        <v>169</v>
      </c>
      <c r="F373" s="317">
        <v>0.27000000000000002</v>
      </c>
      <c r="G373" s="40"/>
      <c r="H373" s="46"/>
    </row>
    <row r="374" s="2" customFormat="1" ht="16.8" customHeight="1">
      <c r="A374" s="40"/>
      <c r="B374" s="46"/>
      <c r="C374" s="316" t="s">
        <v>1674</v>
      </c>
      <c r="D374" s="316" t="s">
        <v>1675</v>
      </c>
      <c r="E374" s="18" t="s">
        <v>169</v>
      </c>
      <c r="F374" s="317">
        <v>0.54000000000000004</v>
      </c>
      <c r="G374" s="40"/>
      <c r="H374" s="46"/>
    </row>
    <row r="375" s="2" customFormat="1" ht="16.8" customHeight="1">
      <c r="A375" s="40"/>
      <c r="B375" s="46"/>
      <c r="C375" s="312" t="s">
        <v>1645</v>
      </c>
      <c r="D375" s="313" t="s">
        <v>1646</v>
      </c>
      <c r="E375" s="314" t="s">
        <v>273</v>
      </c>
      <c r="F375" s="315">
        <v>24.925000000000001</v>
      </c>
      <c r="G375" s="40"/>
      <c r="H375" s="46"/>
    </row>
    <row r="376" s="2" customFormat="1" ht="16.8" customHeight="1">
      <c r="A376" s="40"/>
      <c r="B376" s="46"/>
      <c r="C376" s="316" t="s">
        <v>39</v>
      </c>
      <c r="D376" s="316" t="s">
        <v>137</v>
      </c>
      <c r="E376" s="18" t="s">
        <v>39</v>
      </c>
      <c r="F376" s="317">
        <v>0</v>
      </c>
      <c r="G376" s="40"/>
      <c r="H376" s="46"/>
    </row>
    <row r="377" s="2" customFormat="1" ht="16.8" customHeight="1">
      <c r="A377" s="40"/>
      <c r="B377" s="46"/>
      <c r="C377" s="316" t="s">
        <v>39</v>
      </c>
      <c r="D377" s="316" t="s">
        <v>1656</v>
      </c>
      <c r="E377" s="18" t="s">
        <v>39</v>
      </c>
      <c r="F377" s="317">
        <v>0</v>
      </c>
      <c r="G377" s="40"/>
      <c r="H377" s="46"/>
    </row>
    <row r="378" s="2" customFormat="1" ht="16.8" customHeight="1">
      <c r="A378" s="40"/>
      <c r="B378" s="46"/>
      <c r="C378" s="316" t="s">
        <v>39</v>
      </c>
      <c r="D378" s="316" t="s">
        <v>1670</v>
      </c>
      <c r="E378" s="18" t="s">
        <v>39</v>
      </c>
      <c r="F378" s="317">
        <v>24.925000000000001</v>
      </c>
      <c r="G378" s="40"/>
      <c r="H378" s="46"/>
    </row>
    <row r="379" s="2" customFormat="1" ht="16.8" customHeight="1">
      <c r="A379" s="40"/>
      <c r="B379" s="46"/>
      <c r="C379" s="316" t="s">
        <v>1645</v>
      </c>
      <c r="D379" s="316" t="s">
        <v>224</v>
      </c>
      <c r="E379" s="18" t="s">
        <v>39</v>
      </c>
      <c r="F379" s="317">
        <v>24.925000000000001</v>
      </c>
      <c r="G379" s="40"/>
      <c r="H379" s="46"/>
    </row>
    <row r="380" s="2" customFormat="1" ht="16.8" customHeight="1">
      <c r="A380" s="40"/>
      <c r="B380" s="46"/>
      <c r="C380" s="318" t="s">
        <v>1928</v>
      </c>
      <c r="D380" s="40"/>
      <c r="E380" s="40"/>
      <c r="F380" s="40"/>
      <c r="G380" s="40"/>
      <c r="H380" s="46"/>
    </row>
    <row r="381" s="2" customFormat="1" ht="16.8" customHeight="1">
      <c r="A381" s="40"/>
      <c r="B381" s="46"/>
      <c r="C381" s="316" t="s">
        <v>1666</v>
      </c>
      <c r="D381" s="316" t="s">
        <v>1667</v>
      </c>
      <c r="E381" s="18" t="s">
        <v>273</v>
      </c>
      <c r="F381" s="317">
        <v>24.925000000000001</v>
      </c>
      <c r="G381" s="40"/>
      <c r="H381" s="46"/>
    </row>
    <row r="382" s="2" customFormat="1" ht="16.8" customHeight="1">
      <c r="A382" s="40"/>
      <c r="B382" s="46"/>
      <c r="C382" s="316" t="s">
        <v>999</v>
      </c>
      <c r="D382" s="316" t="s">
        <v>1000</v>
      </c>
      <c r="E382" s="18" t="s">
        <v>273</v>
      </c>
      <c r="F382" s="317">
        <v>24.925000000000001</v>
      </c>
      <c r="G382" s="40"/>
      <c r="H382" s="46"/>
    </row>
    <row r="383" s="2" customFormat="1" ht="16.8" customHeight="1">
      <c r="A383" s="40"/>
      <c r="B383" s="46"/>
      <c r="C383" s="316" t="s">
        <v>1679</v>
      </c>
      <c r="D383" s="316" t="s">
        <v>1680</v>
      </c>
      <c r="E383" s="18" t="s">
        <v>273</v>
      </c>
      <c r="F383" s="317">
        <v>49.850000000000001</v>
      </c>
      <c r="G383" s="40"/>
      <c r="H383" s="46"/>
    </row>
    <row r="384" s="2" customFormat="1" ht="16.8" customHeight="1">
      <c r="A384" s="40"/>
      <c r="B384" s="46"/>
      <c r="C384" s="312" t="s">
        <v>1648</v>
      </c>
      <c r="D384" s="313" t="s">
        <v>1649</v>
      </c>
      <c r="E384" s="314" t="s">
        <v>179</v>
      </c>
      <c r="F384" s="315">
        <v>100</v>
      </c>
      <c r="G384" s="40"/>
      <c r="H384" s="46"/>
    </row>
    <row r="385" s="2" customFormat="1">
      <c r="A385" s="40"/>
      <c r="B385" s="46"/>
      <c r="C385" s="316" t="s">
        <v>39</v>
      </c>
      <c r="D385" s="316" t="s">
        <v>1685</v>
      </c>
      <c r="E385" s="18" t="s">
        <v>39</v>
      </c>
      <c r="F385" s="317">
        <v>100</v>
      </c>
      <c r="G385" s="40"/>
      <c r="H385" s="46"/>
    </row>
    <row r="386" s="2" customFormat="1" ht="16.8" customHeight="1">
      <c r="A386" s="40"/>
      <c r="B386" s="46"/>
      <c r="C386" s="316" t="s">
        <v>1648</v>
      </c>
      <c r="D386" s="316" t="s">
        <v>224</v>
      </c>
      <c r="E386" s="18" t="s">
        <v>39</v>
      </c>
      <c r="F386" s="317">
        <v>100</v>
      </c>
      <c r="G386" s="40"/>
      <c r="H386" s="46"/>
    </row>
    <row r="387" s="2" customFormat="1" ht="16.8" customHeight="1">
      <c r="A387" s="40"/>
      <c r="B387" s="46"/>
      <c r="C387" s="318" t="s">
        <v>1928</v>
      </c>
      <c r="D387" s="40"/>
      <c r="E387" s="40"/>
      <c r="F387" s="40"/>
      <c r="G387" s="40"/>
      <c r="H387" s="46"/>
    </row>
    <row r="388" s="2" customFormat="1">
      <c r="A388" s="40"/>
      <c r="B388" s="46"/>
      <c r="C388" s="316" t="s">
        <v>397</v>
      </c>
      <c r="D388" s="316" t="s">
        <v>398</v>
      </c>
      <c r="E388" s="18" t="s">
        <v>179</v>
      </c>
      <c r="F388" s="317">
        <v>100</v>
      </c>
      <c r="G388" s="40"/>
      <c r="H388" s="46"/>
    </row>
    <row r="389" s="2" customFormat="1" ht="16.8" customHeight="1">
      <c r="A389" s="40"/>
      <c r="B389" s="46"/>
      <c r="C389" s="316" t="s">
        <v>336</v>
      </c>
      <c r="D389" s="316" t="s">
        <v>337</v>
      </c>
      <c r="E389" s="18" t="s">
        <v>338</v>
      </c>
      <c r="F389" s="317">
        <v>31.25</v>
      </c>
      <c r="G389" s="40"/>
      <c r="H389" s="46"/>
    </row>
    <row r="390" s="2" customFormat="1" ht="16.8" customHeight="1">
      <c r="A390" s="40"/>
      <c r="B390" s="46"/>
      <c r="C390" s="316" t="s">
        <v>430</v>
      </c>
      <c r="D390" s="316" t="s">
        <v>702</v>
      </c>
      <c r="E390" s="18" t="s">
        <v>338</v>
      </c>
      <c r="F390" s="317">
        <v>31.25</v>
      </c>
      <c r="G390" s="40"/>
      <c r="H390" s="46"/>
    </row>
    <row r="391" s="2" customFormat="1" ht="16.8" customHeight="1">
      <c r="A391" s="40"/>
      <c r="B391" s="46"/>
      <c r="C391" s="316" t="s">
        <v>314</v>
      </c>
      <c r="D391" s="316" t="s">
        <v>315</v>
      </c>
      <c r="E391" s="18" t="s">
        <v>179</v>
      </c>
      <c r="F391" s="317">
        <v>100</v>
      </c>
      <c r="G391" s="40"/>
      <c r="H391" s="46"/>
    </row>
    <row r="392" s="2" customFormat="1" ht="26.4" customHeight="1">
      <c r="A392" s="40"/>
      <c r="B392" s="46"/>
      <c r="C392" s="311" t="s">
        <v>1939</v>
      </c>
      <c r="D392" s="311" t="s">
        <v>165</v>
      </c>
      <c r="E392" s="40"/>
      <c r="F392" s="40"/>
      <c r="G392" s="40"/>
      <c r="H392" s="46"/>
    </row>
    <row r="393" s="2" customFormat="1" ht="16.8" customHeight="1">
      <c r="A393" s="40"/>
      <c r="B393" s="46"/>
      <c r="C393" s="312" t="s">
        <v>1865</v>
      </c>
      <c r="D393" s="313" t="s">
        <v>39</v>
      </c>
      <c r="E393" s="314" t="s">
        <v>169</v>
      </c>
      <c r="F393" s="315">
        <v>1.25</v>
      </c>
      <c r="G393" s="40"/>
      <c r="H393" s="46"/>
    </row>
    <row r="394" s="2" customFormat="1" ht="16.8" customHeight="1">
      <c r="A394" s="40"/>
      <c r="B394" s="46"/>
      <c r="C394" s="316" t="s">
        <v>39</v>
      </c>
      <c r="D394" s="316" t="s">
        <v>1863</v>
      </c>
      <c r="E394" s="18" t="s">
        <v>39</v>
      </c>
      <c r="F394" s="317">
        <v>1</v>
      </c>
      <c r="G394" s="40"/>
      <c r="H394" s="46"/>
    </row>
    <row r="395" s="2" customFormat="1" ht="16.8" customHeight="1">
      <c r="A395" s="40"/>
      <c r="B395" s="46"/>
      <c r="C395" s="316" t="s">
        <v>39</v>
      </c>
      <c r="D395" s="316" t="s">
        <v>1864</v>
      </c>
      <c r="E395" s="18" t="s">
        <v>39</v>
      </c>
      <c r="F395" s="317">
        <v>0.25</v>
      </c>
      <c r="G395" s="40"/>
      <c r="H395" s="46"/>
    </row>
    <row r="396" s="2" customFormat="1" ht="16.8" customHeight="1">
      <c r="A396" s="40"/>
      <c r="B396" s="46"/>
      <c r="C396" s="316" t="s">
        <v>1865</v>
      </c>
      <c r="D396" s="316" t="s">
        <v>224</v>
      </c>
      <c r="E396" s="18" t="s">
        <v>39</v>
      </c>
      <c r="F396" s="317">
        <v>1.25</v>
      </c>
      <c r="G396" s="40"/>
      <c r="H396" s="46"/>
    </row>
    <row r="397" s="2" customFormat="1" ht="16.8" customHeight="1">
      <c r="A397" s="40"/>
      <c r="B397" s="46"/>
      <c r="C397" s="312" t="s">
        <v>1842</v>
      </c>
      <c r="D397" s="313" t="s">
        <v>1843</v>
      </c>
      <c r="E397" s="314" t="s">
        <v>169</v>
      </c>
      <c r="F397" s="315">
        <v>1.766</v>
      </c>
      <c r="G397" s="40"/>
      <c r="H397" s="46"/>
    </row>
    <row r="398" s="2" customFormat="1" ht="16.8" customHeight="1">
      <c r="A398" s="40"/>
      <c r="B398" s="46"/>
      <c r="C398" s="316" t="s">
        <v>39</v>
      </c>
      <c r="D398" s="316" t="s">
        <v>1909</v>
      </c>
      <c r="E398" s="18" t="s">
        <v>39</v>
      </c>
      <c r="F398" s="317">
        <v>1.1000000000000001</v>
      </c>
      <c r="G398" s="40"/>
      <c r="H398" s="46"/>
    </row>
    <row r="399" s="2" customFormat="1" ht="16.8" customHeight="1">
      <c r="A399" s="40"/>
      <c r="B399" s="46"/>
      <c r="C399" s="316" t="s">
        <v>39</v>
      </c>
      <c r="D399" s="316" t="s">
        <v>1910</v>
      </c>
      <c r="E399" s="18" t="s">
        <v>39</v>
      </c>
      <c r="F399" s="317">
        <v>0.25</v>
      </c>
      <c r="G399" s="40"/>
      <c r="H399" s="46"/>
    </row>
    <row r="400" s="2" customFormat="1" ht="16.8" customHeight="1">
      <c r="A400" s="40"/>
      <c r="B400" s="46"/>
      <c r="C400" s="316" t="s">
        <v>39</v>
      </c>
      <c r="D400" s="316" t="s">
        <v>1911</v>
      </c>
      <c r="E400" s="18" t="s">
        <v>39</v>
      </c>
      <c r="F400" s="317">
        <v>0.183</v>
      </c>
      <c r="G400" s="40"/>
      <c r="H400" s="46"/>
    </row>
    <row r="401" s="2" customFormat="1" ht="16.8" customHeight="1">
      <c r="A401" s="40"/>
      <c r="B401" s="46"/>
      <c r="C401" s="316" t="s">
        <v>39</v>
      </c>
      <c r="D401" s="316" t="s">
        <v>1912</v>
      </c>
      <c r="E401" s="18" t="s">
        <v>39</v>
      </c>
      <c r="F401" s="317">
        <v>0.20000000000000001</v>
      </c>
      <c r="G401" s="40"/>
      <c r="H401" s="46"/>
    </row>
    <row r="402" s="2" customFormat="1" ht="16.8" customHeight="1">
      <c r="A402" s="40"/>
      <c r="B402" s="46"/>
      <c r="C402" s="316" t="s">
        <v>39</v>
      </c>
      <c r="D402" s="316" t="s">
        <v>1913</v>
      </c>
      <c r="E402" s="18" t="s">
        <v>39</v>
      </c>
      <c r="F402" s="317">
        <v>0.033000000000000002</v>
      </c>
      <c r="G402" s="40"/>
      <c r="H402" s="46"/>
    </row>
    <row r="403" s="2" customFormat="1" ht="16.8" customHeight="1">
      <c r="A403" s="40"/>
      <c r="B403" s="46"/>
      <c r="C403" s="316" t="s">
        <v>1842</v>
      </c>
      <c r="D403" s="316" t="s">
        <v>224</v>
      </c>
      <c r="E403" s="18" t="s">
        <v>39</v>
      </c>
      <c r="F403" s="317">
        <v>1.766</v>
      </c>
      <c r="G403" s="40"/>
      <c r="H403" s="46"/>
    </row>
    <row r="404" s="2" customFormat="1" ht="16.8" customHeight="1">
      <c r="A404" s="40"/>
      <c r="B404" s="46"/>
      <c r="C404" s="318" t="s">
        <v>1928</v>
      </c>
      <c r="D404" s="40"/>
      <c r="E404" s="40"/>
      <c r="F404" s="40"/>
      <c r="G404" s="40"/>
      <c r="H404" s="46"/>
    </row>
    <row r="405" s="2" customFormat="1">
      <c r="A405" s="40"/>
      <c r="B405" s="46"/>
      <c r="C405" s="316" t="s">
        <v>1905</v>
      </c>
      <c r="D405" s="316" t="s">
        <v>1906</v>
      </c>
      <c r="E405" s="18" t="s">
        <v>169</v>
      </c>
      <c r="F405" s="317">
        <v>1.766</v>
      </c>
      <c r="G405" s="40"/>
      <c r="H405" s="46"/>
    </row>
    <row r="406" s="2" customFormat="1">
      <c r="A406" s="40"/>
      <c r="B406" s="46"/>
      <c r="C406" s="316" t="s">
        <v>1914</v>
      </c>
      <c r="D406" s="316" t="s">
        <v>1915</v>
      </c>
      <c r="E406" s="18" t="s">
        <v>169</v>
      </c>
      <c r="F406" s="317">
        <v>1.766</v>
      </c>
      <c r="G406" s="40"/>
      <c r="H406" s="46"/>
    </row>
    <row r="407" s="2" customFormat="1" ht="16.8" customHeight="1">
      <c r="A407" s="40"/>
      <c r="B407" s="46"/>
      <c r="C407" s="316" t="s">
        <v>1882</v>
      </c>
      <c r="D407" s="316" t="s">
        <v>1883</v>
      </c>
      <c r="E407" s="18" t="s">
        <v>273</v>
      </c>
      <c r="F407" s="317">
        <v>3532</v>
      </c>
      <c r="G407" s="40"/>
      <c r="H407" s="46"/>
    </row>
    <row r="408" s="2" customFormat="1" ht="7.44" customHeight="1">
      <c r="A408" s="40"/>
      <c r="B408" s="169"/>
      <c r="C408" s="170"/>
      <c r="D408" s="170"/>
      <c r="E408" s="170"/>
      <c r="F408" s="170"/>
      <c r="G408" s="170"/>
      <c r="H408" s="46"/>
    </row>
    <row r="409" s="2" customFormat="1">
      <c r="A409" s="40"/>
      <c r="B409" s="40"/>
      <c r="C409" s="40"/>
      <c r="D409" s="40"/>
      <c r="E409" s="40"/>
      <c r="F409" s="40"/>
      <c r="G409" s="40"/>
      <c r="H409" s="40"/>
    </row>
  </sheetData>
  <sheetProtection sheet="1" formatColumns="0" formatRows="0" objects="1" scenarios="1" spinCount="100000" saltValue="1z/qh+OAaPSLM7G7KGN8e01T9g57OdSjP230IPofZ2qmPVO0k1yGG2oNqs9OU4NIObawqhD2MES8V9PYLRHYRA==" hashValue="PcuSWz9P1/G+IOi72cn7Pr0+IUgQ5WziwJQmCuERvUOvEPtRrzlFRatgpyPar0rrit1FNKDqWR7vpGdMShGRgw==" algorithmName="SHA-512" password="CDD6"/>
  <mergeCells count="2">
    <mergeCell ref="D5:F5"/>
    <mergeCell ref="D6:F6"/>
  </mergeCells>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c r="AZ2" s="141" t="s">
        <v>414</v>
      </c>
      <c r="BA2" s="141" t="s">
        <v>415</v>
      </c>
      <c r="BB2" s="141" t="s">
        <v>273</v>
      </c>
      <c r="BC2" s="141" t="s">
        <v>416</v>
      </c>
      <c r="BD2" s="141" t="s">
        <v>89</v>
      </c>
    </row>
    <row r="3" hidden="1" s="1" customFormat="1" ht="6.96" customHeight="1">
      <c r="B3" s="142"/>
      <c r="C3" s="143"/>
      <c r="D3" s="143"/>
      <c r="E3" s="143"/>
      <c r="F3" s="143"/>
      <c r="G3" s="143"/>
      <c r="H3" s="143"/>
      <c r="I3" s="143"/>
      <c r="J3" s="143"/>
      <c r="K3" s="143"/>
      <c r="L3" s="21"/>
      <c r="AT3" s="18" t="s">
        <v>89</v>
      </c>
      <c r="AZ3" s="141" t="s">
        <v>417</v>
      </c>
      <c r="BA3" s="141" t="s">
        <v>418</v>
      </c>
      <c r="BB3" s="141" t="s">
        <v>215</v>
      </c>
      <c r="BC3" s="141" t="s">
        <v>419</v>
      </c>
      <c r="BD3" s="141" t="s">
        <v>89</v>
      </c>
    </row>
    <row r="4" hidden="1" s="1" customFormat="1" ht="24.96" customHeight="1">
      <c r="B4" s="21"/>
      <c r="D4" s="144" t="s">
        <v>173</v>
      </c>
      <c r="L4" s="21"/>
      <c r="M4" s="145" t="s">
        <v>10</v>
      </c>
      <c r="AT4" s="18" t="s">
        <v>41</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185</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420</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421</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ROUND(J89,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ROUND((SUM(BE89:BE308)),  2)</f>
        <v>0</v>
      </c>
      <c r="G35" s="40"/>
      <c r="H35" s="40"/>
      <c r="I35" s="161">
        <v>0.20999999999999999</v>
      </c>
      <c r="J35" s="160">
        <f>ROUND(((SUM(BE89:BE308))*I35),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ROUND((SUM(BF89:BF308)),  2)</f>
        <v>0</v>
      </c>
      <c r="G36" s="40"/>
      <c r="H36" s="40"/>
      <c r="I36" s="161">
        <v>0.14999999999999999</v>
      </c>
      <c r="J36" s="160">
        <f>ROUND(((SUM(BF89:BF308))*I36),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ROUND((SUM(BG89:BG308)),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ROUND((SUM(BH89:BH308)),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ROUND((SUM(BI89:BI308)),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185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Č12 - v.č.26</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Opler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J89</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194</v>
      </c>
      <c r="E64" s="181"/>
      <c r="F64" s="181"/>
      <c r="G64" s="181"/>
      <c r="H64" s="181"/>
      <c r="I64" s="181"/>
      <c r="J64" s="182">
        <f>J266</f>
        <v>0</v>
      </c>
      <c r="K64" s="179"/>
      <c r="L64" s="183"/>
      <c r="S64" s="9"/>
      <c r="T64" s="9"/>
      <c r="U64" s="9"/>
      <c r="V64" s="9"/>
      <c r="W64" s="9"/>
      <c r="X64" s="9"/>
      <c r="Y64" s="9"/>
      <c r="Z64" s="9"/>
      <c r="AA64" s="9"/>
      <c r="AB64" s="9"/>
      <c r="AC64" s="9"/>
      <c r="AD64" s="9"/>
      <c r="AE64" s="9"/>
    </row>
    <row r="65" hidden="1" s="10" customFormat="1" ht="19.92" customHeight="1">
      <c r="A65" s="10"/>
      <c r="B65" s="184"/>
      <c r="C65" s="128"/>
      <c r="D65" s="185" t="s">
        <v>422</v>
      </c>
      <c r="E65" s="186"/>
      <c r="F65" s="186"/>
      <c r="G65" s="186"/>
      <c r="H65" s="186"/>
      <c r="I65" s="186"/>
      <c r="J65" s="187">
        <f>J267</f>
        <v>0</v>
      </c>
      <c r="K65" s="128"/>
      <c r="L65" s="188"/>
      <c r="S65" s="10"/>
      <c r="T65" s="10"/>
      <c r="U65" s="10"/>
      <c r="V65" s="10"/>
      <c r="W65" s="10"/>
      <c r="X65" s="10"/>
      <c r="Y65" s="10"/>
      <c r="Z65" s="10"/>
      <c r="AA65" s="10"/>
      <c r="AB65" s="10"/>
      <c r="AC65" s="10"/>
      <c r="AD65" s="10"/>
      <c r="AE65" s="10"/>
    </row>
    <row r="66" hidden="1" s="10" customFormat="1" ht="19.92" customHeight="1">
      <c r="A66" s="10"/>
      <c r="B66" s="184"/>
      <c r="C66" s="128"/>
      <c r="D66" s="185" t="s">
        <v>195</v>
      </c>
      <c r="E66" s="186"/>
      <c r="F66" s="186"/>
      <c r="G66" s="186"/>
      <c r="H66" s="186"/>
      <c r="I66" s="186"/>
      <c r="J66" s="187">
        <f>J277</f>
        <v>0</v>
      </c>
      <c r="K66" s="128"/>
      <c r="L66" s="188"/>
      <c r="S66" s="10"/>
      <c r="T66" s="10"/>
      <c r="U66" s="10"/>
      <c r="V66" s="10"/>
      <c r="W66" s="10"/>
      <c r="X66" s="10"/>
      <c r="Y66" s="10"/>
      <c r="Z66" s="10"/>
      <c r="AA66" s="10"/>
      <c r="AB66" s="10"/>
      <c r="AC66" s="10"/>
      <c r="AD66" s="10"/>
      <c r="AE66" s="10"/>
    </row>
    <row r="67" hidden="1" s="9" customFormat="1" ht="24.96" customHeight="1">
      <c r="A67" s="9"/>
      <c r="B67" s="178"/>
      <c r="C67" s="179"/>
      <c r="D67" s="180" t="s">
        <v>196</v>
      </c>
      <c r="E67" s="181"/>
      <c r="F67" s="181"/>
      <c r="G67" s="181"/>
      <c r="H67" s="181"/>
      <c r="I67" s="181"/>
      <c r="J67" s="182">
        <f>J303</f>
        <v>0</v>
      </c>
      <c r="K67" s="179"/>
      <c r="L67" s="183"/>
      <c r="S67" s="9"/>
      <c r="T67" s="9"/>
      <c r="U67" s="9"/>
      <c r="V67" s="9"/>
      <c r="W67" s="9"/>
      <c r="X67" s="9"/>
      <c r="Y67" s="9"/>
      <c r="Z67" s="9"/>
      <c r="AA67" s="9"/>
      <c r="AB67" s="9"/>
      <c r="AC67" s="9"/>
      <c r="AD67" s="9"/>
      <c r="AE67" s="9"/>
    </row>
    <row r="68" hidden="1"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hidden="1" s="2" customFormat="1" ht="6.96" customHeight="1">
      <c r="A69" s="40"/>
      <c r="B69" s="62"/>
      <c r="C69" s="63"/>
      <c r="D69" s="63"/>
      <c r="E69" s="63"/>
      <c r="F69" s="63"/>
      <c r="G69" s="63"/>
      <c r="H69" s="63"/>
      <c r="I69" s="63"/>
      <c r="J69" s="63"/>
      <c r="K69" s="63"/>
      <c r="L69" s="148"/>
      <c r="S69" s="40"/>
      <c r="T69" s="40"/>
      <c r="U69" s="40"/>
      <c r="V69" s="40"/>
      <c r="W69" s="40"/>
      <c r="X69" s="40"/>
      <c r="Y69" s="40"/>
      <c r="Z69" s="40"/>
      <c r="AA69" s="40"/>
      <c r="AB69" s="40"/>
      <c r="AC69" s="40"/>
      <c r="AD69" s="40"/>
      <c r="AE69" s="40"/>
    </row>
    <row r="70" hidden="1"/>
    <row r="71" hidden="1"/>
    <row r="72" hidden="1"/>
    <row r="73" s="2" customFormat="1" ht="6.96" customHeight="1">
      <c r="A73" s="40"/>
      <c r="B73" s="64"/>
      <c r="C73" s="65"/>
      <c r="D73" s="65"/>
      <c r="E73" s="65"/>
      <c r="F73" s="65"/>
      <c r="G73" s="65"/>
      <c r="H73" s="65"/>
      <c r="I73" s="65"/>
      <c r="J73" s="65"/>
      <c r="K73" s="65"/>
      <c r="L73" s="148"/>
      <c r="S73" s="40"/>
      <c r="T73" s="40"/>
      <c r="U73" s="40"/>
      <c r="V73" s="40"/>
      <c r="W73" s="40"/>
      <c r="X73" s="40"/>
      <c r="Y73" s="40"/>
      <c r="Z73" s="40"/>
      <c r="AA73" s="40"/>
      <c r="AB73" s="40"/>
      <c r="AC73" s="40"/>
      <c r="AD73" s="40"/>
      <c r="AE73" s="40"/>
    </row>
    <row r="74" s="2" customFormat="1" ht="24.96" customHeight="1">
      <c r="A74" s="40"/>
      <c r="B74" s="41"/>
      <c r="C74" s="24" t="s">
        <v>198</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3" t="str">
        <f>E7</f>
        <v>Oprava kolejí a výhybek v žst. Úpořiny - změna1 po prohlídce staveniště</v>
      </c>
      <c r="F77" s="33"/>
      <c r="G77" s="33"/>
      <c r="H77" s="33"/>
      <c r="I77" s="42"/>
      <c r="J77" s="42"/>
      <c r="K77" s="42"/>
      <c r="L77" s="148"/>
      <c r="S77" s="40"/>
      <c r="T77" s="40"/>
      <c r="U77" s="40"/>
      <c r="V77" s="40"/>
      <c r="W77" s="40"/>
      <c r="X77" s="40"/>
      <c r="Y77" s="40"/>
      <c r="Z77" s="40"/>
      <c r="AA77" s="40"/>
      <c r="AB77" s="40"/>
      <c r="AC77" s="40"/>
      <c r="AD77" s="40"/>
      <c r="AE77" s="40"/>
    </row>
    <row r="78" s="1" customFormat="1" ht="12" customHeight="1">
      <c r="B78" s="22"/>
      <c r="C78" s="33" t="s">
        <v>184</v>
      </c>
      <c r="D78" s="23"/>
      <c r="E78" s="23"/>
      <c r="F78" s="23"/>
      <c r="G78" s="23"/>
      <c r="H78" s="23"/>
      <c r="I78" s="23"/>
      <c r="J78" s="23"/>
      <c r="K78" s="23"/>
      <c r="L78" s="21"/>
    </row>
    <row r="79" s="2" customFormat="1" ht="16.5" customHeight="1">
      <c r="A79" s="40"/>
      <c r="B79" s="41"/>
      <c r="C79" s="42"/>
      <c r="D79" s="42"/>
      <c r="E79" s="173" t="s">
        <v>185</v>
      </c>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186</v>
      </c>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6.5" customHeight="1">
      <c r="A81" s="40"/>
      <c r="B81" s="41"/>
      <c r="C81" s="42"/>
      <c r="D81" s="42"/>
      <c r="E81" s="72" t="str">
        <f>E11</f>
        <v>Č12 - v.č.26</v>
      </c>
      <c r="F81" s="42"/>
      <c r="G81" s="42"/>
      <c r="H81" s="42"/>
      <c r="I81" s="42"/>
      <c r="J81" s="42"/>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2" customHeight="1">
      <c r="A83" s="40"/>
      <c r="B83" s="41"/>
      <c r="C83" s="33" t="s">
        <v>22</v>
      </c>
      <c r="D83" s="42"/>
      <c r="E83" s="42"/>
      <c r="F83" s="28" t="str">
        <f>F14</f>
        <v>ŽST Úpořiny</v>
      </c>
      <c r="G83" s="42"/>
      <c r="H83" s="42"/>
      <c r="I83" s="33" t="s">
        <v>24</v>
      </c>
      <c r="J83" s="75" t="str">
        <f>IF(J14="","",J14)</f>
        <v>27. 1. 2021</v>
      </c>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5.15" customHeight="1">
      <c r="A85" s="40"/>
      <c r="B85" s="41"/>
      <c r="C85" s="33" t="s">
        <v>30</v>
      </c>
      <c r="D85" s="42"/>
      <c r="E85" s="42"/>
      <c r="F85" s="28" t="str">
        <f>E17</f>
        <v>Správa železnic, státní organizac</v>
      </c>
      <c r="G85" s="42"/>
      <c r="H85" s="42"/>
      <c r="I85" s="33" t="s">
        <v>38</v>
      </c>
      <c r="J85" s="38" t="str">
        <f>E23</f>
        <v xml:space="preserve"> </v>
      </c>
      <c r="K85" s="42"/>
      <c r="L85" s="148"/>
      <c r="S85" s="40"/>
      <c r="T85" s="40"/>
      <c r="U85" s="40"/>
      <c r="V85" s="40"/>
      <c r="W85" s="40"/>
      <c r="X85" s="40"/>
      <c r="Y85" s="40"/>
      <c r="Z85" s="40"/>
      <c r="AA85" s="40"/>
      <c r="AB85" s="40"/>
      <c r="AC85" s="40"/>
      <c r="AD85" s="40"/>
      <c r="AE85" s="40"/>
    </row>
    <row r="86" s="2" customFormat="1" ht="15.15" customHeight="1">
      <c r="A86" s="40"/>
      <c r="B86" s="41"/>
      <c r="C86" s="33" t="s">
        <v>36</v>
      </c>
      <c r="D86" s="42"/>
      <c r="E86" s="42"/>
      <c r="F86" s="28" t="str">
        <f>IF(E20="","",E20)</f>
        <v>Vyplň údaj</v>
      </c>
      <c r="G86" s="42"/>
      <c r="H86" s="42"/>
      <c r="I86" s="33" t="s">
        <v>42</v>
      </c>
      <c r="J86" s="38" t="str">
        <f>E26</f>
        <v>Opler</v>
      </c>
      <c r="K86" s="42"/>
      <c r="L86" s="148"/>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48"/>
      <c r="S87" s="40"/>
      <c r="T87" s="40"/>
      <c r="U87" s="40"/>
      <c r="V87" s="40"/>
      <c r="W87" s="40"/>
      <c r="X87" s="40"/>
      <c r="Y87" s="40"/>
      <c r="Z87" s="40"/>
      <c r="AA87" s="40"/>
      <c r="AB87" s="40"/>
      <c r="AC87" s="40"/>
      <c r="AD87" s="40"/>
      <c r="AE87" s="40"/>
    </row>
    <row r="88" s="11" customFormat="1" ht="29.28" customHeight="1">
      <c r="A88" s="189"/>
      <c r="B88" s="190"/>
      <c r="C88" s="191" t="s">
        <v>199</v>
      </c>
      <c r="D88" s="192" t="s">
        <v>65</v>
      </c>
      <c r="E88" s="192" t="s">
        <v>61</v>
      </c>
      <c r="F88" s="192" t="s">
        <v>62</v>
      </c>
      <c r="G88" s="192" t="s">
        <v>200</v>
      </c>
      <c r="H88" s="192" t="s">
        <v>201</v>
      </c>
      <c r="I88" s="192" t="s">
        <v>202</v>
      </c>
      <c r="J88" s="192" t="s">
        <v>192</v>
      </c>
      <c r="K88" s="193" t="s">
        <v>203</v>
      </c>
      <c r="L88" s="194"/>
      <c r="M88" s="95" t="s">
        <v>39</v>
      </c>
      <c r="N88" s="96" t="s">
        <v>50</v>
      </c>
      <c r="O88" s="96" t="s">
        <v>204</v>
      </c>
      <c r="P88" s="96" t="s">
        <v>205</v>
      </c>
      <c r="Q88" s="96" t="s">
        <v>206</v>
      </c>
      <c r="R88" s="96" t="s">
        <v>207</v>
      </c>
      <c r="S88" s="96" t="s">
        <v>208</v>
      </c>
      <c r="T88" s="96" t="s">
        <v>209</v>
      </c>
      <c r="U88" s="97" t="s">
        <v>210</v>
      </c>
      <c r="V88" s="189"/>
      <c r="W88" s="189"/>
      <c r="X88" s="189"/>
      <c r="Y88" s="189"/>
      <c r="Z88" s="189"/>
      <c r="AA88" s="189"/>
      <c r="AB88" s="189"/>
      <c r="AC88" s="189"/>
      <c r="AD88" s="189"/>
      <c r="AE88" s="189"/>
    </row>
    <row r="89" s="2" customFormat="1" ht="22.8" customHeight="1">
      <c r="A89" s="40"/>
      <c r="B89" s="41"/>
      <c r="C89" s="102" t="s">
        <v>211</v>
      </c>
      <c r="D89" s="42"/>
      <c r="E89" s="42"/>
      <c r="F89" s="42"/>
      <c r="G89" s="42"/>
      <c r="H89" s="42"/>
      <c r="I89" s="42"/>
      <c r="J89" s="195">
        <f>BK89</f>
        <v>0</v>
      </c>
      <c r="K89" s="42"/>
      <c r="L89" s="46"/>
      <c r="M89" s="98"/>
      <c r="N89" s="196"/>
      <c r="O89" s="99"/>
      <c r="P89" s="197">
        <f>P90+SUM(P91:P266)+P303</f>
        <v>0</v>
      </c>
      <c r="Q89" s="99"/>
      <c r="R89" s="197">
        <f>R90+SUM(R91:R266)+R303</f>
        <v>0.69300000000000006</v>
      </c>
      <c r="S89" s="99"/>
      <c r="T89" s="197">
        <f>T90+SUM(T91:T266)+T303</f>
        <v>0</v>
      </c>
      <c r="U89" s="100"/>
      <c r="V89" s="40"/>
      <c r="W89" s="40"/>
      <c r="X89" s="40"/>
      <c r="Y89" s="40"/>
      <c r="Z89" s="40"/>
      <c r="AA89" s="40"/>
      <c r="AB89" s="40"/>
      <c r="AC89" s="40"/>
      <c r="AD89" s="40"/>
      <c r="AE89" s="40"/>
      <c r="AT89" s="18" t="s">
        <v>79</v>
      </c>
      <c r="AU89" s="18" t="s">
        <v>193</v>
      </c>
      <c r="BK89" s="198">
        <f>BK90+SUM(BK91:BK266)+BK303</f>
        <v>0</v>
      </c>
    </row>
    <row r="90" s="2" customFormat="1">
      <c r="A90" s="40"/>
      <c r="B90" s="41"/>
      <c r="C90" s="199" t="s">
        <v>87</v>
      </c>
      <c r="D90" s="279" t="s">
        <v>212</v>
      </c>
      <c r="E90" s="200" t="s">
        <v>423</v>
      </c>
      <c r="F90" s="201" t="s">
        <v>424</v>
      </c>
      <c r="G90" s="202" t="s">
        <v>273</v>
      </c>
      <c r="H90" s="203">
        <v>58.607999999999997</v>
      </c>
      <c r="I90" s="204"/>
      <c r="J90" s="205">
        <f>ROUND(I90*H90,2)</f>
        <v>0</v>
      </c>
      <c r="K90" s="201" t="s">
        <v>39</v>
      </c>
      <c r="L90" s="46"/>
      <c r="M90" s="206" t="s">
        <v>39</v>
      </c>
      <c r="N90" s="207" t="s">
        <v>53</v>
      </c>
      <c r="O90" s="87"/>
      <c r="P90" s="208">
        <f>O90*H90</f>
        <v>0</v>
      </c>
      <c r="Q90" s="208">
        <v>0</v>
      </c>
      <c r="R90" s="208">
        <f>Q90*H90</f>
        <v>0</v>
      </c>
      <c r="S90" s="208">
        <v>0</v>
      </c>
      <c r="T90" s="208">
        <f>S90*H90</f>
        <v>0</v>
      </c>
      <c r="U90" s="209" t="s">
        <v>39</v>
      </c>
      <c r="V90" s="40"/>
      <c r="W90" s="40"/>
      <c r="X90" s="40"/>
      <c r="Y90" s="40"/>
      <c r="Z90" s="40"/>
      <c r="AA90" s="40"/>
      <c r="AB90" s="40"/>
      <c r="AC90" s="40"/>
      <c r="AD90" s="40"/>
      <c r="AE90" s="40"/>
      <c r="AR90" s="210" t="s">
        <v>217</v>
      </c>
      <c r="AT90" s="210" t="s">
        <v>212</v>
      </c>
      <c r="AU90" s="210" t="s">
        <v>80</v>
      </c>
      <c r="AY90" s="18" t="s">
        <v>218</v>
      </c>
      <c r="BE90" s="211">
        <f>IF(N90="základní",J90,0)</f>
        <v>0</v>
      </c>
      <c r="BF90" s="211">
        <f>IF(N90="snížená",J90,0)</f>
        <v>0</v>
      </c>
      <c r="BG90" s="211">
        <f>IF(N90="zákl. přenesená",J90,0)</f>
        <v>0</v>
      </c>
      <c r="BH90" s="211">
        <f>IF(N90="sníž. přenesená",J90,0)</f>
        <v>0</v>
      </c>
      <c r="BI90" s="211">
        <f>IF(N90="nulová",J90,0)</f>
        <v>0</v>
      </c>
      <c r="BJ90" s="18" t="s">
        <v>217</v>
      </c>
      <c r="BK90" s="211">
        <f>ROUND(I90*H90,2)</f>
        <v>0</v>
      </c>
      <c r="BL90" s="18" t="s">
        <v>217</v>
      </c>
      <c r="BM90" s="210" t="s">
        <v>89</v>
      </c>
    </row>
    <row r="91" s="2" customFormat="1">
      <c r="A91" s="40"/>
      <c r="B91" s="41"/>
      <c r="C91" s="42"/>
      <c r="D91" s="212" t="s">
        <v>220</v>
      </c>
      <c r="E91" s="42"/>
      <c r="F91" s="213" t="s">
        <v>425</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220</v>
      </c>
      <c r="AU91" s="18" t="s">
        <v>80</v>
      </c>
    </row>
    <row r="92" s="2" customFormat="1">
      <c r="A92" s="40"/>
      <c r="B92" s="41"/>
      <c r="C92" s="42"/>
      <c r="D92" s="212" t="s">
        <v>234</v>
      </c>
      <c r="E92" s="42"/>
      <c r="F92" s="239" t="s">
        <v>426</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234</v>
      </c>
      <c r="AU92" s="18" t="s">
        <v>80</v>
      </c>
    </row>
    <row r="93" s="2" customFormat="1" ht="55.5" customHeight="1">
      <c r="A93" s="40"/>
      <c r="B93" s="41"/>
      <c r="C93" s="199" t="s">
        <v>89</v>
      </c>
      <c r="D93" s="279" t="s">
        <v>212</v>
      </c>
      <c r="E93" s="200" t="s">
        <v>427</v>
      </c>
      <c r="F93" s="201" t="s">
        <v>428</v>
      </c>
      <c r="G93" s="202" t="s">
        <v>338</v>
      </c>
      <c r="H93" s="203">
        <v>16</v>
      </c>
      <c r="I93" s="204"/>
      <c r="J93" s="205">
        <f>ROUND(I93*H93,2)</f>
        <v>0</v>
      </c>
      <c r="K93" s="201" t="s">
        <v>39</v>
      </c>
      <c r="L93" s="46"/>
      <c r="M93" s="206" t="s">
        <v>39</v>
      </c>
      <c r="N93" s="207"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217</v>
      </c>
      <c r="AT93" s="210" t="s">
        <v>212</v>
      </c>
      <c r="AU93" s="210" t="s">
        <v>80</v>
      </c>
      <c r="AY93" s="18" t="s">
        <v>218</v>
      </c>
      <c r="BE93" s="211">
        <f>IF(N93="základní",J93,0)</f>
        <v>0</v>
      </c>
      <c r="BF93" s="211">
        <f>IF(N93="snížená",J93,0)</f>
        <v>0</v>
      </c>
      <c r="BG93" s="211">
        <f>IF(N93="zákl. přenesená",J93,0)</f>
        <v>0</v>
      </c>
      <c r="BH93" s="211">
        <f>IF(N93="sníž. přenesená",J93,0)</f>
        <v>0</v>
      </c>
      <c r="BI93" s="211">
        <f>IF(N93="nulová",J93,0)</f>
        <v>0</v>
      </c>
      <c r="BJ93" s="18" t="s">
        <v>217</v>
      </c>
      <c r="BK93" s="211">
        <f>ROUND(I93*H93,2)</f>
        <v>0</v>
      </c>
      <c r="BL93" s="18" t="s">
        <v>217</v>
      </c>
      <c r="BM93" s="210" t="s">
        <v>217</v>
      </c>
    </row>
    <row r="94" s="2" customFormat="1">
      <c r="A94" s="40"/>
      <c r="B94" s="41"/>
      <c r="C94" s="42"/>
      <c r="D94" s="212" t="s">
        <v>220</v>
      </c>
      <c r="E94" s="42"/>
      <c r="F94" s="213" t="s">
        <v>428</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220</v>
      </c>
      <c r="AU94" s="18" t="s">
        <v>80</v>
      </c>
    </row>
    <row r="95" s="2" customFormat="1">
      <c r="A95" s="40"/>
      <c r="B95" s="41"/>
      <c r="C95" s="42"/>
      <c r="D95" s="212" t="s">
        <v>234</v>
      </c>
      <c r="E95" s="42"/>
      <c r="F95" s="239" t="s">
        <v>429</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234</v>
      </c>
      <c r="AU95" s="18" t="s">
        <v>80</v>
      </c>
    </row>
    <row r="96" s="2" customFormat="1">
      <c r="A96" s="40"/>
      <c r="B96" s="41"/>
      <c r="C96" s="199" t="s">
        <v>229</v>
      </c>
      <c r="D96" s="279" t="s">
        <v>212</v>
      </c>
      <c r="E96" s="200" t="s">
        <v>430</v>
      </c>
      <c r="F96" s="201" t="s">
        <v>431</v>
      </c>
      <c r="G96" s="202" t="s">
        <v>338</v>
      </c>
      <c r="H96" s="203">
        <v>99</v>
      </c>
      <c r="I96" s="204"/>
      <c r="J96" s="205">
        <f>ROUND(I96*H96,2)</f>
        <v>0</v>
      </c>
      <c r="K96" s="201" t="s">
        <v>39</v>
      </c>
      <c r="L96" s="46"/>
      <c r="M96" s="206" t="s">
        <v>39</v>
      </c>
      <c r="N96" s="207" t="s">
        <v>53</v>
      </c>
      <c r="O96" s="87"/>
      <c r="P96" s="208">
        <f>O96*H96</f>
        <v>0</v>
      </c>
      <c r="Q96" s="208">
        <v>0</v>
      </c>
      <c r="R96" s="208">
        <f>Q96*H96</f>
        <v>0</v>
      </c>
      <c r="S96" s="208">
        <v>0</v>
      </c>
      <c r="T96" s="208">
        <f>S96*H96</f>
        <v>0</v>
      </c>
      <c r="U96" s="209" t="s">
        <v>39</v>
      </c>
      <c r="V96" s="40"/>
      <c r="W96" s="40"/>
      <c r="X96" s="40"/>
      <c r="Y96" s="40"/>
      <c r="Z96" s="40"/>
      <c r="AA96" s="40"/>
      <c r="AB96" s="40"/>
      <c r="AC96" s="40"/>
      <c r="AD96" s="40"/>
      <c r="AE96" s="40"/>
      <c r="AR96" s="210" t="s">
        <v>217</v>
      </c>
      <c r="AT96" s="210" t="s">
        <v>212</v>
      </c>
      <c r="AU96" s="210" t="s">
        <v>80</v>
      </c>
      <c r="AY96" s="18" t="s">
        <v>218</v>
      </c>
      <c r="BE96" s="211">
        <f>IF(N96="základní",J96,0)</f>
        <v>0</v>
      </c>
      <c r="BF96" s="211">
        <f>IF(N96="snížená",J96,0)</f>
        <v>0</v>
      </c>
      <c r="BG96" s="211">
        <f>IF(N96="zákl. přenesená",J96,0)</f>
        <v>0</v>
      </c>
      <c r="BH96" s="211">
        <f>IF(N96="sníž. přenesená",J96,0)</f>
        <v>0</v>
      </c>
      <c r="BI96" s="211">
        <f>IF(N96="nulová",J96,0)</f>
        <v>0</v>
      </c>
      <c r="BJ96" s="18" t="s">
        <v>217</v>
      </c>
      <c r="BK96" s="211">
        <f>ROUND(I96*H96,2)</f>
        <v>0</v>
      </c>
      <c r="BL96" s="18" t="s">
        <v>217</v>
      </c>
      <c r="BM96" s="210" t="s">
        <v>248</v>
      </c>
    </row>
    <row r="97" s="2" customFormat="1">
      <c r="A97" s="40"/>
      <c r="B97" s="41"/>
      <c r="C97" s="42"/>
      <c r="D97" s="212" t="s">
        <v>220</v>
      </c>
      <c r="E97" s="42"/>
      <c r="F97" s="213" t="s">
        <v>432</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220</v>
      </c>
      <c r="AU97" s="18" t="s">
        <v>80</v>
      </c>
    </row>
    <row r="98" s="2" customFormat="1" ht="55.5" customHeight="1">
      <c r="A98" s="40"/>
      <c r="B98" s="41"/>
      <c r="C98" s="199" t="s">
        <v>217</v>
      </c>
      <c r="D98" s="279" t="s">
        <v>212</v>
      </c>
      <c r="E98" s="200" t="s">
        <v>433</v>
      </c>
      <c r="F98" s="201" t="s">
        <v>434</v>
      </c>
      <c r="G98" s="202" t="s">
        <v>273</v>
      </c>
      <c r="H98" s="203">
        <v>107.21599999999999</v>
      </c>
      <c r="I98" s="204"/>
      <c r="J98" s="205">
        <f>ROUND(I98*H98,2)</f>
        <v>0</v>
      </c>
      <c r="K98" s="201" t="s">
        <v>39</v>
      </c>
      <c r="L98" s="46"/>
      <c r="M98" s="206" t="s">
        <v>39</v>
      </c>
      <c r="N98" s="207"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217</v>
      </c>
      <c r="AT98" s="210" t="s">
        <v>212</v>
      </c>
      <c r="AU98" s="210" t="s">
        <v>80</v>
      </c>
      <c r="AY98" s="18" t="s">
        <v>218</v>
      </c>
      <c r="BE98" s="211">
        <f>IF(N98="základní",J98,0)</f>
        <v>0</v>
      </c>
      <c r="BF98" s="211">
        <f>IF(N98="snížená",J98,0)</f>
        <v>0</v>
      </c>
      <c r="BG98" s="211">
        <f>IF(N98="zákl. přenesená",J98,0)</f>
        <v>0</v>
      </c>
      <c r="BH98" s="211">
        <f>IF(N98="sníž. přenesená",J98,0)</f>
        <v>0</v>
      </c>
      <c r="BI98" s="211">
        <f>IF(N98="nulová",J98,0)</f>
        <v>0</v>
      </c>
      <c r="BJ98" s="18" t="s">
        <v>217</v>
      </c>
      <c r="BK98" s="211">
        <f>ROUND(I98*H98,2)</f>
        <v>0</v>
      </c>
      <c r="BL98" s="18" t="s">
        <v>217</v>
      </c>
      <c r="BM98" s="210" t="s">
        <v>219</v>
      </c>
    </row>
    <row r="99" s="2" customFormat="1">
      <c r="A99" s="40"/>
      <c r="B99" s="41"/>
      <c r="C99" s="42"/>
      <c r="D99" s="212" t="s">
        <v>220</v>
      </c>
      <c r="E99" s="42"/>
      <c r="F99" s="213" t="s">
        <v>434</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220</v>
      </c>
      <c r="AU99" s="18" t="s">
        <v>80</v>
      </c>
    </row>
    <row r="100" s="12" customFormat="1">
      <c r="A100" s="12"/>
      <c r="B100" s="217"/>
      <c r="C100" s="218"/>
      <c r="D100" s="212" t="s">
        <v>222</v>
      </c>
      <c r="E100" s="219" t="s">
        <v>39</v>
      </c>
      <c r="F100" s="220" t="s">
        <v>435</v>
      </c>
      <c r="G100" s="218"/>
      <c r="H100" s="221">
        <v>107.21599999999999</v>
      </c>
      <c r="I100" s="222"/>
      <c r="J100" s="218"/>
      <c r="K100" s="218"/>
      <c r="L100" s="223"/>
      <c r="M100" s="224"/>
      <c r="N100" s="225"/>
      <c r="O100" s="225"/>
      <c r="P100" s="225"/>
      <c r="Q100" s="225"/>
      <c r="R100" s="225"/>
      <c r="S100" s="225"/>
      <c r="T100" s="225"/>
      <c r="U100" s="226"/>
      <c r="V100" s="12"/>
      <c r="W100" s="12"/>
      <c r="X100" s="12"/>
      <c r="Y100" s="12"/>
      <c r="Z100" s="12"/>
      <c r="AA100" s="12"/>
      <c r="AB100" s="12"/>
      <c r="AC100" s="12"/>
      <c r="AD100" s="12"/>
      <c r="AE100" s="12"/>
      <c r="AT100" s="227" t="s">
        <v>222</v>
      </c>
      <c r="AU100" s="227" t="s">
        <v>80</v>
      </c>
      <c r="AV100" s="12" t="s">
        <v>89</v>
      </c>
      <c r="AW100" s="12" t="s">
        <v>41</v>
      </c>
      <c r="AX100" s="12" t="s">
        <v>80</v>
      </c>
      <c r="AY100" s="227" t="s">
        <v>218</v>
      </c>
    </row>
    <row r="101" s="13" customFormat="1">
      <c r="A101" s="13"/>
      <c r="B101" s="228"/>
      <c r="C101" s="229"/>
      <c r="D101" s="212" t="s">
        <v>222</v>
      </c>
      <c r="E101" s="230" t="s">
        <v>39</v>
      </c>
      <c r="F101" s="231" t="s">
        <v>224</v>
      </c>
      <c r="G101" s="229"/>
      <c r="H101" s="232">
        <v>107.21599999999999</v>
      </c>
      <c r="I101" s="233"/>
      <c r="J101" s="229"/>
      <c r="K101" s="229"/>
      <c r="L101" s="234"/>
      <c r="M101" s="235"/>
      <c r="N101" s="236"/>
      <c r="O101" s="236"/>
      <c r="P101" s="236"/>
      <c r="Q101" s="236"/>
      <c r="R101" s="236"/>
      <c r="S101" s="236"/>
      <c r="T101" s="236"/>
      <c r="U101" s="237"/>
      <c r="V101" s="13"/>
      <c r="W101" s="13"/>
      <c r="X101" s="13"/>
      <c r="Y101" s="13"/>
      <c r="Z101" s="13"/>
      <c r="AA101" s="13"/>
      <c r="AB101" s="13"/>
      <c r="AC101" s="13"/>
      <c r="AD101" s="13"/>
      <c r="AE101" s="13"/>
      <c r="AT101" s="238" t="s">
        <v>222</v>
      </c>
      <c r="AU101" s="238" t="s">
        <v>80</v>
      </c>
      <c r="AV101" s="13" t="s">
        <v>217</v>
      </c>
      <c r="AW101" s="13" t="s">
        <v>41</v>
      </c>
      <c r="AX101" s="13" t="s">
        <v>87</v>
      </c>
      <c r="AY101" s="238" t="s">
        <v>218</v>
      </c>
    </row>
    <row r="102" s="2" customFormat="1">
      <c r="A102" s="40"/>
      <c r="B102" s="41"/>
      <c r="C102" s="199" t="s">
        <v>243</v>
      </c>
      <c r="D102" s="280" t="s">
        <v>212</v>
      </c>
      <c r="E102" s="200" t="s">
        <v>436</v>
      </c>
      <c r="F102" s="201" t="s">
        <v>437</v>
      </c>
      <c r="G102" s="202" t="s">
        <v>239</v>
      </c>
      <c r="H102" s="203">
        <v>14</v>
      </c>
      <c r="I102" s="204"/>
      <c r="J102" s="205">
        <f>ROUND(I102*H102,2)</f>
        <v>0</v>
      </c>
      <c r="K102" s="201" t="s">
        <v>39</v>
      </c>
      <c r="L102" s="46"/>
      <c r="M102" s="206" t="s">
        <v>39</v>
      </c>
      <c r="N102" s="207" t="s">
        <v>53</v>
      </c>
      <c r="O102" s="87"/>
      <c r="P102" s="208">
        <f>O102*H102</f>
        <v>0</v>
      </c>
      <c r="Q102" s="208">
        <v>0</v>
      </c>
      <c r="R102" s="208">
        <f>Q102*H102</f>
        <v>0</v>
      </c>
      <c r="S102" s="208">
        <v>0</v>
      </c>
      <c r="T102" s="208">
        <f>S102*H102</f>
        <v>0</v>
      </c>
      <c r="U102" s="209" t="s">
        <v>39</v>
      </c>
      <c r="V102" s="40"/>
      <c r="W102" s="40"/>
      <c r="X102" s="40"/>
      <c r="Y102" s="40"/>
      <c r="Z102" s="40"/>
      <c r="AA102" s="40"/>
      <c r="AB102" s="40"/>
      <c r="AC102" s="40"/>
      <c r="AD102" s="40"/>
      <c r="AE102" s="40"/>
      <c r="AR102" s="210" t="s">
        <v>217</v>
      </c>
      <c r="AT102" s="210" t="s">
        <v>212</v>
      </c>
      <c r="AU102" s="210" t="s">
        <v>80</v>
      </c>
      <c r="AY102" s="18" t="s">
        <v>218</v>
      </c>
      <c r="BE102" s="211">
        <f>IF(N102="základní",J102,0)</f>
        <v>0</v>
      </c>
      <c r="BF102" s="211">
        <f>IF(N102="snížená",J102,0)</f>
        <v>0</v>
      </c>
      <c r="BG102" s="211">
        <f>IF(N102="zákl. přenesená",J102,0)</f>
        <v>0</v>
      </c>
      <c r="BH102" s="211">
        <f>IF(N102="sníž. přenesená",J102,0)</f>
        <v>0</v>
      </c>
      <c r="BI102" s="211">
        <f>IF(N102="nulová",J102,0)</f>
        <v>0</v>
      </c>
      <c r="BJ102" s="18" t="s">
        <v>217</v>
      </c>
      <c r="BK102" s="211">
        <f>ROUND(I102*H102,2)</f>
        <v>0</v>
      </c>
      <c r="BL102" s="18" t="s">
        <v>217</v>
      </c>
      <c r="BM102" s="210" t="s">
        <v>227</v>
      </c>
    </row>
    <row r="103" s="2" customFormat="1">
      <c r="A103" s="40"/>
      <c r="B103" s="41"/>
      <c r="C103" s="42"/>
      <c r="D103" s="212" t="s">
        <v>220</v>
      </c>
      <c r="E103" s="42"/>
      <c r="F103" s="213" t="s">
        <v>438</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220</v>
      </c>
      <c r="AU103" s="18" t="s">
        <v>80</v>
      </c>
    </row>
    <row r="104" s="12" customFormat="1">
      <c r="A104" s="12"/>
      <c r="B104" s="217"/>
      <c r="C104" s="218"/>
      <c r="D104" s="212" t="s">
        <v>222</v>
      </c>
      <c r="E104" s="219" t="s">
        <v>39</v>
      </c>
      <c r="F104" s="220" t="s">
        <v>439</v>
      </c>
      <c r="G104" s="218"/>
      <c r="H104" s="221">
        <v>14</v>
      </c>
      <c r="I104" s="222"/>
      <c r="J104" s="218"/>
      <c r="K104" s="218"/>
      <c r="L104" s="223"/>
      <c r="M104" s="224"/>
      <c r="N104" s="225"/>
      <c r="O104" s="225"/>
      <c r="P104" s="225"/>
      <c r="Q104" s="225"/>
      <c r="R104" s="225"/>
      <c r="S104" s="225"/>
      <c r="T104" s="225"/>
      <c r="U104" s="226"/>
      <c r="V104" s="12"/>
      <c r="W104" s="12"/>
      <c r="X104" s="12"/>
      <c r="Y104" s="12"/>
      <c r="Z104" s="12"/>
      <c r="AA104" s="12"/>
      <c r="AB104" s="12"/>
      <c r="AC104" s="12"/>
      <c r="AD104" s="12"/>
      <c r="AE104" s="12"/>
      <c r="AT104" s="227" t="s">
        <v>222</v>
      </c>
      <c r="AU104" s="227" t="s">
        <v>80</v>
      </c>
      <c r="AV104" s="12" t="s">
        <v>89</v>
      </c>
      <c r="AW104" s="12" t="s">
        <v>41</v>
      </c>
      <c r="AX104" s="12" t="s">
        <v>80</v>
      </c>
      <c r="AY104" s="227" t="s">
        <v>218</v>
      </c>
    </row>
    <row r="105" s="13" customFormat="1">
      <c r="A105" s="13"/>
      <c r="B105" s="228"/>
      <c r="C105" s="229"/>
      <c r="D105" s="212" t="s">
        <v>222</v>
      </c>
      <c r="E105" s="230" t="s">
        <v>39</v>
      </c>
      <c r="F105" s="231" t="s">
        <v>224</v>
      </c>
      <c r="G105" s="229"/>
      <c r="H105" s="232">
        <v>14</v>
      </c>
      <c r="I105" s="233"/>
      <c r="J105" s="229"/>
      <c r="K105" s="229"/>
      <c r="L105" s="234"/>
      <c r="M105" s="235"/>
      <c r="N105" s="236"/>
      <c r="O105" s="236"/>
      <c r="P105" s="236"/>
      <c r="Q105" s="236"/>
      <c r="R105" s="236"/>
      <c r="S105" s="236"/>
      <c r="T105" s="236"/>
      <c r="U105" s="237"/>
      <c r="V105" s="13"/>
      <c r="W105" s="13"/>
      <c r="X105" s="13"/>
      <c r="Y105" s="13"/>
      <c r="Z105" s="13"/>
      <c r="AA105" s="13"/>
      <c r="AB105" s="13"/>
      <c r="AC105" s="13"/>
      <c r="AD105" s="13"/>
      <c r="AE105" s="13"/>
      <c r="AT105" s="238" t="s">
        <v>222</v>
      </c>
      <c r="AU105" s="238" t="s">
        <v>80</v>
      </c>
      <c r="AV105" s="13" t="s">
        <v>217</v>
      </c>
      <c r="AW105" s="13" t="s">
        <v>41</v>
      </c>
      <c r="AX105" s="13" t="s">
        <v>87</v>
      </c>
      <c r="AY105" s="238" t="s">
        <v>218</v>
      </c>
    </row>
    <row r="106" s="2" customFormat="1">
      <c r="A106" s="40"/>
      <c r="B106" s="41"/>
      <c r="C106" s="199" t="s">
        <v>248</v>
      </c>
      <c r="D106" s="280" t="s">
        <v>212</v>
      </c>
      <c r="E106" s="200" t="s">
        <v>440</v>
      </c>
      <c r="F106" s="201" t="s">
        <v>441</v>
      </c>
      <c r="G106" s="202" t="s">
        <v>239</v>
      </c>
      <c r="H106" s="203">
        <v>6</v>
      </c>
      <c r="I106" s="204"/>
      <c r="J106" s="205">
        <f>ROUND(I106*H106,2)</f>
        <v>0</v>
      </c>
      <c r="K106" s="201" t="s">
        <v>39</v>
      </c>
      <c r="L106" s="46"/>
      <c r="M106" s="206" t="s">
        <v>39</v>
      </c>
      <c r="N106" s="207" t="s">
        <v>53</v>
      </c>
      <c r="O106" s="87"/>
      <c r="P106" s="208">
        <f>O106*H106</f>
        <v>0</v>
      </c>
      <c r="Q106" s="208">
        <v>0</v>
      </c>
      <c r="R106" s="208">
        <f>Q106*H106</f>
        <v>0</v>
      </c>
      <c r="S106" s="208">
        <v>0</v>
      </c>
      <c r="T106" s="208">
        <f>S106*H106</f>
        <v>0</v>
      </c>
      <c r="U106" s="209" t="s">
        <v>39</v>
      </c>
      <c r="V106" s="40"/>
      <c r="W106" s="40"/>
      <c r="X106" s="40"/>
      <c r="Y106" s="40"/>
      <c r="Z106" s="40"/>
      <c r="AA106" s="40"/>
      <c r="AB106" s="40"/>
      <c r="AC106" s="40"/>
      <c r="AD106" s="40"/>
      <c r="AE106" s="40"/>
      <c r="AR106" s="210" t="s">
        <v>217</v>
      </c>
      <c r="AT106" s="210" t="s">
        <v>212</v>
      </c>
      <c r="AU106" s="210" t="s">
        <v>80</v>
      </c>
      <c r="AY106" s="18" t="s">
        <v>218</v>
      </c>
      <c r="BE106" s="211">
        <f>IF(N106="základní",J106,0)</f>
        <v>0</v>
      </c>
      <c r="BF106" s="211">
        <f>IF(N106="snížená",J106,0)</f>
        <v>0</v>
      </c>
      <c r="BG106" s="211">
        <f>IF(N106="zákl. přenesená",J106,0)</f>
        <v>0</v>
      </c>
      <c r="BH106" s="211">
        <f>IF(N106="sníž. přenesená",J106,0)</f>
        <v>0</v>
      </c>
      <c r="BI106" s="211">
        <f>IF(N106="nulová",J106,0)</f>
        <v>0</v>
      </c>
      <c r="BJ106" s="18" t="s">
        <v>217</v>
      </c>
      <c r="BK106" s="211">
        <f>ROUND(I106*H106,2)</f>
        <v>0</v>
      </c>
      <c r="BL106" s="18" t="s">
        <v>217</v>
      </c>
      <c r="BM106" s="210" t="s">
        <v>240</v>
      </c>
    </row>
    <row r="107" s="2" customFormat="1">
      <c r="A107" s="40"/>
      <c r="B107" s="41"/>
      <c r="C107" s="42"/>
      <c r="D107" s="212" t="s">
        <v>220</v>
      </c>
      <c r="E107" s="42"/>
      <c r="F107" s="213" t="s">
        <v>442</v>
      </c>
      <c r="G107" s="42"/>
      <c r="H107" s="42"/>
      <c r="I107" s="214"/>
      <c r="J107" s="42"/>
      <c r="K107" s="42"/>
      <c r="L107" s="46"/>
      <c r="M107" s="215"/>
      <c r="N107" s="216"/>
      <c r="O107" s="87"/>
      <c r="P107" s="87"/>
      <c r="Q107" s="87"/>
      <c r="R107" s="87"/>
      <c r="S107" s="87"/>
      <c r="T107" s="87"/>
      <c r="U107" s="88"/>
      <c r="V107" s="40"/>
      <c r="W107" s="40"/>
      <c r="X107" s="40"/>
      <c r="Y107" s="40"/>
      <c r="Z107" s="40"/>
      <c r="AA107" s="40"/>
      <c r="AB107" s="40"/>
      <c r="AC107" s="40"/>
      <c r="AD107" s="40"/>
      <c r="AE107" s="40"/>
      <c r="AT107" s="18" t="s">
        <v>220</v>
      </c>
      <c r="AU107" s="18" t="s">
        <v>80</v>
      </c>
    </row>
    <row r="108" s="12" customFormat="1">
      <c r="A108" s="12"/>
      <c r="B108" s="217"/>
      <c r="C108" s="218"/>
      <c r="D108" s="212" t="s">
        <v>222</v>
      </c>
      <c r="E108" s="219" t="s">
        <v>39</v>
      </c>
      <c r="F108" s="220" t="s">
        <v>443</v>
      </c>
      <c r="G108" s="218"/>
      <c r="H108" s="221">
        <v>6</v>
      </c>
      <c r="I108" s="222"/>
      <c r="J108" s="218"/>
      <c r="K108" s="218"/>
      <c r="L108" s="223"/>
      <c r="M108" s="224"/>
      <c r="N108" s="225"/>
      <c r="O108" s="225"/>
      <c r="P108" s="225"/>
      <c r="Q108" s="225"/>
      <c r="R108" s="225"/>
      <c r="S108" s="225"/>
      <c r="T108" s="225"/>
      <c r="U108" s="226"/>
      <c r="V108" s="12"/>
      <c r="W108" s="12"/>
      <c r="X108" s="12"/>
      <c r="Y108" s="12"/>
      <c r="Z108" s="12"/>
      <c r="AA108" s="12"/>
      <c r="AB108" s="12"/>
      <c r="AC108" s="12"/>
      <c r="AD108" s="12"/>
      <c r="AE108" s="12"/>
      <c r="AT108" s="227" t="s">
        <v>222</v>
      </c>
      <c r="AU108" s="227" t="s">
        <v>80</v>
      </c>
      <c r="AV108" s="12" t="s">
        <v>89</v>
      </c>
      <c r="AW108" s="12" t="s">
        <v>41</v>
      </c>
      <c r="AX108" s="12" t="s">
        <v>80</v>
      </c>
      <c r="AY108" s="227" t="s">
        <v>218</v>
      </c>
    </row>
    <row r="109" s="13" customFormat="1">
      <c r="A109" s="13"/>
      <c r="B109" s="228"/>
      <c r="C109" s="229"/>
      <c r="D109" s="212" t="s">
        <v>222</v>
      </c>
      <c r="E109" s="230" t="s">
        <v>39</v>
      </c>
      <c r="F109" s="231" t="s">
        <v>224</v>
      </c>
      <c r="G109" s="229"/>
      <c r="H109" s="232">
        <v>6</v>
      </c>
      <c r="I109" s="233"/>
      <c r="J109" s="229"/>
      <c r="K109" s="229"/>
      <c r="L109" s="234"/>
      <c r="M109" s="235"/>
      <c r="N109" s="236"/>
      <c r="O109" s="236"/>
      <c r="P109" s="236"/>
      <c r="Q109" s="236"/>
      <c r="R109" s="236"/>
      <c r="S109" s="236"/>
      <c r="T109" s="236"/>
      <c r="U109" s="237"/>
      <c r="V109" s="13"/>
      <c r="W109" s="13"/>
      <c r="X109" s="13"/>
      <c r="Y109" s="13"/>
      <c r="Z109" s="13"/>
      <c r="AA109" s="13"/>
      <c r="AB109" s="13"/>
      <c r="AC109" s="13"/>
      <c r="AD109" s="13"/>
      <c r="AE109" s="13"/>
      <c r="AT109" s="238" t="s">
        <v>222</v>
      </c>
      <c r="AU109" s="238" t="s">
        <v>80</v>
      </c>
      <c r="AV109" s="13" t="s">
        <v>217</v>
      </c>
      <c r="AW109" s="13" t="s">
        <v>41</v>
      </c>
      <c r="AX109" s="13" t="s">
        <v>87</v>
      </c>
      <c r="AY109" s="238" t="s">
        <v>218</v>
      </c>
    </row>
    <row r="110" s="2" customFormat="1">
      <c r="A110" s="40"/>
      <c r="B110" s="41"/>
      <c r="C110" s="199" t="s">
        <v>254</v>
      </c>
      <c r="D110" s="280" t="s">
        <v>212</v>
      </c>
      <c r="E110" s="200" t="s">
        <v>444</v>
      </c>
      <c r="F110" s="201" t="s">
        <v>445</v>
      </c>
      <c r="G110" s="202" t="s">
        <v>239</v>
      </c>
      <c r="H110" s="203">
        <v>20</v>
      </c>
      <c r="I110" s="204"/>
      <c r="J110" s="205">
        <f>ROUND(I110*H110,2)</f>
        <v>0</v>
      </c>
      <c r="K110" s="201" t="s">
        <v>39</v>
      </c>
      <c r="L110" s="46"/>
      <c r="M110" s="206" t="s">
        <v>39</v>
      </c>
      <c r="N110" s="207" t="s">
        <v>53</v>
      </c>
      <c r="O110" s="87"/>
      <c r="P110" s="208">
        <f>O110*H110</f>
        <v>0</v>
      </c>
      <c r="Q110" s="208">
        <v>0</v>
      </c>
      <c r="R110" s="208">
        <f>Q110*H110</f>
        <v>0</v>
      </c>
      <c r="S110" s="208">
        <v>0</v>
      </c>
      <c r="T110" s="208">
        <f>S110*H110</f>
        <v>0</v>
      </c>
      <c r="U110" s="209" t="s">
        <v>39</v>
      </c>
      <c r="V110" s="40"/>
      <c r="W110" s="40"/>
      <c r="X110" s="40"/>
      <c r="Y110" s="40"/>
      <c r="Z110" s="40"/>
      <c r="AA110" s="40"/>
      <c r="AB110" s="40"/>
      <c r="AC110" s="40"/>
      <c r="AD110" s="40"/>
      <c r="AE110" s="40"/>
      <c r="AR110" s="210" t="s">
        <v>217</v>
      </c>
      <c r="AT110" s="210" t="s">
        <v>212</v>
      </c>
      <c r="AU110" s="210" t="s">
        <v>80</v>
      </c>
      <c r="AY110" s="18" t="s">
        <v>218</v>
      </c>
      <c r="BE110" s="211">
        <f>IF(N110="základní",J110,0)</f>
        <v>0</v>
      </c>
      <c r="BF110" s="211">
        <f>IF(N110="snížená",J110,0)</f>
        <v>0</v>
      </c>
      <c r="BG110" s="211">
        <f>IF(N110="zákl. přenesená",J110,0)</f>
        <v>0</v>
      </c>
      <c r="BH110" s="211">
        <f>IF(N110="sníž. přenesená",J110,0)</f>
        <v>0</v>
      </c>
      <c r="BI110" s="211">
        <f>IF(N110="nulová",J110,0)</f>
        <v>0</v>
      </c>
      <c r="BJ110" s="18" t="s">
        <v>217</v>
      </c>
      <c r="BK110" s="211">
        <f>ROUND(I110*H110,2)</f>
        <v>0</v>
      </c>
      <c r="BL110" s="18" t="s">
        <v>217</v>
      </c>
      <c r="BM110" s="210" t="s">
        <v>318</v>
      </c>
    </row>
    <row r="111" s="2" customFormat="1">
      <c r="A111" s="40"/>
      <c r="B111" s="41"/>
      <c r="C111" s="42"/>
      <c r="D111" s="212" t="s">
        <v>220</v>
      </c>
      <c r="E111" s="42"/>
      <c r="F111" s="213" t="s">
        <v>446</v>
      </c>
      <c r="G111" s="42"/>
      <c r="H111" s="42"/>
      <c r="I111" s="214"/>
      <c r="J111" s="42"/>
      <c r="K111" s="42"/>
      <c r="L111" s="46"/>
      <c r="M111" s="215"/>
      <c r="N111" s="216"/>
      <c r="O111" s="87"/>
      <c r="P111" s="87"/>
      <c r="Q111" s="87"/>
      <c r="R111" s="87"/>
      <c r="S111" s="87"/>
      <c r="T111" s="87"/>
      <c r="U111" s="88"/>
      <c r="V111" s="40"/>
      <c r="W111" s="40"/>
      <c r="X111" s="40"/>
      <c r="Y111" s="40"/>
      <c r="Z111" s="40"/>
      <c r="AA111" s="40"/>
      <c r="AB111" s="40"/>
      <c r="AC111" s="40"/>
      <c r="AD111" s="40"/>
      <c r="AE111" s="40"/>
      <c r="AT111" s="18" t="s">
        <v>220</v>
      </c>
      <c r="AU111" s="18" t="s">
        <v>80</v>
      </c>
    </row>
    <row r="112" s="2" customFormat="1" ht="66.75" customHeight="1">
      <c r="A112" s="40"/>
      <c r="B112" s="41"/>
      <c r="C112" s="199" t="s">
        <v>219</v>
      </c>
      <c r="D112" s="279" t="s">
        <v>212</v>
      </c>
      <c r="E112" s="200" t="s">
        <v>447</v>
      </c>
      <c r="F112" s="201" t="s">
        <v>448</v>
      </c>
      <c r="G112" s="202" t="s">
        <v>273</v>
      </c>
      <c r="H112" s="203">
        <v>60</v>
      </c>
      <c r="I112" s="204"/>
      <c r="J112" s="205">
        <f>ROUND(I112*H112,2)</f>
        <v>0</v>
      </c>
      <c r="K112" s="201" t="s">
        <v>39</v>
      </c>
      <c r="L112" s="46"/>
      <c r="M112" s="206" t="s">
        <v>39</v>
      </c>
      <c r="N112" s="207" t="s">
        <v>53</v>
      </c>
      <c r="O112" s="87"/>
      <c r="P112" s="208">
        <f>O112*H112</f>
        <v>0</v>
      </c>
      <c r="Q112" s="208">
        <v>0</v>
      </c>
      <c r="R112" s="208">
        <f>Q112*H112</f>
        <v>0</v>
      </c>
      <c r="S112" s="208">
        <v>0</v>
      </c>
      <c r="T112" s="208">
        <f>S112*H112</f>
        <v>0</v>
      </c>
      <c r="U112" s="209" t="s">
        <v>39</v>
      </c>
      <c r="V112" s="40"/>
      <c r="W112" s="40"/>
      <c r="X112" s="40"/>
      <c r="Y112" s="40"/>
      <c r="Z112" s="40"/>
      <c r="AA112" s="40"/>
      <c r="AB112" s="40"/>
      <c r="AC112" s="40"/>
      <c r="AD112" s="40"/>
      <c r="AE112" s="40"/>
      <c r="AR112" s="210" t="s">
        <v>217</v>
      </c>
      <c r="AT112" s="210" t="s">
        <v>212</v>
      </c>
      <c r="AU112" s="210" t="s">
        <v>80</v>
      </c>
      <c r="AY112" s="18" t="s">
        <v>218</v>
      </c>
      <c r="BE112" s="211">
        <f>IF(N112="základní",J112,0)</f>
        <v>0</v>
      </c>
      <c r="BF112" s="211">
        <f>IF(N112="snížená",J112,0)</f>
        <v>0</v>
      </c>
      <c r="BG112" s="211">
        <f>IF(N112="zákl. přenesená",J112,0)</f>
        <v>0</v>
      </c>
      <c r="BH112" s="211">
        <f>IF(N112="sníž. přenesená",J112,0)</f>
        <v>0</v>
      </c>
      <c r="BI112" s="211">
        <f>IF(N112="nulová",J112,0)</f>
        <v>0</v>
      </c>
      <c r="BJ112" s="18" t="s">
        <v>217</v>
      </c>
      <c r="BK112" s="211">
        <f>ROUND(I112*H112,2)</f>
        <v>0</v>
      </c>
      <c r="BL112" s="18" t="s">
        <v>217</v>
      </c>
      <c r="BM112" s="210" t="s">
        <v>330</v>
      </c>
    </row>
    <row r="113" s="2" customFormat="1">
      <c r="A113" s="40"/>
      <c r="B113" s="41"/>
      <c r="C113" s="42"/>
      <c r="D113" s="212" t="s">
        <v>220</v>
      </c>
      <c r="E113" s="42"/>
      <c r="F113" s="213" t="s">
        <v>449</v>
      </c>
      <c r="G113" s="42"/>
      <c r="H113" s="42"/>
      <c r="I113" s="214"/>
      <c r="J113" s="42"/>
      <c r="K113" s="42"/>
      <c r="L113" s="46"/>
      <c r="M113" s="215"/>
      <c r="N113" s="216"/>
      <c r="O113" s="87"/>
      <c r="P113" s="87"/>
      <c r="Q113" s="87"/>
      <c r="R113" s="87"/>
      <c r="S113" s="87"/>
      <c r="T113" s="87"/>
      <c r="U113" s="88"/>
      <c r="V113" s="40"/>
      <c r="W113" s="40"/>
      <c r="X113" s="40"/>
      <c r="Y113" s="40"/>
      <c r="Z113" s="40"/>
      <c r="AA113" s="40"/>
      <c r="AB113" s="40"/>
      <c r="AC113" s="40"/>
      <c r="AD113" s="40"/>
      <c r="AE113" s="40"/>
      <c r="AT113" s="18" t="s">
        <v>220</v>
      </c>
      <c r="AU113" s="18" t="s">
        <v>80</v>
      </c>
    </row>
    <row r="114" s="2" customFormat="1">
      <c r="A114" s="40"/>
      <c r="B114" s="41"/>
      <c r="C114" s="42"/>
      <c r="D114" s="212" t="s">
        <v>234</v>
      </c>
      <c r="E114" s="42"/>
      <c r="F114" s="239" t="s">
        <v>450</v>
      </c>
      <c r="G114" s="42"/>
      <c r="H114" s="42"/>
      <c r="I114" s="214"/>
      <c r="J114" s="42"/>
      <c r="K114" s="42"/>
      <c r="L114" s="46"/>
      <c r="M114" s="215"/>
      <c r="N114" s="216"/>
      <c r="O114" s="87"/>
      <c r="P114" s="87"/>
      <c r="Q114" s="87"/>
      <c r="R114" s="87"/>
      <c r="S114" s="87"/>
      <c r="T114" s="87"/>
      <c r="U114" s="88"/>
      <c r="V114" s="40"/>
      <c r="W114" s="40"/>
      <c r="X114" s="40"/>
      <c r="Y114" s="40"/>
      <c r="Z114" s="40"/>
      <c r="AA114" s="40"/>
      <c r="AB114" s="40"/>
      <c r="AC114" s="40"/>
      <c r="AD114" s="40"/>
      <c r="AE114" s="40"/>
      <c r="AT114" s="18" t="s">
        <v>234</v>
      </c>
      <c r="AU114" s="18" t="s">
        <v>80</v>
      </c>
    </row>
    <row r="115" s="2" customFormat="1" ht="66.75" customHeight="1">
      <c r="A115" s="40"/>
      <c r="B115" s="41"/>
      <c r="C115" s="199" t="s">
        <v>266</v>
      </c>
      <c r="D115" s="279" t="s">
        <v>212</v>
      </c>
      <c r="E115" s="200" t="s">
        <v>451</v>
      </c>
      <c r="F115" s="201" t="s">
        <v>452</v>
      </c>
      <c r="G115" s="202" t="s">
        <v>273</v>
      </c>
      <c r="H115" s="203">
        <v>14</v>
      </c>
      <c r="I115" s="204"/>
      <c r="J115" s="205">
        <f>ROUND(I115*H115,2)</f>
        <v>0</v>
      </c>
      <c r="K115" s="201" t="s">
        <v>39</v>
      </c>
      <c r="L115" s="46"/>
      <c r="M115" s="206" t="s">
        <v>39</v>
      </c>
      <c r="N115" s="207" t="s">
        <v>53</v>
      </c>
      <c r="O115" s="87"/>
      <c r="P115" s="208">
        <f>O115*H115</f>
        <v>0</v>
      </c>
      <c r="Q115" s="208">
        <v>0</v>
      </c>
      <c r="R115" s="208">
        <f>Q115*H115</f>
        <v>0</v>
      </c>
      <c r="S115" s="208">
        <v>0</v>
      </c>
      <c r="T115" s="208">
        <f>S115*H115</f>
        <v>0</v>
      </c>
      <c r="U115" s="209" t="s">
        <v>39</v>
      </c>
      <c r="V115" s="40"/>
      <c r="W115" s="40"/>
      <c r="X115" s="40"/>
      <c r="Y115" s="40"/>
      <c r="Z115" s="40"/>
      <c r="AA115" s="40"/>
      <c r="AB115" s="40"/>
      <c r="AC115" s="40"/>
      <c r="AD115" s="40"/>
      <c r="AE115" s="40"/>
      <c r="AR115" s="210" t="s">
        <v>217</v>
      </c>
      <c r="AT115" s="210" t="s">
        <v>212</v>
      </c>
      <c r="AU115" s="210" t="s">
        <v>80</v>
      </c>
      <c r="AY115" s="18" t="s">
        <v>218</v>
      </c>
      <c r="BE115" s="211">
        <f>IF(N115="základní",J115,0)</f>
        <v>0</v>
      </c>
      <c r="BF115" s="211">
        <f>IF(N115="snížená",J115,0)</f>
        <v>0</v>
      </c>
      <c r="BG115" s="211">
        <f>IF(N115="zákl. přenesená",J115,0)</f>
        <v>0</v>
      </c>
      <c r="BH115" s="211">
        <f>IF(N115="sníž. přenesená",J115,0)</f>
        <v>0</v>
      </c>
      <c r="BI115" s="211">
        <f>IF(N115="nulová",J115,0)</f>
        <v>0</v>
      </c>
      <c r="BJ115" s="18" t="s">
        <v>217</v>
      </c>
      <c r="BK115" s="211">
        <f>ROUND(I115*H115,2)</f>
        <v>0</v>
      </c>
      <c r="BL115" s="18" t="s">
        <v>217</v>
      </c>
      <c r="BM115" s="210" t="s">
        <v>251</v>
      </c>
    </row>
    <row r="116" s="2" customFormat="1">
      <c r="A116" s="40"/>
      <c r="B116" s="41"/>
      <c r="C116" s="42"/>
      <c r="D116" s="212" t="s">
        <v>220</v>
      </c>
      <c r="E116" s="42"/>
      <c r="F116" s="213" t="s">
        <v>453</v>
      </c>
      <c r="G116" s="42"/>
      <c r="H116" s="42"/>
      <c r="I116" s="214"/>
      <c r="J116" s="42"/>
      <c r="K116" s="42"/>
      <c r="L116" s="46"/>
      <c r="M116" s="215"/>
      <c r="N116" s="216"/>
      <c r="O116" s="87"/>
      <c r="P116" s="87"/>
      <c r="Q116" s="87"/>
      <c r="R116" s="87"/>
      <c r="S116" s="87"/>
      <c r="T116" s="87"/>
      <c r="U116" s="88"/>
      <c r="V116" s="40"/>
      <c r="W116" s="40"/>
      <c r="X116" s="40"/>
      <c r="Y116" s="40"/>
      <c r="Z116" s="40"/>
      <c r="AA116" s="40"/>
      <c r="AB116" s="40"/>
      <c r="AC116" s="40"/>
      <c r="AD116" s="40"/>
      <c r="AE116" s="40"/>
      <c r="AT116" s="18" t="s">
        <v>220</v>
      </c>
      <c r="AU116" s="18" t="s">
        <v>80</v>
      </c>
    </row>
    <row r="117" s="2" customFormat="1">
      <c r="A117" s="40"/>
      <c r="B117" s="41"/>
      <c r="C117" s="42"/>
      <c r="D117" s="212" t="s">
        <v>234</v>
      </c>
      <c r="E117" s="42"/>
      <c r="F117" s="239" t="s">
        <v>454</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234</v>
      </c>
      <c r="AU117" s="18" t="s">
        <v>80</v>
      </c>
    </row>
    <row r="118" s="2" customFormat="1" ht="66.75" customHeight="1">
      <c r="A118" s="40"/>
      <c r="B118" s="41"/>
      <c r="C118" s="199" t="s">
        <v>227</v>
      </c>
      <c r="D118" s="279" t="s">
        <v>212</v>
      </c>
      <c r="E118" s="200" t="s">
        <v>455</v>
      </c>
      <c r="F118" s="201" t="s">
        <v>456</v>
      </c>
      <c r="G118" s="202" t="s">
        <v>273</v>
      </c>
      <c r="H118" s="203">
        <v>32</v>
      </c>
      <c r="I118" s="204"/>
      <c r="J118" s="205">
        <f>ROUND(I118*H118,2)</f>
        <v>0</v>
      </c>
      <c r="K118" s="201" t="s">
        <v>39</v>
      </c>
      <c r="L118" s="46"/>
      <c r="M118" s="206" t="s">
        <v>39</v>
      </c>
      <c r="N118" s="207" t="s">
        <v>53</v>
      </c>
      <c r="O118" s="87"/>
      <c r="P118" s="208">
        <f>O118*H118</f>
        <v>0</v>
      </c>
      <c r="Q118" s="208">
        <v>0</v>
      </c>
      <c r="R118" s="208">
        <f>Q118*H118</f>
        <v>0</v>
      </c>
      <c r="S118" s="208">
        <v>0</v>
      </c>
      <c r="T118" s="208">
        <f>S118*H118</f>
        <v>0</v>
      </c>
      <c r="U118" s="209" t="s">
        <v>39</v>
      </c>
      <c r="V118" s="40"/>
      <c r="W118" s="40"/>
      <c r="X118" s="40"/>
      <c r="Y118" s="40"/>
      <c r="Z118" s="40"/>
      <c r="AA118" s="40"/>
      <c r="AB118" s="40"/>
      <c r="AC118" s="40"/>
      <c r="AD118" s="40"/>
      <c r="AE118" s="40"/>
      <c r="AR118" s="210" t="s">
        <v>217</v>
      </c>
      <c r="AT118" s="210" t="s">
        <v>212</v>
      </c>
      <c r="AU118" s="210" t="s">
        <v>80</v>
      </c>
      <c r="AY118" s="18" t="s">
        <v>218</v>
      </c>
      <c r="BE118" s="211">
        <f>IF(N118="základní",J118,0)</f>
        <v>0</v>
      </c>
      <c r="BF118" s="211">
        <f>IF(N118="snížená",J118,0)</f>
        <v>0</v>
      </c>
      <c r="BG118" s="211">
        <f>IF(N118="zákl. přenesená",J118,0)</f>
        <v>0</v>
      </c>
      <c r="BH118" s="211">
        <f>IF(N118="sníž. přenesená",J118,0)</f>
        <v>0</v>
      </c>
      <c r="BI118" s="211">
        <f>IF(N118="nulová",J118,0)</f>
        <v>0</v>
      </c>
      <c r="BJ118" s="18" t="s">
        <v>217</v>
      </c>
      <c r="BK118" s="211">
        <f>ROUND(I118*H118,2)</f>
        <v>0</v>
      </c>
      <c r="BL118" s="18" t="s">
        <v>217</v>
      </c>
      <c r="BM118" s="210" t="s">
        <v>351</v>
      </c>
    </row>
    <row r="119" s="2" customFormat="1">
      <c r="A119" s="40"/>
      <c r="B119" s="41"/>
      <c r="C119" s="42"/>
      <c r="D119" s="212" t="s">
        <v>220</v>
      </c>
      <c r="E119" s="42"/>
      <c r="F119" s="213" t="s">
        <v>457</v>
      </c>
      <c r="G119" s="42"/>
      <c r="H119" s="42"/>
      <c r="I119" s="214"/>
      <c r="J119" s="42"/>
      <c r="K119" s="42"/>
      <c r="L119" s="46"/>
      <c r="M119" s="215"/>
      <c r="N119" s="216"/>
      <c r="O119" s="87"/>
      <c r="P119" s="87"/>
      <c r="Q119" s="87"/>
      <c r="R119" s="87"/>
      <c r="S119" s="87"/>
      <c r="T119" s="87"/>
      <c r="U119" s="88"/>
      <c r="V119" s="40"/>
      <c r="W119" s="40"/>
      <c r="X119" s="40"/>
      <c r="Y119" s="40"/>
      <c r="Z119" s="40"/>
      <c r="AA119" s="40"/>
      <c r="AB119" s="40"/>
      <c r="AC119" s="40"/>
      <c r="AD119" s="40"/>
      <c r="AE119" s="40"/>
      <c r="AT119" s="18" t="s">
        <v>220</v>
      </c>
      <c r="AU119" s="18" t="s">
        <v>80</v>
      </c>
    </row>
    <row r="120" s="2" customFormat="1">
      <c r="A120" s="40"/>
      <c r="B120" s="41"/>
      <c r="C120" s="42"/>
      <c r="D120" s="212" t="s">
        <v>234</v>
      </c>
      <c r="E120" s="42"/>
      <c r="F120" s="239" t="s">
        <v>458</v>
      </c>
      <c r="G120" s="42"/>
      <c r="H120" s="42"/>
      <c r="I120" s="214"/>
      <c r="J120" s="42"/>
      <c r="K120" s="42"/>
      <c r="L120" s="46"/>
      <c r="M120" s="215"/>
      <c r="N120" s="216"/>
      <c r="O120" s="87"/>
      <c r="P120" s="87"/>
      <c r="Q120" s="87"/>
      <c r="R120" s="87"/>
      <c r="S120" s="87"/>
      <c r="T120" s="87"/>
      <c r="U120" s="88"/>
      <c r="V120" s="40"/>
      <c r="W120" s="40"/>
      <c r="X120" s="40"/>
      <c r="Y120" s="40"/>
      <c r="Z120" s="40"/>
      <c r="AA120" s="40"/>
      <c r="AB120" s="40"/>
      <c r="AC120" s="40"/>
      <c r="AD120" s="40"/>
      <c r="AE120" s="40"/>
      <c r="AT120" s="18" t="s">
        <v>234</v>
      </c>
      <c r="AU120" s="18" t="s">
        <v>80</v>
      </c>
    </row>
    <row r="121" s="2" customFormat="1">
      <c r="A121" s="40"/>
      <c r="B121" s="41"/>
      <c r="C121" s="199" t="s">
        <v>278</v>
      </c>
      <c r="D121" s="279" t="s">
        <v>212</v>
      </c>
      <c r="E121" s="200" t="s">
        <v>249</v>
      </c>
      <c r="F121" s="201" t="s">
        <v>459</v>
      </c>
      <c r="G121" s="202" t="s">
        <v>239</v>
      </c>
      <c r="H121" s="203">
        <v>22</v>
      </c>
      <c r="I121" s="204"/>
      <c r="J121" s="205">
        <f>ROUND(I121*H121,2)</f>
        <v>0</v>
      </c>
      <c r="K121" s="201" t="s">
        <v>39</v>
      </c>
      <c r="L121" s="46"/>
      <c r="M121" s="206" t="s">
        <v>39</v>
      </c>
      <c r="N121" s="207" t="s">
        <v>53</v>
      </c>
      <c r="O121" s="87"/>
      <c r="P121" s="208">
        <f>O121*H121</f>
        <v>0</v>
      </c>
      <c r="Q121" s="208">
        <v>0</v>
      </c>
      <c r="R121" s="208">
        <f>Q121*H121</f>
        <v>0</v>
      </c>
      <c r="S121" s="208">
        <v>0</v>
      </c>
      <c r="T121" s="208">
        <f>S121*H121</f>
        <v>0</v>
      </c>
      <c r="U121" s="209" t="s">
        <v>39</v>
      </c>
      <c r="V121" s="40"/>
      <c r="W121" s="40"/>
      <c r="X121" s="40"/>
      <c r="Y121" s="40"/>
      <c r="Z121" s="40"/>
      <c r="AA121" s="40"/>
      <c r="AB121" s="40"/>
      <c r="AC121" s="40"/>
      <c r="AD121" s="40"/>
      <c r="AE121" s="40"/>
      <c r="AR121" s="210" t="s">
        <v>217</v>
      </c>
      <c r="AT121" s="210" t="s">
        <v>212</v>
      </c>
      <c r="AU121" s="210" t="s">
        <v>80</v>
      </c>
      <c r="AY121" s="18" t="s">
        <v>218</v>
      </c>
      <c r="BE121" s="211">
        <f>IF(N121="základní",J121,0)</f>
        <v>0</v>
      </c>
      <c r="BF121" s="211">
        <f>IF(N121="snížená",J121,0)</f>
        <v>0</v>
      </c>
      <c r="BG121" s="211">
        <f>IF(N121="zákl. přenesená",J121,0)</f>
        <v>0</v>
      </c>
      <c r="BH121" s="211">
        <f>IF(N121="sníž. přenesená",J121,0)</f>
        <v>0</v>
      </c>
      <c r="BI121" s="211">
        <f>IF(N121="nulová",J121,0)</f>
        <v>0</v>
      </c>
      <c r="BJ121" s="18" t="s">
        <v>217</v>
      </c>
      <c r="BK121" s="211">
        <f>ROUND(I121*H121,2)</f>
        <v>0</v>
      </c>
      <c r="BL121" s="18" t="s">
        <v>217</v>
      </c>
      <c r="BM121" s="210" t="s">
        <v>363</v>
      </c>
    </row>
    <row r="122" s="2" customFormat="1">
      <c r="A122" s="40"/>
      <c r="B122" s="41"/>
      <c r="C122" s="42"/>
      <c r="D122" s="212" t="s">
        <v>220</v>
      </c>
      <c r="E122" s="42"/>
      <c r="F122" s="213" t="s">
        <v>459</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220</v>
      </c>
      <c r="AU122" s="18" t="s">
        <v>80</v>
      </c>
    </row>
    <row r="123" s="2" customFormat="1" ht="78" customHeight="1">
      <c r="A123" s="40"/>
      <c r="B123" s="41"/>
      <c r="C123" s="199" t="s">
        <v>232</v>
      </c>
      <c r="D123" s="279" t="s">
        <v>212</v>
      </c>
      <c r="E123" s="200" t="s">
        <v>460</v>
      </c>
      <c r="F123" s="201" t="s">
        <v>461</v>
      </c>
      <c r="G123" s="202" t="s">
        <v>273</v>
      </c>
      <c r="H123" s="203">
        <v>53.607999999999997</v>
      </c>
      <c r="I123" s="204"/>
      <c r="J123" s="205">
        <f>ROUND(I123*H123,2)</f>
        <v>0</v>
      </c>
      <c r="K123" s="201" t="s">
        <v>39</v>
      </c>
      <c r="L123" s="46"/>
      <c r="M123" s="206" t="s">
        <v>39</v>
      </c>
      <c r="N123" s="207" t="s">
        <v>53</v>
      </c>
      <c r="O123" s="87"/>
      <c r="P123" s="208">
        <f>O123*H123</f>
        <v>0</v>
      </c>
      <c r="Q123" s="208">
        <v>0</v>
      </c>
      <c r="R123" s="208">
        <f>Q123*H123</f>
        <v>0</v>
      </c>
      <c r="S123" s="208">
        <v>0</v>
      </c>
      <c r="T123" s="208">
        <f>S123*H123</f>
        <v>0</v>
      </c>
      <c r="U123" s="209" t="s">
        <v>39</v>
      </c>
      <c r="V123" s="40"/>
      <c r="W123" s="40"/>
      <c r="X123" s="40"/>
      <c r="Y123" s="40"/>
      <c r="Z123" s="40"/>
      <c r="AA123" s="40"/>
      <c r="AB123" s="40"/>
      <c r="AC123" s="40"/>
      <c r="AD123" s="40"/>
      <c r="AE123" s="40"/>
      <c r="AR123" s="210" t="s">
        <v>217</v>
      </c>
      <c r="AT123" s="210" t="s">
        <v>212</v>
      </c>
      <c r="AU123" s="210" t="s">
        <v>80</v>
      </c>
      <c r="AY123" s="18" t="s">
        <v>218</v>
      </c>
      <c r="BE123" s="211">
        <f>IF(N123="základní",J123,0)</f>
        <v>0</v>
      </c>
      <c r="BF123" s="211">
        <f>IF(N123="snížená",J123,0)</f>
        <v>0</v>
      </c>
      <c r="BG123" s="211">
        <f>IF(N123="zákl. přenesená",J123,0)</f>
        <v>0</v>
      </c>
      <c r="BH123" s="211">
        <f>IF(N123="sníž. přenesená",J123,0)</f>
        <v>0</v>
      </c>
      <c r="BI123" s="211">
        <f>IF(N123="nulová",J123,0)</f>
        <v>0</v>
      </c>
      <c r="BJ123" s="18" t="s">
        <v>217</v>
      </c>
      <c r="BK123" s="211">
        <f>ROUND(I123*H123,2)</f>
        <v>0</v>
      </c>
      <c r="BL123" s="18" t="s">
        <v>217</v>
      </c>
      <c r="BM123" s="210" t="s">
        <v>375</v>
      </c>
    </row>
    <row r="124" s="2" customFormat="1">
      <c r="A124" s="40"/>
      <c r="B124" s="41"/>
      <c r="C124" s="42"/>
      <c r="D124" s="212" t="s">
        <v>220</v>
      </c>
      <c r="E124" s="42"/>
      <c r="F124" s="213" t="s">
        <v>462</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220</v>
      </c>
      <c r="AU124" s="18" t="s">
        <v>80</v>
      </c>
    </row>
    <row r="125" s="2" customFormat="1">
      <c r="A125" s="40"/>
      <c r="B125" s="41"/>
      <c r="C125" s="42"/>
      <c r="D125" s="212" t="s">
        <v>234</v>
      </c>
      <c r="E125" s="42"/>
      <c r="F125" s="239" t="s">
        <v>463</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234</v>
      </c>
      <c r="AU125" s="18" t="s">
        <v>80</v>
      </c>
    </row>
    <row r="126" s="2" customFormat="1">
      <c r="A126" s="40"/>
      <c r="B126" s="41"/>
      <c r="C126" s="199" t="s">
        <v>288</v>
      </c>
      <c r="D126" s="279" t="s">
        <v>212</v>
      </c>
      <c r="E126" s="200" t="s">
        <v>464</v>
      </c>
      <c r="F126" s="201" t="s">
        <v>465</v>
      </c>
      <c r="G126" s="202" t="s">
        <v>263</v>
      </c>
      <c r="H126" s="203">
        <v>20</v>
      </c>
      <c r="I126" s="204"/>
      <c r="J126" s="205">
        <f>ROUND(I126*H126,2)</f>
        <v>0</v>
      </c>
      <c r="K126" s="201" t="s">
        <v>39</v>
      </c>
      <c r="L126" s="46"/>
      <c r="M126" s="206" t="s">
        <v>39</v>
      </c>
      <c r="N126" s="207" t="s">
        <v>53</v>
      </c>
      <c r="O126" s="87"/>
      <c r="P126" s="208">
        <f>O126*H126</f>
        <v>0</v>
      </c>
      <c r="Q126" s="208">
        <v>0</v>
      </c>
      <c r="R126" s="208">
        <f>Q126*H126</f>
        <v>0</v>
      </c>
      <c r="S126" s="208">
        <v>0</v>
      </c>
      <c r="T126" s="208">
        <f>S126*H126</f>
        <v>0</v>
      </c>
      <c r="U126" s="209" t="s">
        <v>39</v>
      </c>
      <c r="V126" s="40"/>
      <c r="W126" s="40"/>
      <c r="X126" s="40"/>
      <c r="Y126" s="40"/>
      <c r="Z126" s="40"/>
      <c r="AA126" s="40"/>
      <c r="AB126" s="40"/>
      <c r="AC126" s="40"/>
      <c r="AD126" s="40"/>
      <c r="AE126" s="40"/>
      <c r="AR126" s="210" t="s">
        <v>217</v>
      </c>
      <c r="AT126" s="210" t="s">
        <v>212</v>
      </c>
      <c r="AU126" s="210" t="s">
        <v>80</v>
      </c>
      <c r="AY126" s="18" t="s">
        <v>218</v>
      </c>
      <c r="BE126" s="211">
        <f>IF(N126="základní",J126,0)</f>
        <v>0</v>
      </c>
      <c r="BF126" s="211">
        <f>IF(N126="snížená",J126,0)</f>
        <v>0</v>
      </c>
      <c r="BG126" s="211">
        <f>IF(N126="zákl. přenesená",J126,0)</f>
        <v>0</v>
      </c>
      <c r="BH126" s="211">
        <f>IF(N126="sníž. přenesená",J126,0)</f>
        <v>0</v>
      </c>
      <c r="BI126" s="211">
        <f>IF(N126="nulová",J126,0)</f>
        <v>0</v>
      </c>
      <c r="BJ126" s="18" t="s">
        <v>217</v>
      </c>
      <c r="BK126" s="211">
        <f>ROUND(I126*H126,2)</f>
        <v>0</v>
      </c>
      <c r="BL126" s="18" t="s">
        <v>217</v>
      </c>
      <c r="BM126" s="210" t="s">
        <v>257</v>
      </c>
    </row>
    <row r="127" s="2" customFormat="1">
      <c r="A127" s="40"/>
      <c r="B127" s="41"/>
      <c r="C127" s="42"/>
      <c r="D127" s="212" t="s">
        <v>220</v>
      </c>
      <c r="E127" s="42"/>
      <c r="F127" s="213" t="s">
        <v>466</v>
      </c>
      <c r="G127" s="42"/>
      <c r="H127" s="42"/>
      <c r="I127" s="214"/>
      <c r="J127" s="42"/>
      <c r="K127" s="42"/>
      <c r="L127" s="46"/>
      <c r="M127" s="215"/>
      <c r="N127" s="216"/>
      <c r="O127" s="87"/>
      <c r="P127" s="87"/>
      <c r="Q127" s="87"/>
      <c r="R127" s="87"/>
      <c r="S127" s="87"/>
      <c r="T127" s="87"/>
      <c r="U127" s="88"/>
      <c r="V127" s="40"/>
      <c r="W127" s="40"/>
      <c r="X127" s="40"/>
      <c r="Y127" s="40"/>
      <c r="Z127" s="40"/>
      <c r="AA127" s="40"/>
      <c r="AB127" s="40"/>
      <c r="AC127" s="40"/>
      <c r="AD127" s="40"/>
      <c r="AE127" s="40"/>
      <c r="AT127" s="18" t="s">
        <v>220</v>
      </c>
      <c r="AU127" s="18" t="s">
        <v>80</v>
      </c>
    </row>
    <row r="128" s="2" customFormat="1">
      <c r="A128" s="40"/>
      <c r="B128" s="41"/>
      <c r="C128" s="199" t="s">
        <v>240</v>
      </c>
      <c r="D128" s="279" t="s">
        <v>212</v>
      </c>
      <c r="E128" s="200" t="s">
        <v>467</v>
      </c>
      <c r="F128" s="201" t="s">
        <v>468</v>
      </c>
      <c r="G128" s="202" t="s">
        <v>263</v>
      </c>
      <c r="H128" s="203">
        <v>2</v>
      </c>
      <c r="I128" s="204"/>
      <c r="J128" s="205">
        <f>ROUND(I128*H128,2)</f>
        <v>0</v>
      </c>
      <c r="K128" s="201" t="s">
        <v>39</v>
      </c>
      <c r="L128" s="46"/>
      <c r="M128" s="206" t="s">
        <v>39</v>
      </c>
      <c r="N128" s="207" t="s">
        <v>53</v>
      </c>
      <c r="O128" s="87"/>
      <c r="P128" s="208">
        <f>O128*H128</f>
        <v>0</v>
      </c>
      <c r="Q128" s="208">
        <v>0</v>
      </c>
      <c r="R128" s="208">
        <f>Q128*H128</f>
        <v>0</v>
      </c>
      <c r="S128" s="208">
        <v>0</v>
      </c>
      <c r="T128" s="208">
        <f>S128*H128</f>
        <v>0</v>
      </c>
      <c r="U128" s="209" t="s">
        <v>39</v>
      </c>
      <c r="V128" s="40"/>
      <c r="W128" s="40"/>
      <c r="X128" s="40"/>
      <c r="Y128" s="40"/>
      <c r="Z128" s="40"/>
      <c r="AA128" s="40"/>
      <c r="AB128" s="40"/>
      <c r="AC128" s="40"/>
      <c r="AD128" s="40"/>
      <c r="AE128" s="40"/>
      <c r="AR128" s="210" t="s">
        <v>217</v>
      </c>
      <c r="AT128" s="210" t="s">
        <v>212</v>
      </c>
      <c r="AU128" s="210" t="s">
        <v>80</v>
      </c>
      <c r="AY128" s="18" t="s">
        <v>218</v>
      </c>
      <c r="BE128" s="211">
        <f>IF(N128="základní",J128,0)</f>
        <v>0</v>
      </c>
      <c r="BF128" s="211">
        <f>IF(N128="snížená",J128,0)</f>
        <v>0</v>
      </c>
      <c r="BG128" s="211">
        <f>IF(N128="zákl. přenesená",J128,0)</f>
        <v>0</v>
      </c>
      <c r="BH128" s="211">
        <f>IF(N128="sníž. přenesená",J128,0)</f>
        <v>0</v>
      </c>
      <c r="BI128" s="211">
        <f>IF(N128="nulová",J128,0)</f>
        <v>0</v>
      </c>
      <c r="BJ128" s="18" t="s">
        <v>217</v>
      </c>
      <c r="BK128" s="211">
        <f>ROUND(I128*H128,2)</f>
        <v>0</v>
      </c>
      <c r="BL128" s="18" t="s">
        <v>217</v>
      </c>
      <c r="BM128" s="210" t="s">
        <v>264</v>
      </c>
    </row>
    <row r="129" s="2" customFormat="1">
      <c r="A129" s="40"/>
      <c r="B129" s="41"/>
      <c r="C129" s="42"/>
      <c r="D129" s="212" t="s">
        <v>220</v>
      </c>
      <c r="E129" s="42"/>
      <c r="F129" s="213" t="s">
        <v>469</v>
      </c>
      <c r="G129" s="42"/>
      <c r="H129" s="42"/>
      <c r="I129" s="214"/>
      <c r="J129" s="42"/>
      <c r="K129" s="42"/>
      <c r="L129" s="46"/>
      <c r="M129" s="215"/>
      <c r="N129" s="216"/>
      <c r="O129" s="87"/>
      <c r="P129" s="87"/>
      <c r="Q129" s="87"/>
      <c r="R129" s="87"/>
      <c r="S129" s="87"/>
      <c r="T129" s="87"/>
      <c r="U129" s="88"/>
      <c r="V129" s="40"/>
      <c r="W129" s="40"/>
      <c r="X129" s="40"/>
      <c r="Y129" s="40"/>
      <c r="Z129" s="40"/>
      <c r="AA129" s="40"/>
      <c r="AB129" s="40"/>
      <c r="AC129" s="40"/>
      <c r="AD129" s="40"/>
      <c r="AE129" s="40"/>
      <c r="AT129" s="18" t="s">
        <v>220</v>
      </c>
      <c r="AU129" s="18" t="s">
        <v>80</v>
      </c>
    </row>
    <row r="130" s="2" customFormat="1" ht="66.75" customHeight="1">
      <c r="A130" s="40"/>
      <c r="B130" s="41"/>
      <c r="C130" s="199" t="s">
        <v>8</v>
      </c>
      <c r="D130" s="279" t="s">
        <v>212</v>
      </c>
      <c r="E130" s="200" t="s">
        <v>470</v>
      </c>
      <c r="F130" s="201" t="s">
        <v>471</v>
      </c>
      <c r="G130" s="202" t="s">
        <v>263</v>
      </c>
      <c r="H130" s="203">
        <v>4</v>
      </c>
      <c r="I130" s="204"/>
      <c r="J130" s="205">
        <f>ROUND(I130*H130,2)</f>
        <v>0</v>
      </c>
      <c r="K130" s="201" t="s">
        <v>39</v>
      </c>
      <c r="L130" s="46"/>
      <c r="M130" s="206" t="s">
        <v>39</v>
      </c>
      <c r="N130" s="207" t="s">
        <v>53</v>
      </c>
      <c r="O130" s="87"/>
      <c r="P130" s="208">
        <f>O130*H130</f>
        <v>0</v>
      </c>
      <c r="Q130" s="208">
        <v>0</v>
      </c>
      <c r="R130" s="208">
        <f>Q130*H130</f>
        <v>0</v>
      </c>
      <c r="S130" s="208">
        <v>0</v>
      </c>
      <c r="T130" s="208">
        <f>S130*H130</f>
        <v>0</v>
      </c>
      <c r="U130" s="209" t="s">
        <v>39</v>
      </c>
      <c r="V130" s="40"/>
      <c r="W130" s="40"/>
      <c r="X130" s="40"/>
      <c r="Y130" s="40"/>
      <c r="Z130" s="40"/>
      <c r="AA130" s="40"/>
      <c r="AB130" s="40"/>
      <c r="AC130" s="40"/>
      <c r="AD130" s="40"/>
      <c r="AE130" s="40"/>
      <c r="AR130" s="210" t="s">
        <v>217</v>
      </c>
      <c r="AT130" s="210" t="s">
        <v>212</v>
      </c>
      <c r="AU130" s="210" t="s">
        <v>80</v>
      </c>
      <c r="AY130" s="18" t="s">
        <v>218</v>
      </c>
      <c r="BE130" s="211">
        <f>IF(N130="základní",J130,0)</f>
        <v>0</v>
      </c>
      <c r="BF130" s="211">
        <f>IF(N130="snížená",J130,0)</f>
        <v>0</v>
      </c>
      <c r="BG130" s="211">
        <f>IF(N130="zákl. přenesená",J130,0)</f>
        <v>0</v>
      </c>
      <c r="BH130" s="211">
        <f>IF(N130="sníž. přenesená",J130,0)</f>
        <v>0</v>
      </c>
      <c r="BI130" s="211">
        <f>IF(N130="nulová",J130,0)</f>
        <v>0</v>
      </c>
      <c r="BJ130" s="18" t="s">
        <v>217</v>
      </c>
      <c r="BK130" s="211">
        <f>ROUND(I130*H130,2)</f>
        <v>0</v>
      </c>
      <c r="BL130" s="18" t="s">
        <v>217</v>
      </c>
      <c r="BM130" s="210" t="s">
        <v>409</v>
      </c>
    </row>
    <row r="131" s="2" customFormat="1">
      <c r="A131" s="40"/>
      <c r="B131" s="41"/>
      <c r="C131" s="42"/>
      <c r="D131" s="212" t="s">
        <v>220</v>
      </c>
      <c r="E131" s="42"/>
      <c r="F131" s="213" t="s">
        <v>472</v>
      </c>
      <c r="G131" s="42"/>
      <c r="H131" s="42"/>
      <c r="I131" s="214"/>
      <c r="J131" s="42"/>
      <c r="K131" s="42"/>
      <c r="L131" s="46"/>
      <c r="M131" s="215"/>
      <c r="N131" s="216"/>
      <c r="O131" s="87"/>
      <c r="P131" s="87"/>
      <c r="Q131" s="87"/>
      <c r="R131" s="87"/>
      <c r="S131" s="87"/>
      <c r="T131" s="87"/>
      <c r="U131" s="88"/>
      <c r="V131" s="40"/>
      <c r="W131" s="40"/>
      <c r="X131" s="40"/>
      <c r="Y131" s="40"/>
      <c r="Z131" s="40"/>
      <c r="AA131" s="40"/>
      <c r="AB131" s="40"/>
      <c r="AC131" s="40"/>
      <c r="AD131" s="40"/>
      <c r="AE131" s="40"/>
      <c r="AT131" s="18" t="s">
        <v>220</v>
      </c>
      <c r="AU131" s="18" t="s">
        <v>80</v>
      </c>
    </row>
    <row r="132" s="2" customFormat="1">
      <c r="A132" s="40"/>
      <c r="B132" s="41"/>
      <c r="C132" s="199" t="s">
        <v>246</v>
      </c>
      <c r="D132" s="279" t="s">
        <v>212</v>
      </c>
      <c r="E132" s="200" t="s">
        <v>473</v>
      </c>
      <c r="F132" s="201" t="s">
        <v>474</v>
      </c>
      <c r="G132" s="202" t="s">
        <v>273</v>
      </c>
      <c r="H132" s="203">
        <v>53.607999999999997</v>
      </c>
      <c r="I132" s="204"/>
      <c r="J132" s="205">
        <f>ROUND(I132*H132,2)</f>
        <v>0</v>
      </c>
      <c r="K132" s="201" t="s">
        <v>39</v>
      </c>
      <c r="L132" s="46"/>
      <c r="M132" s="206" t="s">
        <v>39</v>
      </c>
      <c r="N132" s="207" t="s">
        <v>53</v>
      </c>
      <c r="O132" s="87"/>
      <c r="P132" s="208">
        <f>O132*H132</f>
        <v>0</v>
      </c>
      <c r="Q132" s="208">
        <v>0</v>
      </c>
      <c r="R132" s="208">
        <f>Q132*H132</f>
        <v>0</v>
      </c>
      <c r="S132" s="208">
        <v>0</v>
      </c>
      <c r="T132" s="208">
        <f>S132*H132</f>
        <v>0</v>
      </c>
      <c r="U132" s="209" t="s">
        <v>39</v>
      </c>
      <c r="V132" s="40"/>
      <c r="W132" s="40"/>
      <c r="X132" s="40"/>
      <c r="Y132" s="40"/>
      <c r="Z132" s="40"/>
      <c r="AA132" s="40"/>
      <c r="AB132" s="40"/>
      <c r="AC132" s="40"/>
      <c r="AD132" s="40"/>
      <c r="AE132" s="40"/>
      <c r="AR132" s="210" t="s">
        <v>217</v>
      </c>
      <c r="AT132" s="210" t="s">
        <v>212</v>
      </c>
      <c r="AU132" s="210" t="s">
        <v>80</v>
      </c>
      <c r="AY132" s="18" t="s">
        <v>218</v>
      </c>
      <c r="BE132" s="211">
        <f>IF(N132="základní",J132,0)</f>
        <v>0</v>
      </c>
      <c r="BF132" s="211">
        <f>IF(N132="snížená",J132,0)</f>
        <v>0</v>
      </c>
      <c r="BG132" s="211">
        <f>IF(N132="zákl. přenesená",J132,0)</f>
        <v>0</v>
      </c>
      <c r="BH132" s="211">
        <f>IF(N132="sníž. přenesená",J132,0)</f>
        <v>0</v>
      </c>
      <c r="BI132" s="211">
        <f>IF(N132="nulová",J132,0)</f>
        <v>0</v>
      </c>
      <c r="BJ132" s="18" t="s">
        <v>217</v>
      </c>
      <c r="BK132" s="211">
        <f>ROUND(I132*H132,2)</f>
        <v>0</v>
      </c>
      <c r="BL132" s="18" t="s">
        <v>217</v>
      </c>
      <c r="BM132" s="210" t="s">
        <v>269</v>
      </c>
    </row>
    <row r="133" s="2" customFormat="1">
      <c r="A133" s="40"/>
      <c r="B133" s="41"/>
      <c r="C133" s="42"/>
      <c r="D133" s="212" t="s">
        <v>220</v>
      </c>
      <c r="E133" s="42"/>
      <c r="F133" s="213" t="s">
        <v>474</v>
      </c>
      <c r="G133" s="42"/>
      <c r="H133" s="42"/>
      <c r="I133" s="214"/>
      <c r="J133" s="42"/>
      <c r="K133" s="42"/>
      <c r="L133" s="46"/>
      <c r="M133" s="215"/>
      <c r="N133" s="216"/>
      <c r="O133" s="87"/>
      <c r="P133" s="87"/>
      <c r="Q133" s="87"/>
      <c r="R133" s="87"/>
      <c r="S133" s="87"/>
      <c r="T133" s="87"/>
      <c r="U133" s="88"/>
      <c r="V133" s="40"/>
      <c r="W133" s="40"/>
      <c r="X133" s="40"/>
      <c r="Y133" s="40"/>
      <c r="Z133" s="40"/>
      <c r="AA133" s="40"/>
      <c r="AB133" s="40"/>
      <c r="AC133" s="40"/>
      <c r="AD133" s="40"/>
      <c r="AE133" s="40"/>
      <c r="AT133" s="18" t="s">
        <v>220</v>
      </c>
      <c r="AU133" s="18" t="s">
        <v>80</v>
      </c>
    </row>
    <row r="134" s="12" customFormat="1">
      <c r="A134" s="12"/>
      <c r="B134" s="217"/>
      <c r="C134" s="218"/>
      <c r="D134" s="212" t="s">
        <v>222</v>
      </c>
      <c r="E134" s="219" t="s">
        <v>39</v>
      </c>
      <c r="F134" s="220" t="s">
        <v>475</v>
      </c>
      <c r="G134" s="218"/>
      <c r="H134" s="221">
        <v>53.607999999999997</v>
      </c>
      <c r="I134" s="222"/>
      <c r="J134" s="218"/>
      <c r="K134" s="218"/>
      <c r="L134" s="223"/>
      <c r="M134" s="224"/>
      <c r="N134" s="225"/>
      <c r="O134" s="225"/>
      <c r="P134" s="225"/>
      <c r="Q134" s="225"/>
      <c r="R134" s="225"/>
      <c r="S134" s="225"/>
      <c r="T134" s="225"/>
      <c r="U134" s="226"/>
      <c r="V134" s="12"/>
      <c r="W134" s="12"/>
      <c r="X134" s="12"/>
      <c r="Y134" s="12"/>
      <c r="Z134" s="12"/>
      <c r="AA134" s="12"/>
      <c r="AB134" s="12"/>
      <c r="AC134" s="12"/>
      <c r="AD134" s="12"/>
      <c r="AE134" s="12"/>
      <c r="AT134" s="227" t="s">
        <v>222</v>
      </c>
      <c r="AU134" s="227" t="s">
        <v>80</v>
      </c>
      <c r="AV134" s="12" t="s">
        <v>89</v>
      </c>
      <c r="AW134" s="12" t="s">
        <v>41</v>
      </c>
      <c r="AX134" s="12" t="s">
        <v>80</v>
      </c>
      <c r="AY134" s="227" t="s">
        <v>218</v>
      </c>
    </row>
    <row r="135" s="13" customFormat="1">
      <c r="A135" s="13"/>
      <c r="B135" s="228"/>
      <c r="C135" s="229"/>
      <c r="D135" s="212" t="s">
        <v>222</v>
      </c>
      <c r="E135" s="230" t="s">
        <v>39</v>
      </c>
      <c r="F135" s="231" t="s">
        <v>224</v>
      </c>
      <c r="G135" s="229"/>
      <c r="H135" s="232">
        <v>53.607999999999997</v>
      </c>
      <c r="I135" s="233"/>
      <c r="J135" s="229"/>
      <c r="K135" s="229"/>
      <c r="L135" s="234"/>
      <c r="M135" s="235"/>
      <c r="N135" s="236"/>
      <c r="O135" s="236"/>
      <c r="P135" s="236"/>
      <c r="Q135" s="236"/>
      <c r="R135" s="236"/>
      <c r="S135" s="236"/>
      <c r="T135" s="236"/>
      <c r="U135" s="237"/>
      <c r="V135" s="13"/>
      <c r="W135" s="13"/>
      <c r="X135" s="13"/>
      <c r="Y135" s="13"/>
      <c r="Z135" s="13"/>
      <c r="AA135" s="13"/>
      <c r="AB135" s="13"/>
      <c r="AC135" s="13"/>
      <c r="AD135" s="13"/>
      <c r="AE135" s="13"/>
      <c r="AT135" s="238" t="s">
        <v>222</v>
      </c>
      <c r="AU135" s="238" t="s">
        <v>80</v>
      </c>
      <c r="AV135" s="13" t="s">
        <v>217</v>
      </c>
      <c r="AW135" s="13" t="s">
        <v>41</v>
      </c>
      <c r="AX135" s="13" t="s">
        <v>87</v>
      </c>
      <c r="AY135" s="238" t="s">
        <v>218</v>
      </c>
    </row>
    <row r="136" s="2" customFormat="1">
      <c r="A136" s="40"/>
      <c r="B136" s="41"/>
      <c r="C136" s="199" t="s">
        <v>312</v>
      </c>
      <c r="D136" s="279" t="s">
        <v>212</v>
      </c>
      <c r="E136" s="200" t="s">
        <v>476</v>
      </c>
      <c r="F136" s="201" t="s">
        <v>477</v>
      </c>
      <c r="G136" s="202" t="s">
        <v>273</v>
      </c>
      <c r="H136" s="203">
        <v>53.607999999999997</v>
      </c>
      <c r="I136" s="204"/>
      <c r="J136" s="205">
        <f>ROUND(I136*H136,2)</f>
        <v>0</v>
      </c>
      <c r="K136" s="201" t="s">
        <v>39</v>
      </c>
      <c r="L136" s="46"/>
      <c r="M136" s="206" t="s">
        <v>39</v>
      </c>
      <c r="N136" s="207" t="s">
        <v>53</v>
      </c>
      <c r="O136" s="87"/>
      <c r="P136" s="208">
        <f>O136*H136</f>
        <v>0</v>
      </c>
      <c r="Q136" s="208">
        <v>0</v>
      </c>
      <c r="R136" s="208">
        <f>Q136*H136</f>
        <v>0</v>
      </c>
      <c r="S136" s="208">
        <v>0</v>
      </c>
      <c r="T136" s="208">
        <f>S136*H136</f>
        <v>0</v>
      </c>
      <c r="U136" s="209" t="s">
        <v>39</v>
      </c>
      <c r="V136" s="40"/>
      <c r="W136" s="40"/>
      <c r="X136" s="40"/>
      <c r="Y136" s="40"/>
      <c r="Z136" s="40"/>
      <c r="AA136" s="40"/>
      <c r="AB136" s="40"/>
      <c r="AC136" s="40"/>
      <c r="AD136" s="40"/>
      <c r="AE136" s="40"/>
      <c r="AR136" s="210" t="s">
        <v>217</v>
      </c>
      <c r="AT136" s="210" t="s">
        <v>212</v>
      </c>
      <c r="AU136" s="210" t="s">
        <v>80</v>
      </c>
      <c r="AY136" s="18" t="s">
        <v>218</v>
      </c>
      <c r="BE136" s="211">
        <f>IF(N136="základní",J136,0)</f>
        <v>0</v>
      </c>
      <c r="BF136" s="211">
        <f>IF(N136="snížená",J136,0)</f>
        <v>0</v>
      </c>
      <c r="BG136" s="211">
        <f>IF(N136="zákl. přenesená",J136,0)</f>
        <v>0</v>
      </c>
      <c r="BH136" s="211">
        <f>IF(N136="sníž. přenesená",J136,0)</f>
        <v>0</v>
      </c>
      <c r="BI136" s="211">
        <f>IF(N136="nulová",J136,0)</f>
        <v>0</v>
      </c>
      <c r="BJ136" s="18" t="s">
        <v>217</v>
      </c>
      <c r="BK136" s="211">
        <f>ROUND(I136*H136,2)</f>
        <v>0</v>
      </c>
      <c r="BL136" s="18" t="s">
        <v>217</v>
      </c>
      <c r="BM136" s="210" t="s">
        <v>274</v>
      </c>
    </row>
    <row r="137" s="2" customFormat="1">
      <c r="A137" s="40"/>
      <c r="B137" s="41"/>
      <c r="C137" s="42"/>
      <c r="D137" s="212" t="s">
        <v>220</v>
      </c>
      <c r="E137" s="42"/>
      <c r="F137" s="213" t="s">
        <v>477</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220</v>
      </c>
      <c r="AU137" s="18" t="s">
        <v>80</v>
      </c>
    </row>
    <row r="138" s="12" customFormat="1">
      <c r="A138" s="12"/>
      <c r="B138" s="217"/>
      <c r="C138" s="218"/>
      <c r="D138" s="212" t="s">
        <v>222</v>
      </c>
      <c r="E138" s="219" t="s">
        <v>39</v>
      </c>
      <c r="F138" s="220" t="s">
        <v>475</v>
      </c>
      <c r="G138" s="218"/>
      <c r="H138" s="221">
        <v>53.607999999999997</v>
      </c>
      <c r="I138" s="222"/>
      <c r="J138" s="218"/>
      <c r="K138" s="218"/>
      <c r="L138" s="223"/>
      <c r="M138" s="224"/>
      <c r="N138" s="225"/>
      <c r="O138" s="225"/>
      <c r="P138" s="225"/>
      <c r="Q138" s="225"/>
      <c r="R138" s="225"/>
      <c r="S138" s="225"/>
      <c r="T138" s="225"/>
      <c r="U138" s="226"/>
      <c r="V138" s="12"/>
      <c r="W138" s="12"/>
      <c r="X138" s="12"/>
      <c r="Y138" s="12"/>
      <c r="Z138" s="12"/>
      <c r="AA138" s="12"/>
      <c r="AB138" s="12"/>
      <c r="AC138" s="12"/>
      <c r="AD138" s="12"/>
      <c r="AE138" s="12"/>
      <c r="AT138" s="227" t="s">
        <v>222</v>
      </c>
      <c r="AU138" s="227" t="s">
        <v>80</v>
      </c>
      <c r="AV138" s="12" t="s">
        <v>89</v>
      </c>
      <c r="AW138" s="12" t="s">
        <v>41</v>
      </c>
      <c r="AX138" s="12" t="s">
        <v>80</v>
      </c>
      <c r="AY138" s="227" t="s">
        <v>218</v>
      </c>
    </row>
    <row r="139" s="13" customFormat="1">
      <c r="A139" s="13"/>
      <c r="B139" s="228"/>
      <c r="C139" s="229"/>
      <c r="D139" s="212" t="s">
        <v>222</v>
      </c>
      <c r="E139" s="230" t="s">
        <v>39</v>
      </c>
      <c r="F139" s="231" t="s">
        <v>224</v>
      </c>
      <c r="G139" s="229"/>
      <c r="H139" s="232">
        <v>53.607999999999997</v>
      </c>
      <c r="I139" s="233"/>
      <c r="J139" s="229"/>
      <c r="K139" s="229"/>
      <c r="L139" s="234"/>
      <c r="M139" s="235"/>
      <c r="N139" s="236"/>
      <c r="O139" s="236"/>
      <c r="P139" s="236"/>
      <c r="Q139" s="236"/>
      <c r="R139" s="236"/>
      <c r="S139" s="236"/>
      <c r="T139" s="236"/>
      <c r="U139" s="237"/>
      <c r="V139" s="13"/>
      <c r="W139" s="13"/>
      <c r="X139" s="13"/>
      <c r="Y139" s="13"/>
      <c r="Z139" s="13"/>
      <c r="AA139" s="13"/>
      <c r="AB139" s="13"/>
      <c r="AC139" s="13"/>
      <c r="AD139" s="13"/>
      <c r="AE139" s="13"/>
      <c r="AT139" s="238" t="s">
        <v>222</v>
      </c>
      <c r="AU139" s="238" t="s">
        <v>80</v>
      </c>
      <c r="AV139" s="13" t="s">
        <v>217</v>
      </c>
      <c r="AW139" s="13" t="s">
        <v>41</v>
      </c>
      <c r="AX139" s="13" t="s">
        <v>87</v>
      </c>
      <c r="AY139" s="238" t="s">
        <v>218</v>
      </c>
    </row>
    <row r="140" s="2" customFormat="1" ht="44.25" customHeight="1">
      <c r="A140" s="40"/>
      <c r="B140" s="41"/>
      <c r="C140" s="199" t="s">
        <v>318</v>
      </c>
      <c r="D140" s="279" t="s">
        <v>212</v>
      </c>
      <c r="E140" s="200" t="s">
        <v>478</v>
      </c>
      <c r="F140" s="201" t="s">
        <v>479</v>
      </c>
      <c r="G140" s="202" t="s">
        <v>480</v>
      </c>
      <c r="H140" s="203">
        <v>1</v>
      </c>
      <c r="I140" s="204"/>
      <c r="J140" s="205">
        <f>ROUND(I140*H140,2)</f>
        <v>0</v>
      </c>
      <c r="K140" s="201" t="s">
        <v>39</v>
      </c>
      <c r="L140" s="46"/>
      <c r="M140" s="206" t="s">
        <v>39</v>
      </c>
      <c r="N140" s="207" t="s">
        <v>53</v>
      </c>
      <c r="O140" s="87"/>
      <c r="P140" s="208">
        <f>O140*H140</f>
        <v>0</v>
      </c>
      <c r="Q140" s="208">
        <v>0</v>
      </c>
      <c r="R140" s="208">
        <f>Q140*H140</f>
        <v>0</v>
      </c>
      <c r="S140" s="208">
        <v>0</v>
      </c>
      <c r="T140" s="208">
        <f>S140*H140</f>
        <v>0</v>
      </c>
      <c r="U140" s="209" t="s">
        <v>39</v>
      </c>
      <c r="V140" s="40"/>
      <c r="W140" s="40"/>
      <c r="X140" s="40"/>
      <c r="Y140" s="40"/>
      <c r="Z140" s="40"/>
      <c r="AA140" s="40"/>
      <c r="AB140" s="40"/>
      <c r="AC140" s="40"/>
      <c r="AD140" s="40"/>
      <c r="AE140" s="40"/>
      <c r="AR140" s="210" t="s">
        <v>217</v>
      </c>
      <c r="AT140" s="210" t="s">
        <v>212</v>
      </c>
      <c r="AU140" s="210" t="s">
        <v>80</v>
      </c>
      <c r="AY140" s="18" t="s">
        <v>218</v>
      </c>
      <c r="BE140" s="211">
        <f>IF(N140="základní",J140,0)</f>
        <v>0</v>
      </c>
      <c r="BF140" s="211">
        <f>IF(N140="snížená",J140,0)</f>
        <v>0</v>
      </c>
      <c r="BG140" s="211">
        <f>IF(N140="zákl. přenesená",J140,0)</f>
        <v>0</v>
      </c>
      <c r="BH140" s="211">
        <f>IF(N140="sníž. přenesená",J140,0)</f>
        <v>0</v>
      </c>
      <c r="BI140" s="211">
        <f>IF(N140="nulová",J140,0)</f>
        <v>0</v>
      </c>
      <c r="BJ140" s="18" t="s">
        <v>217</v>
      </c>
      <c r="BK140" s="211">
        <f>ROUND(I140*H140,2)</f>
        <v>0</v>
      </c>
      <c r="BL140" s="18" t="s">
        <v>217</v>
      </c>
      <c r="BM140" s="210" t="s">
        <v>481</v>
      </c>
    </row>
    <row r="141" s="2" customFormat="1">
      <c r="A141" s="40"/>
      <c r="B141" s="41"/>
      <c r="C141" s="42"/>
      <c r="D141" s="212" t="s">
        <v>220</v>
      </c>
      <c r="E141" s="42"/>
      <c r="F141" s="213" t="s">
        <v>479</v>
      </c>
      <c r="G141" s="42"/>
      <c r="H141" s="42"/>
      <c r="I141" s="214"/>
      <c r="J141" s="42"/>
      <c r="K141" s="42"/>
      <c r="L141" s="46"/>
      <c r="M141" s="215"/>
      <c r="N141" s="216"/>
      <c r="O141" s="87"/>
      <c r="P141" s="87"/>
      <c r="Q141" s="87"/>
      <c r="R141" s="87"/>
      <c r="S141" s="87"/>
      <c r="T141" s="87"/>
      <c r="U141" s="88"/>
      <c r="V141" s="40"/>
      <c r="W141" s="40"/>
      <c r="X141" s="40"/>
      <c r="Y141" s="40"/>
      <c r="Z141" s="40"/>
      <c r="AA141" s="40"/>
      <c r="AB141" s="40"/>
      <c r="AC141" s="40"/>
      <c r="AD141" s="40"/>
      <c r="AE141" s="40"/>
      <c r="AT141" s="18" t="s">
        <v>220</v>
      </c>
      <c r="AU141" s="18" t="s">
        <v>80</v>
      </c>
    </row>
    <row r="142" s="2" customFormat="1">
      <c r="A142" s="40"/>
      <c r="B142" s="41"/>
      <c r="C142" s="199" t="s">
        <v>322</v>
      </c>
      <c r="D142" s="279" t="s">
        <v>212</v>
      </c>
      <c r="E142" s="200" t="s">
        <v>482</v>
      </c>
      <c r="F142" s="201" t="s">
        <v>483</v>
      </c>
      <c r="G142" s="202" t="s">
        <v>480</v>
      </c>
      <c r="H142" s="203">
        <v>1</v>
      </c>
      <c r="I142" s="204"/>
      <c r="J142" s="205">
        <f>ROUND(I142*H142,2)</f>
        <v>0</v>
      </c>
      <c r="K142" s="201" t="s">
        <v>39</v>
      </c>
      <c r="L142" s="46"/>
      <c r="M142" s="206" t="s">
        <v>39</v>
      </c>
      <c r="N142" s="207" t="s">
        <v>53</v>
      </c>
      <c r="O142" s="87"/>
      <c r="P142" s="208">
        <f>O142*H142</f>
        <v>0</v>
      </c>
      <c r="Q142" s="208">
        <v>0</v>
      </c>
      <c r="R142" s="208">
        <f>Q142*H142</f>
        <v>0</v>
      </c>
      <c r="S142" s="208">
        <v>0</v>
      </c>
      <c r="T142" s="208">
        <f>S142*H142</f>
        <v>0</v>
      </c>
      <c r="U142" s="209" t="s">
        <v>39</v>
      </c>
      <c r="V142" s="40"/>
      <c r="W142" s="40"/>
      <c r="X142" s="40"/>
      <c r="Y142" s="40"/>
      <c r="Z142" s="40"/>
      <c r="AA142" s="40"/>
      <c r="AB142" s="40"/>
      <c r="AC142" s="40"/>
      <c r="AD142" s="40"/>
      <c r="AE142" s="40"/>
      <c r="AR142" s="210" t="s">
        <v>217</v>
      </c>
      <c r="AT142" s="210" t="s">
        <v>212</v>
      </c>
      <c r="AU142" s="210" t="s">
        <v>80</v>
      </c>
      <c r="AY142" s="18" t="s">
        <v>218</v>
      </c>
      <c r="BE142" s="211">
        <f>IF(N142="základní",J142,0)</f>
        <v>0</v>
      </c>
      <c r="BF142" s="211">
        <f>IF(N142="snížená",J142,0)</f>
        <v>0</v>
      </c>
      <c r="BG142" s="211">
        <f>IF(N142="zákl. přenesená",J142,0)</f>
        <v>0</v>
      </c>
      <c r="BH142" s="211">
        <f>IF(N142="sníž. přenesená",J142,0)</f>
        <v>0</v>
      </c>
      <c r="BI142" s="211">
        <f>IF(N142="nulová",J142,0)</f>
        <v>0</v>
      </c>
      <c r="BJ142" s="18" t="s">
        <v>217</v>
      </c>
      <c r="BK142" s="211">
        <f>ROUND(I142*H142,2)</f>
        <v>0</v>
      </c>
      <c r="BL142" s="18" t="s">
        <v>217</v>
      </c>
      <c r="BM142" s="210" t="s">
        <v>484</v>
      </c>
    </row>
    <row r="143" s="2" customFormat="1">
      <c r="A143" s="40"/>
      <c r="B143" s="41"/>
      <c r="C143" s="42"/>
      <c r="D143" s="212" t="s">
        <v>220</v>
      </c>
      <c r="E143" s="42"/>
      <c r="F143" s="213" t="s">
        <v>483</v>
      </c>
      <c r="G143" s="42"/>
      <c r="H143" s="42"/>
      <c r="I143" s="214"/>
      <c r="J143" s="42"/>
      <c r="K143" s="42"/>
      <c r="L143" s="46"/>
      <c r="M143" s="215"/>
      <c r="N143" s="216"/>
      <c r="O143" s="87"/>
      <c r="P143" s="87"/>
      <c r="Q143" s="87"/>
      <c r="R143" s="87"/>
      <c r="S143" s="87"/>
      <c r="T143" s="87"/>
      <c r="U143" s="88"/>
      <c r="V143" s="40"/>
      <c r="W143" s="40"/>
      <c r="X143" s="40"/>
      <c r="Y143" s="40"/>
      <c r="Z143" s="40"/>
      <c r="AA143" s="40"/>
      <c r="AB143" s="40"/>
      <c r="AC143" s="40"/>
      <c r="AD143" s="40"/>
      <c r="AE143" s="40"/>
      <c r="AT143" s="18" t="s">
        <v>220</v>
      </c>
      <c r="AU143" s="18" t="s">
        <v>80</v>
      </c>
    </row>
    <row r="144" s="2" customFormat="1">
      <c r="A144" s="40"/>
      <c r="B144" s="41"/>
      <c r="C144" s="199" t="s">
        <v>330</v>
      </c>
      <c r="D144" s="279" t="s">
        <v>212</v>
      </c>
      <c r="E144" s="200" t="s">
        <v>485</v>
      </c>
      <c r="F144" s="201" t="s">
        <v>486</v>
      </c>
      <c r="G144" s="202" t="s">
        <v>239</v>
      </c>
      <c r="H144" s="203">
        <v>2</v>
      </c>
      <c r="I144" s="204"/>
      <c r="J144" s="205">
        <f>ROUND(I144*H144,2)</f>
        <v>0</v>
      </c>
      <c r="K144" s="201" t="s">
        <v>216</v>
      </c>
      <c r="L144" s="46"/>
      <c r="M144" s="206" t="s">
        <v>39</v>
      </c>
      <c r="N144" s="207" t="s">
        <v>53</v>
      </c>
      <c r="O144" s="87"/>
      <c r="P144" s="208">
        <f>O144*H144</f>
        <v>0</v>
      </c>
      <c r="Q144" s="208">
        <v>0</v>
      </c>
      <c r="R144" s="208">
        <f>Q144*H144</f>
        <v>0</v>
      </c>
      <c r="S144" s="208">
        <v>0</v>
      </c>
      <c r="T144" s="208">
        <f>S144*H144</f>
        <v>0</v>
      </c>
      <c r="U144" s="209" t="s">
        <v>39</v>
      </c>
      <c r="V144" s="40"/>
      <c r="W144" s="40"/>
      <c r="X144" s="40"/>
      <c r="Y144" s="40"/>
      <c r="Z144" s="40"/>
      <c r="AA144" s="40"/>
      <c r="AB144" s="40"/>
      <c r="AC144" s="40"/>
      <c r="AD144" s="40"/>
      <c r="AE144" s="40"/>
      <c r="AR144" s="210" t="s">
        <v>217</v>
      </c>
      <c r="AT144" s="210" t="s">
        <v>212</v>
      </c>
      <c r="AU144" s="210" t="s">
        <v>80</v>
      </c>
      <c r="AY144" s="18" t="s">
        <v>218</v>
      </c>
      <c r="BE144" s="211">
        <f>IF(N144="základní",J144,0)</f>
        <v>0</v>
      </c>
      <c r="BF144" s="211">
        <f>IF(N144="snížená",J144,0)</f>
        <v>0</v>
      </c>
      <c r="BG144" s="211">
        <f>IF(N144="zákl. přenesená",J144,0)</f>
        <v>0</v>
      </c>
      <c r="BH144" s="211">
        <f>IF(N144="sníž. přenesená",J144,0)</f>
        <v>0</v>
      </c>
      <c r="BI144" s="211">
        <f>IF(N144="nulová",J144,0)</f>
        <v>0</v>
      </c>
      <c r="BJ144" s="18" t="s">
        <v>217</v>
      </c>
      <c r="BK144" s="211">
        <f>ROUND(I144*H144,2)</f>
        <v>0</v>
      </c>
      <c r="BL144" s="18" t="s">
        <v>217</v>
      </c>
      <c r="BM144" s="210" t="s">
        <v>487</v>
      </c>
    </row>
    <row r="145" s="2" customFormat="1">
      <c r="A145" s="40"/>
      <c r="B145" s="41"/>
      <c r="C145" s="42"/>
      <c r="D145" s="212" t="s">
        <v>220</v>
      </c>
      <c r="E145" s="42"/>
      <c r="F145" s="213" t="s">
        <v>488</v>
      </c>
      <c r="G145" s="42"/>
      <c r="H145" s="42"/>
      <c r="I145" s="214"/>
      <c r="J145" s="42"/>
      <c r="K145" s="42"/>
      <c r="L145" s="46"/>
      <c r="M145" s="215"/>
      <c r="N145" s="216"/>
      <c r="O145" s="87"/>
      <c r="P145" s="87"/>
      <c r="Q145" s="87"/>
      <c r="R145" s="87"/>
      <c r="S145" s="87"/>
      <c r="T145" s="87"/>
      <c r="U145" s="88"/>
      <c r="V145" s="40"/>
      <c r="W145" s="40"/>
      <c r="X145" s="40"/>
      <c r="Y145" s="40"/>
      <c r="Z145" s="40"/>
      <c r="AA145" s="40"/>
      <c r="AB145" s="40"/>
      <c r="AC145" s="40"/>
      <c r="AD145" s="40"/>
      <c r="AE145" s="40"/>
      <c r="AT145" s="18" t="s">
        <v>220</v>
      </c>
      <c r="AU145" s="18" t="s">
        <v>80</v>
      </c>
    </row>
    <row r="146" s="2" customFormat="1">
      <c r="A146" s="40"/>
      <c r="B146" s="41"/>
      <c r="C146" s="42"/>
      <c r="D146" s="212" t="s">
        <v>234</v>
      </c>
      <c r="E146" s="42"/>
      <c r="F146" s="239" t="s">
        <v>489</v>
      </c>
      <c r="G146" s="42"/>
      <c r="H146" s="42"/>
      <c r="I146" s="214"/>
      <c r="J146" s="42"/>
      <c r="K146" s="42"/>
      <c r="L146" s="46"/>
      <c r="M146" s="215"/>
      <c r="N146" s="216"/>
      <c r="O146" s="87"/>
      <c r="P146" s="87"/>
      <c r="Q146" s="87"/>
      <c r="R146" s="87"/>
      <c r="S146" s="87"/>
      <c r="T146" s="87"/>
      <c r="U146" s="88"/>
      <c r="V146" s="40"/>
      <c r="W146" s="40"/>
      <c r="X146" s="40"/>
      <c r="Y146" s="40"/>
      <c r="Z146" s="40"/>
      <c r="AA146" s="40"/>
      <c r="AB146" s="40"/>
      <c r="AC146" s="40"/>
      <c r="AD146" s="40"/>
      <c r="AE146" s="40"/>
      <c r="AT146" s="18" t="s">
        <v>234</v>
      </c>
      <c r="AU146" s="18" t="s">
        <v>80</v>
      </c>
    </row>
    <row r="147" s="2" customFormat="1" ht="66.75" customHeight="1">
      <c r="A147" s="40"/>
      <c r="B147" s="41"/>
      <c r="C147" s="199" t="s">
        <v>7</v>
      </c>
      <c r="D147" s="279" t="s">
        <v>212</v>
      </c>
      <c r="E147" s="200" t="s">
        <v>490</v>
      </c>
      <c r="F147" s="201" t="s">
        <v>491</v>
      </c>
      <c r="G147" s="202" t="s">
        <v>273</v>
      </c>
      <c r="H147" s="203">
        <v>275</v>
      </c>
      <c r="I147" s="204"/>
      <c r="J147" s="205">
        <f>ROUND(I147*H147,2)</f>
        <v>0</v>
      </c>
      <c r="K147" s="201" t="s">
        <v>39</v>
      </c>
      <c r="L147" s="46"/>
      <c r="M147" s="206" t="s">
        <v>39</v>
      </c>
      <c r="N147" s="207" t="s">
        <v>53</v>
      </c>
      <c r="O147" s="87"/>
      <c r="P147" s="208">
        <f>O147*H147</f>
        <v>0</v>
      </c>
      <c r="Q147" s="208">
        <v>0</v>
      </c>
      <c r="R147" s="208">
        <f>Q147*H147</f>
        <v>0</v>
      </c>
      <c r="S147" s="208">
        <v>0</v>
      </c>
      <c r="T147" s="208">
        <f>S147*H147</f>
        <v>0</v>
      </c>
      <c r="U147" s="209" t="s">
        <v>39</v>
      </c>
      <c r="V147" s="40"/>
      <c r="W147" s="40"/>
      <c r="X147" s="40"/>
      <c r="Y147" s="40"/>
      <c r="Z147" s="40"/>
      <c r="AA147" s="40"/>
      <c r="AB147" s="40"/>
      <c r="AC147" s="40"/>
      <c r="AD147" s="40"/>
      <c r="AE147" s="40"/>
      <c r="AR147" s="210" t="s">
        <v>217</v>
      </c>
      <c r="AT147" s="210" t="s">
        <v>212</v>
      </c>
      <c r="AU147" s="210" t="s">
        <v>80</v>
      </c>
      <c r="AY147" s="18" t="s">
        <v>218</v>
      </c>
      <c r="BE147" s="211">
        <f>IF(N147="základní",J147,0)</f>
        <v>0</v>
      </c>
      <c r="BF147" s="211">
        <f>IF(N147="snížená",J147,0)</f>
        <v>0</v>
      </c>
      <c r="BG147" s="211">
        <f>IF(N147="zákl. přenesená",J147,0)</f>
        <v>0</v>
      </c>
      <c r="BH147" s="211">
        <f>IF(N147="sníž. přenesená",J147,0)</f>
        <v>0</v>
      </c>
      <c r="BI147" s="211">
        <f>IF(N147="nulová",J147,0)</f>
        <v>0</v>
      </c>
      <c r="BJ147" s="18" t="s">
        <v>217</v>
      </c>
      <c r="BK147" s="211">
        <f>ROUND(I147*H147,2)</f>
        <v>0</v>
      </c>
      <c r="BL147" s="18" t="s">
        <v>217</v>
      </c>
      <c r="BM147" s="210" t="s">
        <v>492</v>
      </c>
    </row>
    <row r="148" s="2" customFormat="1">
      <c r="A148" s="40"/>
      <c r="B148" s="41"/>
      <c r="C148" s="42"/>
      <c r="D148" s="212" t="s">
        <v>220</v>
      </c>
      <c r="E148" s="42"/>
      <c r="F148" s="213" t="s">
        <v>493</v>
      </c>
      <c r="G148" s="42"/>
      <c r="H148" s="42"/>
      <c r="I148" s="214"/>
      <c r="J148" s="42"/>
      <c r="K148" s="42"/>
      <c r="L148" s="46"/>
      <c r="M148" s="215"/>
      <c r="N148" s="216"/>
      <c r="O148" s="87"/>
      <c r="P148" s="87"/>
      <c r="Q148" s="87"/>
      <c r="R148" s="87"/>
      <c r="S148" s="87"/>
      <c r="T148" s="87"/>
      <c r="U148" s="88"/>
      <c r="V148" s="40"/>
      <c r="W148" s="40"/>
      <c r="X148" s="40"/>
      <c r="Y148" s="40"/>
      <c r="Z148" s="40"/>
      <c r="AA148" s="40"/>
      <c r="AB148" s="40"/>
      <c r="AC148" s="40"/>
      <c r="AD148" s="40"/>
      <c r="AE148" s="40"/>
      <c r="AT148" s="18" t="s">
        <v>220</v>
      </c>
      <c r="AU148" s="18" t="s">
        <v>80</v>
      </c>
    </row>
    <row r="149" s="2" customFormat="1">
      <c r="A149" s="40"/>
      <c r="B149" s="41"/>
      <c r="C149" s="42"/>
      <c r="D149" s="212" t="s">
        <v>234</v>
      </c>
      <c r="E149" s="42"/>
      <c r="F149" s="239" t="s">
        <v>494</v>
      </c>
      <c r="G149" s="42"/>
      <c r="H149" s="42"/>
      <c r="I149" s="214"/>
      <c r="J149" s="42"/>
      <c r="K149" s="42"/>
      <c r="L149" s="46"/>
      <c r="M149" s="215"/>
      <c r="N149" s="216"/>
      <c r="O149" s="87"/>
      <c r="P149" s="87"/>
      <c r="Q149" s="87"/>
      <c r="R149" s="87"/>
      <c r="S149" s="87"/>
      <c r="T149" s="87"/>
      <c r="U149" s="88"/>
      <c r="V149" s="40"/>
      <c r="W149" s="40"/>
      <c r="X149" s="40"/>
      <c r="Y149" s="40"/>
      <c r="Z149" s="40"/>
      <c r="AA149" s="40"/>
      <c r="AB149" s="40"/>
      <c r="AC149" s="40"/>
      <c r="AD149" s="40"/>
      <c r="AE149" s="40"/>
      <c r="AT149" s="18" t="s">
        <v>234</v>
      </c>
      <c r="AU149" s="18" t="s">
        <v>80</v>
      </c>
    </row>
    <row r="150" s="12" customFormat="1">
      <c r="A150" s="12"/>
      <c r="B150" s="217"/>
      <c r="C150" s="218"/>
      <c r="D150" s="212" t="s">
        <v>222</v>
      </c>
      <c r="E150" s="219" t="s">
        <v>39</v>
      </c>
      <c r="F150" s="220" t="s">
        <v>495</v>
      </c>
      <c r="G150" s="218"/>
      <c r="H150" s="221">
        <v>275</v>
      </c>
      <c r="I150" s="222"/>
      <c r="J150" s="218"/>
      <c r="K150" s="218"/>
      <c r="L150" s="223"/>
      <c r="M150" s="224"/>
      <c r="N150" s="225"/>
      <c r="O150" s="225"/>
      <c r="P150" s="225"/>
      <c r="Q150" s="225"/>
      <c r="R150" s="225"/>
      <c r="S150" s="225"/>
      <c r="T150" s="225"/>
      <c r="U150" s="226"/>
      <c r="V150" s="12"/>
      <c r="W150" s="12"/>
      <c r="X150" s="12"/>
      <c r="Y150" s="12"/>
      <c r="Z150" s="12"/>
      <c r="AA150" s="12"/>
      <c r="AB150" s="12"/>
      <c r="AC150" s="12"/>
      <c r="AD150" s="12"/>
      <c r="AE150" s="12"/>
      <c r="AT150" s="227" t="s">
        <v>222</v>
      </c>
      <c r="AU150" s="227" t="s">
        <v>80</v>
      </c>
      <c r="AV150" s="12" t="s">
        <v>89</v>
      </c>
      <c r="AW150" s="12" t="s">
        <v>41</v>
      </c>
      <c r="AX150" s="12" t="s">
        <v>80</v>
      </c>
      <c r="AY150" s="227" t="s">
        <v>218</v>
      </c>
    </row>
    <row r="151" s="13" customFormat="1">
      <c r="A151" s="13"/>
      <c r="B151" s="228"/>
      <c r="C151" s="229"/>
      <c r="D151" s="212" t="s">
        <v>222</v>
      </c>
      <c r="E151" s="230" t="s">
        <v>414</v>
      </c>
      <c r="F151" s="231" t="s">
        <v>224</v>
      </c>
      <c r="G151" s="229"/>
      <c r="H151" s="232">
        <v>275</v>
      </c>
      <c r="I151" s="233"/>
      <c r="J151" s="229"/>
      <c r="K151" s="229"/>
      <c r="L151" s="234"/>
      <c r="M151" s="235"/>
      <c r="N151" s="236"/>
      <c r="O151" s="236"/>
      <c r="P151" s="236"/>
      <c r="Q151" s="236"/>
      <c r="R151" s="236"/>
      <c r="S151" s="236"/>
      <c r="T151" s="236"/>
      <c r="U151" s="237"/>
      <c r="V151" s="13"/>
      <c r="W151" s="13"/>
      <c r="X151" s="13"/>
      <c r="Y151" s="13"/>
      <c r="Z151" s="13"/>
      <c r="AA151" s="13"/>
      <c r="AB151" s="13"/>
      <c r="AC151" s="13"/>
      <c r="AD151" s="13"/>
      <c r="AE151" s="13"/>
      <c r="AT151" s="238" t="s">
        <v>222</v>
      </c>
      <c r="AU151" s="238" t="s">
        <v>80</v>
      </c>
      <c r="AV151" s="13" t="s">
        <v>217</v>
      </c>
      <c r="AW151" s="13" t="s">
        <v>41</v>
      </c>
      <c r="AX151" s="13" t="s">
        <v>87</v>
      </c>
      <c r="AY151" s="238" t="s">
        <v>218</v>
      </c>
    </row>
    <row r="152" s="2" customFormat="1" ht="66.75" customHeight="1">
      <c r="A152" s="40"/>
      <c r="B152" s="41"/>
      <c r="C152" s="199" t="s">
        <v>251</v>
      </c>
      <c r="D152" s="279" t="s">
        <v>212</v>
      </c>
      <c r="E152" s="200" t="s">
        <v>496</v>
      </c>
      <c r="F152" s="201" t="s">
        <v>497</v>
      </c>
      <c r="G152" s="202" t="s">
        <v>273</v>
      </c>
      <c r="H152" s="203">
        <v>8</v>
      </c>
      <c r="I152" s="204"/>
      <c r="J152" s="205">
        <f>ROUND(I152*H152,2)</f>
        <v>0</v>
      </c>
      <c r="K152" s="201" t="s">
        <v>39</v>
      </c>
      <c r="L152" s="46"/>
      <c r="M152" s="206" t="s">
        <v>39</v>
      </c>
      <c r="N152" s="207" t="s">
        <v>53</v>
      </c>
      <c r="O152" s="87"/>
      <c r="P152" s="208">
        <f>O152*H152</f>
        <v>0</v>
      </c>
      <c r="Q152" s="208">
        <v>0</v>
      </c>
      <c r="R152" s="208">
        <f>Q152*H152</f>
        <v>0</v>
      </c>
      <c r="S152" s="208">
        <v>0</v>
      </c>
      <c r="T152" s="208">
        <f>S152*H152</f>
        <v>0</v>
      </c>
      <c r="U152" s="209" t="s">
        <v>39</v>
      </c>
      <c r="V152" s="40"/>
      <c r="W152" s="40"/>
      <c r="X152" s="40"/>
      <c r="Y152" s="40"/>
      <c r="Z152" s="40"/>
      <c r="AA152" s="40"/>
      <c r="AB152" s="40"/>
      <c r="AC152" s="40"/>
      <c r="AD152" s="40"/>
      <c r="AE152" s="40"/>
      <c r="AR152" s="210" t="s">
        <v>217</v>
      </c>
      <c r="AT152" s="210" t="s">
        <v>212</v>
      </c>
      <c r="AU152" s="210" t="s">
        <v>80</v>
      </c>
      <c r="AY152" s="18" t="s">
        <v>218</v>
      </c>
      <c r="BE152" s="211">
        <f>IF(N152="základní",J152,0)</f>
        <v>0</v>
      </c>
      <c r="BF152" s="211">
        <f>IF(N152="snížená",J152,0)</f>
        <v>0</v>
      </c>
      <c r="BG152" s="211">
        <f>IF(N152="zákl. přenesená",J152,0)</f>
        <v>0</v>
      </c>
      <c r="BH152" s="211">
        <f>IF(N152="sníž. přenesená",J152,0)</f>
        <v>0</v>
      </c>
      <c r="BI152" s="211">
        <f>IF(N152="nulová",J152,0)</f>
        <v>0</v>
      </c>
      <c r="BJ152" s="18" t="s">
        <v>217</v>
      </c>
      <c r="BK152" s="211">
        <f>ROUND(I152*H152,2)</f>
        <v>0</v>
      </c>
      <c r="BL152" s="18" t="s">
        <v>217</v>
      </c>
      <c r="BM152" s="210" t="s">
        <v>281</v>
      </c>
    </row>
    <row r="153" s="2" customFormat="1">
      <c r="A153" s="40"/>
      <c r="B153" s="41"/>
      <c r="C153" s="42"/>
      <c r="D153" s="212" t="s">
        <v>220</v>
      </c>
      <c r="E153" s="42"/>
      <c r="F153" s="213" t="s">
        <v>498</v>
      </c>
      <c r="G153" s="42"/>
      <c r="H153" s="42"/>
      <c r="I153" s="214"/>
      <c r="J153" s="42"/>
      <c r="K153" s="42"/>
      <c r="L153" s="46"/>
      <c r="M153" s="215"/>
      <c r="N153" s="216"/>
      <c r="O153" s="87"/>
      <c r="P153" s="87"/>
      <c r="Q153" s="87"/>
      <c r="R153" s="87"/>
      <c r="S153" s="87"/>
      <c r="T153" s="87"/>
      <c r="U153" s="88"/>
      <c r="V153" s="40"/>
      <c r="W153" s="40"/>
      <c r="X153" s="40"/>
      <c r="Y153" s="40"/>
      <c r="Z153" s="40"/>
      <c r="AA153" s="40"/>
      <c r="AB153" s="40"/>
      <c r="AC153" s="40"/>
      <c r="AD153" s="40"/>
      <c r="AE153" s="40"/>
      <c r="AT153" s="18" t="s">
        <v>220</v>
      </c>
      <c r="AU153" s="18" t="s">
        <v>80</v>
      </c>
    </row>
    <row r="154" s="2" customFormat="1">
      <c r="A154" s="40"/>
      <c r="B154" s="41"/>
      <c r="C154" s="42"/>
      <c r="D154" s="212" t="s">
        <v>234</v>
      </c>
      <c r="E154" s="42"/>
      <c r="F154" s="239" t="s">
        <v>499</v>
      </c>
      <c r="G154" s="42"/>
      <c r="H154" s="42"/>
      <c r="I154" s="214"/>
      <c r="J154" s="42"/>
      <c r="K154" s="42"/>
      <c r="L154" s="46"/>
      <c r="M154" s="215"/>
      <c r="N154" s="216"/>
      <c r="O154" s="87"/>
      <c r="P154" s="87"/>
      <c r="Q154" s="87"/>
      <c r="R154" s="87"/>
      <c r="S154" s="87"/>
      <c r="T154" s="87"/>
      <c r="U154" s="88"/>
      <c r="V154" s="40"/>
      <c r="W154" s="40"/>
      <c r="X154" s="40"/>
      <c r="Y154" s="40"/>
      <c r="Z154" s="40"/>
      <c r="AA154" s="40"/>
      <c r="AB154" s="40"/>
      <c r="AC154" s="40"/>
      <c r="AD154" s="40"/>
      <c r="AE154" s="40"/>
      <c r="AT154" s="18" t="s">
        <v>234</v>
      </c>
      <c r="AU154" s="18" t="s">
        <v>80</v>
      </c>
    </row>
    <row r="155" s="2" customFormat="1" ht="55.5" customHeight="1">
      <c r="A155" s="40"/>
      <c r="B155" s="41"/>
      <c r="C155" s="199" t="s">
        <v>347</v>
      </c>
      <c r="D155" s="279" t="s">
        <v>212</v>
      </c>
      <c r="E155" s="200" t="s">
        <v>500</v>
      </c>
      <c r="F155" s="201" t="s">
        <v>501</v>
      </c>
      <c r="G155" s="202" t="s">
        <v>338</v>
      </c>
      <c r="H155" s="203">
        <v>152</v>
      </c>
      <c r="I155" s="204"/>
      <c r="J155" s="205">
        <f>ROUND(I155*H155,2)</f>
        <v>0</v>
      </c>
      <c r="K155" s="201" t="s">
        <v>39</v>
      </c>
      <c r="L155" s="46"/>
      <c r="M155" s="206" t="s">
        <v>39</v>
      </c>
      <c r="N155" s="207" t="s">
        <v>53</v>
      </c>
      <c r="O155" s="87"/>
      <c r="P155" s="208">
        <f>O155*H155</f>
        <v>0</v>
      </c>
      <c r="Q155" s="208">
        <v>0</v>
      </c>
      <c r="R155" s="208">
        <f>Q155*H155</f>
        <v>0</v>
      </c>
      <c r="S155" s="208">
        <v>0</v>
      </c>
      <c r="T155" s="208">
        <f>S155*H155</f>
        <v>0</v>
      </c>
      <c r="U155" s="209" t="s">
        <v>39</v>
      </c>
      <c r="V155" s="40"/>
      <c r="W155" s="40"/>
      <c r="X155" s="40"/>
      <c r="Y155" s="40"/>
      <c r="Z155" s="40"/>
      <c r="AA155" s="40"/>
      <c r="AB155" s="40"/>
      <c r="AC155" s="40"/>
      <c r="AD155" s="40"/>
      <c r="AE155" s="40"/>
      <c r="AR155" s="210" t="s">
        <v>217</v>
      </c>
      <c r="AT155" s="210" t="s">
        <v>212</v>
      </c>
      <c r="AU155" s="210" t="s">
        <v>80</v>
      </c>
      <c r="AY155" s="18" t="s">
        <v>218</v>
      </c>
      <c r="BE155" s="211">
        <f>IF(N155="základní",J155,0)</f>
        <v>0</v>
      </c>
      <c r="BF155" s="211">
        <f>IF(N155="snížená",J155,0)</f>
        <v>0</v>
      </c>
      <c r="BG155" s="211">
        <f>IF(N155="zákl. přenesená",J155,0)</f>
        <v>0</v>
      </c>
      <c r="BH155" s="211">
        <f>IF(N155="sníž. přenesená",J155,0)</f>
        <v>0</v>
      </c>
      <c r="BI155" s="211">
        <f>IF(N155="nulová",J155,0)</f>
        <v>0</v>
      </c>
      <c r="BJ155" s="18" t="s">
        <v>217</v>
      </c>
      <c r="BK155" s="211">
        <f>ROUND(I155*H155,2)</f>
        <v>0</v>
      </c>
      <c r="BL155" s="18" t="s">
        <v>217</v>
      </c>
      <c r="BM155" s="210" t="s">
        <v>286</v>
      </c>
    </row>
    <row r="156" s="2" customFormat="1">
      <c r="A156" s="40"/>
      <c r="B156" s="41"/>
      <c r="C156" s="42"/>
      <c r="D156" s="212" t="s">
        <v>220</v>
      </c>
      <c r="E156" s="42"/>
      <c r="F156" s="213" t="s">
        <v>501</v>
      </c>
      <c r="G156" s="42"/>
      <c r="H156" s="42"/>
      <c r="I156" s="214"/>
      <c r="J156" s="42"/>
      <c r="K156" s="42"/>
      <c r="L156" s="46"/>
      <c r="M156" s="215"/>
      <c r="N156" s="216"/>
      <c r="O156" s="87"/>
      <c r="P156" s="87"/>
      <c r="Q156" s="87"/>
      <c r="R156" s="87"/>
      <c r="S156" s="87"/>
      <c r="T156" s="87"/>
      <c r="U156" s="88"/>
      <c r="V156" s="40"/>
      <c r="W156" s="40"/>
      <c r="X156" s="40"/>
      <c r="Y156" s="40"/>
      <c r="Z156" s="40"/>
      <c r="AA156" s="40"/>
      <c r="AB156" s="40"/>
      <c r="AC156" s="40"/>
      <c r="AD156" s="40"/>
      <c r="AE156" s="40"/>
      <c r="AT156" s="18" t="s">
        <v>220</v>
      </c>
      <c r="AU156" s="18" t="s">
        <v>80</v>
      </c>
    </row>
    <row r="157" s="2" customFormat="1" ht="66.75" customHeight="1">
      <c r="A157" s="40"/>
      <c r="B157" s="41"/>
      <c r="C157" s="199" t="s">
        <v>351</v>
      </c>
      <c r="D157" s="279" t="s">
        <v>212</v>
      </c>
      <c r="E157" s="200" t="s">
        <v>502</v>
      </c>
      <c r="F157" s="201" t="s">
        <v>503</v>
      </c>
      <c r="G157" s="202" t="s">
        <v>273</v>
      </c>
      <c r="H157" s="203">
        <v>1</v>
      </c>
      <c r="I157" s="204"/>
      <c r="J157" s="205">
        <f>ROUND(I157*H157,2)</f>
        <v>0</v>
      </c>
      <c r="K157" s="201" t="s">
        <v>39</v>
      </c>
      <c r="L157" s="46"/>
      <c r="M157" s="206" t="s">
        <v>39</v>
      </c>
      <c r="N157" s="207" t="s">
        <v>53</v>
      </c>
      <c r="O157" s="87"/>
      <c r="P157" s="208">
        <f>O157*H157</f>
        <v>0</v>
      </c>
      <c r="Q157" s="208">
        <v>0</v>
      </c>
      <c r="R157" s="208">
        <f>Q157*H157</f>
        <v>0</v>
      </c>
      <c r="S157" s="208">
        <v>0</v>
      </c>
      <c r="T157" s="208">
        <f>S157*H157</f>
        <v>0</v>
      </c>
      <c r="U157" s="209" t="s">
        <v>39</v>
      </c>
      <c r="V157" s="40"/>
      <c r="W157" s="40"/>
      <c r="X157" s="40"/>
      <c r="Y157" s="40"/>
      <c r="Z157" s="40"/>
      <c r="AA157" s="40"/>
      <c r="AB157" s="40"/>
      <c r="AC157" s="40"/>
      <c r="AD157" s="40"/>
      <c r="AE157" s="40"/>
      <c r="AR157" s="210" t="s">
        <v>217</v>
      </c>
      <c r="AT157" s="210" t="s">
        <v>212</v>
      </c>
      <c r="AU157" s="210" t="s">
        <v>80</v>
      </c>
      <c r="AY157" s="18" t="s">
        <v>218</v>
      </c>
      <c r="BE157" s="211">
        <f>IF(N157="základní",J157,0)</f>
        <v>0</v>
      </c>
      <c r="BF157" s="211">
        <f>IF(N157="snížená",J157,0)</f>
        <v>0</v>
      </c>
      <c r="BG157" s="211">
        <f>IF(N157="zákl. přenesená",J157,0)</f>
        <v>0</v>
      </c>
      <c r="BH157" s="211">
        <f>IF(N157="sníž. přenesená",J157,0)</f>
        <v>0</v>
      </c>
      <c r="BI157" s="211">
        <f>IF(N157="nulová",J157,0)</f>
        <v>0</v>
      </c>
      <c r="BJ157" s="18" t="s">
        <v>217</v>
      </c>
      <c r="BK157" s="211">
        <f>ROUND(I157*H157,2)</f>
        <v>0</v>
      </c>
      <c r="BL157" s="18" t="s">
        <v>217</v>
      </c>
      <c r="BM157" s="210" t="s">
        <v>291</v>
      </c>
    </row>
    <row r="158" s="2" customFormat="1">
      <c r="A158" s="40"/>
      <c r="B158" s="41"/>
      <c r="C158" s="42"/>
      <c r="D158" s="212" t="s">
        <v>220</v>
      </c>
      <c r="E158" s="42"/>
      <c r="F158" s="213" t="s">
        <v>504</v>
      </c>
      <c r="G158" s="42"/>
      <c r="H158" s="42"/>
      <c r="I158" s="214"/>
      <c r="J158" s="42"/>
      <c r="K158" s="42"/>
      <c r="L158" s="46"/>
      <c r="M158" s="215"/>
      <c r="N158" s="216"/>
      <c r="O158" s="87"/>
      <c r="P158" s="87"/>
      <c r="Q158" s="87"/>
      <c r="R158" s="87"/>
      <c r="S158" s="87"/>
      <c r="T158" s="87"/>
      <c r="U158" s="88"/>
      <c r="V158" s="40"/>
      <c r="W158" s="40"/>
      <c r="X158" s="40"/>
      <c r="Y158" s="40"/>
      <c r="Z158" s="40"/>
      <c r="AA158" s="40"/>
      <c r="AB158" s="40"/>
      <c r="AC158" s="40"/>
      <c r="AD158" s="40"/>
      <c r="AE158" s="40"/>
      <c r="AT158" s="18" t="s">
        <v>220</v>
      </c>
      <c r="AU158" s="18" t="s">
        <v>80</v>
      </c>
    </row>
    <row r="159" s="2" customFormat="1">
      <c r="A159" s="40"/>
      <c r="B159" s="41"/>
      <c r="C159" s="42"/>
      <c r="D159" s="212" t="s">
        <v>234</v>
      </c>
      <c r="E159" s="42"/>
      <c r="F159" s="239" t="s">
        <v>505</v>
      </c>
      <c r="G159" s="42"/>
      <c r="H159" s="42"/>
      <c r="I159" s="214"/>
      <c r="J159" s="42"/>
      <c r="K159" s="42"/>
      <c r="L159" s="46"/>
      <c r="M159" s="215"/>
      <c r="N159" s="216"/>
      <c r="O159" s="87"/>
      <c r="P159" s="87"/>
      <c r="Q159" s="87"/>
      <c r="R159" s="87"/>
      <c r="S159" s="87"/>
      <c r="T159" s="87"/>
      <c r="U159" s="88"/>
      <c r="V159" s="40"/>
      <c r="W159" s="40"/>
      <c r="X159" s="40"/>
      <c r="Y159" s="40"/>
      <c r="Z159" s="40"/>
      <c r="AA159" s="40"/>
      <c r="AB159" s="40"/>
      <c r="AC159" s="40"/>
      <c r="AD159" s="40"/>
      <c r="AE159" s="40"/>
      <c r="AT159" s="18" t="s">
        <v>234</v>
      </c>
      <c r="AU159" s="18" t="s">
        <v>80</v>
      </c>
    </row>
    <row r="160" s="2" customFormat="1" ht="55.5" customHeight="1">
      <c r="A160" s="40"/>
      <c r="B160" s="41"/>
      <c r="C160" s="199" t="s">
        <v>357</v>
      </c>
      <c r="D160" s="279" t="s">
        <v>212</v>
      </c>
      <c r="E160" s="200" t="s">
        <v>506</v>
      </c>
      <c r="F160" s="201" t="s">
        <v>507</v>
      </c>
      <c r="G160" s="202" t="s">
        <v>239</v>
      </c>
      <c r="H160" s="203">
        <v>1</v>
      </c>
      <c r="I160" s="204"/>
      <c r="J160" s="205">
        <f>ROUND(I160*H160,2)</f>
        <v>0</v>
      </c>
      <c r="K160" s="201" t="s">
        <v>39</v>
      </c>
      <c r="L160" s="46"/>
      <c r="M160" s="206" t="s">
        <v>39</v>
      </c>
      <c r="N160" s="207" t="s">
        <v>53</v>
      </c>
      <c r="O160" s="87"/>
      <c r="P160" s="208">
        <f>O160*H160</f>
        <v>0</v>
      </c>
      <c r="Q160" s="208">
        <v>0</v>
      </c>
      <c r="R160" s="208">
        <f>Q160*H160</f>
        <v>0</v>
      </c>
      <c r="S160" s="208">
        <v>0</v>
      </c>
      <c r="T160" s="208">
        <f>S160*H160</f>
        <v>0</v>
      </c>
      <c r="U160" s="209" t="s">
        <v>39</v>
      </c>
      <c r="V160" s="40"/>
      <c r="W160" s="40"/>
      <c r="X160" s="40"/>
      <c r="Y160" s="40"/>
      <c r="Z160" s="40"/>
      <c r="AA160" s="40"/>
      <c r="AB160" s="40"/>
      <c r="AC160" s="40"/>
      <c r="AD160" s="40"/>
      <c r="AE160" s="40"/>
      <c r="AR160" s="210" t="s">
        <v>217</v>
      </c>
      <c r="AT160" s="210" t="s">
        <v>212</v>
      </c>
      <c r="AU160" s="210" t="s">
        <v>80</v>
      </c>
      <c r="AY160" s="18" t="s">
        <v>218</v>
      </c>
      <c r="BE160" s="211">
        <f>IF(N160="základní",J160,0)</f>
        <v>0</v>
      </c>
      <c r="BF160" s="211">
        <f>IF(N160="snížená",J160,0)</f>
        <v>0</v>
      </c>
      <c r="BG160" s="211">
        <f>IF(N160="zákl. přenesená",J160,0)</f>
        <v>0</v>
      </c>
      <c r="BH160" s="211">
        <f>IF(N160="sníž. přenesená",J160,0)</f>
        <v>0</v>
      </c>
      <c r="BI160" s="211">
        <f>IF(N160="nulová",J160,0)</f>
        <v>0</v>
      </c>
      <c r="BJ160" s="18" t="s">
        <v>217</v>
      </c>
      <c r="BK160" s="211">
        <f>ROUND(I160*H160,2)</f>
        <v>0</v>
      </c>
      <c r="BL160" s="18" t="s">
        <v>217</v>
      </c>
      <c r="BM160" s="210" t="s">
        <v>297</v>
      </c>
    </row>
    <row r="161" s="2" customFormat="1">
      <c r="A161" s="40"/>
      <c r="B161" s="41"/>
      <c r="C161" s="42"/>
      <c r="D161" s="212" t="s">
        <v>220</v>
      </c>
      <c r="E161" s="42"/>
      <c r="F161" s="213" t="s">
        <v>507</v>
      </c>
      <c r="G161" s="42"/>
      <c r="H161" s="42"/>
      <c r="I161" s="214"/>
      <c r="J161" s="42"/>
      <c r="K161" s="42"/>
      <c r="L161" s="46"/>
      <c r="M161" s="215"/>
      <c r="N161" s="216"/>
      <c r="O161" s="87"/>
      <c r="P161" s="87"/>
      <c r="Q161" s="87"/>
      <c r="R161" s="87"/>
      <c r="S161" s="87"/>
      <c r="T161" s="87"/>
      <c r="U161" s="88"/>
      <c r="V161" s="40"/>
      <c r="W161" s="40"/>
      <c r="X161" s="40"/>
      <c r="Y161" s="40"/>
      <c r="Z161" s="40"/>
      <c r="AA161" s="40"/>
      <c r="AB161" s="40"/>
      <c r="AC161" s="40"/>
      <c r="AD161" s="40"/>
      <c r="AE161" s="40"/>
      <c r="AT161" s="18" t="s">
        <v>220</v>
      </c>
      <c r="AU161" s="18" t="s">
        <v>80</v>
      </c>
    </row>
    <row r="162" s="2" customFormat="1" ht="66.75" customHeight="1">
      <c r="A162" s="40"/>
      <c r="B162" s="41"/>
      <c r="C162" s="199" t="s">
        <v>363</v>
      </c>
      <c r="D162" s="279" t="s">
        <v>212</v>
      </c>
      <c r="E162" s="200" t="s">
        <v>508</v>
      </c>
      <c r="F162" s="201" t="s">
        <v>509</v>
      </c>
      <c r="G162" s="202" t="s">
        <v>239</v>
      </c>
      <c r="H162" s="203">
        <v>1</v>
      </c>
      <c r="I162" s="204"/>
      <c r="J162" s="205">
        <f>ROUND(I162*H162,2)</f>
        <v>0</v>
      </c>
      <c r="K162" s="201" t="s">
        <v>39</v>
      </c>
      <c r="L162" s="46"/>
      <c r="M162" s="206" t="s">
        <v>39</v>
      </c>
      <c r="N162" s="207" t="s">
        <v>53</v>
      </c>
      <c r="O162" s="87"/>
      <c r="P162" s="208">
        <f>O162*H162</f>
        <v>0</v>
      </c>
      <c r="Q162" s="208">
        <v>0</v>
      </c>
      <c r="R162" s="208">
        <f>Q162*H162</f>
        <v>0</v>
      </c>
      <c r="S162" s="208">
        <v>0</v>
      </c>
      <c r="T162" s="208">
        <f>S162*H162</f>
        <v>0</v>
      </c>
      <c r="U162" s="209" t="s">
        <v>39</v>
      </c>
      <c r="V162" s="40"/>
      <c r="W162" s="40"/>
      <c r="X162" s="40"/>
      <c r="Y162" s="40"/>
      <c r="Z162" s="40"/>
      <c r="AA162" s="40"/>
      <c r="AB162" s="40"/>
      <c r="AC162" s="40"/>
      <c r="AD162" s="40"/>
      <c r="AE162" s="40"/>
      <c r="AR162" s="210" t="s">
        <v>217</v>
      </c>
      <c r="AT162" s="210" t="s">
        <v>212</v>
      </c>
      <c r="AU162" s="210" t="s">
        <v>80</v>
      </c>
      <c r="AY162" s="18" t="s">
        <v>218</v>
      </c>
      <c r="BE162" s="211">
        <f>IF(N162="základní",J162,0)</f>
        <v>0</v>
      </c>
      <c r="BF162" s="211">
        <f>IF(N162="snížená",J162,0)</f>
        <v>0</v>
      </c>
      <c r="BG162" s="211">
        <f>IF(N162="zákl. přenesená",J162,0)</f>
        <v>0</v>
      </c>
      <c r="BH162" s="211">
        <f>IF(N162="sníž. přenesená",J162,0)</f>
        <v>0</v>
      </c>
      <c r="BI162" s="211">
        <f>IF(N162="nulová",J162,0)</f>
        <v>0</v>
      </c>
      <c r="BJ162" s="18" t="s">
        <v>217</v>
      </c>
      <c r="BK162" s="211">
        <f>ROUND(I162*H162,2)</f>
        <v>0</v>
      </c>
      <c r="BL162" s="18" t="s">
        <v>217</v>
      </c>
      <c r="BM162" s="210" t="s">
        <v>510</v>
      </c>
    </row>
    <row r="163" s="2" customFormat="1">
      <c r="A163" s="40"/>
      <c r="B163" s="41"/>
      <c r="C163" s="42"/>
      <c r="D163" s="212" t="s">
        <v>220</v>
      </c>
      <c r="E163" s="42"/>
      <c r="F163" s="213" t="s">
        <v>509</v>
      </c>
      <c r="G163" s="42"/>
      <c r="H163" s="42"/>
      <c r="I163" s="214"/>
      <c r="J163" s="42"/>
      <c r="K163" s="42"/>
      <c r="L163" s="46"/>
      <c r="M163" s="215"/>
      <c r="N163" s="216"/>
      <c r="O163" s="87"/>
      <c r="P163" s="87"/>
      <c r="Q163" s="87"/>
      <c r="R163" s="87"/>
      <c r="S163" s="87"/>
      <c r="T163" s="87"/>
      <c r="U163" s="88"/>
      <c r="V163" s="40"/>
      <c r="W163" s="40"/>
      <c r="X163" s="40"/>
      <c r="Y163" s="40"/>
      <c r="Z163" s="40"/>
      <c r="AA163" s="40"/>
      <c r="AB163" s="40"/>
      <c r="AC163" s="40"/>
      <c r="AD163" s="40"/>
      <c r="AE163" s="40"/>
      <c r="AT163" s="18" t="s">
        <v>220</v>
      </c>
      <c r="AU163" s="18" t="s">
        <v>80</v>
      </c>
    </row>
    <row r="164" s="2" customFormat="1">
      <c r="A164" s="40"/>
      <c r="B164" s="41"/>
      <c r="C164" s="199" t="s">
        <v>371</v>
      </c>
      <c r="D164" s="279" t="s">
        <v>212</v>
      </c>
      <c r="E164" s="200" t="s">
        <v>511</v>
      </c>
      <c r="F164" s="201" t="s">
        <v>512</v>
      </c>
      <c r="G164" s="202" t="s">
        <v>239</v>
      </c>
      <c r="H164" s="203">
        <v>2</v>
      </c>
      <c r="I164" s="204"/>
      <c r="J164" s="205">
        <f>ROUND(I164*H164,2)</f>
        <v>0</v>
      </c>
      <c r="K164" s="201" t="s">
        <v>39</v>
      </c>
      <c r="L164" s="46"/>
      <c r="M164" s="206" t="s">
        <v>39</v>
      </c>
      <c r="N164" s="207" t="s">
        <v>53</v>
      </c>
      <c r="O164" s="87"/>
      <c r="P164" s="208">
        <f>O164*H164</f>
        <v>0</v>
      </c>
      <c r="Q164" s="208">
        <v>0</v>
      </c>
      <c r="R164" s="208">
        <f>Q164*H164</f>
        <v>0</v>
      </c>
      <c r="S164" s="208">
        <v>0</v>
      </c>
      <c r="T164" s="208">
        <f>S164*H164</f>
        <v>0</v>
      </c>
      <c r="U164" s="209" t="s">
        <v>39</v>
      </c>
      <c r="V164" s="40"/>
      <c r="W164" s="40"/>
      <c r="X164" s="40"/>
      <c r="Y164" s="40"/>
      <c r="Z164" s="40"/>
      <c r="AA164" s="40"/>
      <c r="AB164" s="40"/>
      <c r="AC164" s="40"/>
      <c r="AD164" s="40"/>
      <c r="AE164" s="40"/>
      <c r="AR164" s="210" t="s">
        <v>217</v>
      </c>
      <c r="AT164" s="210" t="s">
        <v>212</v>
      </c>
      <c r="AU164" s="210" t="s">
        <v>80</v>
      </c>
      <c r="AY164" s="18" t="s">
        <v>218</v>
      </c>
      <c r="BE164" s="211">
        <f>IF(N164="základní",J164,0)</f>
        <v>0</v>
      </c>
      <c r="BF164" s="211">
        <f>IF(N164="snížená",J164,0)</f>
        <v>0</v>
      </c>
      <c r="BG164" s="211">
        <f>IF(N164="zákl. přenesená",J164,0)</f>
        <v>0</v>
      </c>
      <c r="BH164" s="211">
        <f>IF(N164="sníž. přenesená",J164,0)</f>
        <v>0</v>
      </c>
      <c r="BI164" s="211">
        <f>IF(N164="nulová",J164,0)</f>
        <v>0</v>
      </c>
      <c r="BJ164" s="18" t="s">
        <v>217</v>
      </c>
      <c r="BK164" s="211">
        <f>ROUND(I164*H164,2)</f>
        <v>0</v>
      </c>
      <c r="BL164" s="18" t="s">
        <v>217</v>
      </c>
      <c r="BM164" s="210" t="s">
        <v>513</v>
      </c>
    </row>
    <row r="165" s="2" customFormat="1">
      <c r="A165" s="40"/>
      <c r="B165" s="41"/>
      <c r="C165" s="42"/>
      <c r="D165" s="212" t="s">
        <v>220</v>
      </c>
      <c r="E165" s="42"/>
      <c r="F165" s="213" t="s">
        <v>512</v>
      </c>
      <c r="G165" s="42"/>
      <c r="H165" s="42"/>
      <c r="I165" s="214"/>
      <c r="J165" s="42"/>
      <c r="K165" s="42"/>
      <c r="L165" s="46"/>
      <c r="M165" s="215"/>
      <c r="N165" s="216"/>
      <c r="O165" s="87"/>
      <c r="P165" s="87"/>
      <c r="Q165" s="87"/>
      <c r="R165" s="87"/>
      <c r="S165" s="87"/>
      <c r="T165" s="87"/>
      <c r="U165" s="88"/>
      <c r="V165" s="40"/>
      <c r="W165" s="40"/>
      <c r="X165" s="40"/>
      <c r="Y165" s="40"/>
      <c r="Z165" s="40"/>
      <c r="AA165" s="40"/>
      <c r="AB165" s="40"/>
      <c r="AC165" s="40"/>
      <c r="AD165" s="40"/>
      <c r="AE165" s="40"/>
      <c r="AT165" s="18" t="s">
        <v>220</v>
      </c>
      <c r="AU165" s="18" t="s">
        <v>80</v>
      </c>
    </row>
    <row r="166" s="2" customFormat="1">
      <c r="A166" s="40"/>
      <c r="B166" s="41"/>
      <c r="C166" s="42"/>
      <c r="D166" s="212" t="s">
        <v>234</v>
      </c>
      <c r="E166" s="42"/>
      <c r="F166" s="239" t="s">
        <v>514</v>
      </c>
      <c r="G166" s="42"/>
      <c r="H166" s="42"/>
      <c r="I166" s="214"/>
      <c r="J166" s="42"/>
      <c r="K166" s="42"/>
      <c r="L166" s="46"/>
      <c r="M166" s="215"/>
      <c r="N166" s="216"/>
      <c r="O166" s="87"/>
      <c r="P166" s="87"/>
      <c r="Q166" s="87"/>
      <c r="R166" s="87"/>
      <c r="S166" s="87"/>
      <c r="T166" s="87"/>
      <c r="U166" s="88"/>
      <c r="V166" s="40"/>
      <c r="W166" s="40"/>
      <c r="X166" s="40"/>
      <c r="Y166" s="40"/>
      <c r="Z166" s="40"/>
      <c r="AA166" s="40"/>
      <c r="AB166" s="40"/>
      <c r="AC166" s="40"/>
      <c r="AD166" s="40"/>
      <c r="AE166" s="40"/>
      <c r="AT166" s="18" t="s">
        <v>234</v>
      </c>
      <c r="AU166" s="18" t="s">
        <v>80</v>
      </c>
    </row>
    <row r="167" s="2" customFormat="1" ht="66.75" customHeight="1">
      <c r="A167" s="40"/>
      <c r="B167" s="41"/>
      <c r="C167" s="199" t="s">
        <v>375</v>
      </c>
      <c r="D167" s="279" t="s">
        <v>212</v>
      </c>
      <c r="E167" s="200" t="s">
        <v>515</v>
      </c>
      <c r="F167" s="201" t="s">
        <v>516</v>
      </c>
      <c r="G167" s="202" t="s">
        <v>179</v>
      </c>
      <c r="H167" s="203">
        <v>16.399999999999999</v>
      </c>
      <c r="I167" s="204"/>
      <c r="J167" s="205">
        <f>ROUND(I167*H167,2)</f>
        <v>0</v>
      </c>
      <c r="K167" s="201" t="s">
        <v>39</v>
      </c>
      <c r="L167" s="46"/>
      <c r="M167" s="206" t="s">
        <v>39</v>
      </c>
      <c r="N167" s="207" t="s">
        <v>53</v>
      </c>
      <c r="O167" s="87"/>
      <c r="P167" s="208">
        <f>O167*H167</f>
        <v>0</v>
      </c>
      <c r="Q167" s="208">
        <v>0</v>
      </c>
      <c r="R167" s="208">
        <f>Q167*H167</f>
        <v>0</v>
      </c>
      <c r="S167" s="208">
        <v>0</v>
      </c>
      <c r="T167" s="208">
        <f>S167*H167</f>
        <v>0</v>
      </c>
      <c r="U167" s="209" t="s">
        <v>39</v>
      </c>
      <c r="V167" s="40"/>
      <c r="W167" s="40"/>
      <c r="X167" s="40"/>
      <c r="Y167" s="40"/>
      <c r="Z167" s="40"/>
      <c r="AA167" s="40"/>
      <c r="AB167" s="40"/>
      <c r="AC167" s="40"/>
      <c r="AD167" s="40"/>
      <c r="AE167" s="40"/>
      <c r="AR167" s="210" t="s">
        <v>217</v>
      </c>
      <c r="AT167" s="210" t="s">
        <v>212</v>
      </c>
      <c r="AU167" s="210" t="s">
        <v>80</v>
      </c>
      <c r="AY167" s="18" t="s">
        <v>218</v>
      </c>
      <c r="BE167" s="211">
        <f>IF(N167="základní",J167,0)</f>
        <v>0</v>
      </c>
      <c r="BF167" s="211">
        <f>IF(N167="snížená",J167,0)</f>
        <v>0</v>
      </c>
      <c r="BG167" s="211">
        <f>IF(N167="zákl. přenesená",J167,0)</f>
        <v>0</v>
      </c>
      <c r="BH167" s="211">
        <f>IF(N167="sníž. přenesená",J167,0)</f>
        <v>0</v>
      </c>
      <c r="BI167" s="211">
        <f>IF(N167="nulová",J167,0)</f>
        <v>0</v>
      </c>
      <c r="BJ167" s="18" t="s">
        <v>217</v>
      </c>
      <c r="BK167" s="211">
        <f>ROUND(I167*H167,2)</f>
        <v>0</v>
      </c>
      <c r="BL167" s="18" t="s">
        <v>217</v>
      </c>
      <c r="BM167" s="210" t="s">
        <v>517</v>
      </c>
    </row>
    <row r="168" s="2" customFormat="1">
      <c r="A168" s="40"/>
      <c r="B168" s="41"/>
      <c r="C168" s="42"/>
      <c r="D168" s="212" t="s">
        <v>220</v>
      </c>
      <c r="E168" s="42"/>
      <c r="F168" s="213" t="s">
        <v>518</v>
      </c>
      <c r="G168" s="42"/>
      <c r="H168" s="42"/>
      <c r="I168" s="214"/>
      <c r="J168" s="42"/>
      <c r="K168" s="42"/>
      <c r="L168" s="46"/>
      <c r="M168" s="215"/>
      <c r="N168" s="216"/>
      <c r="O168" s="87"/>
      <c r="P168" s="87"/>
      <c r="Q168" s="87"/>
      <c r="R168" s="87"/>
      <c r="S168" s="87"/>
      <c r="T168" s="87"/>
      <c r="U168" s="88"/>
      <c r="V168" s="40"/>
      <c r="W168" s="40"/>
      <c r="X168" s="40"/>
      <c r="Y168" s="40"/>
      <c r="Z168" s="40"/>
      <c r="AA168" s="40"/>
      <c r="AB168" s="40"/>
      <c r="AC168" s="40"/>
      <c r="AD168" s="40"/>
      <c r="AE168" s="40"/>
      <c r="AT168" s="18" t="s">
        <v>220</v>
      </c>
      <c r="AU168" s="18" t="s">
        <v>80</v>
      </c>
    </row>
    <row r="169" s="2" customFormat="1" ht="66.75" customHeight="1">
      <c r="A169" s="40"/>
      <c r="B169" s="41"/>
      <c r="C169" s="199" t="s">
        <v>379</v>
      </c>
      <c r="D169" s="279" t="s">
        <v>212</v>
      </c>
      <c r="E169" s="200" t="s">
        <v>519</v>
      </c>
      <c r="F169" s="201" t="s">
        <v>520</v>
      </c>
      <c r="G169" s="202" t="s">
        <v>179</v>
      </c>
      <c r="H169" s="203">
        <v>16.399999999999999</v>
      </c>
      <c r="I169" s="204"/>
      <c r="J169" s="205">
        <f>ROUND(I169*H169,2)</f>
        <v>0</v>
      </c>
      <c r="K169" s="201" t="s">
        <v>39</v>
      </c>
      <c r="L169" s="46"/>
      <c r="M169" s="206" t="s">
        <v>39</v>
      </c>
      <c r="N169" s="207" t="s">
        <v>53</v>
      </c>
      <c r="O169" s="87"/>
      <c r="P169" s="208">
        <f>O169*H169</f>
        <v>0</v>
      </c>
      <c r="Q169" s="208">
        <v>0</v>
      </c>
      <c r="R169" s="208">
        <f>Q169*H169</f>
        <v>0</v>
      </c>
      <c r="S169" s="208">
        <v>0</v>
      </c>
      <c r="T169" s="208">
        <f>S169*H169</f>
        <v>0</v>
      </c>
      <c r="U169" s="209" t="s">
        <v>39</v>
      </c>
      <c r="V169" s="40"/>
      <c r="W169" s="40"/>
      <c r="X169" s="40"/>
      <c r="Y169" s="40"/>
      <c r="Z169" s="40"/>
      <c r="AA169" s="40"/>
      <c r="AB169" s="40"/>
      <c r="AC169" s="40"/>
      <c r="AD169" s="40"/>
      <c r="AE169" s="40"/>
      <c r="AR169" s="210" t="s">
        <v>217</v>
      </c>
      <c r="AT169" s="210" t="s">
        <v>212</v>
      </c>
      <c r="AU169" s="210" t="s">
        <v>80</v>
      </c>
      <c r="AY169" s="18" t="s">
        <v>218</v>
      </c>
      <c r="BE169" s="211">
        <f>IF(N169="základní",J169,0)</f>
        <v>0</v>
      </c>
      <c r="BF169" s="211">
        <f>IF(N169="snížená",J169,0)</f>
        <v>0</v>
      </c>
      <c r="BG169" s="211">
        <f>IF(N169="zákl. přenesená",J169,0)</f>
        <v>0</v>
      </c>
      <c r="BH169" s="211">
        <f>IF(N169="sníž. přenesená",J169,0)</f>
        <v>0</v>
      </c>
      <c r="BI169" s="211">
        <f>IF(N169="nulová",J169,0)</f>
        <v>0</v>
      </c>
      <c r="BJ169" s="18" t="s">
        <v>217</v>
      </c>
      <c r="BK169" s="211">
        <f>ROUND(I169*H169,2)</f>
        <v>0</v>
      </c>
      <c r="BL169" s="18" t="s">
        <v>217</v>
      </c>
      <c r="BM169" s="210" t="s">
        <v>521</v>
      </c>
    </row>
    <row r="170" s="2" customFormat="1">
      <c r="A170" s="40"/>
      <c r="B170" s="41"/>
      <c r="C170" s="42"/>
      <c r="D170" s="212" t="s">
        <v>220</v>
      </c>
      <c r="E170" s="42"/>
      <c r="F170" s="213" t="s">
        <v>520</v>
      </c>
      <c r="G170" s="42"/>
      <c r="H170" s="42"/>
      <c r="I170" s="214"/>
      <c r="J170" s="42"/>
      <c r="K170" s="42"/>
      <c r="L170" s="46"/>
      <c r="M170" s="215"/>
      <c r="N170" s="216"/>
      <c r="O170" s="87"/>
      <c r="P170" s="87"/>
      <c r="Q170" s="87"/>
      <c r="R170" s="87"/>
      <c r="S170" s="87"/>
      <c r="T170" s="87"/>
      <c r="U170" s="88"/>
      <c r="V170" s="40"/>
      <c r="W170" s="40"/>
      <c r="X170" s="40"/>
      <c r="Y170" s="40"/>
      <c r="Z170" s="40"/>
      <c r="AA170" s="40"/>
      <c r="AB170" s="40"/>
      <c r="AC170" s="40"/>
      <c r="AD170" s="40"/>
      <c r="AE170" s="40"/>
      <c r="AT170" s="18" t="s">
        <v>220</v>
      </c>
      <c r="AU170" s="18" t="s">
        <v>80</v>
      </c>
    </row>
    <row r="171" s="2" customFormat="1" ht="55.5" customHeight="1">
      <c r="A171" s="40"/>
      <c r="B171" s="41"/>
      <c r="C171" s="199" t="s">
        <v>257</v>
      </c>
      <c r="D171" s="279" t="s">
        <v>212</v>
      </c>
      <c r="E171" s="200" t="s">
        <v>522</v>
      </c>
      <c r="F171" s="201" t="s">
        <v>523</v>
      </c>
      <c r="G171" s="202" t="s">
        <v>239</v>
      </c>
      <c r="H171" s="203">
        <v>1</v>
      </c>
      <c r="I171" s="204"/>
      <c r="J171" s="205">
        <f>ROUND(I171*H171,2)</f>
        <v>0</v>
      </c>
      <c r="K171" s="201" t="s">
        <v>39</v>
      </c>
      <c r="L171" s="46"/>
      <c r="M171" s="206" t="s">
        <v>39</v>
      </c>
      <c r="N171" s="207" t="s">
        <v>53</v>
      </c>
      <c r="O171" s="87"/>
      <c r="P171" s="208">
        <f>O171*H171</f>
        <v>0</v>
      </c>
      <c r="Q171" s="208">
        <v>0</v>
      </c>
      <c r="R171" s="208">
        <f>Q171*H171</f>
        <v>0</v>
      </c>
      <c r="S171" s="208">
        <v>0</v>
      </c>
      <c r="T171" s="208">
        <f>S171*H171</f>
        <v>0</v>
      </c>
      <c r="U171" s="209" t="s">
        <v>39</v>
      </c>
      <c r="V171" s="40"/>
      <c r="W171" s="40"/>
      <c r="X171" s="40"/>
      <c r="Y171" s="40"/>
      <c r="Z171" s="40"/>
      <c r="AA171" s="40"/>
      <c r="AB171" s="40"/>
      <c r="AC171" s="40"/>
      <c r="AD171" s="40"/>
      <c r="AE171" s="40"/>
      <c r="AR171" s="210" t="s">
        <v>217</v>
      </c>
      <c r="AT171" s="210" t="s">
        <v>212</v>
      </c>
      <c r="AU171" s="210" t="s">
        <v>80</v>
      </c>
      <c r="AY171" s="18" t="s">
        <v>218</v>
      </c>
      <c r="BE171" s="211">
        <f>IF(N171="základní",J171,0)</f>
        <v>0</v>
      </c>
      <c r="BF171" s="211">
        <f>IF(N171="snížená",J171,0)</f>
        <v>0</v>
      </c>
      <c r="BG171" s="211">
        <f>IF(N171="zákl. přenesená",J171,0)</f>
        <v>0</v>
      </c>
      <c r="BH171" s="211">
        <f>IF(N171="sníž. přenesená",J171,0)</f>
        <v>0</v>
      </c>
      <c r="BI171" s="211">
        <f>IF(N171="nulová",J171,0)</f>
        <v>0</v>
      </c>
      <c r="BJ171" s="18" t="s">
        <v>217</v>
      </c>
      <c r="BK171" s="211">
        <f>ROUND(I171*H171,2)</f>
        <v>0</v>
      </c>
      <c r="BL171" s="18" t="s">
        <v>217</v>
      </c>
      <c r="BM171" s="210" t="s">
        <v>524</v>
      </c>
    </row>
    <row r="172" s="2" customFormat="1">
      <c r="A172" s="40"/>
      <c r="B172" s="41"/>
      <c r="C172" s="42"/>
      <c r="D172" s="212" t="s">
        <v>220</v>
      </c>
      <c r="E172" s="42"/>
      <c r="F172" s="213" t="s">
        <v>523</v>
      </c>
      <c r="G172" s="42"/>
      <c r="H172" s="42"/>
      <c r="I172" s="214"/>
      <c r="J172" s="42"/>
      <c r="K172" s="42"/>
      <c r="L172" s="46"/>
      <c r="M172" s="215"/>
      <c r="N172" s="216"/>
      <c r="O172" s="87"/>
      <c r="P172" s="87"/>
      <c r="Q172" s="87"/>
      <c r="R172" s="87"/>
      <c r="S172" s="87"/>
      <c r="T172" s="87"/>
      <c r="U172" s="88"/>
      <c r="V172" s="40"/>
      <c r="W172" s="40"/>
      <c r="X172" s="40"/>
      <c r="Y172" s="40"/>
      <c r="Z172" s="40"/>
      <c r="AA172" s="40"/>
      <c r="AB172" s="40"/>
      <c r="AC172" s="40"/>
      <c r="AD172" s="40"/>
      <c r="AE172" s="40"/>
      <c r="AT172" s="18" t="s">
        <v>220</v>
      </c>
      <c r="AU172" s="18" t="s">
        <v>80</v>
      </c>
    </row>
    <row r="173" s="2" customFormat="1">
      <c r="A173" s="40"/>
      <c r="B173" s="41"/>
      <c r="C173" s="42"/>
      <c r="D173" s="212" t="s">
        <v>234</v>
      </c>
      <c r="E173" s="42"/>
      <c r="F173" s="239" t="s">
        <v>525</v>
      </c>
      <c r="G173" s="42"/>
      <c r="H173" s="42"/>
      <c r="I173" s="214"/>
      <c r="J173" s="42"/>
      <c r="K173" s="42"/>
      <c r="L173" s="46"/>
      <c r="M173" s="215"/>
      <c r="N173" s="216"/>
      <c r="O173" s="87"/>
      <c r="P173" s="87"/>
      <c r="Q173" s="87"/>
      <c r="R173" s="87"/>
      <c r="S173" s="87"/>
      <c r="T173" s="87"/>
      <c r="U173" s="88"/>
      <c r="V173" s="40"/>
      <c r="W173" s="40"/>
      <c r="X173" s="40"/>
      <c r="Y173" s="40"/>
      <c r="Z173" s="40"/>
      <c r="AA173" s="40"/>
      <c r="AB173" s="40"/>
      <c r="AC173" s="40"/>
      <c r="AD173" s="40"/>
      <c r="AE173" s="40"/>
      <c r="AT173" s="18" t="s">
        <v>234</v>
      </c>
      <c r="AU173" s="18" t="s">
        <v>80</v>
      </c>
    </row>
    <row r="174" s="2" customFormat="1">
      <c r="A174" s="40"/>
      <c r="B174" s="41"/>
      <c r="C174" s="199" t="s">
        <v>390</v>
      </c>
      <c r="D174" s="279" t="s">
        <v>212</v>
      </c>
      <c r="E174" s="200" t="s">
        <v>526</v>
      </c>
      <c r="F174" s="201" t="s">
        <v>527</v>
      </c>
      <c r="G174" s="202" t="s">
        <v>239</v>
      </c>
      <c r="H174" s="203">
        <v>1</v>
      </c>
      <c r="I174" s="204"/>
      <c r="J174" s="205">
        <f>ROUND(I174*H174,2)</f>
        <v>0</v>
      </c>
      <c r="K174" s="201" t="s">
        <v>39</v>
      </c>
      <c r="L174" s="46"/>
      <c r="M174" s="206" t="s">
        <v>39</v>
      </c>
      <c r="N174" s="207" t="s">
        <v>53</v>
      </c>
      <c r="O174" s="87"/>
      <c r="P174" s="208">
        <f>O174*H174</f>
        <v>0</v>
      </c>
      <c r="Q174" s="208">
        <v>0</v>
      </c>
      <c r="R174" s="208">
        <f>Q174*H174</f>
        <v>0</v>
      </c>
      <c r="S174" s="208">
        <v>0</v>
      </c>
      <c r="T174" s="208">
        <f>S174*H174</f>
        <v>0</v>
      </c>
      <c r="U174" s="209" t="s">
        <v>39</v>
      </c>
      <c r="V174" s="40"/>
      <c r="W174" s="40"/>
      <c r="X174" s="40"/>
      <c r="Y174" s="40"/>
      <c r="Z174" s="40"/>
      <c r="AA174" s="40"/>
      <c r="AB174" s="40"/>
      <c r="AC174" s="40"/>
      <c r="AD174" s="40"/>
      <c r="AE174" s="40"/>
      <c r="AR174" s="210" t="s">
        <v>217</v>
      </c>
      <c r="AT174" s="210" t="s">
        <v>212</v>
      </c>
      <c r="AU174" s="210" t="s">
        <v>80</v>
      </c>
      <c r="AY174" s="18" t="s">
        <v>218</v>
      </c>
      <c r="BE174" s="211">
        <f>IF(N174="základní",J174,0)</f>
        <v>0</v>
      </c>
      <c r="BF174" s="211">
        <f>IF(N174="snížená",J174,0)</f>
        <v>0</v>
      </c>
      <c r="BG174" s="211">
        <f>IF(N174="zákl. přenesená",J174,0)</f>
        <v>0</v>
      </c>
      <c r="BH174" s="211">
        <f>IF(N174="sníž. přenesená",J174,0)</f>
        <v>0</v>
      </c>
      <c r="BI174" s="211">
        <f>IF(N174="nulová",J174,0)</f>
        <v>0</v>
      </c>
      <c r="BJ174" s="18" t="s">
        <v>217</v>
      </c>
      <c r="BK174" s="211">
        <f>ROUND(I174*H174,2)</f>
        <v>0</v>
      </c>
      <c r="BL174" s="18" t="s">
        <v>217</v>
      </c>
      <c r="BM174" s="210" t="s">
        <v>303</v>
      </c>
    </row>
    <row r="175" s="2" customFormat="1">
      <c r="A175" s="40"/>
      <c r="B175" s="41"/>
      <c r="C175" s="42"/>
      <c r="D175" s="212" t="s">
        <v>220</v>
      </c>
      <c r="E175" s="42"/>
      <c r="F175" s="213" t="s">
        <v>527</v>
      </c>
      <c r="G175" s="42"/>
      <c r="H175" s="42"/>
      <c r="I175" s="214"/>
      <c r="J175" s="42"/>
      <c r="K175" s="42"/>
      <c r="L175" s="46"/>
      <c r="M175" s="215"/>
      <c r="N175" s="216"/>
      <c r="O175" s="87"/>
      <c r="P175" s="87"/>
      <c r="Q175" s="87"/>
      <c r="R175" s="87"/>
      <c r="S175" s="87"/>
      <c r="T175" s="87"/>
      <c r="U175" s="88"/>
      <c r="V175" s="40"/>
      <c r="W175" s="40"/>
      <c r="X175" s="40"/>
      <c r="Y175" s="40"/>
      <c r="Z175" s="40"/>
      <c r="AA175" s="40"/>
      <c r="AB175" s="40"/>
      <c r="AC175" s="40"/>
      <c r="AD175" s="40"/>
      <c r="AE175" s="40"/>
      <c r="AT175" s="18" t="s">
        <v>220</v>
      </c>
      <c r="AU175" s="18" t="s">
        <v>80</v>
      </c>
    </row>
    <row r="176" s="2" customFormat="1">
      <c r="A176" s="40"/>
      <c r="B176" s="41"/>
      <c r="C176" s="42"/>
      <c r="D176" s="212" t="s">
        <v>234</v>
      </c>
      <c r="E176" s="42"/>
      <c r="F176" s="239" t="s">
        <v>525</v>
      </c>
      <c r="G176" s="42"/>
      <c r="H176" s="42"/>
      <c r="I176" s="214"/>
      <c r="J176" s="42"/>
      <c r="K176" s="42"/>
      <c r="L176" s="46"/>
      <c r="M176" s="215"/>
      <c r="N176" s="216"/>
      <c r="O176" s="87"/>
      <c r="P176" s="87"/>
      <c r="Q176" s="87"/>
      <c r="R176" s="87"/>
      <c r="S176" s="87"/>
      <c r="T176" s="87"/>
      <c r="U176" s="88"/>
      <c r="V176" s="40"/>
      <c r="W176" s="40"/>
      <c r="X176" s="40"/>
      <c r="Y176" s="40"/>
      <c r="Z176" s="40"/>
      <c r="AA176" s="40"/>
      <c r="AB176" s="40"/>
      <c r="AC176" s="40"/>
      <c r="AD176" s="40"/>
      <c r="AE176" s="40"/>
      <c r="AT176" s="18" t="s">
        <v>234</v>
      </c>
      <c r="AU176" s="18" t="s">
        <v>80</v>
      </c>
    </row>
    <row r="177" s="2" customFormat="1">
      <c r="A177" s="40"/>
      <c r="B177" s="41"/>
      <c r="C177" s="199" t="s">
        <v>264</v>
      </c>
      <c r="D177" s="279" t="s">
        <v>212</v>
      </c>
      <c r="E177" s="200" t="s">
        <v>528</v>
      </c>
      <c r="F177" s="201" t="s">
        <v>529</v>
      </c>
      <c r="G177" s="202" t="s">
        <v>239</v>
      </c>
      <c r="H177" s="203">
        <v>1</v>
      </c>
      <c r="I177" s="204"/>
      <c r="J177" s="205">
        <f>ROUND(I177*H177,2)</f>
        <v>0</v>
      </c>
      <c r="K177" s="201" t="s">
        <v>39</v>
      </c>
      <c r="L177" s="46"/>
      <c r="M177" s="206" t="s">
        <v>39</v>
      </c>
      <c r="N177" s="207" t="s">
        <v>53</v>
      </c>
      <c r="O177" s="87"/>
      <c r="P177" s="208">
        <f>O177*H177</f>
        <v>0</v>
      </c>
      <c r="Q177" s="208">
        <v>0</v>
      </c>
      <c r="R177" s="208">
        <f>Q177*H177</f>
        <v>0</v>
      </c>
      <c r="S177" s="208">
        <v>0</v>
      </c>
      <c r="T177" s="208">
        <f>S177*H177</f>
        <v>0</v>
      </c>
      <c r="U177" s="209" t="s">
        <v>39</v>
      </c>
      <c r="V177" s="40"/>
      <c r="W177" s="40"/>
      <c r="X177" s="40"/>
      <c r="Y177" s="40"/>
      <c r="Z177" s="40"/>
      <c r="AA177" s="40"/>
      <c r="AB177" s="40"/>
      <c r="AC177" s="40"/>
      <c r="AD177" s="40"/>
      <c r="AE177" s="40"/>
      <c r="AR177" s="210" t="s">
        <v>217</v>
      </c>
      <c r="AT177" s="210" t="s">
        <v>212</v>
      </c>
      <c r="AU177" s="210" t="s">
        <v>80</v>
      </c>
      <c r="AY177" s="18" t="s">
        <v>218</v>
      </c>
      <c r="BE177" s="211">
        <f>IF(N177="základní",J177,0)</f>
        <v>0</v>
      </c>
      <c r="BF177" s="211">
        <f>IF(N177="snížená",J177,0)</f>
        <v>0</v>
      </c>
      <c r="BG177" s="211">
        <f>IF(N177="zákl. přenesená",J177,0)</f>
        <v>0</v>
      </c>
      <c r="BH177" s="211">
        <f>IF(N177="sníž. přenesená",J177,0)</f>
        <v>0</v>
      </c>
      <c r="BI177" s="211">
        <f>IF(N177="nulová",J177,0)</f>
        <v>0</v>
      </c>
      <c r="BJ177" s="18" t="s">
        <v>217</v>
      </c>
      <c r="BK177" s="211">
        <f>ROUND(I177*H177,2)</f>
        <v>0</v>
      </c>
      <c r="BL177" s="18" t="s">
        <v>217</v>
      </c>
      <c r="BM177" s="210" t="s">
        <v>308</v>
      </c>
    </row>
    <row r="178" s="2" customFormat="1">
      <c r="A178" s="40"/>
      <c r="B178" s="41"/>
      <c r="C178" s="42"/>
      <c r="D178" s="212" t="s">
        <v>220</v>
      </c>
      <c r="E178" s="42"/>
      <c r="F178" s="213" t="s">
        <v>529</v>
      </c>
      <c r="G178" s="42"/>
      <c r="H178" s="42"/>
      <c r="I178" s="214"/>
      <c r="J178" s="42"/>
      <c r="K178" s="42"/>
      <c r="L178" s="46"/>
      <c r="M178" s="215"/>
      <c r="N178" s="216"/>
      <c r="O178" s="87"/>
      <c r="P178" s="87"/>
      <c r="Q178" s="87"/>
      <c r="R178" s="87"/>
      <c r="S178" s="87"/>
      <c r="T178" s="87"/>
      <c r="U178" s="88"/>
      <c r="V178" s="40"/>
      <c r="W178" s="40"/>
      <c r="X178" s="40"/>
      <c r="Y178" s="40"/>
      <c r="Z178" s="40"/>
      <c r="AA178" s="40"/>
      <c r="AB178" s="40"/>
      <c r="AC178" s="40"/>
      <c r="AD178" s="40"/>
      <c r="AE178" s="40"/>
      <c r="AT178" s="18" t="s">
        <v>220</v>
      </c>
      <c r="AU178" s="18" t="s">
        <v>80</v>
      </c>
    </row>
    <row r="179" s="2" customFormat="1" ht="55.5" customHeight="1">
      <c r="A179" s="40"/>
      <c r="B179" s="41"/>
      <c r="C179" s="199" t="s">
        <v>404</v>
      </c>
      <c r="D179" s="279" t="s">
        <v>212</v>
      </c>
      <c r="E179" s="200" t="s">
        <v>530</v>
      </c>
      <c r="F179" s="201" t="s">
        <v>531</v>
      </c>
      <c r="G179" s="202" t="s">
        <v>239</v>
      </c>
      <c r="H179" s="203">
        <v>1</v>
      </c>
      <c r="I179" s="204"/>
      <c r="J179" s="205">
        <f>ROUND(I179*H179,2)</f>
        <v>0</v>
      </c>
      <c r="K179" s="201" t="s">
        <v>39</v>
      </c>
      <c r="L179" s="46"/>
      <c r="M179" s="206" t="s">
        <v>39</v>
      </c>
      <c r="N179" s="207" t="s">
        <v>53</v>
      </c>
      <c r="O179" s="87"/>
      <c r="P179" s="208">
        <f>O179*H179</f>
        <v>0</v>
      </c>
      <c r="Q179" s="208">
        <v>0</v>
      </c>
      <c r="R179" s="208">
        <f>Q179*H179</f>
        <v>0</v>
      </c>
      <c r="S179" s="208">
        <v>0</v>
      </c>
      <c r="T179" s="208">
        <f>S179*H179</f>
        <v>0</v>
      </c>
      <c r="U179" s="209" t="s">
        <v>39</v>
      </c>
      <c r="V179" s="40"/>
      <c r="W179" s="40"/>
      <c r="X179" s="40"/>
      <c r="Y179" s="40"/>
      <c r="Z179" s="40"/>
      <c r="AA179" s="40"/>
      <c r="AB179" s="40"/>
      <c r="AC179" s="40"/>
      <c r="AD179" s="40"/>
      <c r="AE179" s="40"/>
      <c r="AR179" s="210" t="s">
        <v>217</v>
      </c>
      <c r="AT179" s="210" t="s">
        <v>212</v>
      </c>
      <c r="AU179" s="210" t="s">
        <v>80</v>
      </c>
      <c r="AY179" s="18" t="s">
        <v>218</v>
      </c>
      <c r="BE179" s="211">
        <f>IF(N179="základní",J179,0)</f>
        <v>0</v>
      </c>
      <c r="BF179" s="211">
        <f>IF(N179="snížená",J179,0)</f>
        <v>0</v>
      </c>
      <c r="BG179" s="211">
        <f>IF(N179="zákl. přenesená",J179,0)</f>
        <v>0</v>
      </c>
      <c r="BH179" s="211">
        <f>IF(N179="sníž. přenesená",J179,0)</f>
        <v>0</v>
      </c>
      <c r="BI179" s="211">
        <f>IF(N179="nulová",J179,0)</f>
        <v>0</v>
      </c>
      <c r="BJ179" s="18" t="s">
        <v>217</v>
      </c>
      <c r="BK179" s="211">
        <f>ROUND(I179*H179,2)</f>
        <v>0</v>
      </c>
      <c r="BL179" s="18" t="s">
        <v>217</v>
      </c>
      <c r="BM179" s="210" t="s">
        <v>532</v>
      </c>
    </row>
    <row r="180" s="2" customFormat="1">
      <c r="A180" s="40"/>
      <c r="B180" s="41"/>
      <c r="C180" s="42"/>
      <c r="D180" s="212" t="s">
        <v>220</v>
      </c>
      <c r="E180" s="42"/>
      <c r="F180" s="213" t="s">
        <v>531</v>
      </c>
      <c r="G180" s="42"/>
      <c r="H180" s="42"/>
      <c r="I180" s="214"/>
      <c r="J180" s="42"/>
      <c r="K180" s="42"/>
      <c r="L180" s="46"/>
      <c r="M180" s="215"/>
      <c r="N180" s="216"/>
      <c r="O180" s="87"/>
      <c r="P180" s="87"/>
      <c r="Q180" s="87"/>
      <c r="R180" s="87"/>
      <c r="S180" s="87"/>
      <c r="T180" s="87"/>
      <c r="U180" s="88"/>
      <c r="V180" s="40"/>
      <c r="W180" s="40"/>
      <c r="X180" s="40"/>
      <c r="Y180" s="40"/>
      <c r="Z180" s="40"/>
      <c r="AA180" s="40"/>
      <c r="AB180" s="40"/>
      <c r="AC180" s="40"/>
      <c r="AD180" s="40"/>
      <c r="AE180" s="40"/>
      <c r="AT180" s="18" t="s">
        <v>220</v>
      </c>
      <c r="AU180" s="18" t="s">
        <v>80</v>
      </c>
    </row>
    <row r="181" s="2" customFormat="1" ht="16.5" customHeight="1">
      <c r="A181" s="40"/>
      <c r="B181" s="41"/>
      <c r="C181" s="199" t="s">
        <v>409</v>
      </c>
      <c r="D181" s="279" t="s">
        <v>212</v>
      </c>
      <c r="E181" s="200" t="s">
        <v>533</v>
      </c>
      <c r="F181" s="201" t="s">
        <v>534</v>
      </c>
      <c r="G181" s="202" t="s">
        <v>239</v>
      </c>
      <c r="H181" s="203">
        <v>639</v>
      </c>
      <c r="I181" s="204"/>
      <c r="J181" s="205">
        <f>ROUND(I181*H181,2)</f>
        <v>0</v>
      </c>
      <c r="K181" s="201" t="s">
        <v>39</v>
      </c>
      <c r="L181" s="46"/>
      <c r="M181" s="206" t="s">
        <v>39</v>
      </c>
      <c r="N181" s="207" t="s">
        <v>53</v>
      </c>
      <c r="O181" s="87"/>
      <c r="P181" s="208">
        <f>O181*H181</f>
        <v>0</v>
      </c>
      <c r="Q181" s="208">
        <v>0</v>
      </c>
      <c r="R181" s="208">
        <f>Q181*H181</f>
        <v>0</v>
      </c>
      <c r="S181" s="208">
        <v>0</v>
      </c>
      <c r="T181" s="208">
        <f>S181*H181</f>
        <v>0</v>
      </c>
      <c r="U181" s="209" t="s">
        <v>39</v>
      </c>
      <c r="V181" s="40"/>
      <c r="W181" s="40"/>
      <c r="X181" s="40"/>
      <c r="Y181" s="40"/>
      <c r="Z181" s="40"/>
      <c r="AA181" s="40"/>
      <c r="AB181" s="40"/>
      <c r="AC181" s="40"/>
      <c r="AD181" s="40"/>
      <c r="AE181" s="40"/>
      <c r="AR181" s="210" t="s">
        <v>217</v>
      </c>
      <c r="AT181" s="210" t="s">
        <v>212</v>
      </c>
      <c r="AU181" s="210" t="s">
        <v>80</v>
      </c>
      <c r="AY181" s="18" t="s">
        <v>218</v>
      </c>
      <c r="BE181" s="211">
        <f>IF(N181="základní",J181,0)</f>
        <v>0</v>
      </c>
      <c r="BF181" s="211">
        <f>IF(N181="snížená",J181,0)</f>
        <v>0</v>
      </c>
      <c r="BG181" s="211">
        <f>IF(N181="zákl. přenesená",J181,0)</f>
        <v>0</v>
      </c>
      <c r="BH181" s="211">
        <f>IF(N181="sníž. přenesená",J181,0)</f>
        <v>0</v>
      </c>
      <c r="BI181" s="211">
        <f>IF(N181="nulová",J181,0)</f>
        <v>0</v>
      </c>
      <c r="BJ181" s="18" t="s">
        <v>217</v>
      </c>
      <c r="BK181" s="211">
        <f>ROUND(I181*H181,2)</f>
        <v>0</v>
      </c>
      <c r="BL181" s="18" t="s">
        <v>217</v>
      </c>
      <c r="BM181" s="210" t="s">
        <v>535</v>
      </c>
    </row>
    <row r="182" s="2" customFormat="1">
      <c r="A182" s="40"/>
      <c r="B182" s="41"/>
      <c r="C182" s="42"/>
      <c r="D182" s="212" t="s">
        <v>220</v>
      </c>
      <c r="E182" s="42"/>
      <c r="F182" s="213" t="s">
        <v>534</v>
      </c>
      <c r="G182" s="42"/>
      <c r="H182" s="42"/>
      <c r="I182" s="214"/>
      <c r="J182" s="42"/>
      <c r="K182" s="42"/>
      <c r="L182" s="46"/>
      <c r="M182" s="215"/>
      <c r="N182" s="216"/>
      <c r="O182" s="87"/>
      <c r="P182" s="87"/>
      <c r="Q182" s="87"/>
      <c r="R182" s="87"/>
      <c r="S182" s="87"/>
      <c r="T182" s="87"/>
      <c r="U182" s="88"/>
      <c r="V182" s="40"/>
      <c r="W182" s="40"/>
      <c r="X182" s="40"/>
      <c r="Y182" s="40"/>
      <c r="Z182" s="40"/>
      <c r="AA182" s="40"/>
      <c r="AB182" s="40"/>
      <c r="AC182" s="40"/>
      <c r="AD182" s="40"/>
      <c r="AE182" s="40"/>
      <c r="AT182" s="18" t="s">
        <v>220</v>
      </c>
      <c r="AU182" s="18" t="s">
        <v>80</v>
      </c>
    </row>
    <row r="183" s="2" customFormat="1">
      <c r="A183" s="40"/>
      <c r="B183" s="41"/>
      <c r="C183" s="42"/>
      <c r="D183" s="212" t="s">
        <v>234</v>
      </c>
      <c r="E183" s="42"/>
      <c r="F183" s="239" t="s">
        <v>536</v>
      </c>
      <c r="G183" s="42"/>
      <c r="H183" s="42"/>
      <c r="I183" s="214"/>
      <c r="J183" s="42"/>
      <c r="K183" s="42"/>
      <c r="L183" s="46"/>
      <c r="M183" s="215"/>
      <c r="N183" s="216"/>
      <c r="O183" s="87"/>
      <c r="P183" s="87"/>
      <c r="Q183" s="87"/>
      <c r="R183" s="87"/>
      <c r="S183" s="87"/>
      <c r="T183" s="87"/>
      <c r="U183" s="88"/>
      <c r="V183" s="40"/>
      <c r="W183" s="40"/>
      <c r="X183" s="40"/>
      <c r="Y183" s="40"/>
      <c r="Z183" s="40"/>
      <c r="AA183" s="40"/>
      <c r="AB183" s="40"/>
      <c r="AC183" s="40"/>
      <c r="AD183" s="40"/>
      <c r="AE183" s="40"/>
      <c r="AT183" s="18" t="s">
        <v>234</v>
      </c>
      <c r="AU183" s="18" t="s">
        <v>80</v>
      </c>
    </row>
    <row r="184" s="2" customFormat="1" ht="16.5" customHeight="1">
      <c r="A184" s="40"/>
      <c r="B184" s="41"/>
      <c r="C184" s="250" t="s">
        <v>537</v>
      </c>
      <c r="D184" s="281" t="s">
        <v>313</v>
      </c>
      <c r="E184" s="251" t="s">
        <v>314</v>
      </c>
      <c r="F184" s="252" t="s">
        <v>315</v>
      </c>
      <c r="G184" s="253" t="s">
        <v>179</v>
      </c>
      <c r="H184" s="254">
        <v>167.904</v>
      </c>
      <c r="I184" s="255"/>
      <c r="J184" s="256">
        <f>ROUND(I184*H184,2)</f>
        <v>0</v>
      </c>
      <c r="K184" s="252" t="s">
        <v>39</v>
      </c>
      <c r="L184" s="257"/>
      <c r="M184" s="258" t="s">
        <v>39</v>
      </c>
      <c r="N184" s="259" t="s">
        <v>53</v>
      </c>
      <c r="O184" s="87"/>
      <c r="P184" s="208">
        <f>O184*H184</f>
        <v>0</v>
      </c>
      <c r="Q184" s="208">
        <v>0</v>
      </c>
      <c r="R184" s="208">
        <f>Q184*H184</f>
        <v>0</v>
      </c>
      <c r="S184" s="208">
        <v>0</v>
      </c>
      <c r="T184" s="208">
        <f>S184*H184</f>
        <v>0</v>
      </c>
      <c r="U184" s="209" t="s">
        <v>39</v>
      </c>
      <c r="V184" s="40"/>
      <c r="W184" s="40"/>
      <c r="X184" s="40"/>
      <c r="Y184" s="40"/>
      <c r="Z184" s="40"/>
      <c r="AA184" s="40"/>
      <c r="AB184" s="40"/>
      <c r="AC184" s="40"/>
      <c r="AD184" s="40"/>
      <c r="AE184" s="40"/>
      <c r="AR184" s="210" t="s">
        <v>219</v>
      </c>
      <c r="AT184" s="210" t="s">
        <v>313</v>
      </c>
      <c r="AU184" s="210" t="s">
        <v>80</v>
      </c>
      <c r="AY184" s="18" t="s">
        <v>218</v>
      </c>
      <c r="BE184" s="211">
        <f>IF(N184="základní",J184,0)</f>
        <v>0</v>
      </c>
      <c r="BF184" s="211">
        <f>IF(N184="snížená",J184,0)</f>
        <v>0</v>
      </c>
      <c r="BG184" s="211">
        <f>IF(N184="zákl. přenesená",J184,0)</f>
        <v>0</v>
      </c>
      <c r="BH184" s="211">
        <f>IF(N184="sníž. přenesená",J184,0)</f>
        <v>0</v>
      </c>
      <c r="BI184" s="211">
        <f>IF(N184="nulová",J184,0)</f>
        <v>0</v>
      </c>
      <c r="BJ184" s="18" t="s">
        <v>217</v>
      </c>
      <c r="BK184" s="211">
        <f>ROUND(I184*H184,2)</f>
        <v>0</v>
      </c>
      <c r="BL184" s="18" t="s">
        <v>217</v>
      </c>
      <c r="BM184" s="210" t="s">
        <v>316</v>
      </c>
    </row>
    <row r="185" s="2" customFormat="1">
      <c r="A185" s="40"/>
      <c r="B185" s="41"/>
      <c r="C185" s="42"/>
      <c r="D185" s="212" t="s">
        <v>220</v>
      </c>
      <c r="E185" s="42"/>
      <c r="F185" s="213" t="s">
        <v>315</v>
      </c>
      <c r="G185" s="42"/>
      <c r="H185" s="42"/>
      <c r="I185" s="214"/>
      <c r="J185" s="42"/>
      <c r="K185" s="42"/>
      <c r="L185" s="46"/>
      <c r="M185" s="215"/>
      <c r="N185" s="216"/>
      <c r="O185" s="87"/>
      <c r="P185" s="87"/>
      <c r="Q185" s="87"/>
      <c r="R185" s="87"/>
      <c r="S185" s="87"/>
      <c r="T185" s="87"/>
      <c r="U185" s="88"/>
      <c r="V185" s="40"/>
      <c r="W185" s="40"/>
      <c r="X185" s="40"/>
      <c r="Y185" s="40"/>
      <c r="Z185" s="40"/>
      <c r="AA185" s="40"/>
      <c r="AB185" s="40"/>
      <c r="AC185" s="40"/>
      <c r="AD185" s="40"/>
      <c r="AE185" s="40"/>
      <c r="AT185" s="18" t="s">
        <v>220</v>
      </c>
      <c r="AU185" s="18" t="s">
        <v>80</v>
      </c>
    </row>
    <row r="186" s="2" customFormat="1">
      <c r="A186" s="40"/>
      <c r="B186" s="41"/>
      <c r="C186" s="42"/>
      <c r="D186" s="212" t="s">
        <v>234</v>
      </c>
      <c r="E186" s="42"/>
      <c r="F186" s="239" t="s">
        <v>538</v>
      </c>
      <c r="G186" s="42"/>
      <c r="H186" s="42"/>
      <c r="I186" s="214"/>
      <c r="J186" s="42"/>
      <c r="K186" s="42"/>
      <c r="L186" s="46"/>
      <c r="M186" s="215"/>
      <c r="N186" s="216"/>
      <c r="O186" s="87"/>
      <c r="P186" s="87"/>
      <c r="Q186" s="87"/>
      <c r="R186" s="87"/>
      <c r="S186" s="87"/>
      <c r="T186" s="87"/>
      <c r="U186" s="88"/>
      <c r="V186" s="40"/>
      <c r="W186" s="40"/>
      <c r="X186" s="40"/>
      <c r="Y186" s="40"/>
      <c r="Z186" s="40"/>
      <c r="AA186" s="40"/>
      <c r="AB186" s="40"/>
      <c r="AC186" s="40"/>
      <c r="AD186" s="40"/>
      <c r="AE186" s="40"/>
      <c r="AT186" s="18" t="s">
        <v>234</v>
      </c>
      <c r="AU186" s="18" t="s">
        <v>80</v>
      </c>
    </row>
    <row r="187" s="2" customFormat="1" ht="16.5" customHeight="1">
      <c r="A187" s="40"/>
      <c r="B187" s="41"/>
      <c r="C187" s="250" t="s">
        <v>269</v>
      </c>
      <c r="D187" s="281" t="s">
        <v>313</v>
      </c>
      <c r="E187" s="251" t="s">
        <v>539</v>
      </c>
      <c r="F187" s="252" t="s">
        <v>540</v>
      </c>
      <c r="G187" s="253" t="s">
        <v>179</v>
      </c>
      <c r="H187" s="254">
        <v>266</v>
      </c>
      <c r="I187" s="255"/>
      <c r="J187" s="256">
        <f>ROUND(I187*H187,2)</f>
        <v>0</v>
      </c>
      <c r="K187" s="252" t="s">
        <v>39</v>
      </c>
      <c r="L187" s="257"/>
      <c r="M187" s="258" t="s">
        <v>39</v>
      </c>
      <c r="N187" s="259" t="s">
        <v>53</v>
      </c>
      <c r="O187" s="87"/>
      <c r="P187" s="208">
        <f>O187*H187</f>
        <v>0</v>
      </c>
      <c r="Q187" s="208">
        <v>0</v>
      </c>
      <c r="R187" s="208">
        <f>Q187*H187</f>
        <v>0</v>
      </c>
      <c r="S187" s="208">
        <v>0</v>
      </c>
      <c r="T187" s="208">
        <f>S187*H187</f>
        <v>0</v>
      </c>
      <c r="U187" s="209" t="s">
        <v>39</v>
      </c>
      <c r="V187" s="40"/>
      <c r="W187" s="40"/>
      <c r="X187" s="40"/>
      <c r="Y187" s="40"/>
      <c r="Z187" s="40"/>
      <c r="AA187" s="40"/>
      <c r="AB187" s="40"/>
      <c r="AC187" s="40"/>
      <c r="AD187" s="40"/>
      <c r="AE187" s="40"/>
      <c r="AR187" s="210" t="s">
        <v>219</v>
      </c>
      <c r="AT187" s="210" t="s">
        <v>313</v>
      </c>
      <c r="AU187" s="210" t="s">
        <v>80</v>
      </c>
      <c r="AY187" s="18" t="s">
        <v>218</v>
      </c>
      <c r="BE187" s="211">
        <f>IF(N187="základní",J187,0)</f>
        <v>0</v>
      </c>
      <c r="BF187" s="211">
        <f>IF(N187="snížená",J187,0)</f>
        <v>0</v>
      </c>
      <c r="BG187" s="211">
        <f>IF(N187="zákl. přenesená",J187,0)</f>
        <v>0</v>
      </c>
      <c r="BH187" s="211">
        <f>IF(N187="sníž. přenesená",J187,0)</f>
        <v>0</v>
      </c>
      <c r="BI187" s="211">
        <f>IF(N187="nulová",J187,0)</f>
        <v>0</v>
      </c>
      <c r="BJ187" s="18" t="s">
        <v>217</v>
      </c>
      <c r="BK187" s="211">
        <f>ROUND(I187*H187,2)</f>
        <v>0</v>
      </c>
      <c r="BL187" s="18" t="s">
        <v>217</v>
      </c>
      <c r="BM187" s="210" t="s">
        <v>541</v>
      </c>
    </row>
    <row r="188" s="2" customFormat="1">
      <c r="A188" s="40"/>
      <c r="B188" s="41"/>
      <c r="C188" s="42"/>
      <c r="D188" s="212" t="s">
        <v>220</v>
      </c>
      <c r="E188" s="42"/>
      <c r="F188" s="213" t="s">
        <v>540</v>
      </c>
      <c r="G188" s="42"/>
      <c r="H188" s="42"/>
      <c r="I188" s="214"/>
      <c r="J188" s="42"/>
      <c r="K188" s="42"/>
      <c r="L188" s="46"/>
      <c r="M188" s="215"/>
      <c r="N188" s="216"/>
      <c r="O188" s="87"/>
      <c r="P188" s="87"/>
      <c r="Q188" s="87"/>
      <c r="R188" s="87"/>
      <c r="S188" s="87"/>
      <c r="T188" s="87"/>
      <c r="U188" s="88"/>
      <c r="V188" s="40"/>
      <c r="W188" s="40"/>
      <c r="X188" s="40"/>
      <c r="Y188" s="40"/>
      <c r="Z188" s="40"/>
      <c r="AA188" s="40"/>
      <c r="AB188" s="40"/>
      <c r="AC188" s="40"/>
      <c r="AD188" s="40"/>
      <c r="AE188" s="40"/>
      <c r="AT188" s="18" t="s">
        <v>220</v>
      </c>
      <c r="AU188" s="18" t="s">
        <v>80</v>
      </c>
    </row>
    <row r="189" s="2" customFormat="1">
      <c r="A189" s="40"/>
      <c r="B189" s="41"/>
      <c r="C189" s="42"/>
      <c r="D189" s="212" t="s">
        <v>234</v>
      </c>
      <c r="E189" s="42"/>
      <c r="F189" s="239" t="s">
        <v>542</v>
      </c>
      <c r="G189" s="42"/>
      <c r="H189" s="42"/>
      <c r="I189" s="214"/>
      <c r="J189" s="42"/>
      <c r="K189" s="42"/>
      <c r="L189" s="46"/>
      <c r="M189" s="215"/>
      <c r="N189" s="216"/>
      <c r="O189" s="87"/>
      <c r="P189" s="87"/>
      <c r="Q189" s="87"/>
      <c r="R189" s="87"/>
      <c r="S189" s="87"/>
      <c r="T189" s="87"/>
      <c r="U189" s="88"/>
      <c r="V189" s="40"/>
      <c r="W189" s="40"/>
      <c r="X189" s="40"/>
      <c r="Y189" s="40"/>
      <c r="Z189" s="40"/>
      <c r="AA189" s="40"/>
      <c r="AB189" s="40"/>
      <c r="AC189" s="40"/>
      <c r="AD189" s="40"/>
      <c r="AE189" s="40"/>
      <c r="AT189" s="18" t="s">
        <v>234</v>
      </c>
      <c r="AU189" s="18" t="s">
        <v>80</v>
      </c>
    </row>
    <row r="190" s="2" customFormat="1" ht="16.5" customHeight="1">
      <c r="A190" s="40"/>
      <c r="B190" s="41"/>
      <c r="C190" s="250" t="s">
        <v>543</v>
      </c>
      <c r="D190" s="281" t="s">
        <v>313</v>
      </c>
      <c r="E190" s="251" t="s">
        <v>544</v>
      </c>
      <c r="F190" s="252" t="s">
        <v>545</v>
      </c>
      <c r="G190" s="253" t="s">
        <v>273</v>
      </c>
      <c r="H190" s="254">
        <v>44</v>
      </c>
      <c r="I190" s="255"/>
      <c r="J190" s="256">
        <f>ROUND(I190*H190,2)</f>
        <v>0</v>
      </c>
      <c r="K190" s="252" t="s">
        <v>39</v>
      </c>
      <c r="L190" s="257"/>
      <c r="M190" s="258" t="s">
        <v>39</v>
      </c>
      <c r="N190" s="259" t="s">
        <v>53</v>
      </c>
      <c r="O190" s="87"/>
      <c r="P190" s="208">
        <f>O190*H190</f>
        <v>0</v>
      </c>
      <c r="Q190" s="208">
        <v>0</v>
      </c>
      <c r="R190" s="208">
        <f>Q190*H190</f>
        <v>0</v>
      </c>
      <c r="S190" s="208">
        <v>0</v>
      </c>
      <c r="T190" s="208">
        <f>S190*H190</f>
        <v>0</v>
      </c>
      <c r="U190" s="209" t="s">
        <v>39</v>
      </c>
      <c r="V190" s="40"/>
      <c r="W190" s="40"/>
      <c r="X190" s="40"/>
      <c r="Y190" s="40"/>
      <c r="Z190" s="40"/>
      <c r="AA190" s="40"/>
      <c r="AB190" s="40"/>
      <c r="AC190" s="40"/>
      <c r="AD190" s="40"/>
      <c r="AE190" s="40"/>
      <c r="AR190" s="210" t="s">
        <v>219</v>
      </c>
      <c r="AT190" s="210" t="s">
        <v>313</v>
      </c>
      <c r="AU190" s="210" t="s">
        <v>80</v>
      </c>
      <c r="AY190" s="18" t="s">
        <v>218</v>
      </c>
      <c r="BE190" s="211">
        <f>IF(N190="základní",J190,0)</f>
        <v>0</v>
      </c>
      <c r="BF190" s="211">
        <f>IF(N190="snížená",J190,0)</f>
        <v>0</v>
      </c>
      <c r="BG190" s="211">
        <f>IF(N190="zákl. přenesená",J190,0)</f>
        <v>0</v>
      </c>
      <c r="BH190" s="211">
        <f>IF(N190="sníž. přenesená",J190,0)</f>
        <v>0</v>
      </c>
      <c r="BI190" s="211">
        <f>IF(N190="nulová",J190,0)</f>
        <v>0</v>
      </c>
      <c r="BJ190" s="18" t="s">
        <v>217</v>
      </c>
      <c r="BK190" s="211">
        <f>ROUND(I190*H190,2)</f>
        <v>0</v>
      </c>
      <c r="BL190" s="18" t="s">
        <v>217</v>
      </c>
      <c r="BM190" s="210" t="s">
        <v>546</v>
      </c>
    </row>
    <row r="191" s="2" customFormat="1">
      <c r="A191" s="40"/>
      <c r="B191" s="41"/>
      <c r="C191" s="42"/>
      <c r="D191" s="212" t="s">
        <v>220</v>
      </c>
      <c r="E191" s="42"/>
      <c r="F191" s="213" t="s">
        <v>545</v>
      </c>
      <c r="G191" s="42"/>
      <c r="H191" s="42"/>
      <c r="I191" s="214"/>
      <c r="J191" s="42"/>
      <c r="K191" s="42"/>
      <c r="L191" s="46"/>
      <c r="M191" s="215"/>
      <c r="N191" s="216"/>
      <c r="O191" s="87"/>
      <c r="P191" s="87"/>
      <c r="Q191" s="87"/>
      <c r="R191" s="87"/>
      <c r="S191" s="87"/>
      <c r="T191" s="87"/>
      <c r="U191" s="88"/>
      <c r="V191" s="40"/>
      <c r="W191" s="40"/>
      <c r="X191" s="40"/>
      <c r="Y191" s="40"/>
      <c r="Z191" s="40"/>
      <c r="AA191" s="40"/>
      <c r="AB191" s="40"/>
      <c r="AC191" s="40"/>
      <c r="AD191" s="40"/>
      <c r="AE191" s="40"/>
      <c r="AT191" s="18" t="s">
        <v>220</v>
      </c>
      <c r="AU191" s="18" t="s">
        <v>80</v>
      </c>
    </row>
    <row r="192" s="2" customFormat="1">
      <c r="A192" s="40"/>
      <c r="B192" s="41"/>
      <c r="C192" s="42"/>
      <c r="D192" s="212" t="s">
        <v>234</v>
      </c>
      <c r="E192" s="42"/>
      <c r="F192" s="239" t="s">
        <v>547</v>
      </c>
      <c r="G192" s="42"/>
      <c r="H192" s="42"/>
      <c r="I192" s="214"/>
      <c r="J192" s="42"/>
      <c r="K192" s="42"/>
      <c r="L192" s="46"/>
      <c r="M192" s="215"/>
      <c r="N192" s="216"/>
      <c r="O192" s="87"/>
      <c r="P192" s="87"/>
      <c r="Q192" s="87"/>
      <c r="R192" s="87"/>
      <c r="S192" s="87"/>
      <c r="T192" s="87"/>
      <c r="U192" s="88"/>
      <c r="V192" s="40"/>
      <c r="W192" s="40"/>
      <c r="X192" s="40"/>
      <c r="Y192" s="40"/>
      <c r="Z192" s="40"/>
      <c r="AA192" s="40"/>
      <c r="AB192" s="40"/>
      <c r="AC192" s="40"/>
      <c r="AD192" s="40"/>
      <c r="AE192" s="40"/>
      <c r="AT192" s="18" t="s">
        <v>234</v>
      </c>
      <c r="AU192" s="18" t="s">
        <v>80</v>
      </c>
    </row>
    <row r="193" s="2" customFormat="1">
      <c r="A193" s="40"/>
      <c r="B193" s="41"/>
      <c r="C193" s="250" t="s">
        <v>274</v>
      </c>
      <c r="D193" s="281" t="s">
        <v>313</v>
      </c>
      <c r="E193" s="251" t="s">
        <v>548</v>
      </c>
      <c r="F193" s="252" t="s">
        <v>549</v>
      </c>
      <c r="G193" s="253" t="s">
        <v>273</v>
      </c>
      <c r="H193" s="254">
        <v>16</v>
      </c>
      <c r="I193" s="255"/>
      <c r="J193" s="256">
        <f>ROUND(I193*H193,2)</f>
        <v>0</v>
      </c>
      <c r="K193" s="252" t="s">
        <v>39</v>
      </c>
      <c r="L193" s="257"/>
      <c r="M193" s="258" t="s">
        <v>39</v>
      </c>
      <c r="N193" s="259" t="s">
        <v>53</v>
      </c>
      <c r="O193" s="87"/>
      <c r="P193" s="208">
        <f>O193*H193</f>
        <v>0</v>
      </c>
      <c r="Q193" s="208">
        <v>0</v>
      </c>
      <c r="R193" s="208">
        <f>Q193*H193</f>
        <v>0</v>
      </c>
      <c r="S193" s="208">
        <v>0</v>
      </c>
      <c r="T193" s="208">
        <f>S193*H193</f>
        <v>0</v>
      </c>
      <c r="U193" s="209" t="s">
        <v>39</v>
      </c>
      <c r="V193" s="40"/>
      <c r="W193" s="40"/>
      <c r="X193" s="40"/>
      <c r="Y193" s="40"/>
      <c r="Z193" s="40"/>
      <c r="AA193" s="40"/>
      <c r="AB193" s="40"/>
      <c r="AC193" s="40"/>
      <c r="AD193" s="40"/>
      <c r="AE193" s="40"/>
      <c r="AR193" s="210" t="s">
        <v>219</v>
      </c>
      <c r="AT193" s="210" t="s">
        <v>313</v>
      </c>
      <c r="AU193" s="210" t="s">
        <v>80</v>
      </c>
      <c r="AY193" s="18" t="s">
        <v>218</v>
      </c>
      <c r="BE193" s="211">
        <f>IF(N193="základní",J193,0)</f>
        <v>0</v>
      </c>
      <c r="BF193" s="211">
        <f>IF(N193="snížená",J193,0)</f>
        <v>0</v>
      </c>
      <c r="BG193" s="211">
        <f>IF(N193="zákl. přenesená",J193,0)</f>
        <v>0</v>
      </c>
      <c r="BH193" s="211">
        <f>IF(N193="sníž. přenesená",J193,0)</f>
        <v>0</v>
      </c>
      <c r="BI193" s="211">
        <f>IF(N193="nulová",J193,0)</f>
        <v>0</v>
      </c>
      <c r="BJ193" s="18" t="s">
        <v>217</v>
      </c>
      <c r="BK193" s="211">
        <f>ROUND(I193*H193,2)</f>
        <v>0</v>
      </c>
      <c r="BL193" s="18" t="s">
        <v>217</v>
      </c>
      <c r="BM193" s="210" t="s">
        <v>550</v>
      </c>
    </row>
    <row r="194" s="2" customFormat="1">
      <c r="A194" s="40"/>
      <c r="B194" s="41"/>
      <c r="C194" s="42"/>
      <c r="D194" s="212" t="s">
        <v>220</v>
      </c>
      <c r="E194" s="42"/>
      <c r="F194" s="213" t="s">
        <v>549</v>
      </c>
      <c r="G194" s="42"/>
      <c r="H194" s="42"/>
      <c r="I194" s="214"/>
      <c r="J194" s="42"/>
      <c r="K194" s="42"/>
      <c r="L194" s="46"/>
      <c r="M194" s="215"/>
      <c r="N194" s="216"/>
      <c r="O194" s="87"/>
      <c r="P194" s="87"/>
      <c r="Q194" s="87"/>
      <c r="R194" s="87"/>
      <c r="S194" s="87"/>
      <c r="T194" s="87"/>
      <c r="U194" s="88"/>
      <c r="V194" s="40"/>
      <c r="W194" s="40"/>
      <c r="X194" s="40"/>
      <c r="Y194" s="40"/>
      <c r="Z194" s="40"/>
      <c r="AA194" s="40"/>
      <c r="AB194" s="40"/>
      <c r="AC194" s="40"/>
      <c r="AD194" s="40"/>
      <c r="AE194" s="40"/>
      <c r="AT194" s="18" t="s">
        <v>220</v>
      </c>
      <c r="AU194" s="18" t="s">
        <v>80</v>
      </c>
    </row>
    <row r="195" s="2" customFormat="1">
      <c r="A195" s="40"/>
      <c r="B195" s="41"/>
      <c r="C195" s="42"/>
      <c r="D195" s="212" t="s">
        <v>234</v>
      </c>
      <c r="E195" s="42"/>
      <c r="F195" s="239" t="s">
        <v>551</v>
      </c>
      <c r="G195" s="42"/>
      <c r="H195" s="42"/>
      <c r="I195" s="214"/>
      <c r="J195" s="42"/>
      <c r="K195" s="42"/>
      <c r="L195" s="46"/>
      <c r="M195" s="215"/>
      <c r="N195" s="216"/>
      <c r="O195" s="87"/>
      <c r="P195" s="87"/>
      <c r="Q195" s="87"/>
      <c r="R195" s="87"/>
      <c r="S195" s="87"/>
      <c r="T195" s="87"/>
      <c r="U195" s="88"/>
      <c r="V195" s="40"/>
      <c r="W195" s="40"/>
      <c r="X195" s="40"/>
      <c r="Y195" s="40"/>
      <c r="Z195" s="40"/>
      <c r="AA195" s="40"/>
      <c r="AB195" s="40"/>
      <c r="AC195" s="40"/>
      <c r="AD195" s="40"/>
      <c r="AE195" s="40"/>
      <c r="AT195" s="18" t="s">
        <v>234</v>
      </c>
      <c r="AU195" s="18" t="s">
        <v>80</v>
      </c>
    </row>
    <row r="196" s="2" customFormat="1">
      <c r="A196" s="40"/>
      <c r="B196" s="41"/>
      <c r="C196" s="250" t="s">
        <v>552</v>
      </c>
      <c r="D196" s="281" t="s">
        <v>313</v>
      </c>
      <c r="E196" s="251" t="s">
        <v>553</v>
      </c>
      <c r="F196" s="252" t="s">
        <v>554</v>
      </c>
      <c r="G196" s="253" t="s">
        <v>273</v>
      </c>
      <c r="H196" s="254">
        <v>16</v>
      </c>
      <c r="I196" s="255"/>
      <c r="J196" s="256">
        <f>ROUND(I196*H196,2)</f>
        <v>0</v>
      </c>
      <c r="K196" s="252" t="s">
        <v>39</v>
      </c>
      <c r="L196" s="257"/>
      <c r="M196" s="258" t="s">
        <v>39</v>
      </c>
      <c r="N196" s="259" t="s">
        <v>53</v>
      </c>
      <c r="O196" s="87"/>
      <c r="P196" s="208">
        <f>O196*H196</f>
        <v>0</v>
      </c>
      <c r="Q196" s="208">
        <v>0</v>
      </c>
      <c r="R196" s="208">
        <f>Q196*H196</f>
        <v>0</v>
      </c>
      <c r="S196" s="208">
        <v>0</v>
      </c>
      <c r="T196" s="208">
        <f>S196*H196</f>
        <v>0</v>
      </c>
      <c r="U196" s="209" t="s">
        <v>39</v>
      </c>
      <c r="V196" s="40"/>
      <c r="W196" s="40"/>
      <c r="X196" s="40"/>
      <c r="Y196" s="40"/>
      <c r="Z196" s="40"/>
      <c r="AA196" s="40"/>
      <c r="AB196" s="40"/>
      <c r="AC196" s="40"/>
      <c r="AD196" s="40"/>
      <c r="AE196" s="40"/>
      <c r="AR196" s="210" t="s">
        <v>219</v>
      </c>
      <c r="AT196" s="210" t="s">
        <v>313</v>
      </c>
      <c r="AU196" s="210" t="s">
        <v>80</v>
      </c>
      <c r="AY196" s="18" t="s">
        <v>218</v>
      </c>
      <c r="BE196" s="211">
        <f>IF(N196="základní",J196,0)</f>
        <v>0</v>
      </c>
      <c r="BF196" s="211">
        <f>IF(N196="snížená",J196,0)</f>
        <v>0</v>
      </c>
      <c r="BG196" s="211">
        <f>IF(N196="zákl. přenesená",J196,0)</f>
        <v>0</v>
      </c>
      <c r="BH196" s="211">
        <f>IF(N196="sníž. přenesená",J196,0)</f>
        <v>0</v>
      </c>
      <c r="BI196" s="211">
        <f>IF(N196="nulová",J196,0)</f>
        <v>0</v>
      </c>
      <c r="BJ196" s="18" t="s">
        <v>217</v>
      </c>
      <c r="BK196" s="211">
        <f>ROUND(I196*H196,2)</f>
        <v>0</v>
      </c>
      <c r="BL196" s="18" t="s">
        <v>217</v>
      </c>
      <c r="BM196" s="210" t="s">
        <v>555</v>
      </c>
    </row>
    <row r="197" s="2" customFormat="1">
      <c r="A197" s="40"/>
      <c r="B197" s="41"/>
      <c r="C197" s="42"/>
      <c r="D197" s="212" t="s">
        <v>220</v>
      </c>
      <c r="E197" s="42"/>
      <c r="F197" s="213" t="s">
        <v>554</v>
      </c>
      <c r="G197" s="42"/>
      <c r="H197" s="42"/>
      <c r="I197" s="214"/>
      <c r="J197" s="42"/>
      <c r="K197" s="42"/>
      <c r="L197" s="46"/>
      <c r="M197" s="215"/>
      <c r="N197" s="216"/>
      <c r="O197" s="87"/>
      <c r="P197" s="87"/>
      <c r="Q197" s="87"/>
      <c r="R197" s="87"/>
      <c r="S197" s="87"/>
      <c r="T197" s="87"/>
      <c r="U197" s="88"/>
      <c r="V197" s="40"/>
      <c r="W197" s="40"/>
      <c r="X197" s="40"/>
      <c r="Y197" s="40"/>
      <c r="Z197" s="40"/>
      <c r="AA197" s="40"/>
      <c r="AB197" s="40"/>
      <c r="AC197" s="40"/>
      <c r="AD197" s="40"/>
      <c r="AE197" s="40"/>
      <c r="AT197" s="18" t="s">
        <v>220</v>
      </c>
      <c r="AU197" s="18" t="s">
        <v>80</v>
      </c>
    </row>
    <row r="198" s="2" customFormat="1">
      <c r="A198" s="40"/>
      <c r="B198" s="41"/>
      <c r="C198" s="42"/>
      <c r="D198" s="212" t="s">
        <v>234</v>
      </c>
      <c r="E198" s="42"/>
      <c r="F198" s="239" t="s">
        <v>551</v>
      </c>
      <c r="G198" s="42"/>
      <c r="H198" s="42"/>
      <c r="I198" s="214"/>
      <c r="J198" s="42"/>
      <c r="K198" s="42"/>
      <c r="L198" s="46"/>
      <c r="M198" s="215"/>
      <c r="N198" s="216"/>
      <c r="O198" s="87"/>
      <c r="P198" s="87"/>
      <c r="Q198" s="87"/>
      <c r="R198" s="87"/>
      <c r="S198" s="87"/>
      <c r="T198" s="87"/>
      <c r="U198" s="88"/>
      <c r="V198" s="40"/>
      <c r="W198" s="40"/>
      <c r="X198" s="40"/>
      <c r="Y198" s="40"/>
      <c r="Z198" s="40"/>
      <c r="AA198" s="40"/>
      <c r="AB198" s="40"/>
      <c r="AC198" s="40"/>
      <c r="AD198" s="40"/>
      <c r="AE198" s="40"/>
      <c r="AT198" s="18" t="s">
        <v>234</v>
      </c>
      <c r="AU198" s="18" t="s">
        <v>80</v>
      </c>
    </row>
    <row r="199" s="2" customFormat="1">
      <c r="A199" s="40"/>
      <c r="B199" s="41"/>
      <c r="C199" s="250" t="s">
        <v>481</v>
      </c>
      <c r="D199" s="282" t="s">
        <v>313</v>
      </c>
      <c r="E199" s="251" t="s">
        <v>556</v>
      </c>
      <c r="F199" s="252" t="s">
        <v>557</v>
      </c>
      <c r="G199" s="253" t="s">
        <v>239</v>
      </c>
      <c r="H199" s="254">
        <v>320</v>
      </c>
      <c r="I199" s="255"/>
      <c r="J199" s="256">
        <f>ROUND(I199*H199,2)</f>
        <v>0</v>
      </c>
      <c r="K199" s="252" t="s">
        <v>39</v>
      </c>
      <c r="L199" s="257"/>
      <c r="M199" s="258" t="s">
        <v>39</v>
      </c>
      <c r="N199" s="259" t="s">
        <v>53</v>
      </c>
      <c r="O199" s="87"/>
      <c r="P199" s="208">
        <f>O199*H199</f>
        <v>0</v>
      </c>
      <c r="Q199" s="208">
        <v>0</v>
      </c>
      <c r="R199" s="208">
        <f>Q199*H199</f>
        <v>0</v>
      </c>
      <c r="S199" s="208">
        <v>0</v>
      </c>
      <c r="T199" s="208">
        <f>S199*H199</f>
        <v>0</v>
      </c>
      <c r="U199" s="209" t="s">
        <v>39</v>
      </c>
      <c r="V199" s="40"/>
      <c r="W199" s="40"/>
      <c r="X199" s="40"/>
      <c r="Y199" s="40"/>
      <c r="Z199" s="40"/>
      <c r="AA199" s="40"/>
      <c r="AB199" s="40"/>
      <c r="AC199" s="40"/>
      <c r="AD199" s="40"/>
      <c r="AE199" s="40"/>
      <c r="AR199" s="210" t="s">
        <v>219</v>
      </c>
      <c r="AT199" s="210" t="s">
        <v>313</v>
      </c>
      <c r="AU199" s="210" t="s">
        <v>80</v>
      </c>
      <c r="AY199" s="18" t="s">
        <v>218</v>
      </c>
      <c r="BE199" s="211">
        <f>IF(N199="základní",J199,0)</f>
        <v>0</v>
      </c>
      <c r="BF199" s="211">
        <f>IF(N199="snížená",J199,0)</f>
        <v>0</v>
      </c>
      <c r="BG199" s="211">
        <f>IF(N199="zákl. přenesená",J199,0)</f>
        <v>0</v>
      </c>
      <c r="BH199" s="211">
        <f>IF(N199="sníž. přenesená",J199,0)</f>
        <v>0</v>
      </c>
      <c r="BI199" s="211">
        <f>IF(N199="nulová",J199,0)</f>
        <v>0</v>
      </c>
      <c r="BJ199" s="18" t="s">
        <v>217</v>
      </c>
      <c r="BK199" s="211">
        <f>ROUND(I199*H199,2)</f>
        <v>0</v>
      </c>
      <c r="BL199" s="18" t="s">
        <v>217</v>
      </c>
      <c r="BM199" s="210" t="s">
        <v>558</v>
      </c>
    </row>
    <row r="200" s="2" customFormat="1">
      <c r="A200" s="40"/>
      <c r="B200" s="41"/>
      <c r="C200" s="42"/>
      <c r="D200" s="212" t="s">
        <v>220</v>
      </c>
      <c r="E200" s="42"/>
      <c r="F200" s="213" t="s">
        <v>557</v>
      </c>
      <c r="G200" s="42"/>
      <c r="H200" s="42"/>
      <c r="I200" s="214"/>
      <c r="J200" s="42"/>
      <c r="K200" s="42"/>
      <c r="L200" s="46"/>
      <c r="M200" s="215"/>
      <c r="N200" s="216"/>
      <c r="O200" s="87"/>
      <c r="P200" s="87"/>
      <c r="Q200" s="87"/>
      <c r="R200" s="87"/>
      <c r="S200" s="87"/>
      <c r="T200" s="87"/>
      <c r="U200" s="88"/>
      <c r="V200" s="40"/>
      <c r="W200" s="40"/>
      <c r="X200" s="40"/>
      <c r="Y200" s="40"/>
      <c r="Z200" s="40"/>
      <c r="AA200" s="40"/>
      <c r="AB200" s="40"/>
      <c r="AC200" s="40"/>
      <c r="AD200" s="40"/>
      <c r="AE200" s="40"/>
      <c r="AT200" s="18" t="s">
        <v>220</v>
      </c>
      <c r="AU200" s="18" t="s">
        <v>80</v>
      </c>
    </row>
    <row r="201" s="2" customFormat="1" ht="16.5" customHeight="1">
      <c r="A201" s="40"/>
      <c r="B201" s="41"/>
      <c r="C201" s="250" t="s">
        <v>559</v>
      </c>
      <c r="D201" s="281" t="s">
        <v>313</v>
      </c>
      <c r="E201" s="251" t="s">
        <v>560</v>
      </c>
      <c r="F201" s="252" t="s">
        <v>561</v>
      </c>
      <c r="G201" s="253" t="s">
        <v>239</v>
      </c>
      <c r="H201" s="254">
        <v>2</v>
      </c>
      <c r="I201" s="255"/>
      <c r="J201" s="256">
        <f>ROUND(I201*H201,2)</f>
        <v>0</v>
      </c>
      <c r="K201" s="252" t="s">
        <v>39</v>
      </c>
      <c r="L201" s="257"/>
      <c r="M201" s="258" t="s">
        <v>39</v>
      </c>
      <c r="N201" s="259" t="s">
        <v>53</v>
      </c>
      <c r="O201" s="87"/>
      <c r="P201" s="208">
        <f>O201*H201</f>
        <v>0</v>
      </c>
      <c r="Q201" s="208">
        <v>0</v>
      </c>
      <c r="R201" s="208">
        <f>Q201*H201</f>
        <v>0</v>
      </c>
      <c r="S201" s="208">
        <v>0</v>
      </c>
      <c r="T201" s="208">
        <f>S201*H201</f>
        <v>0</v>
      </c>
      <c r="U201" s="209" t="s">
        <v>39</v>
      </c>
      <c r="V201" s="40"/>
      <c r="W201" s="40"/>
      <c r="X201" s="40"/>
      <c r="Y201" s="40"/>
      <c r="Z201" s="40"/>
      <c r="AA201" s="40"/>
      <c r="AB201" s="40"/>
      <c r="AC201" s="40"/>
      <c r="AD201" s="40"/>
      <c r="AE201" s="40"/>
      <c r="AR201" s="210" t="s">
        <v>219</v>
      </c>
      <c r="AT201" s="210" t="s">
        <v>313</v>
      </c>
      <c r="AU201" s="210" t="s">
        <v>80</v>
      </c>
      <c r="AY201" s="18" t="s">
        <v>218</v>
      </c>
      <c r="BE201" s="211">
        <f>IF(N201="základní",J201,0)</f>
        <v>0</v>
      </c>
      <c r="BF201" s="211">
        <f>IF(N201="snížená",J201,0)</f>
        <v>0</v>
      </c>
      <c r="BG201" s="211">
        <f>IF(N201="zákl. přenesená",J201,0)</f>
        <v>0</v>
      </c>
      <c r="BH201" s="211">
        <f>IF(N201="sníž. přenesená",J201,0)</f>
        <v>0</v>
      </c>
      <c r="BI201" s="211">
        <f>IF(N201="nulová",J201,0)</f>
        <v>0</v>
      </c>
      <c r="BJ201" s="18" t="s">
        <v>217</v>
      </c>
      <c r="BK201" s="211">
        <f>ROUND(I201*H201,2)</f>
        <v>0</v>
      </c>
      <c r="BL201" s="18" t="s">
        <v>217</v>
      </c>
      <c r="BM201" s="210" t="s">
        <v>562</v>
      </c>
    </row>
    <row r="202" s="2" customFormat="1">
      <c r="A202" s="40"/>
      <c r="B202" s="41"/>
      <c r="C202" s="42"/>
      <c r="D202" s="212" t="s">
        <v>220</v>
      </c>
      <c r="E202" s="42"/>
      <c r="F202" s="213" t="s">
        <v>561</v>
      </c>
      <c r="G202" s="42"/>
      <c r="H202" s="42"/>
      <c r="I202" s="214"/>
      <c r="J202" s="42"/>
      <c r="K202" s="42"/>
      <c r="L202" s="46"/>
      <c r="M202" s="215"/>
      <c r="N202" s="216"/>
      <c r="O202" s="87"/>
      <c r="P202" s="87"/>
      <c r="Q202" s="87"/>
      <c r="R202" s="87"/>
      <c r="S202" s="87"/>
      <c r="T202" s="87"/>
      <c r="U202" s="88"/>
      <c r="V202" s="40"/>
      <c r="W202" s="40"/>
      <c r="X202" s="40"/>
      <c r="Y202" s="40"/>
      <c r="Z202" s="40"/>
      <c r="AA202" s="40"/>
      <c r="AB202" s="40"/>
      <c r="AC202" s="40"/>
      <c r="AD202" s="40"/>
      <c r="AE202" s="40"/>
      <c r="AT202" s="18" t="s">
        <v>220</v>
      </c>
      <c r="AU202" s="18" t="s">
        <v>80</v>
      </c>
    </row>
    <row r="203" s="2" customFormat="1">
      <c r="A203" s="40"/>
      <c r="B203" s="41"/>
      <c r="C203" s="42"/>
      <c r="D203" s="212" t="s">
        <v>234</v>
      </c>
      <c r="E203" s="42"/>
      <c r="F203" s="239" t="s">
        <v>563</v>
      </c>
      <c r="G203" s="42"/>
      <c r="H203" s="42"/>
      <c r="I203" s="214"/>
      <c r="J203" s="42"/>
      <c r="K203" s="42"/>
      <c r="L203" s="46"/>
      <c r="M203" s="215"/>
      <c r="N203" s="216"/>
      <c r="O203" s="87"/>
      <c r="P203" s="87"/>
      <c r="Q203" s="87"/>
      <c r="R203" s="87"/>
      <c r="S203" s="87"/>
      <c r="T203" s="87"/>
      <c r="U203" s="88"/>
      <c r="V203" s="40"/>
      <c r="W203" s="40"/>
      <c r="X203" s="40"/>
      <c r="Y203" s="40"/>
      <c r="Z203" s="40"/>
      <c r="AA203" s="40"/>
      <c r="AB203" s="40"/>
      <c r="AC203" s="40"/>
      <c r="AD203" s="40"/>
      <c r="AE203" s="40"/>
      <c r="AT203" s="18" t="s">
        <v>234</v>
      </c>
      <c r="AU203" s="18" t="s">
        <v>80</v>
      </c>
    </row>
    <row r="204" s="2" customFormat="1" ht="16.5" customHeight="1">
      <c r="A204" s="40"/>
      <c r="B204" s="41"/>
      <c r="C204" s="250" t="s">
        <v>484</v>
      </c>
      <c r="D204" s="281" t="s">
        <v>313</v>
      </c>
      <c r="E204" s="251" t="s">
        <v>564</v>
      </c>
      <c r="F204" s="252" t="s">
        <v>565</v>
      </c>
      <c r="G204" s="253" t="s">
        <v>239</v>
      </c>
      <c r="H204" s="254">
        <v>2</v>
      </c>
      <c r="I204" s="255"/>
      <c r="J204" s="256">
        <f>ROUND(I204*H204,2)</f>
        <v>0</v>
      </c>
      <c r="K204" s="252" t="s">
        <v>39</v>
      </c>
      <c r="L204" s="257"/>
      <c r="M204" s="258" t="s">
        <v>39</v>
      </c>
      <c r="N204" s="259" t="s">
        <v>53</v>
      </c>
      <c r="O204" s="87"/>
      <c r="P204" s="208">
        <f>O204*H204</f>
        <v>0</v>
      </c>
      <c r="Q204" s="208">
        <v>0</v>
      </c>
      <c r="R204" s="208">
        <f>Q204*H204</f>
        <v>0</v>
      </c>
      <c r="S204" s="208">
        <v>0</v>
      </c>
      <c r="T204" s="208">
        <f>S204*H204</f>
        <v>0</v>
      </c>
      <c r="U204" s="209" t="s">
        <v>39</v>
      </c>
      <c r="V204" s="40"/>
      <c r="W204" s="40"/>
      <c r="X204" s="40"/>
      <c r="Y204" s="40"/>
      <c r="Z204" s="40"/>
      <c r="AA204" s="40"/>
      <c r="AB204" s="40"/>
      <c r="AC204" s="40"/>
      <c r="AD204" s="40"/>
      <c r="AE204" s="40"/>
      <c r="AR204" s="210" t="s">
        <v>219</v>
      </c>
      <c r="AT204" s="210" t="s">
        <v>313</v>
      </c>
      <c r="AU204" s="210" t="s">
        <v>80</v>
      </c>
      <c r="AY204" s="18" t="s">
        <v>218</v>
      </c>
      <c r="BE204" s="211">
        <f>IF(N204="základní",J204,0)</f>
        <v>0</v>
      </c>
      <c r="BF204" s="211">
        <f>IF(N204="snížená",J204,0)</f>
        <v>0</v>
      </c>
      <c r="BG204" s="211">
        <f>IF(N204="zákl. přenesená",J204,0)</f>
        <v>0</v>
      </c>
      <c r="BH204" s="211">
        <f>IF(N204="sníž. přenesená",J204,0)</f>
        <v>0</v>
      </c>
      <c r="BI204" s="211">
        <f>IF(N204="nulová",J204,0)</f>
        <v>0</v>
      </c>
      <c r="BJ204" s="18" t="s">
        <v>217</v>
      </c>
      <c r="BK204" s="211">
        <f>ROUND(I204*H204,2)</f>
        <v>0</v>
      </c>
      <c r="BL204" s="18" t="s">
        <v>217</v>
      </c>
      <c r="BM204" s="210" t="s">
        <v>566</v>
      </c>
    </row>
    <row r="205" s="2" customFormat="1">
      <c r="A205" s="40"/>
      <c r="B205" s="41"/>
      <c r="C205" s="42"/>
      <c r="D205" s="212" t="s">
        <v>220</v>
      </c>
      <c r="E205" s="42"/>
      <c r="F205" s="213" t="s">
        <v>565</v>
      </c>
      <c r="G205" s="42"/>
      <c r="H205" s="42"/>
      <c r="I205" s="214"/>
      <c r="J205" s="42"/>
      <c r="K205" s="42"/>
      <c r="L205" s="46"/>
      <c r="M205" s="215"/>
      <c r="N205" s="216"/>
      <c r="O205" s="87"/>
      <c r="P205" s="87"/>
      <c r="Q205" s="87"/>
      <c r="R205" s="87"/>
      <c r="S205" s="87"/>
      <c r="T205" s="87"/>
      <c r="U205" s="88"/>
      <c r="V205" s="40"/>
      <c r="W205" s="40"/>
      <c r="X205" s="40"/>
      <c r="Y205" s="40"/>
      <c r="Z205" s="40"/>
      <c r="AA205" s="40"/>
      <c r="AB205" s="40"/>
      <c r="AC205" s="40"/>
      <c r="AD205" s="40"/>
      <c r="AE205" s="40"/>
      <c r="AT205" s="18" t="s">
        <v>220</v>
      </c>
      <c r="AU205" s="18" t="s">
        <v>80</v>
      </c>
    </row>
    <row r="206" s="2" customFormat="1">
      <c r="A206" s="40"/>
      <c r="B206" s="41"/>
      <c r="C206" s="42"/>
      <c r="D206" s="212" t="s">
        <v>234</v>
      </c>
      <c r="E206" s="42"/>
      <c r="F206" s="239" t="s">
        <v>563</v>
      </c>
      <c r="G206" s="42"/>
      <c r="H206" s="42"/>
      <c r="I206" s="214"/>
      <c r="J206" s="42"/>
      <c r="K206" s="42"/>
      <c r="L206" s="46"/>
      <c r="M206" s="215"/>
      <c r="N206" s="216"/>
      <c r="O206" s="87"/>
      <c r="P206" s="87"/>
      <c r="Q206" s="87"/>
      <c r="R206" s="87"/>
      <c r="S206" s="87"/>
      <c r="T206" s="87"/>
      <c r="U206" s="88"/>
      <c r="V206" s="40"/>
      <c r="W206" s="40"/>
      <c r="X206" s="40"/>
      <c r="Y206" s="40"/>
      <c r="Z206" s="40"/>
      <c r="AA206" s="40"/>
      <c r="AB206" s="40"/>
      <c r="AC206" s="40"/>
      <c r="AD206" s="40"/>
      <c r="AE206" s="40"/>
      <c r="AT206" s="18" t="s">
        <v>234</v>
      </c>
      <c r="AU206" s="18" t="s">
        <v>80</v>
      </c>
    </row>
    <row r="207" s="2" customFormat="1">
      <c r="A207" s="40"/>
      <c r="B207" s="41"/>
      <c r="C207" s="250" t="s">
        <v>567</v>
      </c>
      <c r="D207" s="281" t="s">
        <v>313</v>
      </c>
      <c r="E207" s="251" t="s">
        <v>568</v>
      </c>
      <c r="F207" s="252" t="s">
        <v>569</v>
      </c>
      <c r="G207" s="253" t="s">
        <v>239</v>
      </c>
      <c r="H207" s="254">
        <v>2</v>
      </c>
      <c r="I207" s="255"/>
      <c r="J207" s="256">
        <f>ROUND(I207*H207,2)</f>
        <v>0</v>
      </c>
      <c r="K207" s="252" t="s">
        <v>39</v>
      </c>
      <c r="L207" s="257"/>
      <c r="M207" s="258" t="s">
        <v>39</v>
      </c>
      <c r="N207" s="259" t="s">
        <v>53</v>
      </c>
      <c r="O207" s="87"/>
      <c r="P207" s="208">
        <f>O207*H207</f>
        <v>0</v>
      </c>
      <c r="Q207" s="208">
        <v>0</v>
      </c>
      <c r="R207" s="208">
        <f>Q207*H207</f>
        <v>0</v>
      </c>
      <c r="S207" s="208">
        <v>0</v>
      </c>
      <c r="T207" s="208">
        <f>S207*H207</f>
        <v>0</v>
      </c>
      <c r="U207" s="209" t="s">
        <v>39</v>
      </c>
      <c r="V207" s="40"/>
      <c r="W207" s="40"/>
      <c r="X207" s="40"/>
      <c r="Y207" s="40"/>
      <c r="Z207" s="40"/>
      <c r="AA207" s="40"/>
      <c r="AB207" s="40"/>
      <c r="AC207" s="40"/>
      <c r="AD207" s="40"/>
      <c r="AE207" s="40"/>
      <c r="AR207" s="210" t="s">
        <v>219</v>
      </c>
      <c r="AT207" s="210" t="s">
        <v>313</v>
      </c>
      <c r="AU207" s="210" t="s">
        <v>80</v>
      </c>
      <c r="AY207" s="18" t="s">
        <v>218</v>
      </c>
      <c r="BE207" s="211">
        <f>IF(N207="základní",J207,0)</f>
        <v>0</v>
      </c>
      <c r="BF207" s="211">
        <f>IF(N207="snížená",J207,0)</f>
        <v>0</v>
      </c>
      <c r="BG207" s="211">
        <f>IF(N207="zákl. přenesená",J207,0)</f>
        <v>0</v>
      </c>
      <c r="BH207" s="211">
        <f>IF(N207="sníž. přenesená",J207,0)</f>
        <v>0</v>
      </c>
      <c r="BI207" s="211">
        <f>IF(N207="nulová",J207,0)</f>
        <v>0</v>
      </c>
      <c r="BJ207" s="18" t="s">
        <v>217</v>
      </c>
      <c r="BK207" s="211">
        <f>ROUND(I207*H207,2)</f>
        <v>0</v>
      </c>
      <c r="BL207" s="18" t="s">
        <v>217</v>
      </c>
      <c r="BM207" s="210" t="s">
        <v>570</v>
      </c>
    </row>
    <row r="208" s="2" customFormat="1">
      <c r="A208" s="40"/>
      <c r="B208" s="41"/>
      <c r="C208" s="42"/>
      <c r="D208" s="212" t="s">
        <v>220</v>
      </c>
      <c r="E208" s="42"/>
      <c r="F208" s="213" t="s">
        <v>569</v>
      </c>
      <c r="G208" s="42"/>
      <c r="H208" s="42"/>
      <c r="I208" s="214"/>
      <c r="J208" s="42"/>
      <c r="K208" s="42"/>
      <c r="L208" s="46"/>
      <c r="M208" s="215"/>
      <c r="N208" s="216"/>
      <c r="O208" s="87"/>
      <c r="P208" s="87"/>
      <c r="Q208" s="87"/>
      <c r="R208" s="87"/>
      <c r="S208" s="87"/>
      <c r="T208" s="87"/>
      <c r="U208" s="88"/>
      <c r="V208" s="40"/>
      <c r="W208" s="40"/>
      <c r="X208" s="40"/>
      <c r="Y208" s="40"/>
      <c r="Z208" s="40"/>
      <c r="AA208" s="40"/>
      <c r="AB208" s="40"/>
      <c r="AC208" s="40"/>
      <c r="AD208" s="40"/>
      <c r="AE208" s="40"/>
      <c r="AT208" s="18" t="s">
        <v>220</v>
      </c>
      <c r="AU208" s="18" t="s">
        <v>80</v>
      </c>
    </row>
    <row r="209" s="2" customFormat="1">
      <c r="A209" s="40"/>
      <c r="B209" s="41"/>
      <c r="C209" s="42"/>
      <c r="D209" s="212" t="s">
        <v>234</v>
      </c>
      <c r="E209" s="42"/>
      <c r="F209" s="239" t="s">
        <v>571</v>
      </c>
      <c r="G209" s="42"/>
      <c r="H209" s="42"/>
      <c r="I209" s="214"/>
      <c r="J209" s="42"/>
      <c r="K209" s="42"/>
      <c r="L209" s="46"/>
      <c r="M209" s="215"/>
      <c r="N209" s="216"/>
      <c r="O209" s="87"/>
      <c r="P209" s="87"/>
      <c r="Q209" s="87"/>
      <c r="R209" s="87"/>
      <c r="S209" s="87"/>
      <c r="T209" s="87"/>
      <c r="U209" s="88"/>
      <c r="V209" s="40"/>
      <c r="W209" s="40"/>
      <c r="X209" s="40"/>
      <c r="Y209" s="40"/>
      <c r="Z209" s="40"/>
      <c r="AA209" s="40"/>
      <c r="AB209" s="40"/>
      <c r="AC209" s="40"/>
      <c r="AD209" s="40"/>
      <c r="AE209" s="40"/>
      <c r="AT209" s="18" t="s">
        <v>234</v>
      </c>
      <c r="AU209" s="18" t="s">
        <v>80</v>
      </c>
    </row>
    <row r="210" s="2" customFormat="1">
      <c r="A210" s="40"/>
      <c r="B210" s="41"/>
      <c r="C210" s="250" t="s">
        <v>572</v>
      </c>
      <c r="D210" s="281" t="s">
        <v>313</v>
      </c>
      <c r="E210" s="251" t="s">
        <v>573</v>
      </c>
      <c r="F210" s="252" t="s">
        <v>574</v>
      </c>
      <c r="G210" s="253" t="s">
        <v>273</v>
      </c>
      <c r="H210" s="254">
        <v>275</v>
      </c>
      <c r="I210" s="255"/>
      <c r="J210" s="256">
        <f>ROUND(I210*H210,2)</f>
        <v>0</v>
      </c>
      <c r="K210" s="252" t="s">
        <v>575</v>
      </c>
      <c r="L210" s="257"/>
      <c r="M210" s="258" t="s">
        <v>39</v>
      </c>
      <c r="N210" s="259" t="s">
        <v>53</v>
      </c>
      <c r="O210" s="87"/>
      <c r="P210" s="208">
        <f>O210*H210</f>
        <v>0</v>
      </c>
      <c r="Q210" s="208">
        <v>0</v>
      </c>
      <c r="R210" s="208">
        <f>Q210*H210</f>
        <v>0</v>
      </c>
      <c r="S210" s="208">
        <v>0</v>
      </c>
      <c r="T210" s="208">
        <f>S210*H210</f>
        <v>0</v>
      </c>
      <c r="U210" s="209" t="s">
        <v>39</v>
      </c>
      <c r="V210" s="40"/>
      <c r="W210" s="40"/>
      <c r="X210" s="40"/>
      <c r="Y210" s="40"/>
      <c r="Z210" s="40"/>
      <c r="AA210" s="40"/>
      <c r="AB210" s="40"/>
      <c r="AC210" s="40"/>
      <c r="AD210" s="40"/>
      <c r="AE210" s="40"/>
      <c r="AR210" s="210" t="s">
        <v>219</v>
      </c>
      <c r="AT210" s="210" t="s">
        <v>313</v>
      </c>
      <c r="AU210" s="210" t="s">
        <v>80</v>
      </c>
      <c r="AY210" s="18" t="s">
        <v>218</v>
      </c>
      <c r="BE210" s="211">
        <f>IF(N210="základní",J210,0)</f>
        <v>0</v>
      </c>
      <c r="BF210" s="211">
        <f>IF(N210="snížená",J210,0)</f>
        <v>0</v>
      </c>
      <c r="BG210" s="211">
        <f>IF(N210="zákl. přenesená",J210,0)</f>
        <v>0</v>
      </c>
      <c r="BH210" s="211">
        <f>IF(N210="sníž. přenesená",J210,0)</f>
        <v>0</v>
      </c>
      <c r="BI210" s="211">
        <f>IF(N210="nulová",J210,0)</f>
        <v>0</v>
      </c>
      <c r="BJ210" s="18" t="s">
        <v>217</v>
      </c>
      <c r="BK210" s="211">
        <f>ROUND(I210*H210,2)</f>
        <v>0</v>
      </c>
      <c r="BL210" s="18" t="s">
        <v>217</v>
      </c>
      <c r="BM210" s="210" t="s">
        <v>576</v>
      </c>
    </row>
    <row r="211" s="2" customFormat="1">
      <c r="A211" s="40"/>
      <c r="B211" s="41"/>
      <c r="C211" s="42"/>
      <c r="D211" s="212" t="s">
        <v>220</v>
      </c>
      <c r="E211" s="42"/>
      <c r="F211" s="213" t="s">
        <v>574</v>
      </c>
      <c r="G211" s="42"/>
      <c r="H211" s="42"/>
      <c r="I211" s="214"/>
      <c r="J211" s="42"/>
      <c r="K211" s="42"/>
      <c r="L211" s="46"/>
      <c r="M211" s="215"/>
      <c r="N211" s="216"/>
      <c r="O211" s="87"/>
      <c r="P211" s="87"/>
      <c r="Q211" s="87"/>
      <c r="R211" s="87"/>
      <c r="S211" s="87"/>
      <c r="T211" s="87"/>
      <c r="U211" s="88"/>
      <c r="V211" s="40"/>
      <c r="W211" s="40"/>
      <c r="X211" s="40"/>
      <c r="Y211" s="40"/>
      <c r="Z211" s="40"/>
      <c r="AA211" s="40"/>
      <c r="AB211" s="40"/>
      <c r="AC211" s="40"/>
      <c r="AD211" s="40"/>
      <c r="AE211" s="40"/>
      <c r="AT211" s="18" t="s">
        <v>220</v>
      </c>
      <c r="AU211" s="18" t="s">
        <v>80</v>
      </c>
    </row>
    <row r="212" s="12" customFormat="1">
      <c r="A212" s="12"/>
      <c r="B212" s="217"/>
      <c r="C212" s="218"/>
      <c r="D212" s="212" t="s">
        <v>222</v>
      </c>
      <c r="E212" s="219" t="s">
        <v>39</v>
      </c>
      <c r="F212" s="220" t="s">
        <v>414</v>
      </c>
      <c r="G212" s="218"/>
      <c r="H212" s="221">
        <v>275</v>
      </c>
      <c r="I212" s="222"/>
      <c r="J212" s="218"/>
      <c r="K212" s="218"/>
      <c r="L212" s="223"/>
      <c r="M212" s="224"/>
      <c r="N212" s="225"/>
      <c r="O212" s="225"/>
      <c r="P212" s="225"/>
      <c r="Q212" s="225"/>
      <c r="R212" s="225"/>
      <c r="S212" s="225"/>
      <c r="T212" s="225"/>
      <c r="U212" s="226"/>
      <c r="V212" s="12"/>
      <c r="W212" s="12"/>
      <c r="X212" s="12"/>
      <c r="Y212" s="12"/>
      <c r="Z212" s="12"/>
      <c r="AA212" s="12"/>
      <c r="AB212" s="12"/>
      <c r="AC212" s="12"/>
      <c r="AD212" s="12"/>
      <c r="AE212" s="12"/>
      <c r="AT212" s="227" t="s">
        <v>222</v>
      </c>
      <c r="AU212" s="227" t="s">
        <v>80</v>
      </c>
      <c r="AV212" s="12" t="s">
        <v>89</v>
      </c>
      <c r="AW212" s="12" t="s">
        <v>41</v>
      </c>
      <c r="AX212" s="12" t="s">
        <v>80</v>
      </c>
      <c r="AY212" s="227" t="s">
        <v>218</v>
      </c>
    </row>
    <row r="213" s="13" customFormat="1">
      <c r="A213" s="13"/>
      <c r="B213" s="228"/>
      <c r="C213" s="229"/>
      <c r="D213" s="212" t="s">
        <v>222</v>
      </c>
      <c r="E213" s="230" t="s">
        <v>39</v>
      </c>
      <c r="F213" s="231" t="s">
        <v>224</v>
      </c>
      <c r="G213" s="229"/>
      <c r="H213" s="232">
        <v>275</v>
      </c>
      <c r="I213" s="233"/>
      <c r="J213" s="229"/>
      <c r="K213" s="229"/>
      <c r="L213" s="234"/>
      <c r="M213" s="235"/>
      <c r="N213" s="236"/>
      <c r="O213" s="236"/>
      <c r="P213" s="236"/>
      <c r="Q213" s="236"/>
      <c r="R213" s="236"/>
      <c r="S213" s="236"/>
      <c r="T213" s="236"/>
      <c r="U213" s="237"/>
      <c r="V213" s="13"/>
      <c r="W213" s="13"/>
      <c r="X213" s="13"/>
      <c r="Y213" s="13"/>
      <c r="Z213" s="13"/>
      <c r="AA213" s="13"/>
      <c r="AB213" s="13"/>
      <c r="AC213" s="13"/>
      <c r="AD213" s="13"/>
      <c r="AE213" s="13"/>
      <c r="AT213" s="238" t="s">
        <v>222</v>
      </c>
      <c r="AU213" s="238" t="s">
        <v>80</v>
      </c>
      <c r="AV213" s="13" t="s">
        <v>217</v>
      </c>
      <c r="AW213" s="13" t="s">
        <v>41</v>
      </c>
      <c r="AX213" s="13" t="s">
        <v>87</v>
      </c>
      <c r="AY213" s="238" t="s">
        <v>218</v>
      </c>
    </row>
    <row r="214" s="2" customFormat="1">
      <c r="A214" s="40"/>
      <c r="B214" s="41"/>
      <c r="C214" s="250" t="s">
        <v>577</v>
      </c>
      <c r="D214" s="281" t="s">
        <v>313</v>
      </c>
      <c r="E214" s="251" t="s">
        <v>578</v>
      </c>
      <c r="F214" s="252" t="s">
        <v>579</v>
      </c>
      <c r="G214" s="253" t="s">
        <v>239</v>
      </c>
      <c r="H214" s="254">
        <v>7</v>
      </c>
      <c r="I214" s="255"/>
      <c r="J214" s="256">
        <f>ROUND(I214*H214,2)</f>
        <v>0</v>
      </c>
      <c r="K214" s="252" t="s">
        <v>39</v>
      </c>
      <c r="L214" s="257"/>
      <c r="M214" s="258" t="s">
        <v>39</v>
      </c>
      <c r="N214" s="259" t="s">
        <v>53</v>
      </c>
      <c r="O214" s="87"/>
      <c r="P214" s="208">
        <f>O214*H214</f>
        <v>0</v>
      </c>
      <c r="Q214" s="208">
        <v>0</v>
      </c>
      <c r="R214" s="208">
        <f>Q214*H214</f>
        <v>0</v>
      </c>
      <c r="S214" s="208">
        <v>0</v>
      </c>
      <c r="T214" s="208">
        <f>S214*H214</f>
        <v>0</v>
      </c>
      <c r="U214" s="209" t="s">
        <v>39</v>
      </c>
      <c r="V214" s="40"/>
      <c r="W214" s="40"/>
      <c r="X214" s="40"/>
      <c r="Y214" s="40"/>
      <c r="Z214" s="40"/>
      <c r="AA214" s="40"/>
      <c r="AB214" s="40"/>
      <c r="AC214" s="40"/>
      <c r="AD214" s="40"/>
      <c r="AE214" s="40"/>
      <c r="AR214" s="210" t="s">
        <v>219</v>
      </c>
      <c r="AT214" s="210" t="s">
        <v>313</v>
      </c>
      <c r="AU214" s="210" t="s">
        <v>80</v>
      </c>
      <c r="AY214" s="18" t="s">
        <v>218</v>
      </c>
      <c r="BE214" s="211">
        <f>IF(N214="základní",J214,0)</f>
        <v>0</v>
      </c>
      <c r="BF214" s="211">
        <f>IF(N214="snížená",J214,0)</f>
        <v>0</v>
      </c>
      <c r="BG214" s="211">
        <f>IF(N214="zákl. přenesená",J214,0)</f>
        <v>0</v>
      </c>
      <c r="BH214" s="211">
        <f>IF(N214="sníž. přenesená",J214,0)</f>
        <v>0</v>
      </c>
      <c r="BI214" s="211">
        <f>IF(N214="nulová",J214,0)</f>
        <v>0</v>
      </c>
      <c r="BJ214" s="18" t="s">
        <v>217</v>
      </c>
      <c r="BK214" s="211">
        <f>ROUND(I214*H214,2)</f>
        <v>0</v>
      </c>
      <c r="BL214" s="18" t="s">
        <v>217</v>
      </c>
      <c r="BM214" s="210" t="s">
        <v>580</v>
      </c>
    </row>
    <row r="215" s="2" customFormat="1">
      <c r="A215" s="40"/>
      <c r="B215" s="41"/>
      <c r="C215" s="42"/>
      <c r="D215" s="212" t="s">
        <v>220</v>
      </c>
      <c r="E215" s="42"/>
      <c r="F215" s="213" t="s">
        <v>579</v>
      </c>
      <c r="G215" s="42"/>
      <c r="H215" s="42"/>
      <c r="I215" s="214"/>
      <c r="J215" s="42"/>
      <c r="K215" s="42"/>
      <c r="L215" s="46"/>
      <c r="M215" s="215"/>
      <c r="N215" s="216"/>
      <c r="O215" s="87"/>
      <c r="P215" s="87"/>
      <c r="Q215" s="87"/>
      <c r="R215" s="87"/>
      <c r="S215" s="87"/>
      <c r="T215" s="87"/>
      <c r="U215" s="88"/>
      <c r="V215" s="40"/>
      <c r="W215" s="40"/>
      <c r="X215" s="40"/>
      <c r="Y215" s="40"/>
      <c r="Z215" s="40"/>
      <c r="AA215" s="40"/>
      <c r="AB215" s="40"/>
      <c r="AC215" s="40"/>
      <c r="AD215" s="40"/>
      <c r="AE215" s="40"/>
      <c r="AT215" s="18" t="s">
        <v>220</v>
      </c>
      <c r="AU215" s="18" t="s">
        <v>80</v>
      </c>
    </row>
    <row r="216" s="2" customFormat="1">
      <c r="A216" s="40"/>
      <c r="B216" s="41"/>
      <c r="C216" s="42"/>
      <c r="D216" s="212" t="s">
        <v>234</v>
      </c>
      <c r="E216" s="42"/>
      <c r="F216" s="239" t="s">
        <v>581</v>
      </c>
      <c r="G216" s="42"/>
      <c r="H216" s="42"/>
      <c r="I216" s="214"/>
      <c r="J216" s="42"/>
      <c r="K216" s="42"/>
      <c r="L216" s="46"/>
      <c r="M216" s="215"/>
      <c r="N216" s="216"/>
      <c r="O216" s="87"/>
      <c r="P216" s="87"/>
      <c r="Q216" s="87"/>
      <c r="R216" s="87"/>
      <c r="S216" s="87"/>
      <c r="T216" s="87"/>
      <c r="U216" s="88"/>
      <c r="V216" s="40"/>
      <c r="W216" s="40"/>
      <c r="X216" s="40"/>
      <c r="Y216" s="40"/>
      <c r="Z216" s="40"/>
      <c r="AA216" s="40"/>
      <c r="AB216" s="40"/>
      <c r="AC216" s="40"/>
      <c r="AD216" s="40"/>
      <c r="AE216" s="40"/>
      <c r="AT216" s="18" t="s">
        <v>234</v>
      </c>
      <c r="AU216" s="18" t="s">
        <v>80</v>
      </c>
    </row>
    <row r="217" s="2" customFormat="1">
      <c r="A217" s="40"/>
      <c r="B217" s="41"/>
      <c r="C217" s="250" t="s">
        <v>487</v>
      </c>
      <c r="D217" s="281" t="s">
        <v>313</v>
      </c>
      <c r="E217" s="251" t="s">
        <v>582</v>
      </c>
      <c r="F217" s="252" t="s">
        <v>583</v>
      </c>
      <c r="G217" s="253" t="s">
        <v>239</v>
      </c>
      <c r="H217" s="254">
        <v>1</v>
      </c>
      <c r="I217" s="255"/>
      <c r="J217" s="256">
        <f>ROUND(I217*H217,2)</f>
        <v>0</v>
      </c>
      <c r="K217" s="252" t="s">
        <v>39</v>
      </c>
      <c r="L217" s="257"/>
      <c r="M217" s="258" t="s">
        <v>39</v>
      </c>
      <c r="N217" s="259" t="s">
        <v>53</v>
      </c>
      <c r="O217" s="87"/>
      <c r="P217" s="208">
        <f>O217*H217</f>
        <v>0</v>
      </c>
      <c r="Q217" s="208">
        <v>0</v>
      </c>
      <c r="R217" s="208">
        <f>Q217*H217</f>
        <v>0</v>
      </c>
      <c r="S217" s="208">
        <v>0</v>
      </c>
      <c r="T217" s="208">
        <f>S217*H217</f>
        <v>0</v>
      </c>
      <c r="U217" s="209" t="s">
        <v>39</v>
      </c>
      <c r="V217" s="40"/>
      <c r="W217" s="40"/>
      <c r="X217" s="40"/>
      <c r="Y217" s="40"/>
      <c r="Z217" s="40"/>
      <c r="AA217" s="40"/>
      <c r="AB217" s="40"/>
      <c r="AC217" s="40"/>
      <c r="AD217" s="40"/>
      <c r="AE217" s="40"/>
      <c r="AR217" s="210" t="s">
        <v>219</v>
      </c>
      <c r="AT217" s="210" t="s">
        <v>313</v>
      </c>
      <c r="AU217" s="210" t="s">
        <v>80</v>
      </c>
      <c r="AY217" s="18" t="s">
        <v>218</v>
      </c>
      <c r="BE217" s="211">
        <f>IF(N217="základní",J217,0)</f>
        <v>0</v>
      </c>
      <c r="BF217" s="211">
        <f>IF(N217="snížená",J217,0)</f>
        <v>0</v>
      </c>
      <c r="BG217" s="211">
        <f>IF(N217="zákl. přenesená",J217,0)</f>
        <v>0</v>
      </c>
      <c r="BH217" s="211">
        <f>IF(N217="sníž. přenesená",J217,0)</f>
        <v>0</v>
      </c>
      <c r="BI217" s="211">
        <f>IF(N217="nulová",J217,0)</f>
        <v>0</v>
      </c>
      <c r="BJ217" s="18" t="s">
        <v>217</v>
      </c>
      <c r="BK217" s="211">
        <f>ROUND(I217*H217,2)</f>
        <v>0</v>
      </c>
      <c r="BL217" s="18" t="s">
        <v>217</v>
      </c>
      <c r="BM217" s="210" t="s">
        <v>584</v>
      </c>
    </row>
    <row r="218" s="2" customFormat="1">
      <c r="A218" s="40"/>
      <c r="B218" s="41"/>
      <c r="C218" s="42"/>
      <c r="D218" s="212" t="s">
        <v>220</v>
      </c>
      <c r="E218" s="42"/>
      <c r="F218" s="213" t="s">
        <v>583</v>
      </c>
      <c r="G218" s="42"/>
      <c r="H218" s="42"/>
      <c r="I218" s="214"/>
      <c r="J218" s="42"/>
      <c r="K218" s="42"/>
      <c r="L218" s="46"/>
      <c r="M218" s="215"/>
      <c r="N218" s="216"/>
      <c r="O218" s="87"/>
      <c r="P218" s="87"/>
      <c r="Q218" s="87"/>
      <c r="R218" s="87"/>
      <c r="S218" s="87"/>
      <c r="T218" s="87"/>
      <c r="U218" s="88"/>
      <c r="V218" s="40"/>
      <c r="W218" s="40"/>
      <c r="X218" s="40"/>
      <c r="Y218" s="40"/>
      <c r="Z218" s="40"/>
      <c r="AA218" s="40"/>
      <c r="AB218" s="40"/>
      <c r="AC218" s="40"/>
      <c r="AD218" s="40"/>
      <c r="AE218" s="40"/>
      <c r="AT218" s="18" t="s">
        <v>220</v>
      </c>
      <c r="AU218" s="18" t="s">
        <v>80</v>
      </c>
    </row>
    <row r="219" s="2" customFormat="1">
      <c r="A219" s="40"/>
      <c r="B219" s="41"/>
      <c r="C219" s="42"/>
      <c r="D219" s="212" t="s">
        <v>234</v>
      </c>
      <c r="E219" s="42"/>
      <c r="F219" s="239" t="s">
        <v>585</v>
      </c>
      <c r="G219" s="42"/>
      <c r="H219" s="42"/>
      <c r="I219" s="214"/>
      <c r="J219" s="42"/>
      <c r="K219" s="42"/>
      <c r="L219" s="46"/>
      <c r="M219" s="215"/>
      <c r="N219" s="216"/>
      <c r="O219" s="87"/>
      <c r="P219" s="87"/>
      <c r="Q219" s="87"/>
      <c r="R219" s="87"/>
      <c r="S219" s="87"/>
      <c r="T219" s="87"/>
      <c r="U219" s="88"/>
      <c r="V219" s="40"/>
      <c r="W219" s="40"/>
      <c r="X219" s="40"/>
      <c r="Y219" s="40"/>
      <c r="Z219" s="40"/>
      <c r="AA219" s="40"/>
      <c r="AB219" s="40"/>
      <c r="AC219" s="40"/>
      <c r="AD219" s="40"/>
      <c r="AE219" s="40"/>
      <c r="AT219" s="18" t="s">
        <v>234</v>
      </c>
      <c r="AU219" s="18" t="s">
        <v>80</v>
      </c>
    </row>
    <row r="220" s="2" customFormat="1">
      <c r="A220" s="40"/>
      <c r="B220" s="41"/>
      <c r="C220" s="250" t="s">
        <v>586</v>
      </c>
      <c r="D220" s="281" t="s">
        <v>313</v>
      </c>
      <c r="E220" s="251" t="s">
        <v>587</v>
      </c>
      <c r="F220" s="252" t="s">
        <v>588</v>
      </c>
      <c r="G220" s="253" t="s">
        <v>239</v>
      </c>
      <c r="H220" s="254">
        <v>8</v>
      </c>
      <c r="I220" s="255"/>
      <c r="J220" s="256">
        <f>ROUND(I220*H220,2)</f>
        <v>0</v>
      </c>
      <c r="K220" s="252" t="s">
        <v>39</v>
      </c>
      <c r="L220" s="257"/>
      <c r="M220" s="258" t="s">
        <v>39</v>
      </c>
      <c r="N220" s="259" t="s">
        <v>53</v>
      </c>
      <c r="O220" s="87"/>
      <c r="P220" s="208">
        <f>O220*H220</f>
        <v>0</v>
      </c>
      <c r="Q220" s="208">
        <v>0</v>
      </c>
      <c r="R220" s="208">
        <f>Q220*H220</f>
        <v>0</v>
      </c>
      <c r="S220" s="208">
        <v>0</v>
      </c>
      <c r="T220" s="208">
        <f>S220*H220</f>
        <v>0</v>
      </c>
      <c r="U220" s="209" t="s">
        <v>39</v>
      </c>
      <c r="V220" s="40"/>
      <c r="W220" s="40"/>
      <c r="X220" s="40"/>
      <c r="Y220" s="40"/>
      <c r="Z220" s="40"/>
      <c r="AA220" s="40"/>
      <c r="AB220" s="40"/>
      <c r="AC220" s="40"/>
      <c r="AD220" s="40"/>
      <c r="AE220" s="40"/>
      <c r="AR220" s="210" t="s">
        <v>219</v>
      </c>
      <c r="AT220" s="210" t="s">
        <v>313</v>
      </c>
      <c r="AU220" s="210" t="s">
        <v>80</v>
      </c>
      <c r="AY220" s="18" t="s">
        <v>218</v>
      </c>
      <c r="BE220" s="211">
        <f>IF(N220="základní",J220,0)</f>
        <v>0</v>
      </c>
      <c r="BF220" s="211">
        <f>IF(N220="snížená",J220,0)</f>
        <v>0</v>
      </c>
      <c r="BG220" s="211">
        <f>IF(N220="zákl. přenesená",J220,0)</f>
        <v>0</v>
      </c>
      <c r="BH220" s="211">
        <f>IF(N220="sníž. přenesená",J220,0)</f>
        <v>0</v>
      </c>
      <c r="BI220" s="211">
        <f>IF(N220="nulová",J220,0)</f>
        <v>0</v>
      </c>
      <c r="BJ220" s="18" t="s">
        <v>217</v>
      </c>
      <c r="BK220" s="211">
        <f>ROUND(I220*H220,2)</f>
        <v>0</v>
      </c>
      <c r="BL220" s="18" t="s">
        <v>217</v>
      </c>
      <c r="BM220" s="210" t="s">
        <v>589</v>
      </c>
    </row>
    <row r="221" s="2" customFormat="1">
      <c r="A221" s="40"/>
      <c r="B221" s="41"/>
      <c r="C221" s="42"/>
      <c r="D221" s="212" t="s">
        <v>220</v>
      </c>
      <c r="E221" s="42"/>
      <c r="F221" s="213" t="s">
        <v>588</v>
      </c>
      <c r="G221" s="42"/>
      <c r="H221" s="42"/>
      <c r="I221" s="214"/>
      <c r="J221" s="42"/>
      <c r="K221" s="42"/>
      <c r="L221" s="46"/>
      <c r="M221" s="215"/>
      <c r="N221" s="216"/>
      <c r="O221" s="87"/>
      <c r="P221" s="87"/>
      <c r="Q221" s="87"/>
      <c r="R221" s="87"/>
      <c r="S221" s="87"/>
      <c r="T221" s="87"/>
      <c r="U221" s="88"/>
      <c r="V221" s="40"/>
      <c r="W221" s="40"/>
      <c r="X221" s="40"/>
      <c r="Y221" s="40"/>
      <c r="Z221" s="40"/>
      <c r="AA221" s="40"/>
      <c r="AB221" s="40"/>
      <c r="AC221" s="40"/>
      <c r="AD221" s="40"/>
      <c r="AE221" s="40"/>
      <c r="AT221" s="18" t="s">
        <v>220</v>
      </c>
      <c r="AU221" s="18" t="s">
        <v>80</v>
      </c>
    </row>
    <row r="222" s="2" customFormat="1" ht="21.75" customHeight="1">
      <c r="A222" s="40"/>
      <c r="B222" s="41"/>
      <c r="C222" s="250" t="s">
        <v>492</v>
      </c>
      <c r="D222" s="281" t="s">
        <v>313</v>
      </c>
      <c r="E222" s="251" t="s">
        <v>590</v>
      </c>
      <c r="F222" s="252" t="s">
        <v>591</v>
      </c>
      <c r="G222" s="253" t="s">
        <v>239</v>
      </c>
      <c r="H222" s="254">
        <v>1</v>
      </c>
      <c r="I222" s="255"/>
      <c r="J222" s="256">
        <f>ROUND(I222*H222,2)</f>
        <v>0</v>
      </c>
      <c r="K222" s="252" t="s">
        <v>39</v>
      </c>
      <c r="L222" s="257"/>
      <c r="M222" s="258" t="s">
        <v>39</v>
      </c>
      <c r="N222" s="259" t="s">
        <v>53</v>
      </c>
      <c r="O222" s="87"/>
      <c r="P222" s="208">
        <f>O222*H222</f>
        <v>0</v>
      </c>
      <c r="Q222" s="208">
        <v>0</v>
      </c>
      <c r="R222" s="208">
        <f>Q222*H222</f>
        <v>0</v>
      </c>
      <c r="S222" s="208">
        <v>0</v>
      </c>
      <c r="T222" s="208">
        <f>S222*H222</f>
        <v>0</v>
      </c>
      <c r="U222" s="209" t="s">
        <v>39</v>
      </c>
      <c r="V222" s="40"/>
      <c r="W222" s="40"/>
      <c r="X222" s="40"/>
      <c r="Y222" s="40"/>
      <c r="Z222" s="40"/>
      <c r="AA222" s="40"/>
      <c r="AB222" s="40"/>
      <c r="AC222" s="40"/>
      <c r="AD222" s="40"/>
      <c r="AE222" s="40"/>
      <c r="AR222" s="210" t="s">
        <v>219</v>
      </c>
      <c r="AT222" s="210" t="s">
        <v>313</v>
      </c>
      <c r="AU222" s="210" t="s">
        <v>80</v>
      </c>
      <c r="AY222" s="18" t="s">
        <v>218</v>
      </c>
      <c r="BE222" s="211">
        <f>IF(N222="základní",J222,0)</f>
        <v>0</v>
      </c>
      <c r="BF222" s="211">
        <f>IF(N222="snížená",J222,0)</f>
        <v>0</v>
      </c>
      <c r="BG222" s="211">
        <f>IF(N222="zákl. přenesená",J222,0)</f>
        <v>0</v>
      </c>
      <c r="BH222" s="211">
        <f>IF(N222="sníž. přenesená",J222,0)</f>
        <v>0</v>
      </c>
      <c r="BI222" s="211">
        <f>IF(N222="nulová",J222,0)</f>
        <v>0</v>
      </c>
      <c r="BJ222" s="18" t="s">
        <v>217</v>
      </c>
      <c r="BK222" s="211">
        <f>ROUND(I222*H222,2)</f>
        <v>0</v>
      </c>
      <c r="BL222" s="18" t="s">
        <v>217</v>
      </c>
      <c r="BM222" s="210" t="s">
        <v>592</v>
      </c>
    </row>
    <row r="223" s="2" customFormat="1">
      <c r="A223" s="40"/>
      <c r="B223" s="41"/>
      <c r="C223" s="42"/>
      <c r="D223" s="212" t="s">
        <v>220</v>
      </c>
      <c r="E223" s="42"/>
      <c r="F223" s="213" t="s">
        <v>591</v>
      </c>
      <c r="G223" s="42"/>
      <c r="H223" s="42"/>
      <c r="I223" s="214"/>
      <c r="J223" s="42"/>
      <c r="K223" s="42"/>
      <c r="L223" s="46"/>
      <c r="M223" s="215"/>
      <c r="N223" s="216"/>
      <c r="O223" s="87"/>
      <c r="P223" s="87"/>
      <c r="Q223" s="87"/>
      <c r="R223" s="87"/>
      <c r="S223" s="87"/>
      <c r="T223" s="87"/>
      <c r="U223" s="88"/>
      <c r="V223" s="40"/>
      <c r="W223" s="40"/>
      <c r="X223" s="40"/>
      <c r="Y223" s="40"/>
      <c r="Z223" s="40"/>
      <c r="AA223" s="40"/>
      <c r="AB223" s="40"/>
      <c r="AC223" s="40"/>
      <c r="AD223" s="40"/>
      <c r="AE223" s="40"/>
      <c r="AT223" s="18" t="s">
        <v>220</v>
      </c>
      <c r="AU223" s="18" t="s">
        <v>80</v>
      </c>
    </row>
    <row r="224" s="2" customFormat="1">
      <c r="A224" s="40"/>
      <c r="B224" s="41"/>
      <c r="C224" s="42"/>
      <c r="D224" s="212" t="s">
        <v>234</v>
      </c>
      <c r="E224" s="42"/>
      <c r="F224" s="239" t="s">
        <v>593</v>
      </c>
      <c r="G224" s="42"/>
      <c r="H224" s="42"/>
      <c r="I224" s="214"/>
      <c r="J224" s="42"/>
      <c r="K224" s="42"/>
      <c r="L224" s="46"/>
      <c r="M224" s="215"/>
      <c r="N224" s="216"/>
      <c r="O224" s="87"/>
      <c r="P224" s="87"/>
      <c r="Q224" s="87"/>
      <c r="R224" s="87"/>
      <c r="S224" s="87"/>
      <c r="T224" s="87"/>
      <c r="U224" s="88"/>
      <c r="V224" s="40"/>
      <c r="W224" s="40"/>
      <c r="X224" s="40"/>
      <c r="Y224" s="40"/>
      <c r="Z224" s="40"/>
      <c r="AA224" s="40"/>
      <c r="AB224" s="40"/>
      <c r="AC224" s="40"/>
      <c r="AD224" s="40"/>
      <c r="AE224" s="40"/>
      <c r="AT224" s="18" t="s">
        <v>234</v>
      </c>
      <c r="AU224" s="18" t="s">
        <v>80</v>
      </c>
    </row>
    <row r="225" s="2" customFormat="1" ht="16.5" customHeight="1">
      <c r="A225" s="40"/>
      <c r="B225" s="41"/>
      <c r="C225" s="250" t="s">
        <v>594</v>
      </c>
      <c r="D225" s="281" t="s">
        <v>313</v>
      </c>
      <c r="E225" s="251" t="s">
        <v>595</v>
      </c>
      <c r="F225" s="252" t="s">
        <v>596</v>
      </c>
      <c r="G225" s="253" t="s">
        <v>215</v>
      </c>
      <c r="H225" s="254">
        <v>687.5</v>
      </c>
      <c r="I225" s="255"/>
      <c r="J225" s="256">
        <f>ROUND(I225*H225,2)</f>
        <v>0</v>
      </c>
      <c r="K225" s="252" t="s">
        <v>39</v>
      </c>
      <c r="L225" s="257"/>
      <c r="M225" s="258" t="s">
        <v>39</v>
      </c>
      <c r="N225" s="259" t="s">
        <v>53</v>
      </c>
      <c r="O225" s="87"/>
      <c r="P225" s="208">
        <f>O225*H225</f>
        <v>0</v>
      </c>
      <c r="Q225" s="208">
        <v>0</v>
      </c>
      <c r="R225" s="208">
        <f>Q225*H225</f>
        <v>0</v>
      </c>
      <c r="S225" s="208">
        <v>0</v>
      </c>
      <c r="T225" s="208">
        <f>S225*H225</f>
        <v>0</v>
      </c>
      <c r="U225" s="209" t="s">
        <v>39</v>
      </c>
      <c r="V225" s="40"/>
      <c r="W225" s="40"/>
      <c r="X225" s="40"/>
      <c r="Y225" s="40"/>
      <c r="Z225" s="40"/>
      <c r="AA225" s="40"/>
      <c r="AB225" s="40"/>
      <c r="AC225" s="40"/>
      <c r="AD225" s="40"/>
      <c r="AE225" s="40"/>
      <c r="AR225" s="210" t="s">
        <v>219</v>
      </c>
      <c r="AT225" s="210" t="s">
        <v>313</v>
      </c>
      <c r="AU225" s="210" t="s">
        <v>80</v>
      </c>
      <c r="AY225" s="18" t="s">
        <v>218</v>
      </c>
      <c r="BE225" s="211">
        <f>IF(N225="základní",J225,0)</f>
        <v>0</v>
      </c>
      <c r="BF225" s="211">
        <f>IF(N225="snížená",J225,0)</f>
        <v>0</v>
      </c>
      <c r="BG225" s="211">
        <f>IF(N225="zákl. přenesená",J225,0)</f>
        <v>0</v>
      </c>
      <c r="BH225" s="211">
        <f>IF(N225="sníž. přenesená",J225,0)</f>
        <v>0</v>
      </c>
      <c r="BI225" s="211">
        <f>IF(N225="nulová",J225,0)</f>
        <v>0</v>
      </c>
      <c r="BJ225" s="18" t="s">
        <v>217</v>
      </c>
      <c r="BK225" s="211">
        <f>ROUND(I225*H225,2)</f>
        <v>0</v>
      </c>
      <c r="BL225" s="18" t="s">
        <v>217</v>
      </c>
      <c r="BM225" s="210" t="s">
        <v>597</v>
      </c>
    </row>
    <row r="226" s="2" customFormat="1">
      <c r="A226" s="40"/>
      <c r="B226" s="41"/>
      <c r="C226" s="42"/>
      <c r="D226" s="212" t="s">
        <v>220</v>
      </c>
      <c r="E226" s="42"/>
      <c r="F226" s="213" t="s">
        <v>596</v>
      </c>
      <c r="G226" s="42"/>
      <c r="H226" s="42"/>
      <c r="I226" s="214"/>
      <c r="J226" s="42"/>
      <c r="K226" s="42"/>
      <c r="L226" s="46"/>
      <c r="M226" s="215"/>
      <c r="N226" s="216"/>
      <c r="O226" s="87"/>
      <c r="P226" s="87"/>
      <c r="Q226" s="87"/>
      <c r="R226" s="87"/>
      <c r="S226" s="87"/>
      <c r="T226" s="87"/>
      <c r="U226" s="88"/>
      <c r="V226" s="40"/>
      <c r="W226" s="40"/>
      <c r="X226" s="40"/>
      <c r="Y226" s="40"/>
      <c r="Z226" s="40"/>
      <c r="AA226" s="40"/>
      <c r="AB226" s="40"/>
      <c r="AC226" s="40"/>
      <c r="AD226" s="40"/>
      <c r="AE226" s="40"/>
      <c r="AT226" s="18" t="s">
        <v>220</v>
      </c>
      <c r="AU226" s="18" t="s">
        <v>80</v>
      </c>
    </row>
    <row r="227" s="12" customFormat="1">
      <c r="A227" s="12"/>
      <c r="B227" s="217"/>
      <c r="C227" s="218"/>
      <c r="D227" s="212" t="s">
        <v>222</v>
      </c>
      <c r="E227" s="219" t="s">
        <v>39</v>
      </c>
      <c r="F227" s="220" t="s">
        <v>598</v>
      </c>
      <c r="G227" s="218"/>
      <c r="H227" s="221">
        <v>687.5</v>
      </c>
      <c r="I227" s="222"/>
      <c r="J227" s="218"/>
      <c r="K227" s="218"/>
      <c r="L227" s="223"/>
      <c r="M227" s="224"/>
      <c r="N227" s="225"/>
      <c r="O227" s="225"/>
      <c r="P227" s="225"/>
      <c r="Q227" s="225"/>
      <c r="R227" s="225"/>
      <c r="S227" s="225"/>
      <c r="T227" s="225"/>
      <c r="U227" s="226"/>
      <c r="V227" s="12"/>
      <c r="W227" s="12"/>
      <c r="X227" s="12"/>
      <c r="Y227" s="12"/>
      <c r="Z227" s="12"/>
      <c r="AA227" s="12"/>
      <c r="AB227" s="12"/>
      <c r="AC227" s="12"/>
      <c r="AD227" s="12"/>
      <c r="AE227" s="12"/>
      <c r="AT227" s="227" t="s">
        <v>222</v>
      </c>
      <c r="AU227" s="227" t="s">
        <v>80</v>
      </c>
      <c r="AV227" s="12" t="s">
        <v>89</v>
      </c>
      <c r="AW227" s="12" t="s">
        <v>41</v>
      </c>
      <c r="AX227" s="12" t="s">
        <v>80</v>
      </c>
      <c r="AY227" s="227" t="s">
        <v>218</v>
      </c>
    </row>
    <row r="228" s="13" customFormat="1">
      <c r="A228" s="13"/>
      <c r="B228" s="228"/>
      <c r="C228" s="229"/>
      <c r="D228" s="212" t="s">
        <v>222</v>
      </c>
      <c r="E228" s="230" t="s">
        <v>39</v>
      </c>
      <c r="F228" s="231" t="s">
        <v>224</v>
      </c>
      <c r="G228" s="229"/>
      <c r="H228" s="232">
        <v>687.5</v>
      </c>
      <c r="I228" s="233"/>
      <c r="J228" s="229"/>
      <c r="K228" s="229"/>
      <c r="L228" s="234"/>
      <c r="M228" s="235"/>
      <c r="N228" s="236"/>
      <c r="O228" s="236"/>
      <c r="P228" s="236"/>
      <c r="Q228" s="236"/>
      <c r="R228" s="236"/>
      <c r="S228" s="236"/>
      <c r="T228" s="236"/>
      <c r="U228" s="237"/>
      <c r="V228" s="13"/>
      <c r="W228" s="13"/>
      <c r="X228" s="13"/>
      <c r="Y228" s="13"/>
      <c r="Z228" s="13"/>
      <c r="AA228" s="13"/>
      <c r="AB228" s="13"/>
      <c r="AC228" s="13"/>
      <c r="AD228" s="13"/>
      <c r="AE228" s="13"/>
      <c r="AT228" s="238" t="s">
        <v>222</v>
      </c>
      <c r="AU228" s="238" t="s">
        <v>80</v>
      </c>
      <c r="AV228" s="13" t="s">
        <v>217</v>
      </c>
      <c r="AW228" s="13" t="s">
        <v>41</v>
      </c>
      <c r="AX228" s="13" t="s">
        <v>87</v>
      </c>
      <c r="AY228" s="238" t="s">
        <v>218</v>
      </c>
    </row>
    <row r="229" s="2" customFormat="1" ht="16.5" customHeight="1">
      <c r="A229" s="40"/>
      <c r="B229" s="41"/>
      <c r="C229" s="250" t="s">
        <v>281</v>
      </c>
      <c r="D229" s="281" t="s">
        <v>313</v>
      </c>
      <c r="E229" s="251" t="s">
        <v>599</v>
      </c>
      <c r="F229" s="252" t="s">
        <v>600</v>
      </c>
      <c r="G229" s="253" t="s">
        <v>338</v>
      </c>
      <c r="H229" s="254">
        <v>1.05</v>
      </c>
      <c r="I229" s="255"/>
      <c r="J229" s="256">
        <f>ROUND(I229*H229,2)</f>
        <v>0</v>
      </c>
      <c r="K229" s="252" t="s">
        <v>39</v>
      </c>
      <c r="L229" s="257"/>
      <c r="M229" s="258" t="s">
        <v>39</v>
      </c>
      <c r="N229" s="259" t="s">
        <v>53</v>
      </c>
      <c r="O229" s="87"/>
      <c r="P229" s="208">
        <f>O229*H229</f>
        <v>0</v>
      </c>
      <c r="Q229" s="208">
        <v>0</v>
      </c>
      <c r="R229" s="208">
        <f>Q229*H229</f>
        <v>0</v>
      </c>
      <c r="S229" s="208">
        <v>0</v>
      </c>
      <c r="T229" s="208">
        <f>S229*H229</f>
        <v>0</v>
      </c>
      <c r="U229" s="209" t="s">
        <v>39</v>
      </c>
      <c r="V229" s="40"/>
      <c r="W229" s="40"/>
      <c r="X229" s="40"/>
      <c r="Y229" s="40"/>
      <c r="Z229" s="40"/>
      <c r="AA229" s="40"/>
      <c r="AB229" s="40"/>
      <c r="AC229" s="40"/>
      <c r="AD229" s="40"/>
      <c r="AE229" s="40"/>
      <c r="AR229" s="210" t="s">
        <v>219</v>
      </c>
      <c r="AT229" s="210" t="s">
        <v>313</v>
      </c>
      <c r="AU229" s="210" t="s">
        <v>80</v>
      </c>
      <c r="AY229" s="18" t="s">
        <v>218</v>
      </c>
      <c r="BE229" s="211">
        <f>IF(N229="základní",J229,0)</f>
        <v>0</v>
      </c>
      <c r="BF229" s="211">
        <f>IF(N229="snížená",J229,0)</f>
        <v>0</v>
      </c>
      <c r="BG229" s="211">
        <f>IF(N229="zákl. přenesená",J229,0)</f>
        <v>0</v>
      </c>
      <c r="BH229" s="211">
        <f>IF(N229="sníž. přenesená",J229,0)</f>
        <v>0</v>
      </c>
      <c r="BI229" s="211">
        <f>IF(N229="nulová",J229,0)</f>
        <v>0</v>
      </c>
      <c r="BJ229" s="18" t="s">
        <v>217</v>
      </c>
      <c r="BK229" s="211">
        <f>ROUND(I229*H229,2)</f>
        <v>0</v>
      </c>
      <c r="BL229" s="18" t="s">
        <v>217</v>
      </c>
      <c r="BM229" s="210" t="s">
        <v>601</v>
      </c>
    </row>
    <row r="230" s="2" customFormat="1">
      <c r="A230" s="40"/>
      <c r="B230" s="41"/>
      <c r="C230" s="42"/>
      <c r="D230" s="212" t="s">
        <v>220</v>
      </c>
      <c r="E230" s="42"/>
      <c r="F230" s="213" t="s">
        <v>600</v>
      </c>
      <c r="G230" s="42"/>
      <c r="H230" s="42"/>
      <c r="I230" s="214"/>
      <c r="J230" s="42"/>
      <c r="K230" s="42"/>
      <c r="L230" s="46"/>
      <c r="M230" s="215"/>
      <c r="N230" s="216"/>
      <c r="O230" s="87"/>
      <c r="P230" s="87"/>
      <c r="Q230" s="87"/>
      <c r="R230" s="87"/>
      <c r="S230" s="87"/>
      <c r="T230" s="87"/>
      <c r="U230" s="88"/>
      <c r="V230" s="40"/>
      <c r="W230" s="40"/>
      <c r="X230" s="40"/>
      <c r="Y230" s="40"/>
      <c r="Z230" s="40"/>
      <c r="AA230" s="40"/>
      <c r="AB230" s="40"/>
      <c r="AC230" s="40"/>
      <c r="AD230" s="40"/>
      <c r="AE230" s="40"/>
      <c r="AT230" s="18" t="s">
        <v>220</v>
      </c>
      <c r="AU230" s="18" t="s">
        <v>80</v>
      </c>
    </row>
    <row r="231" s="2" customFormat="1">
      <c r="A231" s="40"/>
      <c r="B231" s="41"/>
      <c r="C231" s="42"/>
      <c r="D231" s="212" t="s">
        <v>234</v>
      </c>
      <c r="E231" s="42"/>
      <c r="F231" s="239" t="s">
        <v>602</v>
      </c>
      <c r="G231" s="42"/>
      <c r="H231" s="42"/>
      <c r="I231" s="214"/>
      <c r="J231" s="42"/>
      <c r="K231" s="42"/>
      <c r="L231" s="46"/>
      <c r="M231" s="215"/>
      <c r="N231" s="216"/>
      <c r="O231" s="87"/>
      <c r="P231" s="87"/>
      <c r="Q231" s="87"/>
      <c r="R231" s="87"/>
      <c r="S231" s="87"/>
      <c r="T231" s="87"/>
      <c r="U231" s="88"/>
      <c r="V231" s="40"/>
      <c r="W231" s="40"/>
      <c r="X231" s="40"/>
      <c r="Y231" s="40"/>
      <c r="Z231" s="40"/>
      <c r="AA231" s="40"/>
      <c r="AB231" s="40"/>
      <c r="AC231" s="40"/>
      <c r="AD231" s="40"/>
      <c r="AE231" s="40"/>
      <c r="AT231" s="18" t="s">
        <v>234</v>
      </c>
      <c r="AU231" s="18" t="s">
        <v>80</v>
      </c>
    </row>
    <row r="232" s="2" customFormat="1">
      <c r="A232" s="40"/>
      <c r="B232" s="41"/>
      <c r="C232" s="199" t="s">
        <v>603</v>
      </c>
      <c r="D232" s="279" t="s">
        <v>212</v>
      </c>
      <c r="E232" s="200" t="s">
        <v>397</v>
      </c>
      <c r="F232" s="201" t="s">
        <v>604</v>
      </c>
      <c r="G232" s="202" t="s">
        <v>179</v>
      </c>
      <c r="H232" s="203">
        <v>457</v>
      </c>
      <c r="I232" s="204"/>
      <c r="J232" s="205">
        <f>ROUND(I232*H232,2)</f>
        <v>0</v>
      </c>
      <c r="K232" s="201" t="s">
        <v>39</v>
      </c>
      <c r="L232" s="46"/>
      <c r="M232" s="206" t="s">
        <v>39</v>
      </c>
      <c r="N232" s="207" t="s">
        <v>53</v>
      </c>
      <c r="O232" s="87"/>
      <c r="P232" s="208">
        <f>O232*H232</f>
        <v>0</v>
      </c>
      <c r="Q232" s="208">
        <v>0</v>
      </c>
      <c r="R232" s="208">
        <f>Q232*H232</f>
        <v>0</v>
      </c>
      <c r="S232" s="208">
        <v>0</v>
      </c>
      <c r="T232" s="208">
        <f>S232*H232</f>
        <v>0</v>
      </c>
      <c r="U232" s="209" t="s">
        <v>39</v>
      </c>
      <c r="V232" s="40"/>
      <c r="W232" s="40"/>
      <c r="X232" s="40"/>
      <c r="Y232" s="40"/>
      <c r="Z232" s="40"/>
      <c r="AA232" s="40"/>
      <c r="AB232" s="40"/>
      <c r="AC232" s="40"/>
      <c r="AD232" s="40"/>
      <c r="AE232" s="40"/>
      <c r="AR232" s="210" t="s">
        <v>217</v>
      </c>
      <c r="AT232" s="210" t="s">
        <v>212</v>
      </c>
      <c r="AU232" s="210" t="s">
        <v>80</v>
      </c>
      <c r="AY232" s="18" t="s">
        <v>218</v>
      </c>
      <c r="BE232" s="211">
        <f>IF(N232="základní",J232,0)</f>
        <v>0</v>
      </c>
      <c r="BF232" s="211">
        <f>IF(N232="snížená",J232,0)</f>
        <v>0</v>
      </c>
      <c r="BG232" s="211">
        <f>IF(N232="zákl. přenesená",J232,0)</f>
        <v>0</v>
      </c>
      <c r="BH232" s="211">
        <f>IF(N232="sníž. přenesená",J232,0)</f>
        <v>0</v>
      </c>
      <c r="BI232" s="211">
        <f>IF(N232="nulová",J232,0)</f>
        <v>0</v>
      </c>
      <c r="BJ232" s="18" t="s">
        <v>217</v>
      </c>
      <c r="BK232" s="211">
        <f>ROUND(I232*H232,2)</f>
        <v>0</v>
      </c>
      <c r="BL232" s="18" t="s">
        <v>217</v>
      </c>
      <c r="BM232" s="210" t="s">
        <v>605</v>
      </c>
    </row>
    <row r="233" s="2" customFormat="1">
      <c r="A233" s="40"/>
      <c r="B233" s="41"/>
      <c r="C233" s="42"/>
      <c r="D233" s="212" t="s">
        <v>220</v>
      </c>
      <c r="E233" s="42"/>
      <c r="F233" s="213" t="s">
        <v>606</v>
      </c>
      <c r="G233" s="42"/>
      <c r="H233" s="42"/>
      <c r="I233" s="214"/>
      <c r="J233" s="42"/>
      <c r="K233" s="42"/>
      <c r="L233" s="46"/>
      <c r="M233" s="215"/>
      <c r="N233" s="216"/>
      <c r="O233" s="87"/>
      <c r="P233" s="87"/>
      <c r="Q233" s="87"/>
      <c r="R233" s="87"/>
      <c r="S233" s="87"/>
      <c r="T233" s="87"/>
      <c r="U233" s="88"/>
      <c r="V233" s="40"/>
      <c r="W233" s="40"/>
      <c r="X233" s="40"/>
      <c r="Y233" s="40"/>
      <c r="Z233" s="40"/>
      <c r="AA233" s="40"/>
      <c r="AB233" s="40"/>
      <c r="AC233" s="40"/>
      <c r="AD233" s="40"/>
      <c r="AE233" s="40"/>
      <c r="AT233" s="18" t="s">
        <v>220</v>
      </c>
      <c r="AU233" s="18" t="s">
        <v>80</v>
      </c>
    </row>
    <row r="234" s="2" customFormat="1">
      <c r="A234" s="40"/>
      <c r="B234" s="41"/>
      <c r="C234" s="42"/>
      <c r="D234" s="212" t="s">
        <v>234</v>
      </c>
      <c r="E234" s="42"/>
      <c r="F234" s="239" t="s">
        <v>607</v>
      </c>
      <c r="G234" s="42"/>
      <c r="H234" s="42"/>
      <c r="I234" s="214"/>
      <c r="J234" s="42"/>
      <c r="K234" s="42"/>
      <c r="L234" s="46"/>
      <c r="M234" s="215"/>
      <c r="N234" s="216"/>
      <c r="O234" s="87"/>
      <c r="P234" s="87"/>
      <c r="Q234" s="87"/>
      <c r="R234" s="87"/>
      <c r="S234" s="87"/>
      <c r="T234" s="87"/>
      <c r="U234" s="88"/>
      <c r="V234" s="40"/>
      <c r="W234" s="40"/>
      <c r="X234" s="40"/>
      <c r="Y234" s="40"/>
      <c r="Z234" s="40"/>
      <c r="AA234" s="40"/>
      <c r="AB234" s="40"/>
      <c r="AC234" s="40"/>
      <c r="AD234" s="40"/>
      <c r="AE234" s="40"/>
      <c r="AT234" s="18" t="s">
        <v>234</v>
      </c>
      <c r="AU234" s="18" t="s">
        <v>80</v>
      </c>
    </row>
    <row r="235" s="2" customFormat="1">
      <c r="A235" s="40"/>
      <c r="B235" s="41"/>
      <c r="C235" s="199" t="s">
        <v>286</v>
      </c>
      <c r="D235" s="279" t="s">
        <v>212</v>
      </c>
      <c r="E235" s="200" t="s">
        <v>410</v>
      </c>
      <c r="F235" s="201" t="s">
        <v>608</v>
      </c>
      <c r="G235" s="202" t="s">
        <v>179</v>
      </c>
      <c r="H235" s="203">
        <v>457</v>
      </c>
      <c r="I235" s="204"/>
      <c r="J235" s="205">
        <f>ROUND(I235*H235,2)</f>
        <v>0</v>
      </c>
      <c r="K235" s="201" t="s">
        <v>39</v>
      </c>
      <c r="L235" s="46"/>
      <c r="M235" s="206" t="s">
        <v>39</v>
      </c>
      <c r="N235" s="207" t="s">
        <v>53</v>
      </c>
      <c r="O235" s="87"/>
      <c r="P235" s="208">
        <f>O235*H235</f>
        <v>0</v>
      </c>
      <c r="Q235" s="208">
        <v>0</v>
      </c>
      <c r="R235" s="208">
        <f>Q235*H235</f>
        <v>0</v>
      </c>
      <c r="S235" s="208">
        <v>0</v>
      </c>
      <c r="T235" s="208">
        <f>S235*H235</f>
        <v>0</v>
      </c>
      <c r="U235" s="209" t="s">
        <v>39</v>
      </c>
      <c r="V235" s="40"/>
      <c r="W235" s="40"/>
      <c r="X235" s="40"/>
      <c r="Y235" s="40"/>
      <c r="Z235" s="40"/>
      <c r="AA235" s="40"/>
      <c r="AB235" s="40"/>
      <c r="AC235" s="40"/>
      <c r="AD235" s="40"/>
      <c r="AE235" s="40"/>
      <c r="AR235" s="210" t="s">
        <v>217</v>
      </c>
      <c r="AT235" s="210" t="s">
        <v>212</v>
      </c>
      <c r="AU235" s="210" t="s">
        <v>80</v>
      </c>
      <c r="AY235" s="18" t="s">
        <v>218</v>
      </c>
      <c r="BE235" s="211">
        <f>IF(N235="základní",J235,0)</f>
        <v>0</v>
      </c>
      <c r="BF235" s="211">
        <f>IF(N235="snížená",J235,0)</f>
        <v>0</v>
      </c>
      <c r="BG235" s="211">
        <f>IF(N235="zákl. přenesená",J235,0)</f>
        <v>0</v>
      </c>
      <c r="BH235" s="211">
        <f>IF(N235="sníž. přenesená",J235,0)</f>
        <v>0</v>
      </c>
      <c r="BI235" s="211">
        <f>IF(N235="nulová",J235,0)</f>
        <v>0</v>
      </c>
      <c r="BJ235" s="18" t="s">
        <v>217</v>
      </c>
      <c r="BK235" s="211">
        <f>ROUND(I235*H235,2)</f>
        <v>0</v>
      </c>
      <c r="BL235" s="18" t="s">
        <v>217</v>
      </c>
      <c r="BM235" s="210" t="s">
        <v>609</v>
      </c>
    </row>
    <row r="236" s="2" customFormat="1">
      <c r="A236" s="40"/>
      <c r="B236" s="41"/>
      <c r="C236" s="42"/>
      <c r="D236" s="212" t="s">
        <v>220</v>
      </c>
      <c r="E236" s="42"/>
      <c r="F236" s="213" t="s">
        <v>610</v>
      </c>
      <c r="G236" s="42"/>
      <c r="H236" s="42"/>
      <c r="I236" s="214"/>
      <c r="J236" s="42"/>
      <c r="K236" s="42"/>
      <c r="L236" s="46"/>
      <c r="M236" s="215"/>
      <c r="N236" s="216"/>
      <c r="O236" s="87"/>
      <c r="P236" s="87"/>
      <c r="Q236" s="87"/>
      <c r="R236" s="87"/>
      <c r="S236" s="87"/>
      <c r="T236" s="87"/>
      <c r="U236" s="88"/>
      <c r="V236" s="40"/>
      <c r="W236" s="40"/>
      <c r="X236" s="40"/>
      <c r="Y236" s="40"/>
      <c r="Z236" s="40"/>
      <c r="AA236" s="40"/>
      <c r="AB236" s="40"/>
      <c r="AC236" s="40"/>
      <c r="AD236" s="40"/>
      <c r="AE236" s="40"/>
      <c r="AT236" s="18" t="s">
        <v>220</v>
      </c>
      <c r="AU236" s="18" t="s">
        <v>80</v>
      </c>
    </row>
    <row r="237" s="2" customFormat="1">
      <c r="A237" s="40"/>
      <c r="B237" s="41"/>
      <c r="C237" s="42"/>
      <c r="D237" s="212" t="s">
        <v>234</v>
      </c>
      <c r="E237" s="42"/>
      <c r="F237" s="239" t="s">
        <v>607</v>
      </c>
      <c r="G237" s="42"/>
      <c r="H237" s="42"/>
      <c r="I237" s="214"/>
      <c r="J237" s="42"/>
      <c r="K237" s="42"/>
      <c r="L237" s="46"/>
      <c r="M237" s="215"/>
      <c r="N237" s="216"/>
      <c r="O237" s="87"/>
      <c r="P237" s="87"/>
      <c r="Q237" s="87"/>
      <c r="R237" s="87"/>
      <c r="S237" s="87"/>
      <c r="T237" s="87"/>
      <c r="U237" s="88"/>
      <c r="V237" s="40"/>
      <c r="W237" s="40"/>
      <c r="X237" s="40"/>
      <c r="Y237" s="40"/>
      <c r="Z237" s="40"/>
      <c r="AA237" s="40"/>
      <c r="AB237" s="40"/>
      <c r="AC237" s="40"/>
      <c r="AD237" s="40"/>
      <c r="AE237" s="40"/>
      <c r="AT237" s="18" t="s">
        <v>234</v>
      </c>
      <c r="AU237" s="18" t="s">
        <v>80</v>
      </c>
    </row>
    <row r="238" s="2" customFormat="1" ht="66.75" customHeight="1">
      <c r="A238" s="40"/>
      <c r="B238" s="41"/>
      <c r="C238" s="199" t="s">
        <v>611</v>
      </c>
      <c r="D238" s="279" t="s">
        <v>212</v>
      </c>
      <c r="E238" s="200" t="s">
        <v>306</v>
      </c>
      <c r="F238" s="201" t="s">
        <v>612</v>
      </c>
      <c r="G238" s="202" t="s">
        <v>179</v>
      </c>
      <c r="H238" s="203">
        <v>457</v>
      </c>
      <c r="I238" s="204"/>
      <c r="J238" s="205">
        <f>ROUND(I238*H238,2)</f>
        <v>0</v>
      </c>
      <c r="K238" s="201" t="s">
        <v>39</v>
      </c>
      <c r="L238" s="46"/>
      <c r="M238" s="206" t="s">
        <v>39</v>
      </c>
      <c r="N238" s="207" t="s">
        <v>53</v>
      </c>
      <c r="O238" s="87"/>
      <c r="P238" s="208">
        <f>O238*H238</f>
        <v>0</v>
      </c>
      <c r="Q238" s="208">
        <v>0</v>
      </c>
      <c r="R238" s="208">
        <f>Q238*H238</f>
        <v>0</v>
      </c>
      <c r="S238" s="208">
        <v>0</v>
      </c>
      <c r="T238" s="208">
        <f>S238*H238</f>
        <v>0</v>
      </c>
      <c r="U238" s="209" t="s">
        <v>39</v>
      </c>
      <c r="V238" s="40"/>
      <c r="W238" s="40"/>
      <c r="X238" s="40"/>
      <c r="Y238" s="40"/>
      <c r="Z238" s="40"/>
      <c r="AA238" s="40"/>
      <c r="AB238" s="40"/>
      <c r="AC238" s="40"/>
      <c r="AD238" s="40"/>
      <c r="AE238" s="40"/>
      <c r="AR238" s="210" t="s">
        <v>217</v>
      </c>
      <c r="AT238" s="210" t="s">
        <v>212</v>
      </c>
      <c r="AU238" s="210" t="s">
        <v>80</v>
      </c>
      <c r="AY238" s="18" t="s">
        <v>218</v>
      </c>
      <c r="BE238" s="211">
        <f>IF(N238="základní",J238,0)</f>
        <v>0</v>
      </c>
      <c r="BF238" s="211">
        <f>IF(N238="snížená",J238,0)</f>
        <v>0</v>
      </c>
      <c r="BG238" s="211">
        <f>IF(N238="zákl. přenesená",J238,0)</f>
        <v>0</v>
      </c>
      <c r="BH238" s="211">
        <f>IF(N238="sníž. přenesená",J238,0)</f>
        <v>0</v>
      </c>
      <c r="BI238" s="211">
        <f>IF(N238="nulová",J238,0)</f>
        <v>0</v>
      </c>
      <c r="BJ238" s="18" t="s">
        <v>217</v>
      </c>
      <c r="BK238" s="211">
        <f>ROUND(I238*H238,2)</f>
        <v>0</v>
      </c>
      <c r="BL238" s="18" t="s">
        <v>217</v>
      </c>
      <c r="BM238" s="210" t="s">
        <v>613</v>
      </c>
    </row>
    <row r="239" s="2" customFormat="1">
      <c r="A239" s="40"/>
      <c r="B239" s="41"/>
      <c r="C239" s="42"/>
      <c r="D239" s="212" t="s">
        <v>220</v>
      </c>
      <c r="E239" s="42"/>
      <c r="F239" s="213" t="s">
        <v>614</v>
      </c>
      <c r="G239" s="42"/>
      <c r="H239" s="42"/>
      <c r="I239" s="214"/>
      <c r="J239" s="42"/>
      <c r="K239" s="42"/>
      <c r="L239" s="46"/>
      <c r="M239" s="215"/>
      <c r="N239" s="216"/>
      <c r="O239" s="87"/>
      <c r="P239" s="87"/>
      <c r="Q239" s="87"/>
      <c r="R239" s="87"/>
      <c r="S239" s="87"/>
      <c r="T239" s="87"/>
      <c r="U239" s="88"/>
      <c r="V239" s="40"/>
      <c r="W239" s="40"/>
      <c r="X239" s="40"/>
      <c r="Y239" s="40"/>
      <c r="Z239" s="40"/>
      <c r="AA239" s="40"/>
      <c r="AB239" s="40"/>
      <c r="AC239" s="40"/>
      <c r="AD239" s="40"/>
      <c r="AE239" s="40"/>
      <c r="AT239" s="18" t="s">
        <v>220</v>
      </c>
      <c r="AU239" s="18" t="s">
        <v>80</v>
      </c>
    </row>
    <row r="240" s="2" customFormat="1" ht="66.75" customHeight="1">
      <c r="A240" s="40"/>
      <c r="B240" s="41"/>
      <c r="C240" s="199" t="s">
        <v>291</v>
      </c>
      <c r="D240" s="279" t="s">
        <v>212</v>
      </c>
      <c r="E240" s="200" t="s">
        <v>391</v>
      </c>
      <c r="F240" s="201" t="s">
        <v>615</v>
      </c>
      <c r="G240" s="202" t="s">
        <v>179</v>
      </c>
      <c r="H240" s="203">
        <v>0.20000000000000001</v>
      </c>
      <c r="I240" s="204"/>
      <c r="J240" s="205">
        <f>ROUND(I240*H240,2)</f>
        <v>0</v>
      </c>
      <c r="K240" s="201" t="s">
        <v>39</v>
      </c>
      <c r="L240" s="46"/>
      <c r="M240" s="206" t="s">
        <v>39</v>
      </c>
      <c r="N240" s="207" t="s">
        <v>53</v>
      </c>
      <c r="O240" s="87"/>
      <c r="P240" s="208">
        <f>O240*H240</f>
        <v>0</v>
      </c>
      <c r="Q240" s="208">
        <v>0</v>
      </c>
      <c r="R240" s="208">
        <f>Q240*H240</f>
        <v>0</v>
      </c>
      <c r="S240" s="208">
        <v>0</v>
      </c>
      <c r="T240" s="208">
        <f>S240*H240</f>
        <v>0</v>
      </c>
      <c r="U240" s="209" t="s">
        <v>39</v>
      </c>
      <c r="V240" s="40"/>
      <c r="W240" s="40"/>
      <c r="X240" s="40"/>
      <c r="Y240" s="40"/>
      <c r="Z240" s="40"/>
      <c r="AA240" s="40"/>
      <c r="AB240" s="40"/>
      <c r="AC240" s="40"/>
      <c r="AD240" s="40"/>
      <c r="AE240" s="40"/>
      <c r="AR240" s="210" t="s">
        <v>217</v>
      </c>
      <c r="AT240" s="210" t="s">
        <v>212</v>
      </c>
      <c r="AU240" s="210" t="s">
        <v>80</v>
      </c>
      <c r="AY240" s="18" t="s">
        <v>218</v>
      </c>
      <c r="BE240" s="211">
        <f>IF(N240="základní",J240,0)</f>
        <v>0</v>
      </c>
      <c r="BF240" s="211">
        <f>IF(N240="snížená",J240,0)</f>
        <v>0</v>
      </c>
      <c r="BG240" s="211">
        <f>IF(N240="zákl. přenesená",J240,0)</f>
        <v>0</v>
      </c>
      <c r="BH240" s="211">
        <f>IF(N240="sníž. přenesená",J240,0)</f>
        <v>0</v>
      </c>
      <c r="BI240" s="211">
        <f>IF(N240="nulová",J240,0)</f>
        <v>0</v>
      </c>
      <c r="BJ240" s="18" t="s">
        <v>217</v>
      </c>
      <c r="BK240" s="211">
        <f>ROUND(I240*H240,2)</f>
        <v>0</v>
      </c>
      <c r="BL240" s="18" t="s">
        <v>217</v>
      </c>
      <c r="BM240" s="210" t="s">
        <v>616</v>
      </c>
    </row>
    <row r="241" s="2" customFormat="1">
      <c r="A241" s="40"/>
      <c r="B241" s="41"/>
      <c r="C241" s="42"/>
      <c r="D241" s="212" t="s">
        <v>220</v>
      </c>
      <c r="E241" s="42"/>
      <c r="F241" s="213" t="s">
        <v>617</v>
      </c>
      <c r="G241" s="42"/>
      <c r="H241" s="42"/>
      <c r="I241" s="214"/>
      <c r="J241" s="42"/>
      <c r="K241" s="42"/>
      <c r="L241" s="46"/>
      <c r="M241" s="215"/>
      <c r="N241" s="216"/>
      <c r="O241" s="87"/>
      <c r="P241" s="87"/>
      <c r="Q241" s="87"/>
      <c r="R241" s="87"/>
      <c r="S241" s="87"/>
      <c r="T241" s="87"/>
      <c r="U241" s="88"/>
      <c r="V241" s="40"/>
      <c r="W241" s="40"/>
      <c r="X241" s="40"/>
      <c r="Y241" s="40"/>
      <c r="Z241" s="40"/>
      <c r="AA241" s="40"/>
      <c r="AB241" s="40"/>
      <c r="AC241" s="40"/>
      <c r="AD241" s="40"/>
      <c r="AE241" s="40"/>
      <c r="AT241" s="18" t="s">
        <v>220</v>
      </c>
      <c r="AU241" s="18" t="s">
        <v>80</v>
      </c>
    </row>
    <row r="242" s="2" customFormat="1">
      <c r="A242" s="40"/>
      <c r="B242" s="41"/>
      <c r="C242" s="199" t="s">
        <v>618</v>
      </c>
      <c r="D242" s="279" t="s">
        <v>212</v>
      </c>
      <c r="E242" s="200" t="s">
        <v>619</v>
      </c>
      <c r="F242" s="201" t="s">
        <v>620</v>
      </c>
      <c r="G242" s="202" t="s">
        <v>239</v>
      </c>
      <c r="H242" s="203">
        <v>1</v>
      </c>
      <c r="I242" s="204"/>
      <c r="J242" s="205">
        <f>ROUND(I242*H242,2)</f>
        <v>0</v>
      </c>
      <c r="K242" s="201" t="s">
        <v>39</v>
      </c>
      <c r="L242" s="46"/>
      <c r="M242" s="206" t="s">
        <v>39</v>
      </c>
      <c r="N242" s="207" t="s">
        <v>53</v>
      </c>
      <c r="O242" s="87"/>
      <c r="P242" s="208">
        <f>O242*H242</f>
        <v>0</v>
      </c>
      <c r="Q242" s="208">
        <v>0</v>
      </c>
      <c r="R242" s="208">
        <f>Q242*H242</f>
        <v>0</v>
      </c>
      <c r="S242" s="208">
        <v>0</v>
      </c>
      <c r="T242" s="208">
        <f>S242*H242</f>
        <v>0</v>
      </c>
      <c r="U242" s="209" t="s">
        <v>39</v>
      </c>
      <c r="V242" s="40"/>
      <c r="W242" s="40"/>
      <c r="X242" s="40"/>
      <c r="Y242" s="40"/>
      <c r="Z242" s="40"/>
      <c r="AA242" s="40"/>
      <c r="AB242" s="40"/>
      <c r="AC242" s="40"/>
      <c r="AD242" s="40"/>
      <c r="AE242" s="40"/>
      <c r="AR242" s="210" t="s">
        <v>217</v>
      </c>
      <c r="AT242" s="210" t="s">
        <v>212</v>
      </c>
      <c r="AU242" s="210" t="s">
        <v>80</v>
      </c>
      <c r="AY242" s="18" t="s">
        <v>218</v>
      </c>
      <c r="BE242" s="211">
        <f>IF(N242="základní",J242,0)</f>
        <v>0</v>
      </c>
      <c r="BF242" s="211">
        <f>IF(N242="snížená",J242,0)</f>
        <v>0</v>
      </c>
      <c r="BG242" s="211">
        <f>IF(N242="zákl. přenesená",J242,0)</f>
        <v>0</v>
      </c>
      <c r="BH242" s="211">
        <f>IF(N242="sníž. přenesená",J242,0)</f>
        <v>0</v>
      </c>
      <c r="BI242" s="211">
        <f>IF(N242="nulová",J242,0)</f>
        <v>0</v>
      </c>
      <c r="BJ242" s="18" t="s">
        <v>217</v>
      </c>
      <c r="BK242" s="211">
        <f>ROUND(I242*H242,2)</f>
        <v>0</v>
      </c>
      <c r="BL242" s="18" t="s">
        <v>217</v>
      </c>
      <c r="BM242" s="210" t="s">
        <v>621</v>
      </c>
    </row>
    <row r="243" s="2" customFormat="1">
      <c r="A243" s="40"/>
      <c r="B243" s="41"/>
      <c r="C243" s="42"/>
      <c r="D243" s="212" t="s">
        <v>220</v>
      </c>
      <c r="E243" s="42"/>
      <c r="F243" s="213" t="s">
        <v>622</v>
      </c>
      <c r="G243" s="42"/>
      <c r="H243" s="42"/>
      <c r="I243" s="214"/>
      <c r="J243" s="42"/>
      <c r="K243" s="42"/>
      <c r="L243" s="46"/>
      <c r="M243" s="215"/>
      <c r="N243" s="216"/>
      <c r="O243" s="87"/>
      <c r="P243" s="87"/>
      <c r="Q243" s="87"/>
      <c r="R243" s="87"/>
      <c r="S243" s="87"/>
      <c r="T243" s="87"/>
      <c r="U243" s="88"/>
      <c r="V243" s="40"/>
      <c r="W243" s="40"/>
      <c r="X243" s="40"/>
      <c r="Y243" s="40"/>
      <c r="Z243" s="40"/>
      <c r="AA243" s="40"/>
      <c r="AB243" s="40"/>
      <c r="AC243" s="40"/>
      <c r="AD243" s="40"/>
      <c r="AE243" s="40"/>
      <c r="AT243" s="18" t="s">
        <v>220</v>
      </c>
      <c r="AU243" s="18" t="s">
        <v>80</v>
      </c>
    </row>
    <row r="244" s="2" customFormat="1">
      <c r="A244" s="40"/>
      <c r="B244" s="41"/>
      <c r="C244" s="42"/>
      <c r="D244" s="212" t="s">
        <v>234</v>
      </c>
      <c r="E244" s="42"/>
      <c r="F244" s="239" t="s">
        <v>623</v>
      </c>
      <c r="G244" s="42"/>
      <c r="H244" s="42"/>
      <c r="I244" s="214"/>
      <c r="J244" s="42"/>
      <c r="K244" s="42"/>
      <c r="L244" s="46"/>
      <c r="M244" s="215"/>
      <c r="N244" s="216"/>
      <c r="O244" s="87"/>
      <c r="P244" s="87"/>
      <c r="Q244" s="87"/>
      <c r="R244" s="87"/>
      <c r="S244" s="87"/>
      <c r="T244" s="87"/>
      <c r="U244" s="88"/>
      <c r="V244" s="40"/>
      <c r="W244" s="40"/>
      <c r="X244" s="40"/>
      <c r="Y244" s="40"/>
      <c r="Z244" s="40"/>
      <c r="AA244" s="40"/>
      <c r="AB244" s="40"/>
      <c r="AC244" s="40"/>
      <c r="AD244" s="40"/>
      <c r="AE244" s="40"/>
      <c r="AT244" s="18" t="s">
        <v>234</v>
      </c>
      <c r="AU244" s="18" t="s">
        <v>80</v>
      </c>
    </row>
    <row r="245" s="2" customFormat="1">
      <c r="A245" s="40"/>
      <c r="B245" s="41"/>
      <c r="C245" s="199" t="s">
        <v>297</v>
      </c>
      <c r="D245" s="279" t="s">
        <v>212</v>
      </c>
      <c r="E245" s="200" t="s">
        <v>624</v>
      </c>
      <c r="F245" s="201" t="s">
        <v>604</v>
      </c>
      <c r="G245" s="202" t="s">
        <v>179</v>
      </c>
      <c r="H245" s="203">
        <v>375.44</v>
      </c>
      <c r="I245" s="204"/>
      <c r="J245" s="205">
        <f>ROUND(I245*H245,2)</f>
        <v>0</v>
      </c>
      <c r="K245" s="201" t="s">
        <v>39</v>
      </c>
      <c r="L245" s="46"/>
      <c r="M245" s="206" t="s">
        <v>39</v>
      </c>
      <c r="N245" s="207" t="s">
        <v>53</v>
      </c>
      <c r="O245" s="87"/>
      <c r="P245" s="208">
        <f>O245*H245</f>
        <v>0</v>
      </c>
      <c r="Q245" s="208">
        <v>0</v>
      </c>
      <c r="R245" s="208">
        <f>Q245*H245</f>
        <v>0</v>
      </c>
      <c r="S245" s="208">
        <v>0</v>
      </c>
      <c r="T245" s="208">
        <f>S245*H245</f>
        <v>0</v>
      </c>
      <c r="U245" s="209" t="s">
        <v>39</v>
      </c>
      <c r="V245" s="40"/>
      <c r="W245" s="40"/>
      <c r="X245" s="40"/>
      <c r="Y245" s="40"/>
      <c r="Z245" s="40"/>
      <c r="AA245" s="40"/>
      <c r="AB245" s="40"/>
      <c r="AC245" s="40"/>
      <c r="AD245" s="40"/>
      <c r="AE245" s="40"/>
      <c r="AR245" s="210" t="s">
        <v>217</v>
      </c>
      <c r="AT245" s="210" t="s">
        <v>212</v>
      </c>
      <c r="AU245" s="210" t="s">
        <v>80</v>
      </c>
      <c r="AY245" s="18" t="s">
        <v>218</v>
      </c>
      <c r="BE245" s="211">
        <f>IF(N245="základní",J245,0)</f>
        <v>0</v>
      </c>
      <c r="BF245" s="211">
        <f>IF(N245="snížená",J245,0)</f>
        <v>0</v>
      </c>
      <c r="BG245" s="211">
        <f>IF(N245="zákl. přenesená",J245,0)</f>
        <v>0</v>
      </c>
      <c r="BH245" s="211">
        <f>IF(N245="sníž. přenesená",J245,0)</f>
        <v>0</v>
      </c>
      <c r="BI245" s="211">
        <f>IF(N245="nulová",J245,0)</f>
        <v>0</v>
      </c>
      <c r="BJ245" s="18" t="s">
        <v>217</v>
      </c>
      <c r="BK245" s="211">
        <f>ROUND(I245*H245,2)</f>
        <v>0</v>
      </c>
      <c r="BL245" s="18" t="s">
        <v>217</v>
      </c>
      <c r="BM245" s="210" t="s">
        <v>625</v>
      </c>
    </row>
    <row r="246" s="2" customFormat="1">
      <c r="A246" s="40"/>
      <c r="B246" s="41"/>
      <c r="C246" s="42"/>
      <c r="D246" s="212" t="s">
        <v>220</v>
      </c>
      <c r="E246" s="42"/>
      <c r="F246" s="213" t="s">
        <v>606</v>
      </c>
      <c r="G246" s="42"/>
      <c r="H246" s="42"/>
      <c r="I246" s="214"/>
      <c r="J246" s="42"/>
      <c r="K246" s="42"/>
      <c r="L246" s="46"/>
      <c r="M246" s="215"/>
      <c r="N246" s="216"/>
      <c r="O246" s="87"/>
      <c r="P246" s="87"/>
      <c r="Q246" s="87"/>
      <c r="R246" s="87"/>
      <c r="S246" s="87"/>
      <c r="T246" s="87"/>
      <c r="U246" s="88"/>
      <c r="V246" s="40"/>
      <c r="W246" s="40"/>
      <c r="X246" s="40"/>
      <c r="Y246" s="40"/>
      <c r="Z246" s="40"/>
      <c r="AA246" s="40"/>
      <c r="AB246" s="40"/>
      <c r="AC246" s="40"/>
      <c r="AD246" s="40"/>
      <c r="AE246" s="40"/>
      <c r="AT246" s="18" t="s">
        <v>220</v>
      </c>
      <c r="AU246" s="18" t="s">
        <v>80</v>
      </c>
    </row>
    <row r="247" s="2" customFormat="1">
      <c r="A247" s="40"/>
      <c r="B247" s="41"/>
      <c r="C247" s="42"/>
      <c r="D247" s="212" t="s">
        <v>234</v>
      </c>
      <c r="E247" s="42"/>
      <c r="F247" s="239" t="s">
        <v>626</v>
      </c>
      <c r="G247" s="42"/>
      <c r="H247" s="42"/>
      <c r="I247" s="214"/>
      <c r="J247" s="42"/>
      <c r="K247" s="42"/>
      <c r="L247" s="46"/>
      <c r="M247" s="215"/>
      <c r="N247" s="216"/>
      <c r="O247" s="87"/>
      <c r="P247" s="87"/>
      <c r="Q247" s="87"/>
      <c r="R247" s="87"/>
      <c r="S247" s="87"/>
      <c r="T247" s="87"/>
      <c r="U247" s="88"/>
      <c r="V247" s="40"/>
      <c r="W247" s="40"/>
      <c r="X247" s="40"/>
      <c r="Y247" s="40"/>
      <c r="Z247" s="40"/>
      <c r="AA247" s="40"/>
      <c r="AB247" s="40"/>
      <c r="AC247" s="40"/>
      <c r="AD247" s="40"/>
      <c r="AE247" s="40"/>
      <c r="AT247" s="18" t="s">
        <v>234</v>
      </c>
      <c r="AU247" s="18" t="s">
        <v>80</v>
      </c>
    </row>
    <row r="248" s="2" customFormat="1" ht="33" customHeight="1">
      <c r="A248" s="40"/>
      <c r="B248" s="41"/>
      <c r="C248" s="199" t="s">
        <v>627</v>
      </c>
      <c r="D248" s="279" t="s">
        <v>212</v>
      </c>
      <c r="E248" s="200" t="s">
        <v>628</v>
      </c>
      <c r="F248" s="201" t="s">
        <v>629</v>
      </c>
      <c r="G248" s="202" t="s">
        <v>179</v>
      </c>
      <c r="H248" s="203">
        <v>7</v>
      </c>
      <c r="I248" s="204"/>
      <c r="J248" s="205">
        <f>ROUND(I248*H248,2)</f>
        <v>0</v>
      </c>
      <c r="K248" s="201" t="s">
        <v>39</v>
      </c>
      <c r="L248" s="46"/>
      <c r="M248" s="206" t="s">
        <v>39</v>
      </c>
      <c r="N248" s="207" t="s">
        <v>53</v>
      </c>
      <c r="O248" s="87"/>
      <c r="P248" s="208">
        <f>O248*H248</f>
        <v>0</v>
      </c>
      <c r="Q248" s="208">
        <v>0</v>
      </c>
      <c r="R248" s="208">
        <f>Q248*H248</f>
        <v>0</v>
      </c>
      <c r="S248" s="208">
        <v>0</v>
      </c>
      <c r="T248" s="208">
        <f>S248*H248</f>
        <v>0</v>
      </c>
      <c r="U248" s="209" t="s">
        <v>39</v>
      </c>
      <c r="V248" s="40"/>
      <c r="W248" s="40"/>
      <c r="X248" s="40"/>
      <c r="Y248" s="40"/>
      <c r="Z248" s="40"/>
      <c r="AA248" s="40"/>
      <c r="AB248" s="40"/>
      <c r="AC248" s="40"/>
      <c r="AD248" s="40"/>
      <c r="AE248" s="40"/>
      <c r="AR248" s="210" t="s">
        <v>217</v>
      </c>
      <c r="AT248" s="210" t="s">
        <v>212</v>
      </c>
      <c r="AU248" s="210" t="s">
        <v>80</v>
      </c>
      <c r="AY248" s="18" t="s">
        <v>218</v>
      </c>
      <c r="BE248" s="211">
        <f>IF(N248="základní",J248,0)</f>
        <v>0</v>
      </c>
      <c r="BF248" s="211">
        <f>IF(N248="snížená",J248,0)</f>
        <v>0</v>
      </c>
      <c r="BG248" s="211">
        <f>IF(N248="zákl. přenesená",J248,0)</f>
        <v>0</v>
      </c>
      <c r="BH248" s="211">
        <f>IF(N248="sníž. přenesená",J248,0)</f>
        <v>0</v>
      </c>
      <c r="BI248" s="211">
        <f>IF(N248="nulová",J248,0)</f>
        <v>0</v>
      </c>
      <c r="BJ248" s="18" t="s">
        <v>217</v>
      </c>
      <c r="BK248" s="211">
        <f>ROUND(I248*H248,2)</f>
        <v>0</v>
      </c>
      <c r="BL248" s="18" t="s">
        <v>217</v>
      </c>
      <c r="BM248" s="210" t="s">
        <v>630</v>
      </c>
    </row>
    <row r="249" s="2" customFormat="1">
      <c r="A249" s="40"/>
      <c r="B249" s="41"/>
      <c r="C249" s="42"/>
      <c r="D249" s="212" t="s">
        <v>220</v>
      </c>
      <c r="E249" s="42"/>
      <c r="F249" s="213" t="s">
        <v>629</v>
      </c>
      <c r="G249" s="42"/>
      <c r="H249" s="42"/>
      <c r="I249" s="214"/>
      <c r="J249" s="42"/>
      <c r="K249" s="42"/>
      <c r="L249" s="46"/>
      <c r="M249" s="215"/>
      <c r="N249" s="216"/>
      <c r="O249" s="87"/>
      <c r="P249" s="87"/>
      <c r="Q249" s="87"/>
      <c r="R249" s="87"/>
      <c r="S249" s="87"/>
      <c r="T249" s="87"/>
      <c r="U249" s="88"/>
      <c r="V249" s="40"/>
      <c r="W249" s="40"/>
      <c r="X249" s="40"/>
      <c r="Y249" s="40"/>
      <c r="Z249" s="40"/>
      <c r="AA249" s="40"/>
      <c r="AB249" s="40"/>
      <c r="AC249" s="40"/>
      <c r="AD249" s="40"/>
      <c r="AE249" s="40"/>
      <c r="AT249" s="18" t="s">
        <v>220</v>
      </c>
      <c r="AU249" s="18" t="s">
        <v>80</v>
      </c>
    </row>
    <row r="250" s="2" customFormat="1">
      <c r="A250" s="40"/>
      <c r="B250" s="41"/>
      <c r="C250" s="42"/>
      <c r="D250" s="212" t="s">
        <v>234</v>
      </c>
      <c r="E250" s="42"/>
      <c r="F250" s="239" t="s">
        <v>631</v>
      </c>
      <c r="G250" s="42"/>
      <c r="H250" s="42"/>
      <c r="I250" s="214"/>
      <c r="J250" s="42"/>
      <c r="K250" s="42"/>
      <c r="L250" s="46"/>
      <c r="M250" s="215"/>
      <c r="N250" s="216"/>
      <c r="O250" s="87"/>
      <c r="P250" s="87"/>
      <c r="Q250" s="87"/>
      <c r="R250" s="87"/>
      <c r="S250" s="87"/>
      <c r="T250" s="87"/>
      <c r="U250" s="88"/>
      <c r="V250" s="40"/>
      <c r="W250" s="40"/>
      <c r="X250" s="40"/>
      <c r="Y250" s="40"/>
      <c r="Z250" s="40"/>
      <c r="AA250" s="40"/>
      <c r="AB250" s="40"/>
      <c r="AC250" s="40"/>
      <c r="AD250" s="40"/>
      <c r="AE250" s="40"/>
      <c r="AT250" s="18" t="s">
        <v>234</v>
      </c>
      <c r="AU250" s="18" t="s">
        <v>80</v>
      </c>
    </row>
    <row r="251" s="2" customFormat="1">
      <c r="A251" s="40"/>
      <c r="B251" s="41"/>
      <c r="C251" s="199" t="s">
        <v>510</v>
      </c>
      <c r="D251" s="279" t="s">
        <v>212</v>
      </c>
      <c r="E251" s="200" t="s">
        <v>632</v>
      </c>
      <c r="F251" s="201" t="s">
        <v>633</v>
      </c>
      <c r="G251" s="202" t="s">
        <v>179</v>
      </c>
      <c r="H251" s="203">
        <v>7</v>
      </c>
      <c r="I251" s="204"/>
      <c r="J251" s="205">
        <f>ROUND(I251*H251,2)</f>
        <v>0</v>
      </c>
      <c r="K251" s="201" t="s">
        <v>39</v>
      </c>
      <c r="L251" s="46"/>
      <c r="M251" s="206" t="s">
        <v>39</v>
      </c>
      <c r="N251" s="207" t="s">
        <v>53</v>
      </c>
      <c r="O251" s="87"/>
      <c r="P251" s="208">
        <f>O251*H251</f>
        <v>0</v>
      </c>
      <c r="Q251" s="208">
        <v>0</v>
      </c>
      <c r="R251" s="208">
        <f>Q251*H251</f>
        <v>0</v>
      </c>
      <c r="S251" s="208">
        <v>0</v>
      </c>
      <c r="T251" s="208">
        <f>S251*H251</f>
        <v>0</v>
      </c>
      <c r="U251" s="209" t="s">
        <v>39</v>
      </c>
      <c r="V251" s="40"/>
      <c r="W251" s="40"/>
      <c r="X251" s="40"/>
      <c r="Y251" s="40"/>
      <c r="Z251" s="40"/>
      <c r="AA251" s="40"/>
      <c r="AB251" s="40"/>
      <c r="AC251" s="40"/>
      <c r="AD251" s="40"/>
      <c r="AE251" s="40"/>
      <c r="AR251" s="210" t="s">
        <v>217</v>
      </c>
      <c r="AT251" s="210" t="s">
        <v>212</v>
      </c>
      <c r="AU251" s="210" t="s">
        <v>80</v>
      </c>
      <c r="AY251" s="18" t="s">
        <v>218</v>
      </c>
      <c r="BE251" s="211">
        <f>IF(N251="základní",J251,0)</f>
        <v>0</v>
      </c>
      <c r="BF251" s="211">
        <f>IF(N251="snížená",J251,0)</f>
        <v>0</v>
      </c>
      <c r="BG251" s="211">
        <f>IF(N251="zákl. přenesená",J251,0)</f>
        <v>0</v>
      </c>
      <c r="BH251" s="211">
        <f>IF(N251="sníž. přenesená",J251,0)</f>
        <v>0</v>
      </c>
      <c r="BI251" s="211">
        <f>IF(N251="nulová",J251,0)</f>
        <v>0</v>
      </c>
      <c r="BJ251" s="18" t="s">
        <v>217</v>
      </c>
      <c r="BK251" s="211">
        <f>ROUND(I251*H251,2)</f>
        <v>0</v>
      </c>
      <c r="BL251" s="18" t="s">
        <v>217</v>
      </c>
      <c r="BM251" s="210" t="s">
        <v>634</v>
      </c>
    </row>
    <row r="252" s="2" customFormat="1">
      <c r="A252" s="40"/>
      <c r="B252" s="41"/>
      <c r="C252" s="42"/>
      <c r="D252" s="212" t="s">
        <v>220</v>
      </c>
      <c r="E252" s="42"/>
      <c r="F252" s="213" t="s">
        <v>633</v>
      </c>
      <c r="G252" s="42"/>
      <c r="H252" s="42"/>
      <c r="I252" s="214"/>
      <c r="J252" s="42"/>
      <c r="K252" s="42"/>
      <c r="L252" s="46"/>
      <c r="M252" s="215"/>
      <c r="N252" s="216"/>
      <c r="O252" s="87"/>
      <c r="P252" s="87"/>
      <c r="Q252" s="87"/>
      <c r="R252" s="87"/>
      <c r="S252" s="87"/>
      <c r="T252" s="87"/>
      <c r="U252" s="88"/>
      <c r="V252" s="40"/>
      <c r="W252" s="40"/>
      <c r="X252" s="40"/>
      <c r="Y252" s="40"/>
      <c r="Z252" s="40"/>
      <c r="AA252" s="40"/>
      <c r="AB252" s="40"/>
      <c r="AC252" s="40"/>
      <c r="AD252" s="40"/>
      <c r="AE252" s="40"/>
      <c r="AT252" s="18" t="s">
        <v>220</v>
      </c>
      <c r="AU252" s="18" t="s">
        <v>80</v>
      </c>
    </row>
    <row r="253" s="2" customFormat="1">
      <c r="A253" s="40"/>
      <c r="B253" s="41"/>
      <c r="C253" s="42"/>
      <c r="D253" s="212" t="s">
        <v>234</v>
      </c>
      <c r="E253" s="42"/>
      <c r="F253" s="239" t="s">
        <v>635</v>
      </c>
      <c r="G253" s="42"/>
      <c r="H253" s="42"/>
      <c r="I253" s="214"/>
      <c r="J253" s="42"/>
      <c r="K253" s="42"/>
      <c r="L253" s="46"/>
      <c r="M253" s="215"/>
      <c r="N253" s="216"/>
      <c r="O253" s="87"/>
      <c r="P253" s="87"/>
      <c r="Q253" s="87"/>
      <c r="R253" s="87"/>
      <c r="S253" s="87"/>
      <c r="T253" s="87"/>
      <c r="U253" s="88"/>
      <c r="V253" s="40"/>
      <c r="W253" s="40"/>
      <c r="X253" s="40"/>
      <c r="Y253" s="40"/>
      <c r="Z253" s="40"/>
      <c r="AA253" s="40"/>
      <c r="AB253" s="40"/>
      <c r="AC253" s="40"/>
      <c r="AD253" s="40"/>
      <c r="AE253" s="40"/>
      <c r="AT253" s="18" t="s">
        <v>234</v>
      </c>
      <c r="AU253" s="18" t="s">
        <v>80</v>
      </c>
    </row>
    <row r="254" s="2" customFormat="1" ht="21.75" customHeight="1">
      <c r="A254" s="40"/>
      <c r="B254" s="41"/>
      <c r="C254" s="199" t="s">
        <v>636</v>
      </c>
      <c r="D254" s="279" t="s">
        <v>212</v>
      </c>
      <c r="E254" s="200" t="s">
        <v>637</v>
      </c>
      <c r="F254" s="201" t="s">
        <v>638</v>
      </c>
      <c r="G254" s="202" t="s">
        <v>179</v>
      </c>
      <c r="H254" s="203">
        <v>2</v>
      </c>
      <c r="I254" s="204"/>
      <c r="J254" s="205">
        <f>ROUND(I254*H254,2)</f>
        <v>0</v>
      </c>
      <c r="K254" s="201" t="s">
        <v>39</v>
      </c>
      <c r="L254" s="46"/>
      <c r="M254" s="206" t="s">
        <v>39</v>
      </c>
      <c r="N254" s="207" t="s">
        <v>53</v>
      </c>
      <c r="O254" s="87"/>
      <c r="P254" s="208">
        <f>O254*H254</f>
        <v>0</v>
      </c>
      <c r="Q254" s="208">
        <v>0</v>
      </c>
      <c r="R254" s="208">
        <f>Q254*H254</f>
        <v>0</v>
      </c>
      <c r="S254" s="208">
        <v>0</v>
      </c>
      <c r="T254" s="208">
        <f>S254*H254</f>
        <v>0</v>
      </c>
      <c r="U254" s="209" t="s">
        <v>39</v>
      </c>
      <c r="V254" s="40"/>
      <c r="W254" s="40"/>
      <c r="X254" s="40"/>
      <c r="Y254" s="40"/>
      <c r="Z254" s="40"/>
      <c r="AA254" s="40"/>
      <c r="AB254" s="40"/>
      <c r="AC254" s="40"/>
      <c r="AD254" s="40"/>
      <c r="AE254" s="40"/>
      <c r="AR254" s="210" t="s">
        <v>217</v>
      </c>
      <c r="AT254" s="210" t="s">
        <v>212</v>
      </c>
      <c r="AU254" s="210" t="s">
        <v>80</v>
      </c>
      <c r="AY254" s="18" t="s">
        <v>218</v>
      </c>
      <c r="BE254" s="211">
        <f>IF(N254="základní",J254,0)</f>
        <v>0</v>
      </c>
      <c r="BF254" s="211">
        <f>IF(N254="snížená",J254,0)</f>
        <v>0</v>
      </c>
      <c r="BG254" s="211">
        <f>IF(N254="zákl. přenesená",J254,0)</f>
        <v>0</v>
      </c>
      <c r="BH254" s="211">
        <f>IF(N254="sníž. přenesená",J254,0)</f>
        <v>0</v>
      </c>
      <c r="BI254" s="211">
        <f>IF(N254="nulová",J254,0)</f>
        <v>0</v>
      </c>
      <c r="BJ254" s="18" t="s">
        <v>217</v>
      </c>
      <c r="BK254" s="211">
        <f>ROUND(I254*H254,2)</f>
        <v>0</v>
      </c>
      <c r="BL254" s="18" t="s">
        <v>217</v>
      </c>
      <c r="BM254" s="210" t="s">
        <v>639</v>
      </c>
    </row>
    <row r="255" s="2" customFormat="1">
      <c r="A255" s="40"/>
      <c r="B255" s="41"/>
      <c r="C255" s="42"/>
      <c r="D255" s="212" t="s">
        <v>220</v>
      </c>
      <c r="E255" s="42"/>
      <c r="F255" s="213" t="s">
        <v>638</v>
      </c>
      <c r="G255" s="42"/>
      <c r="H255" s="42"/>
      <c r="I255" s="214"/>
      <c r="J255" s="42"/>
      <c r="K255" s="42"/>
      <c r="L255" s="46"/>
      <c r="M255" s="215"/>
      <c r="N255" s="216"/>
      <c r="O255" s="87"/>
      <c r="P255" s="87"/>
      <c r="Q255" s="87"/>
      <c r="R255" s="87"/>
      <c r="S255" s="87"/>
      <c r="T255" s="87"/>
      <c r="U255" s="88"/>
      <c r="V255" s="40"/>
      <c r="W255" s="40"/>
      <c r="X255" s="40"/>
      <c r="Y255" s="40"/>
      <c r="Z255" s="40"/>
      <c r="AA255" s="40"/>
      <c r="AB255" s="40"/>
      <c r="AC255" s="40"/>
      <c r="AD255" s="40"/>
      <c r="AE255" s="40"/>
      <c r="AT255" s="18" t="s">
        <v>220</v>
      </c>
      <c r="AU255" s="18" t="s">
        <v>80</v>
      </c>
    </row>
    <row r="256" s="2" customFormat="1">
      <c r="A256" s="40"/>
      <c r="B256" s="41"/>
      <c r="C256" s="42"/>
      <c r="D256" s="212" t="s">
        <v>234</v>
      </c>
      <c r="E256" s="42"/>
      <c r="F256" s="239" t="s">
        <v>640</v>
      </c>
      <c r="G256" s="42"/>
      <c r="H256" s="42"/>
      <c r="I256" s="214"/>
      <c r="J256" s="42"/>
      <c r="K256" s="42"/>
      <c r="L256" s="46"/>
      <c r="M256" s="215"/>
      <c r="N256" s="216"/>
      <c r="O256" s="87"/>
      <c r="P256" s="87"/>
      <c r="Q256" s="87"/>
      <c r="R256" s="87"/>
      <c r="S256" s="87"/>
      <c r="T256" s="87"/>
      <c r="U256" s="88"/>
      <c r="V256" s="40"/>
      <c r="W256" s="40"/>
      <c r="X256" s="40"/>
      <c r="Y256" s="40"/>
      <c r="Z256" s="40"/>
      <c r="AA256" s="40"/>
      <c r="AB256" s="40"/>
      <c r="AC256" s="40"/>
      <c r="AD256" s="40"/>
      <c r="AE256" s="40"/>
      <c r="AT256" s="18" t="s">
        <v>234</v>
      </c>
      <c r="AU256" s="18" t="s">
        <v>80</v>
      </c>
    </row>
    <row r="257" s="2" customFormat="1" ht="44.25" customHeight="1">
      <c r="A257" s="40"/>
      <c r="B257" s="41"/>
      <c r="C257" s="199" t="s">
        <v>513</v>
      </c>
      <c r="D257" s="279" t="s">
        <v>212</v>
      </c>
      <c r="E257" s="200" t="s">
        <v>641</v>
      </c>
      <c r="F257" s="201" t="s">
        <v>642</v>
      </c>
      <c r="G257" s="202" t="s">
        <v>179</v>
      </c>
      <c r="H257" s="203">
        <v>4.5830000000000002</v>
      </c>
      <c r="I257" s="204"/>
      <c r="J257" s="205">
        <f>ROUND(I257*H257,2)</f>
        <v>0</v>
      </c>
      <c r="K257" s="201" t="s">
        <v>39</v>
      </c>
      <c r="L257" s="46"/>
      <c r="M257" s="206" t="s">
        <v>39</v>
      </c>
      <c r="N257" s="207" t="s">
        <v>53</v>
      </c>
      <c r="O257" s="87"/>
      <c r="P257" s="208">
        <f>O257*H257</f>
        <v>0</v>
      </c>
      <c r="Q257" s="208">
        <v>0</v>
      </c>
      <c r="R257" s="208">
        <f>Q257*H257</f>
        <v>0</v>
      </c>
      <c r="S257" s="208">
        <v>0</v>
      </c>
      <c r="T257" s="208">
        <f>S257*H257</f>
        <v>0</v>
      </c>
      <c r="U257" s="209" t="s">
        <v>39</v>
      </c>
      <c r="V257" s="40"/>
      <c r="W257" s="40"/>
      <c r="X257" s="40"/>
      <c r="Y257" s="40"/>
      <c r="Z257" s="40"/>
      <c r="AA257" s="40"/>
      <c r="AB257" s="40"/>
      <c r="AC257" s="40"/>
      <c r="AD257" s="40"/>
      <c r="AE257" s="40"/>
      <c r="AR257" s="210" t="s">
        <v>217</v>
      </c>
      <c r="AT257" s="210" t="s">
        <v>212</v>
      </c>
      <c r="AU257" s="210" t="s">
        <v>80</v>
      </c>
      <c r="AY257" s="18" t="s">
        <v>218</v>
      </c>
      <c r="BE257" s="211">
        <f>IF(N257="základní",J257,0)</f>
        <v>0</v>
      </c>
      <c r="BF257" s="211">
        <f>IF(N257="snížená",J257,0)</f>
        <v>0</v>
      </c>
      <c r="BG257" s="211">
        <f>IF(N257="zákl. přenesená",J257,0)</f>
        <v>0</v>
      </c>
      <c r="BH257" s="211">
        <f>IF(N257="sníž. přenesená",J257,0)</f>
        <v>0</v>
      </c>
      <c r="BI257" s="211">
        <f>IF(N257="nulová",J257,0)</f>
        <v>0</v>
      </c>
      <c r="BJ257" s="18" t="s">
        <v>217</v>
      </c>
      <c r="BK257" s="211">
        <f>ROUND(I257*H257,2)</f>
        <v>0</v>
      </c>
      <c r="BL257" s="18" t="s">
        <v>217</v>
      </c>
      <c r="BM257" s="210" t="s">
        <v>643</v>
      </c>
    </row>
    <row r="258" s="2" customFormat="1">
      <c r="A258" s="40"/>
      <c r="B258" s="41"/>
      <c r="C258" s="42"/>
      <c r="D258" s="212" t="s">
        <v>220</v>
      </c>
      <c r="E258" s="42"/>
      <c r="F258" s="213" t="s">
        <v>642</v>
      </c>
      <c r="G258" s="42"/>
      <c r="H258" s="42"/>
      <c r="I258" s="214"/>
      <c r="J258" s="42"/>
      <c r="K258" s="42"/>
      <c r="L258" s="46"/>
      <c r="M258" s="215"/>
      <c r="N258" s="216"/>
      <c r="O258" s="87"/>
      <c r="P258" s="87"/>
      <c r="Q258" s="87"/>
      <c r="R258" s="87"/>
      <c r="S258" s="87"/>
      <c r="T258" s="87"/>
      <c r="U258" s="88"/>
      <c r="V258" s="40"/>
      <c r="W258" s="40"/>
      <c r="X258" s="40"/>
      <c r="Y258" s="40"/>
      <c r="Z258" s="40"/>
      <c r="AA258" s="40"/>
      <c r="AB258" s="40"/>
      <c r="AC258" s="40"/>
      <c r="AD258" s="40"/>
      <c r="AE258" s="40"/>
      <c r="AT258" s="18" t="s">
        <v>220</v>
      </c>
      <c r="AU258" s="18" t="s">
        <v>80</v>
      </c>
    </row>
    <row r="259" s="2" customFormat="1">
      <c r="A259" s="40"/>
      <c r="B259" s="41"/>
      <c r="C259" s="42"/>
      <c r="D259" s="212" t="s">
        <v>234</v>
      </c>
      <c r="E259" s="42"/>
      <c r="F259" s="239" t="s">
        <v>644</v>
      </c>
      <c r="G259" s="42"/>
      <c r="H259" s="42"/>
      <c r="I259" s="214"/>
      <c r="J259" s="42"/>
      <c r="K259" s="42"/>
      <c r="L259" s="46"/>
      <c r="M259" s="215"/>
      <c r="N259" s="216"/>
      <c r="O259" s="87"/>
      <c r="P259" s="87"/>
      <c r="Q259" s="87"/>
      <c r="R259" s="87"/>
      <c r="S259" s="87"/>
      <c r="T259" s="87"/>
      <c r="U259" s="88"/>
      <c r="V259" s="40"/>
      <c r="W259" s="40"/>
      <c r="X259" s="40"/>
      <c r="Y259" s="40"/>
      <c r="Z259" s="40"/>
      <c r="AA259" s="40"/>
      <c r="AB259" s="40"/>
      <c r="AC259" s="40"/>
      <c r="AD259" s="40"/>
      <c r="AE259" s="40"/>
      <c r="AT259" s="18" t="s">
        <v>234</v>
      </c>
      <c r="AU259" s="18" t="s">
        <v>80</v>
      </c>
    </row>
    <row r="260" s="2" customFormat="1">
      <c r="A260" s="40"/>
      <c r="B260" s="41"/>
      <c r="C260" s="199" t="s">
        <v>645</v>
      </c>
      <c r="D260" s="280" t="s">
        <v>212</v>
      </c>
      <c r="E260" s="200" t="s">
        <v>632</v>
      </c>
      <c r="F260" s="201" t="s">
        <v>633</v>
      </c>
      <c r="G260" s="202" t="s">
        <v>179</v>
      </c>
      <c r="H260" s="203">
        <v>27.937000000000001</v>
      </c>
      <c r="I260" s="204"/>
      <c r="J260" s="205">
        <f>ROUND(I260*H260,2)</f>
        <v>0</v>
      </c>
      <c r="K260" s="201" t="s">
        <v>39</v>
      </c>
      <c r="L260" s="46"/>
      <c r="M260" s="206" t="s">
        <v>39</v>
      </c>
      <c r="N260" s="207" t="s">
        <v>53</v>
      </c>
      <c r="O260" s="87"/>
      <c r="P260" s="208">
        <f>O260*H260</f>
        <v>0</v>
      </c>
      <c r="Q260" s="208">
        <v>0</v>
      </c>
      <c r="R260" s="208">
        <f>Q260*H260</f>
        <v>0</v>
      </c>
      <c r="S260" s="208">
        <v>0</v>
      </c>
      <c r="T260" s="208">
        <f>S260*H260</f>
        <v>0</v>
      </c>
      <c r="U260" s="209" t="s">
        <v>39</v>
      </c>
      <c r="V260" s="40"/>
      <c r="W260" s="40"/>
      <c r="X260" s="40"/>
      <c r="Y260" s="40"/>
      <c r="Z260" s="40"/>
      <c r="AA260" s="40"/>
      <c r="AB260" s="40"/>
      <c r="AC260" s="40"/>
      <c r="AD260" s="40"/>
      <c r="AE260" s="40"/>
      <c r="AR260" s="210" t="s">
        <v>217</v>
      </c>
      <c r="AT260" s="210" t="s">
        <v>212</v>
      </c>
      <c r="AU260" s="210" t="s">
        <v>80</v>
      </c>
      <c r="AY260" s="18" t="s">
        <v>218</v>
      </c>
      <c r="BE260" s="211">
        <f>IF(N260="základní",J260,0)</f>
        <v>0</v>
      </c>
      <c r="BF260" s="211">
        <f>IF(N260="snížená",J260,0)</f>
        <v>0</v>
      </c>
      <c r="BG260" s="211">
        <f>IF(N260="zákl. přenesená",J260,0)</f>
        <v>0</v>
      </c>
      <c r="BH260" s="211">
        <f>IF(N260="sníž. přenesená",J260,0)</f>
        <v>0</v>
      </c>
      <c r="BI260" s="211">
        <f>IF(N260="nulová",J260,0)</f>
        <v>0</v>
      </c>
      <c r="BJ260" s="18" t="s">
        <v>217</v>
      </c>
      <c r="BK260" s="211">
        <f>ROUND(I260*H260,2)</f>
        <v>0</v>
      </c>
      <c r="BL260" s="18" t="s">
        <v>217</v>
      </c>
      <c r="BM260" s="210" t="s">
        <v>646</v>
      </c>
    </row>
    <row r="261" s="2" customFormat="1">
      <c r="A261" s="40"/>
      <c r="B261" s="41"/>
      <c r="C261" s="42"/>
      <c r="D261" s="212" t="s">
        <v>220</v>
      </c>
      <c r="E261" s="42"/>
      <c r="F261" s="213" t="s">
        <v>633</v>
      </c>
      <c r="G261" s="42"/>
      <c r="H261" s="42"/>
      <c r="I261" s="214"/>
      <c r="J261" s="42"/>
      <c r="K261" s="42"/>
      <c r="L261" s="46"/>
      <c r="M261" s="215"/>
      <c r="N261" s="216"/>
      <c r="O261" s="87"/>
      <c r="P261" s="87"/>
      <c r="Q261" s="87"/>
      <c r="R261" s="87"/>
      <c r="S261" s="87"/>
      <c r="T261" s="87"/>
      <c r="U261" s="88"/>
      <c r="V261" s="40"/>
      <c r="W261" s="40"/>
      <c r="X261" s="40"/>
      <c r="Y261" s="40"/>
      <c r="Z261" s="40"/>
      <c r="AA261" s="40"/>
      <c r="AB261" s="40"/>
      <c r="AC261" s="40"/>
      <c r="AD261" s="40"/>
      <c r="AE261" s="40"/>
      <c r="AT261" s="18" t="s">
        <v>220</v>
      </c>
      <c r="AU261" s="18" t="s">
        <v>80</v>
      </c>
    </row>
    <row r="262" s="2" customFormat="1">
      <c r="A262" s="40"/>
      <c r="B262" s="41"/>
      <c r="C262" s="42"/>
      <c r="D262" s="212" t="s">
        <v>234</v>
      </c>
      <c r="E262" s="42"/>
      <c r="F262" s="239" t="s">
        <v>647</v>
      </c>
      <c r="G262" s="42"/>
      <c r="H262" s="42"/>
      <c r="I262" s="214"/>
      <c r="J262" s="42"/>
      <c r="K262" s="42"/>
      <c r="L262" s="46"/>
      <c r="M262" s="215"/>
      <c r="N262" s="216"/>
      <c r="O262" s="87"/>
      <c r="P262" s="87"/>
      <c r="Q262" s="87"/>
      <c r="R262" s="87"/>
      <c r="S262" s="87"/>
      <c r="T262" s="87"/>
      <c r="U262" s="88"/>
      <c r="V262" s="40"/>
      <c r="W262" s="40"/>
      <c r="X262" s="40"/>
      <c r="Y262" s="40"/>
      <c r="Z262" s="40"/>
      <c r="AA262" s="40"/>
      <c r="AB262" s="40"/>
      <c r="AC262" s="40"/>
      <c r="AD262" s="40"/>
      <c r="AE262" s="40"/>
      <c r="AT262" s="18" t="s">
        <v>234</v>
      </c>
      <c r="AU262" s="18" t="s">
        <v>80</v>
      </c>
    </row>
    <row r="263" s="12" customFormat="1">
      <c r="A263" s="12"/>
      <c r="B263" s="217"/>
      <c r="C263" s="218"/>
      <c r="D263" s="212" t="s">
        <v>222</v>
      </c>
      <c r="E263" s="219" t="s">
        <v>39</v>
      </c>
      <c r="F263" s="220" t="s">
        <v>648</v>
      </c>
      <c r="G263" s="218"/>
      <c r="H263" s="221">
        <v>9.1660000000000004</v>
      </c>
      <c r="I263" s="222"/>
      <c r="J263" s="218"/>
      <c r="K263" s="218"/>
      <c r="L263" s="223"/>
      <c r="M263" s="224"/>
      <c r="N263" s="225"/>
      <c r="O263" s="225"/>
      <c r="P263" s="225"/>
      <c r="Q263" s="225"/>
      <c r="R263" s="225"/>
      <c r="S263" s="225"/>
      <c r="T263" s="225"/>
      <c r="U263" s="226"/>
      <c r="V263" s="12"/>
      <c r="W263" s="12"/>
      <c r="X263" s="12"/>
      <c r="Y263" s="12"/>
      <c r="Z263" s="12"/>
      <c r="AA263" s="12"/>
      <c r="AB263" s="12"/>
      <c r="AC263" s="12"/>
      <c r="AD263" s="12"/>
      <c r="AE263" s="12"/>
      <c r="AT263" s="227" t="s">
        <v>222</v>
      </c>
      <c r="AU263" s="227" t="s">
        <v>80</v>
      </c>
      <c r="AV263" s="12" t="s">
        <v>89</v>
      </c>
      <c r="AW263" s="12" t="s">
        <v>41</v>
      </c>
      <c r="AX263" s="12" t="s">
        <v>80</v>
      </c>
      <c r="AY263" s="227" t="s">
        <v>218</v>
      </c>
    </row>
    <row r="264" s="12" customFormat="1">
      <c r="A264" s="12"/>
      <c r="B264" s="217"/>
      <c r="C264" s="218"/>
      <c r="D264" s="212" t="s">
        <v>222</v>
      </c>
      <c r="E264" s="219" t="s">
        <v>39</v>
      </c>
      <c r="F264" s="220" t="s">
        <v>649</v>
      </c>
      <c r="G264" s="218"/>
      <c r="H264" s="221">
        <v>18.771000000000001</v>
      </c>
      <c r="I264" s="222"/>
      <c r="J264" s="218"/>
      <c r="K264" s="218"/>
      <c r="L264" s="223"/>
      <c r="M264" s="224"/>
      <c r="N264" s="225"/>
      <c r="O264" s="225"/>
      <c r="P264" s="225"/>
      <c r="Q264" s="225"/>
      <c r="R264" s="225"/>
      <c r="S264" s="225"/>
      <c r="T264" s="225"/>
      <c r="U264" s="226"/>
      <c r="V264" s="12"/>
      <c r="W264" s="12"/>
      <c r="X264" s="12"/>
      <c r="Y264" s="12"/>
      <c r="Z264" s="12"/>
      <c r="AA264" s="12"/>
      <c r="AB264" s="12"/>
      <c r="AC264" s="12"/>
      <c r="AD264" s="12"/>
      <c r="AE264" s="12"/>
      <c r="AT264" s="227" t="s">
        <v>222</v>
      </c>
      <c r="AU264" s="227" t="s">
        <v>80</v>
      </c>
      <c r="AV264" s="12" t="s">
        <v>89</v>
      </c>
      <c r="AW264" s="12" t="s">
        <v>41</v>
      </c>
      <c r="AX264" s="12" t="s">
        <v>80</v>
      </c>
      <c r="AY264" s="227" t="s">
        <v>218</v>
      </c>
    </row>
    <row r="265" s="13" customFormat="1">
      <c r="A265" s="13"/>
      <c r="B265" s="228"/>
      <c r="C265" s="229"/>
      <c r="D265" s="212" t="s">
        <v>222</v>
      </c>
      <c r="E265" s="230" t="s">
        <v>39</v>
      </c>
      <c r="F265" s="231" t="s">
        <v>224</v>
      </c>
      <c r="G265" s="229"/>
      <c r="H265" s="232">
        <v>27.937000000000001</v>
      </c>
      <c r="I265" s="233"/>
      <c r="J265" s="229"/>
      <c r="K265" s="229"/>
      <c r="L265" s="234"/>
      <c r="M265" s="235"/>
      <c r="N265" s="236"/>
      <c r="O265" s="236"/>
      <c r="P265" s="236"/>
      <c r="Q265" s="236"/>
      <c r="R265" s="236"/>
      <c r="S265" s="236"/>
      <c r="T265" s="236"/>
      <c r="U265" s="237"/>
      <c r="V265" s="13"/>
      <c r="W265" s="13"/>
      <c r="X265" s="13"/>
      <c r="Y265" s="13"/>
      <c r="Z265" s="13"/>
      <c r="AA265" s="13"/>
      <c r="AB265" s="13"/>
      <c r="AC265" s="13"/>
      <c r="AD265" s="13"/>
      <c r="AE265" s="13"/>
      <c r="AT265" s="238" t="s">
        <v>222</v>
      </c>
      <c r="AU265" s="238" t="s">
        <v>80</v>
      </c>
      <c r="AV265" s="13" t="s">
        <v>217</v>
      </c>
      <c r="AW265" s="13" t="s">
        <v>41</v>
      </c>
      <c r="AX265" s="13" t="s">
        <v>87</v>
      </c>
      <c r="AY265" s="238" t="s">
        <v>218</v>
      </c>
    </row>
    <row r="266" s="15" customFormat="1" ht="25.92" customHeight="1">
      <c r="A266" s="15"/>
      <c r="B266" s="260"/>
      <c r="C266" s="261"/>
      <c r="D266" s="262" t="s">
        <v>79</v>
      </c>
      <c r="E266" s="263" t="s">
        <v>327</v>
      </c>
      <c r="F266" s="263" t="s">
        <v>328</v>
      </c>
      <c r="G266" s="261"/>
      <c r="H266" s="261"/>
      <c r="I266" s="264"/>
      <c r="J266" s="265">
        <f>BK266</f>
        <v>0</v>
      </c>
      <c r="K266" s="261"/>
      <c r="L266" s="266"/>
      <c r="M266" s="267"/>
      <c r="N266" s="268"/>
      <c r="O266" s="268"/>
      <c r="P266" s="269">
        <f>P267+P277</f>
        <v>0</v>
      </c>
      <c r="Q266" s="268"/>
      <c r="R266" s="269">
        <f>R267+R277</f>
        <v>0.69300000000000006</v>
      </c>
      <c r="S266" s="268"/>
      <c r="T266" s="269">
        <f>T267+T277</f>
        <v>0</v>
      </c>
      <c r="U266" s="270"/>
      <c r="V266" s="15"/>
      <c r="W266" s="15"/>
      <c r="X266" s="15"/>
      <c r="Y266" s="15"/>
      <c r="Z266" s="15"/>
      <c r="AA266" s="15"/>
      <c r="AB266" s="15"/>
      <c r="AC266" s="15"/>
      <c r="AD266" s="15"/>
      <c r="AE266" s="15"/>
      <c r="AR266" s="271" t="s">
        <v>87</v>
      </c>
      <c r="AT266" s="272" t="s">
        <v>79</v>
      </c>
      <c r="AU266" s="272" t="s">
        <v>80</v>
      </c>
      <c r="AY266" s="271" t="s">
        <v>218</v>
      </c>
      <c r="BK266" s="273">
        <f>BK267+BK277</f>
        <v>0</v>
      </c>
    </row>
    <row r="267" s="15" customFormat="1" ht="22.8" customHeight="1">
      <c r="A267" s="15"/>
      <c r="B267" s="260"/>
      <c r="C267" s="261"/>
      <c r="D267" s="262" t="s">
        <v>79</v>
      </c>
      <c r="E267" s="274" t="s">
        <v>87</v>
      </c>
      <c r="F267" s="274" t="s">
        <v>650</v>
      </c>
      <c r="G267" s="261"/>
      <c r="H267" s="261"/>
      <c r="I267" s="264"/>
      <c r="J267" s="275">
        <f>BK267</f>
        <v>0</v>
      </c>
      <c r="K267" s="261"/>
      <c r="L267" s="266"/>
      <c r="M267" s="267"/>
      <c r="N267" s="268"/>
      <c r="O267" s="268"/>
      <c r="P267" s="269">
        <f>SUM(P268:P276)</f>
        <v>0</v>
      </c>
      <c r="Q267" s="268"/>
      <c r="R267" s="269">
        <f>SUM(R268:R276)</f>
        <v>0.69300000000000006</v>
      </c>
      <c r="S267" s="268"/>
      <c r="T267" s="269">
        <f>SUM(T268:T276)</f>
        <v>0</v>
      </c>
      <c r="U267" s="270"/>
      <c r="V267" s="15"/>
      <c r="W267" s="15"/>
      <c r="X267" s="15"/>
      <c r="Y267" s="15"/>
      <c r="Z267" s="15"/>
      <c r="AA267" s="15"/>
      <c r="AB267" s="15"/>
      <c r="AC267" s="15"/>
      <c r="AD267" s="15"/>
      <c r="AE267" s="15"/>
      <c r="AR267" s="271" t="s">
        <v>87</v>
      </c>
      <c r="AT267" s="272" t="s">
        <v>79</v>
      </c>
      <c r="AU267" s="272" t="s">
        <v>87</v>
      </c>
      <c r="AY267" s="271" t="s">
        <v>218</v>
      </c>
      <c r="BK267" s="273">
        <f>SUM(BK268:BK276)</f>
        <v>0</v>
      </c>
    </row>
    <row r="268" s="2" customFormat="1" ht="21.75" customHeight="1">
      <c r="A268" s="40"/>
      <c r="B268" s="41"/>
      <c r="C268" s="199" t="s">
        <v>517</v>
      </c>
      <c r="D268" s="279" t="s">
        <v>212</v>
      </c>
      <c r="E268" s="200" t="s">
        <v>651</v>
      </c>
      <c r="F268" s="201" t="s">
        <v>652</v>
      </c>
      <c r="G268" s="202" t="s">
        <v>215</v>
      </c>
      <c r="H268" s="203">
        <v>825</v>
      </c>
      <c r="I268" s="204"/>
      <c r="J268" s="205">
        <f>ROUND(I268*H268,2)</f>
        <v>0</v>
      </c>
      <c r="K268" s="201" t="s">
        <v>653</v>
      </c>
      <c r="L268" s="46"/>
      <c r="M268" s="206" t="s">
        <v>39</v>
      </c>
      <c r="N268" s="207" t="s">
        <v>53</v>
      </c>
      <c r="O268" s="87"/>
      <c r="P268" s="208">
        <f>O268*H268</f>
        <v>0</v>
      </c>
      <c r="Q268" s="208">
        <v>0.00084000000000000003</v>
      </c>
      <c r="R268" s="208">
        <f>Q268*H268</f>
        <v>0.69300000000000006</v>
      </c>
      <c r="S268" s="208">
        <v>0</v>
      </c>
      <c r="T268" s="208">
        <f>S268*H268</f>
        <v>0</v>
      </c>
      <c r="U268" s="209" t="s">
        <v>39</v>
      </c>
      <c r="V268" s="40"/>
      <c r="W268" s="40"/>
      <c r="X268" s="40"/>
      <c r="Y268" s="40"/>
      <c r="Z268" s="40"/>
      <c r="AA268" s="40"/>
      <c r="AB268" s="40"/>
      <c r="AC268" s="40"/>
      <c r="AD268" s="40"/>
      <c r="AE268" s="40"/>
      <c r="AR268" s="210" t="s">
        <v>217</v>
      </c>
      <c r="AT268" s="210" t="s">
        <v>212</v>
      </c>
      <c r="AU268" s="210" t="s">
        <v>89</v>
      </c>
      <c r="AY268" s="18" t="s">
        <v>218</v>
      </c>
      <c r="BE268" s="211">
        <f>IF(N268="základní",J268,0)</f>
        <v>0</v>
      </c>
      <c r="BF268" s="211">
        <f>IF(N268="snížená",J268,0)</f>
        <v>0</v>
      </c>
      <c r="BG268" s="211">
        <f>IF(N268="zákl. přenesená",J268,0)</f>
        <v>0</v>
      </c>
      <c r="BH268" s="211">
        <f>IF(N268="sníž. přenesená",J268,0)</f>
        <v>0</v>
      </c>
      <c r="BI268" s="211">
        <f>IF(N268="nulová",J268,0)</f>
        <v>0</v>
      </c>
      <c r="BJ268" s="18" t="s">
        <v>217</v>
      </c>
      <c r="BK268" s="211">
        <f>ROUND(I268*H268,2)</f>
        <v>0</v>
      </c>
      <c r="BL268" s="18" t="s">
        <v>217</v>
      </c>
      <c r="BM268" s="210" t="s">
        <v>654</v>
      </c>
    </row>
    <row r="269" s="2" customFormat="1">
      <c r="A269" s="40"/>
      <c r="B269" s="41"/>
      <c r="C269" s="42"/>
      <c r="D269" s="212" t="s">
        <v>220</v>
      </c>
      <c r="E269" s="42"/>
      <c r="F269" s="213" t="s">
        <v>655</v>
      </c>
      <c r="G269" s="42"/>
      <c r="H269" s="42"/>
      <c r="I269" s="214"/>
      <c r="J269" s="42"/>
      <c r="K269" s="42"/>
      <c r="L269" s="46"/>
      <c r="M269" s="215"/>
      <c r="N269" s="216"/>
      <c r="O269" s="87"/>
      <c r="P269" s="87"/>
      <c r="Q269" s="87"/>
      <c r="R269" s="87"/>
      <c r="S269" s="87"/>
      <c r="T269" s="87"/>
      <c r="U269" s="88"/>
      <c r="V269" s="40"/>
      <c r="W269" s="40"/>
      <c r="X269" s="40"/>
      <c r="Y269" s="40"/>
      <c r="Z269" s="40"/>
      <c r="AA269" s="40"/>
      <c r="AB269" s="40"/>
      <c r="AC269" s="40"/>
      <c r="AD269" s="40"/>
      <c r="AE269" s="40"/>
      <c r="AT269" s="18" t="s">
        <v>220</v>
      </c>
      <c r="AU269" s="18" t="s">
        <v>89</v>
      </c>
    </row>
    <row r="270" s="14" customFormat="1">
      <c r="A270" s="14"/>
      <c r="B270" s="240"/>
      <c r="C270" s="241"/>
      <c r="D270" s="212" t="s">
        <v>222</v>
      </c>
      <c r="E270" s="242" t="s">
        <v>39</v>
      </c>
      <c r="F270" s="243" t="s">
        <v>656</v>
      </c>
      <c r="G270" s="241"/>
      <c r="H270" s="242" t="s">
        <v>39</v>
      </c>
      <c r="I270" s="244"/>
      <c r="J270" s="241"/>
      <c r="K270" s="241"/>
      <c r="L270" s="245"/>
      <c r="M270" s="246"/>
      <c r="N270" s="247"/>
      <c r="O270" s="247"/>
      <c r="P270" s="247"/>
      <c r="Q270" s="247"/>
      <c r="R270" s="247"/>
      <c r="S270" s="247"/>
      <c r="T270" s="247"/>
      <c r="U270" s="248"/>
      <c r="V270" s="14"/>
      <c r="W270" s="14"/>
      <c r="X270" s="14"/>
      <c r="Y270" s="14"/>
      <c r="Z270" s="14"/>
      <c r="AA270" s="14"/>
      <c r="AB270" s="14"/>
      <c r="AC270" s="14"/>
      <c r="AD270" s="14"/>
      <c r="AE270" s="14"/>
      <c r="AT270" s="249" t="s">
        <v>222</v>
      </c>
      <c r="AU270" s="249" t="s">
        <v>89</v>
      </c>
      <c r="AV270" s="14" t="s">
        <v>87</v>
      </c>
      <c r="AW270" s="14" t="s">
        <v>41</v>
      </c>
      <c r="AX270" s="14" t="s">
        <v>80</v>
      </c>
      <c r="AY270" s="249" t="s">
        <v>218</v>
      </c>
    </row>
    <row r="271" s="12" customFormat="1">
      <c r="A271" s="12"/>
      <c r="B271" s="217"/>
      <c r="C271" s="218"/>
      <c r="D271" s="212" t="s">
        <v>222</v>
      </c>
      <c r="E271" s="219" t="s">
        <v>417</v>
      </c>
      <c r="F271" s="220" t="s">
        <v>657</v>
      </c>
      <c r="G271" s="218"/>
      <c r="H271" s="221">
        <v>825</v>
      </c>
      <c r="I271" s="222"/>
      <c r="J271" s="218"/>
      <c r="K271" s="218"/>
      <c r="L271" s="223"/>
      <c r="M271" s="224"/>
      <c r="N271" s="225"/>
      <c r="O271" s="225"/>
      <c r="P271" s="225"/>
      <c r="Q271" s="225"/>
      <c r="R271" s="225"/>
      <c r="S271" s="225"/>
      <c r="T271" s="225"/>
      <c r="U271" s="226"/>
      <c r="V271" s="12"/>
      <c r="W271" s="12"/>
      <c r="X271" s="12"/>
      <c r="Y271" s="12"/>
      <c r="Z271" s="12"/>
      <c r="AA271" s="12"/>
      <c r="AB271" s="12"/>
      <c r="AC271" s="12"/>
      <c r="AD271" s="12"/>
      <c r="AE271" s="12"/>
      <c r="AT271" s="227" t="s">
        <v>222</v>
      </c>
      <c r="AU271" s="227" t="s">
        <v>89</v>
      </c>
      <c r="AV271" s="12" t="s">
        <v>89</v>
      </c>
      <c r="AW271" s="12" t="s">
        <v>41</v>
      </c>
      <c r="AX271" s="12" t="s">
        <v>80</v>
      </c>
      <c r="AY271" s="227" t="s">
        <v>218</v>
      </c>
    </row>
    <row r="272" s="13" customFormat="1">
      <c r="A272" s="13"/>
      <c r="B272" s="228"/>
      <c r="C272" s="229"/>
      <c r="D272" s="212" t="s">
        <v>222</v>
      </c>
      <c r="E272" s="230" t="s">
        <v>39</v>
      </c>
      <c r="F272" s="231" t="s">
        <v>224</v>
      </c>
      <c r="G272" s="229"/>
      <c r="H272" s="232">
        <v>825</v>
      </c>
      <c r="I272" s="233"/>
      <c r="J272" s="229"/>
      <c r="K272" s="229"/>
      <c r="L272" s="234"/>
      <c r="M272" s="235"/>
      <c r="N272" s="236"/>
      <c r="O272" s="236"/>
      <c r="P272" s="236"/>
      <c r="Q272" s="236"/>
      <c r="R272" s="236"/>
      <c r="S272" s="236"/>
      <c r="T272" s="236"/>
      <c r="U272" s="237"/>
      <c r="V272" s="13"/>
      <c r="W272" s="13"/>
      <c r="X272" s="13"/>
      <c r="Y272" s="13"/>
      <c r="Z272" s="13"/>
      <c r="AA272" s="13"/>
      <c r="AB272" s="13"/>
      <c r="AC272" s="13"/>
      <c r="AD272" s="13"/>
      <c r="AE272" s="13"/>
      <c r="AT272" s="238" t="s">
        <v>222</v>
      </c>
      <c r="AU272" s="238" t="s">
        <v>89</v>
      </c>
      <c r="AV272" s="13" t="s">
        <v>217</v>
      </c>
      <c r="AW272" s="13" t="s">
        <v>41</v>
      </c>
      <c r="AX272" s="13" t="s">
        <v>87</v>
      </c>
      <c r="AY272" s="238" t="s">
        <v>218</v>
      </c>
    </row>
    <row r="273" s="2" customFormat="1">
      <c r="A273" s="40"/>
      <c r="B273" s="41"/>
      <c r="C273" s="199" t="s">
        <v>658</v>
      </c>
      <c r="D273" s="279" t="s">
        <v>212</v>
      </c>
      <c r="E273" s="200" t="s">
        <v>659</v>
      </c>
      <c r="F273" s="201" t="s">
        <v>660</v>
      </c>
      <c r="G273" s="202" t="s">
        <v>215</v>
      </c>
      <c r="H273" s="203">
        <v>825</v>
      </c>
      <c r="I273" s="204"/>
      <c r="J273" s="205">
        <f>ROUND(I273*H273,2)</f>
        <v>0</v>
      </c>
      <c r="K273" s="201" t="s">
        <v>653</v>
      </c>
      <c r="L273" s="46"/>
      <c r="M273" s="206" t="s">
        <v>39</v>
      </c>
      <c r="N273" s="207" t="s">
        <v>53</v>
      </c>
      <c r="O273" s="87"/>
      <c r="P273" s="208">
        <f>O273*H273</f>
        <v>0</v>
      </c>
      <c r="Q273" s="208">
        <v>0</v>
      </c>
      <c r="R273" s="208">
        <f>Q273*H273</f>
        <v>0</v>
      </c>
      <c r="S273" s="208">
        <v>0</v>
      </c>
      <c r="T273" s="208">
        <f>S273*H273</f>
        <v>0</v>
      </c>
      <c r="U273" s="209" t="s">
        <v>39</v>
      </c>
      <c r="V273" s="40"/>
      <c r="W273" s="40"/>
      <c r="X273" s="40"/>
      <c r="Y273" s="40"/>
      <c r="Z273" s="40"/>
      <c r="AA273" s="40"/>
      <c r="AB273" s="40"/>
      <c r="AC273" s="40"/>
      <c r="AD273" s="40"/>
      <c r="AE273" s="40"/>
      <c r="AR273" s="210" t="s">
        <v>217</v>
      </c>
      <c r="AT273" s="210" t="s">
        <v>212</v>
      </c>
      <c r="AU273" s="210" t="s">
        <v>89</v>
      </c>
      <c r="AY273" s="18" t="s">
        <v>218</v>
      </c>
      <c r="BE273" s="211">
        <f>IF(N273="základní",J273,0)</f>
        <v>0</v>
      </c>
      <c r="BF273" s="211">
        <f>IF(N273="snížená",J273,0)</f>
        <v>0</v>
      </c>
      <c r="BG273" s="211">
        <f>IF(N273="zákl. přenesená",J273,0)</f>
        <v>0</v>
      </c>
      <c r="BH273" s="211">
        <f>IF(N273="sníž. přenesená",J273,0)</f>
        <v>0</v>
      </c>
      <c r="BI273" s="211">
        <f>IF(N273="nulová",J273,0)</f>
        <v>0</v>
      </c>
      <c r="BJ273" s="18" t="s">
        <v>217</v>
      </c>
      <c r="BK273" s="211">
        <f>ROUND(I273*H273,2)</f>
        <v>0</v>
      </c>
      <c r="BL273" s="18" t="s">
        <v>217</v>
      </c>
      <c r="BM273" s="210" t="s">
        <v>661</v>
      </c>
    </row>
    <row r="274" s="2" customFormat="1">
      <c r="A274" s="40"/>
      <c r="B274" s="41"/>
      <c r="C274" s="42"/>
      <c r="D274" s="212" t="s">
        <v>220</v>
      </c>
      <c r="E274" s="42"/>
      <c r="F274" s="213" t="s">
        <v>662</v>
      </c>
      <c r="G274" s="42"/>
      <c r="H274" s="42"/>
      <c r="I274" s="214"/>
      <c r="J274" s="42"/>
      <c r="K274" s="42"/>
      <c r="L274" s="46"/>
      <c r="M274" s="215"/>
      <c r="N274" s="216"/>
      <c r="O274" s="87"/>
      <c r="P274" s="87"/>
      <c r="Q274" s="87"/>
      <c r="R274" s="87"/>
      <c r="S274" s="87"/>
      <c r="T274" s="87"/>
      <c r="U274" s="88"/>
      <c r="V274" s="40"/>
      <c r="W274" s="40"/>
      <c r="X274" s="40"/>
      <c r="Y274" s="40"/>
      <c r="Z274" s="40"/>
      <c r="AA274" s="40"/>
      <c r="AB274" s="40"/>
      <c r="AC274" s="40"/>
      <c r="AD274" s="40"/>
      <c r="AE274" s="40"/>
      <c r="AT274" s="18" t="s">
        <v>220</v>
      </c>
      <c r="AU274" s="18" t="s">
        <v>89</v>
      </c>
    </row>
    <row r="275" s="12" customFormat="1">
      <c r="A275" s="12"/>
      <c r="B275" s="217"/>
      <c r="C275" s="218"/>
      <c r="D275" s="212" t="s">
        <v>222</v>
      </c>
      <c r="E275" s="219" t="s">
        <v>39</v>
      </c>
      <c r="F275" s="220" t="s">
        <v>417</v>
      </c>
      <c r="G275" s="218"/>
      <c r="H275" s="221">
        <v>825</v>
      </c>
      <c r="I275" s="222"/>
      <c r="J275" s="218"/>
      <c r="K275" s="218"/>
      <c r="L275" s="223"/>
      <c r="M275" s="224"/>
      <c r="N275" s="225"/>
      <c r="O275" s="225"/>
      <c r="P275" s="225"/>
      <c r="Q275" s="225"/>
      <c r="R275" s="225"/>
      <c r="S275" s="225"/>
      <c r="T275" s="225"/>
      <c r="U275" s="226"/>
      <c r="V275" s="12"/>
      <c r="W275" s="12"/>
      <c r="X275" s="12"/>
      <c r="Y275" s="12"/>
      <c r="Z275" s="12"/>
      <c r="AA275" s="12"/>
      <c r="AB275" s="12"/>
      <c r="AC275" s="12"/>
      <c r="AD275" s="12"/>
      <c r="AE275" s="12"/>
      <c r="AT275" s="227" t="s">
        <v>222</v>
      </c>
      <c r="AU275" s="227" t="s">
        <v>89</v>
      </c>
      <c r="AV275" s="12" t="s">
        <v>89</v>
      </c>
      <c r="AW275" s="12" t="s">
        <v>41</v>
      </c>
      <c r="AX275" s="12" t="s">
        <v>80</v>
      </c>
      <c r="AY275" s="227" t="s">
        <v>218</v>
      </c>
    </row>
    <row r="276" s="13" customFormat="1">
      <c r="A276" s="13"/>
      <c r="B276" s="228"/>
      <c r="C276" s="229"/>
      <c r="D276" s="212" t="s">
        <v>222</v>
      </c>
      <c r="E276" s="230" t="s">
        <v>39</v>
      </c>
      <c r="F276" s="231" t="s">
        <v>224</v>
      </c>
      <c r="G276" s="229"/>
      <c r="H276" s="232">
        <v>825</v>
      </c>
      <c r="I276" s="233"/>
      <c r="J276" s="229"/>
      <c r="K276" s="229"/>
      <c r="L276" s="234"/>
      <c r="M276" s="235"/>
      <c r="N276" s="236"/>
      <c r="O276" s="236"/>
      <c r="P276" s="236"/>
      <c r="Q276" s="236"/>
      <c r="R276" s="236"/>
      <c r="S276" s="236"/>
      <c r="T276" s="236"/>
      <c r="U276" s="237"/>
      <c r="V276" s="13"/>
      <c r="W276" s="13"/>
      <c r="X276" s="13"/>
      <c r="Y276" s="13"/>
      <c r="Z276" s="13"/>
      <c r="AA276" s="13"/>
      <c r="AB276" s="13"/>
      <c r="AC276" s="13"/>
      <c r="AD276" s="13"/>
      <c r="AE276" s="13"/>
      <c r="AT276" s="238" t="s">
        <v>222</v>
      </c>
      <c r="AU276" s="238" t="s">
        <v>89</v>
      </c>
      <c r="AV276" s="13" t="s">
        <v>217</v>
      </c>
      <c r="AW276" s="13" t="s">
        <v>41</v>
      </c>
      <c r="AX276" s="13" t="s">
        <v>87</v>
      </c>
      <c r="AY276" s="238" t="s">
        <v>218</v>
      </c>
    </row>
    <row r="277" s="15" customFormat="1" ht="22.8" customHeight="1">
      <c r="A277" s="15"/>
      <c r="B277" s="260"/>
      <c r="C277" s="261"/>
      <c r="D277" s="262" t="s">
        <v>79</v>
      </c>
      <c r="E277" s="274" t="s">
        <v>243</v>
      </c>
      <c r="F277" s="274" t="s">
        <v>329</v>
      </c>
      <c r="G277" s="261"/>
      <c r="H277" s="261"/>
      <c r="I277" s="264"/>
      <c r="J277" s="275">
        <f>BK277</f>
        <v>0</v>
      </c>
      <c r="K277" s="261"/>
      <c r="L277" s="266"/>
      <c r="M277" s="267"/>
      <c r="N277" s="268"/>
      <c r="O277" s="268"/>
      <c r="P277" s="269">
        <f>SUM(P278:P302)</f>
        <v>0</v>
      </c>
      <c r="Q277" s="268"/>
      <c r="R277" s="269">
        <f>SUM(R278:R302)</f>
        <v>0</v>
      </c>
      <c r="S277" s="268"/>
      <c r="T277" s="269">
        <f>SUM(T278:T302)</f>
        <v>0</v>
      </c>
      <c r="U277" s="270"/>
      <c r="V277" s="15"/>
      <c r="W277" s="15"/>
      <c r="X277" s="15"/>
      <c r="Y277" s="15"/>
      <c r="Z277" s="15"/>
      <c r="AA277" s="15"/>
      <c r="AB277" s="15"/>
      <c r="AC277" s="15"/>
      <c r="AD277" s="15"/>
      <c r="AE277" s="15"/>
      <c r="AR277" s="271" t="s">
        <v>87</v>
      </c>
      <c r="AT277" s="272" t="s">
        <v>79</v>
      </c>
      <c r="AU277" s="272" t="s">
        <v>87</v>
      </c>
      <c r="AY277" s="271" t="s">
        <v>218</v>
      </c>
      <c r="BK277" s="273">
        <f>SUM(BK278:BK302)</f>
        <v>0</v>
      </c>
    </row>
    <row r="278" s="2" customFormat="1">
      <c r="A278" s="40"/>
      <c r="B278" s="41"/>
      <c r="C278" s="250" t="s">
        <v>521</v>
      </c>
      <c r="D278" s="282" t="s">
        <v>313</v>
      </c>
      <c r="E278" s="251" t="s">
        <v>663</v>
      </c>
      <c r="F278" s="252" t="s">
        <v>664</v>
      </c>
      <c r="G278" s="253" t="s">
        <v>239</v>
      </c>
      <c r="H278" s="254">
        <v>1</v>
      </c>
      <c r="I278" s="255"/>
      <c r="J278" s="256">
        <f>ROUND(I278*H278,2)</f>
        <v>0</v>
      </c>
      <c r="K278" s="252" t="s">
        <v>216</v>
      </c>
      <c r="L278" s="257"/>
      <c r="M278" s="258" t="s">
        <v>39</v>
      </c>
      <c r="N278" s="259" t="s">
        <v>53</v>
      </c>
      <c r="O278" s="87"/>
      <c r="P278" s="208">
        <f>O278*H278</f>
        <v>0</v>
      </c>
      <c r="Q278" s="208">
        <v>0</v>
      </c>
      <c r="R278" s="208">
        <f>Q278*H278</f>
        <v>0</v>
      </c>
      <c r="S278" s="208">
        <v>0</v>
      </c>
      <c r="T278" s="208">
        <f>S278*H278</f>
        <v>0</v>
      </c>
      <c r="U278" s="209" t="s">
        <v>39</v>
      </c>
      <c r="V278" s="40"/>
      <c r="W278" s="40"/>
      <c r="X278" s="40"/>
      <c r="Y278" s="40"/>
      <c r="Z278" s="40"/>
      <c r="AA278" s="40"/>
      <c r="AB278" s="40"/>
      <c r="AC278" s="40"/>
      <c r="AD278" s="40"/>
      <c r="AE278" s="40"/>
      <c r="AR278" s="210" t="s">
        <v>219</v>
      </c>
      <c r="AT278" s="210" t="s">
        <v>313</v>
      </c>
      <c r="AU278" s="210" t="s">
        <v>89</v>
      </c>
      <c r="AY278" s="18" t="s">
        <v>218</v>
      </c>
      <c r="BE278" s="211">
        <f>IF(N278="základní",J278,0)</f>
        <v>0</v>
      </c>
      <c r="BF278" s="211">
        <f>IF(N278="snížená",J278,0)</f>
        <v>0</v>
      </c>
      <c r="BG278" s="211">
        <f>IF(N278="zákl. přenesená",J278,0)</f>
        <v>0</v>
      </c>
      <c r="BH278" s="211">
        <f>IF(N278="sníž. přenesená",J278,0)</f>
        <v>0</v>
      </c>
      <c r="BI278" s="211">
        <f>IF(N278="nulová",J278,0)</f>
        <v>0</v>
      </c>
      <c r="BJ278" s="18" t="s">
        <v>217</v>
      </c>
      <c r="BK278" s="211">
        <f>ROUND(I278*H278,2)</f>
        <v>0</v>
      </c>
      <c r="BL278" s="18" t="s">
        <v>217</v>
      </c>
      <c r="BM278" s="210" t="s">
        <v>665</v>
      </c>
    </row>
    <row r="279" s="2" customFormat="1">
      <c r="A279" s="40"/>
      <c r="B279" s="41"/>
      <c r="C279" s="42"/>
      <c r="D279" s="212" t="s">
        <v>220</v>
      </c>
      <c r="E279" s="42"/>
      <c r="F279" s="213" t="s">
        <v>664</v>
      </c>
      <c r="G279" s="42"/>
      <c r="H279" s="42"/>
      <c r="I279" s="214"/>
      <c r="J279" s="42"/>
      <c r="K279" s="42"/>
      <c r="L279" s="46"/>
      <c r="M279" s="215"/>
      <c r="N279" s="216"/>
      <c r="O279" s="87"/>
      <c r="P279" s="87"/>
      <c r="Q279" s="87"/>
      <c r="R279" s="87"/>
      <c r="S279" s="87"/>
      <c r="T279" s="87"/>
      <c r="U279" s="88"/>
      <c r="V279" s="40"/>
      <c r="W279" s="40"/>
      <c r="X279" s="40"/>
      <c r="Y279" s="40"/>
      <c r="Z279" s="40"/>
      <c r="AA279" s="40"/>
      <c r="AB279" s="40"/>
      <c r="AC279" s="40"/>
      <c r="AD279" s="40"/>
      <c r="AE279" s="40"/>
      <c r="AT279" s="18" t="s">
        <v>220</v>
      </c>
      <c r="AU279" s="18" t="s">
        <v>89</v>
      </c>
    </row>
    <row r="280" s="2" customFormat="1">
      <c r="A280" s="40"/>
      <c r="B280" s="41"/>
      <c r="C280" s="42"/>
      <c r="D280" s="212" t="s">
        <v>234</v>
      </c>
      <c r="E280" s="42"/>
      <c r="F280" s="239" t="s">
        <v>666</v>
      </c>
      <c r="G280" s="42"/>
      <c r="H280" s="42"/>
      <c r="I280" s="214"/>
      <c r="J280" s="42"/>
      <c r="K280" s="42"/>
      <c r="L280" s="46"/>
      <c r="M280" s="215"/>
      <c r="N280" s="216"/>
      <c r="O280" s="87"/>
      <c r="P280" s="87"/>
      <c r="Q280" s="87"/>
      <c r="R280" s="87"/>
      <c r="S280" s="87"/>
      <c r="T280" s="87"/>
      <c r="U280" s="88"/>
      <c r="V280" s="40"/>
      <c r="W280" s="40"/>
      <c r="X280" s="40"/>
      <c r="Y280" s="40"/>
      <c r="Z280" s="40"/>
      <c r="AA280" s="40"/>
      <c r="AB280" s="40"/>
      <c r="AC280" s="40"/>
      <c r="AD280" s="40"/>
      <c r="AE280" s="40"/>
      <c r="AT280" s="18" t="s">
        <v>234</v>
      </c>
      <c r="AU280" s="18" t="s">
        <v>89</v>
      </c>
    </row>
    <row r="281" s="2" customFormat="1">
      <c r="A281" s="40"/>
      <c r="B281" s="41"/>
      <c r="C281" s="199" t="s">
        <v>667</v>
      </c>
      <c r="D281" s="280" t="s">
        <v>212</v>
      </c>
      <c r="E281" s="200" t="s">
        <v>668</v>
      </c>
      <c r="F281" s="201" t="s">
        <v>669</v>
      </c>
      <c r="G281" s="202" t="s">
        <v>273</v>
      </c>
      <c r="H281" s="203">
        <v>53.607999999999997</v>
      </c>
      <c r="I281" s="204"/>
      <c r="J281" s="205">
        <f>ROUND(I281*H281,2)</f>
        <v>0</v>
      </c>
      <c r="K281" s="201" t="s">
        <v>216</v>
      </c>
      <c r="L281" s="46"/>
      <c r="M281" s="206" t="s">
        <v>39</v>
      </c>
      <c r="N281" s="207" t="s">
        <v>53</v>
      </c>
      <c r="O281" s="87"/>
      <c r="P281" s="208">
        <f>O281*H281</f>
        <v>0</v>
      </c>
      <c r="Q281" s="208">
        <v>0</v>
      </c>
      <c r="R281" s="208">
        <f>Q281*H281</f>
        <v>0</v>
      </c>
      <c r="S281" s="208">
        <v>0</v>
      </c>
      <c r="T281" s="208">
        <f>S281*H281</f>
        <v>0</v>
      </c>
      <c r="U281" s="209" t="s">
        <v>39</v>
      </c>
      <c r="V281" s="40"/>
      <c r="W281" s="40"/>
      <c r="X281" s="40"/>
      <c r="Y281" s="40"/>
      <c r="Z281" s="40"/>
      <c r="AA281" s="40"/>
      <c r="AB281" s="40"/>
      <c r="AC281" s="40"/>
      <c r="AD281" s="40"/>
      <c r="AE281" s="40"/>
      <c r="AR281" s="210" t="s">
        <v>217</v>
      </c>
      <c r="AT281" s="210" t="s">
        <v>212</v>
      </c>
      <c r="AU281" s="210" t="s">
        <v>89</v>
      </c>
      <c r="AY281" s="18" t="s">
        <v>218</v>
      </c>
      <c r="BE281" s="211">
        <f>IF(N281="základní",J281,0)</f>
        <v>0</v>
      </c>
      <c r="BF281" s="211">
        <f>IF(N281="snížená",J281,0)</f>
        <v>0</v>
      </c>
      <c r="BG281" s="211">
        <f>IF(N281="zákl. přenesená",J281,0)</f>
        <v>0</v>
      </c>
      <c r="BH281" s="211">
        <f>IF(N281="sníž. přenesená",J281,0)</f>
        <v>0</v>
      </c>
      <c r="BI281" s="211">
        <f>IF(N281="nulová",J281,0)</f>
        <v>0</v>
      </c>
      <c r="BJ281" s="18" t="s">
        <v>217</v>
      </c>
      <c r="BK281" s="211">
        <f>ROUND(I281*H281,2)</f>
        <v>0</v>
      </c>
      <c r="BL281" s="18" t="s">
        <v>217</v>
      </c>
      <c r="BM281" s="210" t="s">
        <v>670</v>
      </c>
    </row>
    <row r="282" s="2" customFormat="1">
      <c r="A282" s="40"/>
      <c r="B282" s="41"/>
      <c r="C282" s="42"/>
      <c r="D282" s="212" t="s">
        <v>220</v>
      </c>
      <c r="E282" s="42"/>
      <c r="F282" s="213" t="s">
        <v>671</v>
      </c>
      <c r="G282" s="42"/>
      <c r="H282" s="42"/>
      <c r="I282" s="214"/>
      <c r="J282" s="42"/>
      <c r="K282" s="42"/>
      <c r="L282" s="46"/>
      <c r="M282" s="215"/>
      <c r="N282" s="216"/>
      <c r="O282" s="87"/>
      <c r="P282" s="87"/>
      <c r="Q282" s="87"/>
      <c r="R282" s="87"/>
      <c r="S282" s="87"/>
      <c r="T282" s="87"/>
      <c r="U282" s="88"/>
      <c r="V282" s="40"/>
      <c r="W282" s="40"/>
      <c r="X282" s="40"/>
      <c r="Y282" s="40"/>
      <c r="Z282" s="40"/>
      <c r="AA282" s="40"/>
      <c r="AB282" s="40"/>
      <c r="AC282" s="40"/>
      <c r="AD282" s="40"/>
      <c r="AE282" s="40"/>
      <c r="AT282" s="18" t="s">
        <v>220</v>
      </c>
      <c r="AU282" s="18" t="s">
        <v>89</v>
      </c>
    </row>
    <row r="283" s="2" customFormat="1">
      <c r="A283" s="40"/>
      <c r="B283" s="41"/>
      <c r="C283" s="42"/>
      <c r="D283" s="212" t="s">
        <v>234</v>
      </c>
      <c r="E283" s="42"/>
      <c r="F283" s="239" t="s">
        <v>666</v>
      </c>
      <c r="G283" s="42"/>
      <c r="H283" s="42"/>
      <c r="I283" s="214"/>
      <c r="J283" s="42"/>
      <c r="K283" s="42"/>
      <c r="L283" s="46"/>
      <c r="M283" s="215"/>
      <c r="N283" s="216"/>
      <c r="O283" s="87"/>
      <c r="P283" s="87"/>
      <c r="Q283" s="87"/>
      <c r="R283" s="87"/>
      <c r="S283" s="87"/>
      <c r="T283" s="87"/>
      <c r="U283" s="88"/>
      <c r="V283" s="40"/>
      <c r="W283" s="40"/>
      <c r="X283" s="40"/>
      <c r="Y283" s="40"/>
      <c r="Z283" s="40"/>
      <c r="AA283" s="40"/>
      <c r="AB283" s="40"/>
      <c r="AC283" s="40"/>
      <c r="AD283" s="40"/>
      <c r="AE283" s="40"/>
      <c r="AT283" s="18" t="s">
        <v>234</v>
      </c>
      <c r="AU283" s="18" t="s">
        <v>89</v>
      </c>
    </row>
    <row r="284" s="12" customFormat="1">
      <c r="A284" s="12"/>
      <c r="B284" s="217"/>
      <c r="C284" s="218"/>
      <c r="D284" s="212" t="s">
        <v>222</v>
      </c>
      <c r="E284" s="219" t="s">
        <v>39</v>
      </c>
      <c r="F284" s="220" t="s">
        <v>672</v>
      </c>
      <c r="G284" s="218"/>
      <c r="H284" s="221">
        <v>53.607999999999997</v>
      </c>
      <c r="I284" s="222"/>
      <c r="J284" s="218"/>
      <c r="K284" s="218"/>
      <c r="L284" s="223"/>
      <c r="M284" s="224"/>
      <c r="N284" s="225"/>
      <c r="O284" s="225"/>
      <c r="P284" s="225"/>
      <c r="Q284" s="225"/>
      <c r="R284" s="225"/>
      <c r="S284" s="225"/>
      <c r="T284" s="225"/>
      <c r="U284" s="226"/>
      <c r="V284" s="12"/>
      <c r="W284" s="12"/>
      <c r="X284" s="12"/>
      <c r="Y284" s="12"/>
      <c r="Z284" s="12"/>
      <c r="AA284" s="12"/>
      <c r="AB284" s="12"/>
      <c r="AC284" s="12"/>
      <c r="AD284" s="12"/>
      <c r="AE284" s="12"/>
      <c r="AT284" s="227" t="s">
        <v>222</v>
      </c>
      <c r="AU284" s="227" t="s">
        <v>89</v>
      </c>
      <c r="AV284" s="12" t="s">
        <v>89</v>
      </c>
      <c r="AW284" s="12" t="s">
        <v>41</v>
      </c>
      <c r="AX284" s="12" t="s">
        <v>80</v>
      </c>
      <c r="AY284" s="227" t="s">
        <v>218</v>
      </c>
    </row>
    <row r="285" s="13" customFormat="1">
      <c r="A285" s="13"/>
      <c r="B285" s="228"/>
      <c r="C285" s="229"/>
      <c r="D285" s="212" t="s">
        <v>222</v>
      </c>
      <c r="E285" s="230" t="s">
        <v>39</v>
      </c>
      <c r="F285" s="231" t="s">
        <v>224</v>
      </c>
      <c r="G285" s="229"/>
      <c r="H285" s="232">
        <v>53.607999999999997</v>
      </c>
      <c r="I285" s="233"/>
      <c r="J285" s="229"/>
      <c r="K285" s="229"/>
      <c r="L285" s="234"/>
      <c r="M285" s="235"/>
      <c r="N285" s="236"/>
      <c r="O285" s="236"/>
      <c r="P285" s="236"/>
      <c r="Q285" s="236"/>
      <c r="R285" s="236"/>
      <c r="S285" s="236"/>
      <c r="T285" s="236"/>
      <c r="U285" s="237"/>
      <c r="V285" s="13"/>
      <c r="W285" s="13"/>
      <c r="X285" s="13"/>
      <c r="Y285" s="13"/>
      <c r="Z285" s="13"/>
      <c r="AA285" s="13"/>
      <c r="AB285" s="13"/>
      <c r="AC285" s="13"/>
      <c r="AD285" s="13"/>
      <c r="AE285" s="13"/>
      <c r="AT285" s="238" t="s">
        <v>222</v>
      </c>
      <c r="AU285" s="238" t="s">
        <v>89</v>
      </c>
      <c r="AV285" s="13" t="s">
        <v>217</v>
      </c>
      <c r="AW285" s="13" t="s">
        <v>41</v>
      </c>
      <c r="AX285" s="13" t="s">
        <v>87</v>
      </c>
      <c r="AY285" s="238" t="s">
        <v>218</v>
      </c>
    </row>
    <row r="286" s="2" customFormat="1">
      <c r="A286" s="40"/>
      <c r="B286" s="41"/>
      <c r="C286" s="199" t="s">
        <v>524</v>
      </c>
      <c r="D286" s="280" t="s">
        <v>212</v>
      </c>
      <c r="E286" s="200" t="s">
        <v>673</v>
      </c>
      <c r="F286" s="201" t="s">
        <v>674</v>
      </c>
      <c r="G286" s="202" t="s">
        <v>273</v>
      </c>
      <c r="H286" s="203">
        <v>53.607999999999997</v>
      </c>
      <c r="I286" s="204"/>
      <c r="J286" s="205">
        <f>ROUND(I286*H286,2)</f>
        <v>0</v>
      </c>
      <c r="K286" s="201" t="s">
        <v>216</v>
      </c>
      <c r="L286" s="46"/>
      <c r="M286" s="206" t="s">
        <v>39</v>
      </c>
      <c r="N286" s="207" t="s">
        <v>53</v>
      </c>
      <c r="O286" s="87"/>
      <c r="P286" s="208">
        <f>O286*H286</f>
        <v>0</v>
      </c>
      <c r="Q286" s="208">
        <v>0</v>
      </c>
      <c r="R286" s="208">
        <f>Q286*H286</f>
        <v>0</v>
      </c>
      <c r="S286" s="208">
        <v>0</v>
      </c>
      <c r="T286" s="208">
        <f>S286*H286</f>
        <v>0</v>
      </c>
      <c r="U286" s="209" t="s">
        <v>39</v>
      </c>
      <c r="V286" s="40"/>
      <c r="W286" s="40"/>
      <c r="X286" s="40"/>
      <c r="Y286" s="40"/>
      <c r="Z286" s="40"/>
      <c r="AA286" s="40"/>
      <c r="AB286" s="40"/>
      <c r="AC286" s="40"/>
      <c r="AD286" s="40"/>
      <c r="AE286" s="40"/>
      <c r="AR286" s="210" t="s">
        <v>217</v>
      </c>
      <c r="AT286" s="210" t="s">
        <v>212</v>
      </c>
      <c r="AU286" s="210" t="s">
        <v>89</v>
      </c>
      <c r="AY286" s="18" t="s">
        <v>218</v>
      </c>
      <c r="BE286" s="211">
        <f>IF(N286="základní",J286,0)</f>
        <v>0</v>
      </c>
      <c r="BF286" s="211">
        <f>IF(N286="snížená",J286,0)</f>
        <v>0</v>
      </c>
      <c r="BG286" s="211">
        <f>IF(N286="zákl. přenesená",J286,0)</f>
        <v>0</v>
      </c>
      <c r="BH286" s="211">
        <f>IF(N286="sníž. přenesená",J286,0)</f>
        <v>0</v>
      </c>
      <c r="BI286" s="211">
        <f>IF(N286="nulová",J286,0)</f>
        <v>0</v>
      </c>
      <c r="BJ286" s="18" t="s">
        <v>217</v>
      </c>
      <c r="BK286" s="211">
        <f>ROUND(I286*H286,2)</f>
        <v>0</v>
      </c>
      <c r="BL286" s="18" t="s">
        <v>217</v>
      </c>
      <c r="BM286" s="210" t="s">
        <v>675</v>
      </c>
    </row>
    <row r="287" s="2" customFormat="1">
      <c r="A287" s="40"/>
      <c r="B287" s="41"/>
      <c r="C287" s="42"/>
      <c r="D287" s="212" t="s">
        <v>220</v>
      </c>
      <c r="E287" s="42"/>
      <c r="F287" s="213" t="s">
        <v>676</v>
      </c>
      <c r="G287" s="42"/>
      <c r="H287" s="42"/>
      <c r="I287" s="214"/>
      <c r="J287" s="42"/>
      <c r="K287" s="42"/>
      <c r="L287" s="46"/>
      <c r="M287" s="215"/>
      <c r="N287" s="216"/>
      <c r="O287" s="87"/>
      <c r="P287" s="87"/>
      <c r="Q287" s="87"/>
      <c r="R287" s="87"/>
      <c r="S287" s="87"/>
      <c r="T287" s="87"/>
      <c r="U287" s="88"/>
      <c r="V287" s="40"/>
      <c r="W287" s="40"/>
      <c r="X287" s="40"/>
      <c r="Y287" s="40"/>
      <c r="Z287" s="40"/>
      <c r="AA287" s="40"/>
      <c r="AB287" s="40"/>
      <c r="AC287" s="40"/>
      <c r="AD287" s="40"/>
      <c r="AE287" s="40"/>
      <c r="AT287" s="18" t="s">
        <v>220</v>
      </c>
      <c r="AU287" s="18" t="s">
        <v>89</v>
      </c>
    </row>
    <row r="288" s="2" customFormat="1">
      <c r="A288" s="40"/>
      <c r="B288" s="41"/>
      <c r="C288" s="42"/>
      <c r="D288" s="212" t="s">
        <v>234</v>
      </c>
      <c r="E288" s="42"/>
      <c r="F288" s="239" t="s">
        <v>677</v>
      </c>
      <c r="G288" s="42"/>
      <c r="H288" s="42"/>
      <c r="I288" s="214"/>
      <c r="J288" s="42"/>
      <c r="K288" s="42"/>
      <c r="L288" s="46"/>
      <c r="M288" s="215"/>
      <c r="N288" s="216"/>
      <c r="O288" s="87"/>
      <c r="P288" s="87"/>
      <c r="Q288" s="87"/>
      <c r="R288" s="87"/>
      <c r="S288" s="87"/>
      <c r="T288" s="87"/>
      <c r="U288" s="88"/>
      <c r="V288" s="40"/>
      <c r="W288" s="40"/>
      <c r="X288" s="40"/>
      <c r="Y288" s="40"/>
      <c r="Z288" s="40"/>
      <c r="AA288" s="40"/>
      <c r="AB288" s="40"/>
      <c r="AC288" s="40"/>
      <c r="AD288" s="40"/>
      <c r="AE288" s="40"/>
      <c r="AT288" s="18" t="s">
        <v>234</v>
      </c>
      <c r="AU288" s="18" t="s">
        <v>89</v>
      </c>
    </row>
    <row r="289" s="12" customFormat="1">
      <c r="A289" s="12"/>
      <c r="B289" s="217"/>
      <c r="C289" s="218"/>
      <c r="D289" s="212" t="s">
        <v>222</v>
      </c>
      <c r="E289" s="219" t="s">
        <v>39</v>
      </c>
      <c r="F289" s="220" t="s">
        <v>678</v>
      </c>
      <c r="G289" s="218"/>
      <c r="H289" s="221">
        <v>53.607999999999997</v>
      </c>
      <c r="I289" s="222"/>
      <c r="J289" s="218"/>
      <c r="K289" s="218"/>
      <c r="L289" s="223"/>
      <c r="M289" s="224"/>
      <c r="N289" s="225"/>
      <c r="O289" s="225"/>
      <c r="P289" s="225"/>
      <c r="Q289" s="225"/>
      <c r="R289" s="225"/>
      <c r="S289" s="225"/>
      <c r="T289" s="225"/>
      <c r="U289" s="226"/>
      <c r="V289" s="12"/>
      <c r="W289" s="12"/>
      <c r="X289" s="12"/>
      <c r="Y289" s="12"/>
      <c r="Z289" s="12"/>
      <c r="AA289" s="12"/>
      <c r="AB289" s="12"/>
      <c r="AC289" s="12"/>
      <c r="AD289" s="12"/>
      <c r="AE289" s="12"/>
      <c r="AT289" s="227" t="s">
        <v>222</v>
      </c>
      <c r="AU289" s="227" t="s">
        <v>89</v>
      </c>
      <c r="AV289" s="12" t="s">
        <v>89</v>
      </c>
      <c r="AW289" s="12" t="s">
        <v>41</v>
      </c>
      <c r="AX289" s="12" t="s">
        <v>80</v>
      </c>
      <c r="AY289" s="227" t="s">
        <v>218</v>
      </c>
    </row>
    <row r="290" s="13" customFormat="1">
      <c r="A290" s="13"/>
      <c r="B290" s="228"/>
      <c r="C290" s="229"/>
      <c r="D290" s="212" t="s">
        <v>222</v>
      </c>
      <c r="E290" s="230" t="s">
        <v>39</v>
      </c>
      <c r="F290" s="231" t="s">
        <v>224</v>
      </c>
      <c r="G290" s="229"/>
      <c r="H290" s="232">
        <v>53.607999999999997</v>
      </c>
      <c r="I290" s="233"/>
      <c r="J290" s="229"/>
      <c r="K290" s="229"/>
      <c r="L290" s="234"/>
      <c r="M290" s="235"/>
      <c r="N290" s="236"/>
      <c r="O290" s="236"/>
      <c r="P290" s="236"/>
      <c r="Q290" s="236"/>
      <c r="R290" s="236"/>
      <c r="S290" s="236"/>
      <c r="T290" s="236"/>
      <c r="U290" s="237"/>
      <c r="V290" s="13"/>
      <c r="W290" s="13"/>
      <c r="X290" s="13"/>
      <c r="Y290" s="13"/>
      <c r="Z290" s="13"/>
      <c r="AA290" s="13"/>
      <c r="AB290" s="13"/>
      <c r="AC290" s="13"/>
      <c r="AD290" s="13"/>
      <c r="AE290" s="13"/>
      <c r="AT290" s="238" t="s">
        <v>222</v>
      </c>
      <c r="AU290" s="238" t="s">
        <v>89</v>
      </c>
      <c r="AV290" s="13" t="s">
        <v>217</v>
      </c>
      <c r="AW290" s="13" t="s">
        <v>41</v>
      </c>
      <c r="AX290" s="13" t="s">
        <v>87</v>
      </c>
      <c r="AY290" s="238" t="s">
        <v>218</v>
      </c>
    </row>
    <row r="291" s="2" customFormat="1" ht="16.5" customHeight="1">
      <c r="A291" s="40"/>
      <c r="B291" s="41"/>
      <c r="C291" s="199" t="s">
        <v>679</v>
      </c>
      <c r="D291" s="280" t="s">
        <v>212</v>
      </c>
      <c r="E291" s="200" t="s">
        <v>680</v>
      </c>
      <c r="F291" s="201" t="s">
        <v>681</v>
      </c>
      <c r="G291" s="202" t="s">
        <v>179</v>
      </c>
      <c r="H291" s="203">
        <v>14.49</v>
      </c>
      <c r="I291" s="204"/>
      <c r="J291" s="205">
        <f>ROUND(I291*H291,2)</f>
        <v>0</v>
      </c>
      <c r="K291" s="201" t="s">
        <v>216</v>
      </c>
      <c r="L291" s="46"/>
      <c r="M291" s="206" t="s">
        <v>39</v>
      </c>
      <c r="N291" s="207" t="s">
        <v>53</v>
      </c>
      <c r="O291" s="87"/>
      <c r="P291" s="208">
        <f>O291*H291</f>
        <v>0</v>
      </c>
      <c r="Q291" s="208">
        <v>0</v>
      </c>
      <c r="R291" s="208">
        <f>Q291*H291</f>
        <v>0</v>
      </c>
      <c r="S291" s="208">
        <v>0</v>
      </c>
      <c r="T291" s="208">
        <f>S291*H291</f>
        <v>0</v>
      </c>
      <c r="U291" s="209" t="s">
        <v>39</v>
      </c>
      <c r="V291" s="40"/>
      <c r="W291" s="40"/>
      <c r="X291" s="40"/>
      <c r="Y291" s="40"/>
      <c r="Z291" s="40"/>
      <c r="AA291" s="40"/>
      <c r="AB291" s="40"/>
      <c r="AC291" s="40"/>
      <c r="AD291" s="40"/>
      <c r="AE291" s="40"/>
      <c r="AR291" s="210" t="s">
        <v>217</v>
      </c>
      <c r="AT291" s="210" t="s">
        <v>212</v>
      </c>
      <c r="AU291" s="210" t="s">
        <v>89</v>
      </c>
      <c r="AY291" s="18" t="s">
        <v>218</v>
      </c>
      <c r="BE291" s="211">
        <f>IF(N291="základní",J291,0)</f>
        <v>0</v>
      </c>
      <c r="BF291" s="211">
        <f>IF(N291="snížená",J291,0)</f>
        <v>0</v>
      </c>
      <c r="BG291" s="211">
        <f>IF(N291="zákl. přenesená",J291,0)</f>
        <v>0</v>
      </c>
      <c r="BH291" s="211">
        <f>IF(N291="sníž. přenesená",J291,0)</f>
        <v>0</v>
      </c>
      <c r="BI291" s="211">
        <f>IF(N291="nulová",J291,0)</f>
        <v>0</v>
      </c>
      <c r="BJ291" s="18" t="s">
        <v>217</v>
      </c>
      <c r="BK291" s="211">
        <f>ROUND(I291*H291,2)</f>
        <v>0</v>
      </c>
      <c r="BL291" s="18" t="s">
        <v>217</v>
      </c>
      <c r="BM291" s="210" t="s">
        <v>682</v>
      </c>
    </row>
    <row r="292" s="2" customFormat="1">
      <c r="A292" s="40"/>
      <c r="B292" s="41"/>
      <c r="C292" s="42"/>
      <c r="D292" s="212" t="s">
        <v>220</v>
      </c>
      <c r="E292" s="42"/>
      <c r="F292" s="213" t="s">
        <v>683</v>
      </c>
      <c r="G292" s="42"/>
      <c r="H292" s="42"/>
      <c r="I292" s="214"/>
      <c r="J292" s="42"/>
      <c r="K292" s="42"/>
      <c r="L292" s="46"/>
      <c r="M292" s="215"/>
      <c r="N292" s="216"/>
      <c r="O292" s="87"/>
      <c r="P292" s="87"/>
      <c r="Q292" s="87"/>
      <c r="R292" s="87"/>
      <c r="S292" s="87"/>
      <c r="T292" s="87"/>
      <c r="U292" s="88"/>
      <c r="V292" s="40"/>
      <c r="W292" s="40"/>
      <c r="X292" s="40"/>
      <c r="Y292" s="40"/>
      <c r="Z292" s="40"/>
      <c r="AA292" s="40"/>
      <c r="AB292" s="40"/>
      <c r="AC292" s="40"/>
      <c r="AD292" s="40"/>
      <c r="AE292" s="40"/>
      <c r="AT292" s="18" t="s">
        <v>220</v>
      </c>
      <c r="AU292" s="18" t="s">
        <v>89</v>
      </c>
    </row>
    <row r="293" s="12" customFormat="1">
      <c r="A293" s="12"/>
      <c r="B293" s="217"/>
      <c r="C293" s="218"/>
      <c r="D293" s="212" t="s">
        <v>222</v>
      </c>
      <c r="E293" s="219" t="s">
        <v>39</v>
      </c>
      <c r="F293" s="220" t="s">
        <v>684</v>
      </c>
      <c r="G293" s="218"/>
      <c r="H293" s="221">
        <v>14.49</v>
      </c>
      <c r="I293" s="222"/>
      <c r="J293" s="218"/>
      <c r="K293" s="218"/>
      <c r="L293" s="223"/>
      <c r="M293" s="224"/>
      <c r="N293" s="225"/>
      <c r="O293" s="225"/>
      <c r="P293" s="225"/>
      <c r="Q293" s="225"/>
      <c r="R293" s="225"/>
      <c r="S293" s="225"/>
      <c r="T293" s="225"/>
      <c r="U293" s="226"/>
      <c r="V293" s="12"/>
      <c r="W293" s="12"/>
      <c r="X293" s="12"/>
      <c r="Y293" s="12"/>
      <c r="Z293" s="12"/>
      <c r="AA293" s="12"/>
      <c r="AB293" s="12"/>
      <c r="AC293" s="12"/>
      <c r="AD293" s="12"/>
      <c r="AE293" s="12"/>
      <c r="AT293" s="227" t="s">
        <v>222</v>
      </c>
      <c r="AU293" s="227" t="s">
        <v>89</v>
      </c>
      <c r="AV293" s="12" t="s">
        <v>89</v>
      </c>
      <c r="AW293" s="12" t="s">
        <v>41</v>
      </c>
      <c r="AX293" s="12" t="s">
        <v>80</v>
      </c>
      <c r="AY293" s="227" t="s">
        <v>218</v>
      </c>
    </row>
    <row r="294" s="13" customFormat="1">
      <c r="A294" s="13"/>
      <c r="B294" s="228"/>
      <c r="C294" s="229"/>
      <c r="D294" s="212" t="s">
        <v>222</v>
      </c>
      <c r="E294" s="230" t="s">
        <v>39</v>
      </c>
      <c r="F294" s="231" t="s">
        <v>224</v>
      </c>
      <c r="G294" s="229"/>
      <c r="H294" s="232">
        <v>14.49</v>
      </c>
      <c r="I294" s="233"/>
      <c r="J294" s="229"/>
      <c r="K294" s="229"/>
      <c r="L294" s="234"/>
      <c r="M294" s="235"/>
      <c r="N294" s="236"/>
      <c r="O294" s="236"/>
      <c r="P294" s="236"/>
      <c r="Q294" s="236"/>
      <c r="R294" s="236"/>
      <c r="S294" s="236"/>
      <c r="T294" s="236"/>
      <c r="U294" s="237"/>
      <c r="V294" s="13"/>
      <c r="W294" s="13"/>
      <c r="X294" s="13"/>
      <c r="Y294" s="13"/>
      <c r="Z294" s="13"/>
      <c r="AA294" s="13"/>
      <c r="AB294" s="13"/>
      <c r="AC294" s="13"/>
      <c r="AD294" s="13"/>
      <c r="AE294" s="13"/>
      <c r="AT294" s="238" t="s">
        <v>222</v>
      </c>
      <c r="AU294" s="238" t="s">
        <v>89</v>
      </c>
      <c r="AV294" s="13" t="s">
        <v>217</v>
      </c>
      <c r="AW294" s="13" t="s">
        <v>41</v>
      </c>
      <c r="AX294" s="13" t="s">
        <v>87</v>
      </c>
      <c r="AY294" s="238" t="s">
        <v>218</v>
      </c>
    </row>
    <row r="295" s="2" customFormat="1">
      <c r="A295" s="40"/>
      <c r="B295" s="41"/>
      <c r="C295" s="199" t="s">
        <v>303</v>
      </c>
      <c r="D295" s="280" t="s">
        <v>212</v>
      </c>
      <c r="E295" s="200" t="s">
        <v>685</v>
      </c>
      <c r="F295" s="201" t="s">
        <v>686</v>
      </c>
      <c r="G295" s="202" t="s">
        <v>179</v>
      </c>
      <c r="H295" s="203">
        <v>18.771000000000001</v>
      </c>
      <c r="I295" s="204"/>
      <c r="J295" s="205">
        <f>ROUND(I295*H295,2)</f>
        <v>0</v>
      </c>
      <c r="K295" s="201" t="s">
        <v>216</v>
      </c>
      <c r="L295" s="46"/>
      <c r="M295" s="206" t="s">
        <v>39</v>
      </c>
      <c r="N295" s="207" t="s">
        <v>53</v>
      </c>
      <c r="O295" s="87"/>
      <c r="P295" s="208">
        <f>O295*H295</f>
        <v>0</v>
      </c>
      <c r="Q295" s="208">
        <v>0</v>
      </c>
      <c r="R295" s="208">
        <f>Q295*H295</f>
        <v>0</v>
      </c>
      <c r="S295" s="208">
        <v>0</v>
      </c>
      <c r="T295" s="208">
        <f>S295*H295</f>
        <v>0</v>
      </c>
      <c r="U295" s="209" t="s">
        <v>39</v>
      </c>
      <c r="V295" s="40"/>
      <c r="W295" s="40"/>
      <c r="X295" s="40"/>
      <c r="Y295" s="40"/>
      <c r="Z295" s="40"/>
      <c r="AA295" s="40"/>
      <c r="AB295" s="40"/>
      <c r="AC295" s="40"/>
      <c r="AD295" s="40"/>
      <c r="AE295" s="40"/>
      <c r="AR295" s="210" t="s">
        <v>217</v>
      </c>
      <c r="AT295" s="210" t="s">
        <v>212</v>
      </c>
      <c r="AU295" s="210" t="s">
        <v>89</v>
      </c>
      <c r="AY295" s="18" t="s">
        <v>218</v>
      </c>
      <c r="BE295" s="211">
        <f>IF(N295="základní",J295,0)</f>
        <v>0</v>
      </c>
      <c r="BF295" s="211">
        <f>IF(N295="snížená",J295,0)</f>
        <v>0</v>
      </c>
      <c r="BG295" s="211">
        <f>IF(N295="zákl. přenesená",J295,0)</f>
        <v>0</v>
      </c>
      <c r="BH295" s="211">
        <f>IF(N295="sníž. přenesená",J295,0)</f>
        <v>0</v>
      </c>
      <c r="BI295" s="211">
        <f>IF(N295="nulová",J295,0)</f>
        <v>0</v>
      </c>
      <c r="BJ295" s="18" t="s">
        <v>217</v>
      </c>
      <c r="BK295" s="211">
        <f>ROUND(I295*H295,2)</f>
        <v>0</v>
      </c>
      <c r="BL295" s="18" t="s">
        <v>217</v>
      </c>
      <c r="BM295" s="210" t="s">
        <v>687</v>
      </c>
    </row>
    <row r="296" s="2" customFormat="1">
      <c r="A296" s="40"/>
      <c r="B296" s="41"/>
      <c r="C296" s="42"/>
      <c r="D296" s="212" t="s">
        <v>220</v>
      </c>
      <c r="E296" s="42"/>
      <c r="F296" s="213" t="s">
        <v>688</v>
      </c>
      <c r="G296" s="42"/>
      <c r="H296" s="42"/>
      <c r="I296" s="214"/>
      <c r="J296" s="42"/>
      <c r="K296" s="42"/>
      <c r="L296" s="46"/>
      <c r="M296" s="215"/>
      <c r="N296" s="216"/>
      <c r="O296" s="87"/>
      <c r="P296" s="87"/>
      <c r="Q296" s="87"/>
      <c r="R296" s="87"/>
      <c r="S296" s="87"/>
      <c r="T296" s="87"/>
      <c r="U296" s="88"/>
      <c r="V296" s="40"/>
      <c r="W296" s="40"/>
      <c r="X296" s="40"/>
      <c r="Y296" s="40"/>
      <c r="Z296" s="40"/>
      <c r="AA296" s="40"/>
      <c r="AB296" s="40"/>
      <c r="AC296" s="40"/>
      <c r="AD296" s="40"/>
      <c r="AE296" s="40"/>
      <c r="AT296" s="18" t="s">
        <v>220</v>
      </c>
      <c r="AU296" s="18" t="s">
        <v>89</v>
      </c>
    </row>
    <row r="297" s="12" customFormat="1">
      <c r="A297" s="12"/>
      <c r="B297" s="217"/>
      <c r="C297" s="218"/>
      <c r="D297" s="212" t="s">
        <v>222</v>
      </c>
      <c r="E297" s="219" t="s">
        <v>39</v>
      </c>
      <c r="F297" s="220" t="s">
        <v>689</v>
      </c>
      <c r="G297" s="218"/>
      <c r="H297" s="221">
        <v>18.771000000000001</v>
      </c>
      <c r="I297" s="222"/>
      <c r="J297" s="218"/>
      <c r="K297" s="218"/>
      <c r="L297" s="223"/>
      <c r="M297" s="224"/>
      <c r="N297" s="225"/>
      <c r="O297" s="225"/>
      <c r="P297" s="225"/>
      <c r="Q297" s="225"/>
      <c r="R297" s="225"/>
      <c r="S297" s="225"/>
      <c r="T297" s="225"/>
      <c r="U297" s="226"/>
      <c r="V297" s="12"/>
      <c r="W297" s="12"/>
      <c r="X297" s="12"/>
      <c r="Y297" s="12"/>
      <c r="Z297" s="12"/>
      <c r="AA297" s="12"/>
      <c r="AB297" s="12"/>
      <c r="AC297" s="12"/>
      <c r="AD297" s="12"/>
      <c r="AE297" s="12"/>
      <c r="AT297" s="227" t="s">
        <v>222</v>
      </c>
      <c r="AU297" s="227" t="s">
        <v>89</v>
      </c>
      <c r="AV297" s="12" t="s">
        <v>89</v>
      </c>
      <c r="AW297" s="12" t="s">
        <v>41</v>
      </c>
      <c r="AX297" s="12" t="s">
        <v>80</v>
      </c>
      <c r="AY297" s="227" t="s">
        <v>218</v>
      </c>
    </row>
    <row r="298" s="13" customFormat="1">
      <c r="A298" s="13"/>
      <c r="B298" s="228"/>
      <c r="C298" s="229"/>
      <c r="D298" s="212" t="s">
        <v>222</v>
      </c>
      <c r="E298" s="230" t="s">
        <v>39</v>
      </c>
      <c r="F298" s="231" t="s">
        <v>224</v>
      </c>
      <c r="G298" s="229"/>
      <c r="H298" s="232">
        <v>18.771000000000001</v>
      </c>
      <c r="I298" s="233"/>
      <c r="J298" s="229"/>
      <c r="K298" s="229"/>
      <c r="L298" s="234"/>
      <c r="M298" s="235"/>
      <c r="N298" s="236"/>
      <c r="O298" s="236"/>
      <c r="P298" s="236"/>
      <c r="Q298" s="236"/>
      <c r="R298" s="236"/>
      <c r="S298" s="236"/>
      <c r="T298" s="236"/>
      <c r="U298" s="237"/>
      <c r="V298" s="13"/>
      <c r="W298" s="13"/>
      <c r="X298" s="13"/>
      <c r="Y298" s="13"/>
      <c r="Z298" s="13"/>
      <c r="AA298" s="13"/>
      <c r="AB298" s="13"/>
      <c r="AC298" s="13"/>
      <c r="AD298" s="13"/>
      <c r="AE298" s="13"/>
      <c r="AT298" s="238" t="s">
        <v>222</v>
      </c>
      <c r="AU298" s="238" t="s">
        <v>89</v>
      </c>
      <c r="AV298" s="13" t="s">
        <v>217</v>
      </c>
      <c r="AW298" s="13" t="s">
        <v>41</v>
      </c>
      <c r="AX298" s="13" t="s">
        <v>87</v>
      </c>
      <c r="AY298" s="238" t="s">
        <v>218</v>
      </c>
    </row>
    <row r="299" s="2" customFormat="1" ht="21.75" customHeight="1">
      <c r="A299" s="40"/>
      <c r="B299" s="41"/>
      <c r="C299" s="199" t="s">
        <v>690</v>
      </c>
      <c r="D299" s="280" t="s">
        <v>212</v>
      </c>
      <c r="E299" s="200" t="s">
        <v>691</v>
      </c>
      <c r="F299" s="201" t="s">
        <v>692</v>
      </c>
      <c r="G299" s="202" t="s">
        <v>179</v>
      </c>
      <c r="H299" s="203">
        <v>18.771000000000001</v>
      </c>
      <c r="I299" s="204"/>
      <c r="J299" s="205">
        <f>ROUND(I299*H299,2)</f>
        <v>0</v>
      </c>
      <c r="K299" s="201" t="s">
        <v>216</v>
      </c>
      <c r="L299" s="46"/>
      <c r="M299" s="206" t="s">
        <v>39</v>
      </c>
      <c r="N299" s="207" t="s">
        <v>53</v>
      </c>
      <c r="O299" s="87"/>
      <c r="P299" s="208">
        <f>O299*H299</f>
        <v>0</v>
      </c>
      <c r="Q299" s="208">
        <v>0</v>
      </c>
      <c r="R299" s="208">
        <f>Q299*H299</f>
        <v>0</v>
      </c>
      <c r="S299" s="208">
        <v>0</v>
      </c>
      <c r="T299" s="208">
        <f>S299*H299</f>
        <v>0</v>
      </c>
      <c r="U299" s="209" t="s">
        <v>39</v>
      </c>
      <c r="V299" s="40"/>
      <c r="W299" s="40"/>
      <c r="X299" s="40"/>
      <c r="Y299" s="40"/>
      <c r="Z299" s="40"/>
      <c r="AA299" s="40"/>
      <c r="AB299" s="40"/>
      <c r="AC299" s="40"/>
      <c r="AD299" s="40"/>
      <c r="AE299" s="40"/>
      <c r="AR299" s="210" t="s">
        <v>217</v>
      </c>
      <c r="AT299" s="210" t="s">
        <v>212</v>
      </c>
      <c r="AU299" s="210" t="s">
        <v>89</v>
      </c>
      <c r="AY299" s="18" t="s">
        <v>218</v>
      </c>
      <c r="BE299" s="211">
        <f>IF(N299="základní",J299,0)</f>
        <v>0</v>
      </c>
      <c r="BF299" s="211">
        <f>IF(N299="snížená",J299,0)</f>
        <v>0</v>
      </c>
      <c r="BG299" s="211">
        <f>IF(N299="zákl. přenesená",J299,0)</f>
        <v>0</v>
      </c>
      <c r="BH299" s="211">
        <f>IF(N299="sníž. přenesená",J299,0)</f>
        <v>0</v>
      </c>
      <c r="BI299" s="211">
        <f>IF(N299="nulová",J299,0)</f>
        <v>0</v>
      </c>
      <c r="BJ299" s="18" t="s">
        <v>217</v>
      </c>
      <c r="BK299" s="211">
        <f>ROUND(I299*H299,2)</f>
        <v>0</v>
      </c>
      <c r="BL299" s="18" t="s">
        <v>217</v>
      </c>
      <c r="BM299" s="210" t="s">
        <v>693</v>
      </c>
    </row>
    <row r="300" s="2" customFormat="1">
      <c r="A300" s="40"/>
      <c r="B300" s="41"/>
      <c r="C300" s="42"/>
      <c r="D300" s="212" t="s">
        <v>220</v>
      </c>
      <c r="E300" s="42"/>
      <c r="F300" s="213" t="s">
        <v>694</v>
      </c>
      <c r="G300" s="42"/>
      <c r="H300" s="42"/>
      <c r="I300" s="214"/>
      <c r="J300" s="42"/>
      <c r="K300" s="42"/>
      <c r="L300" s="46"/>
      <c r="M300" s="215"/>
      <c r="N300" s="216"/>
      <c r="O300" s="87"/>
      <c r="P300" s="87"/>
      <c r="Q300" s="87"/>
      <c r="R300" s="87"/>
      <c r="S300" s="87"/>
      <c r="T300" s="87"/>
      <c r="U300" s="88"/>
      <c r="V300" s="40"/>
      <c r="W300" s="40"/>
      <c r="X300" s="40"/>
      <c r="Y300" s="40"/>
      <c r="Z300" s="40"/>
      <c r="AA300" s="40"/>
      <c r="AB300" s="40"/>
      <c r="AC300" s="40"/>
      <c r="AD300" s="40"/>
      <c r="AE300" s="40"/>
      <c r="AT300" s="18" t="s">
        <v>220</v>
      </c>
      <c r="AU300" s="18" t="s">
        <v>89</v>
      </c>
    </row>
    <row r="301" s="12" customFormat="1">
      <c r="A301" s="12"/>
      <c r="B301" s="217"/>
      <c r="C301" s="218"/>
      <c r="D301" s="212" t="s">
        <v>222</v>
      </c>
      <c r="E301" s="219" t="s">
        <v>39</v>
      </c>
      <c r="F301" s="220" t="s">
        <v>689</v>
      </c>
      <c r="G301" s="218"/>
      <c r="H301" s="221">
        <v>18.771000000000001</v>
      </c>
      <c r="I301" s="222"/>
      <c r="J301" s="218"/>
      <c r="K301" s="218"/>
      <c r="L301" s="223"/>
      <c r="M301" s="224"/>
      <c r="N301" s="225"/>
      <c r="O301" s="225"/>
      <c r="P301" s="225"/>
      <c r="Q301" s="225"/>
      <c r="R301" s="225"/>
      <c r="S301" s="225"/>
      <c r="T301" s="225"/>
      <c r="U301" s="226"/>
      <c r="V301" s="12"/>
      <c r="W301" s="12"/>
      <c r="X301" s="12"/>
      <c r="Y301" s="12"/>
      <c r="Z301" s="12"/>
      <c r="AA301" s="12"/>
      <c r="AB301" s="12"/>
      <c r="AC301" s="12"/>
      <c r="AD301" s="12"/>
      <c r="AE301" s="12"/>
      <c r="AT301" s="227" t="s">
        <v>222</v>
      </c>
      <c r="AU301" s="227" t="s">
        <v>89</v>
      </c>
      <c r="AV301" s="12" t="s">
        <v>89</v>
      </c>
      <c r="AW301" s="12" t="s">
        <v>41</v>
      </c>
      <c r="AX301" s="12" t="s">
        <v>80</v>
      </c>
      <c r="AY301" s="227" t="s">
        <v>218</v>
      </c>
    </row>
    <row r="302" s="13" customFormat="1">
      <c r="A302" s="13"/>
      <c r="B302" s="228"/>
      <c r="C302" s="229"/>
      <c r="D302" s="212" t="s">
        <v>222</v>
      </c>
      <c r="E302" s="230" t="s">
        <v>39</v>
      </c>
      <c r="F302" s="231" t="s">
        <v>224</v>
      </c>
      <c r="G302" s="229"/>
      <c r="H302" s="232">
        <v>18.771000000000001</v>
      </c>
      <c r="I302" s="233"/>
      <c r="J302" s="229"/>
      <c r="K302" s="229"/>
      <c r="L302" s="234"/>
      <c r="M302" s="235"/>
      <c r="N302" s="236"/>
      <c r="O302" s="236"/>
      <c r="P302" s="236"/>
      <c r="Q302" s="236"/>
      <c r="R302" s="236"/>
      <c r="S302" s="236"/>
      <c r="T302" s="236"/>
      <c r="U302" s="237"/>
      <c r="V302" s="13"/>
      <c r="W302" s="13"/>
      <c r="X302" s="13"/>
      <c r="Y302" s="13"/>
      <c r="Z302" s="13"/>
      <c r="AA302" s="13"/>
      <c r="AB302" s="13"/>
      <c r="AC302" s="13"/>
      <c r="AD302" s="13"/>
      <c r="AE302" s="13"/>
      <c r="AT302" s="238" t="s">
        <v>222</v>
      </c>
      <c r="AU302" s="238" t="s">
        <v>89</v>
      </c>
      <c r="AV302" s="13" t="s">
        <v>217</v>
      </c>
      <c r="AW302" s="13" t="s">
        <v>41</v>
      </c>
      <c r="AX302" s="13" t="s">
        <v>87</v>
      </c>
      <c r="AY302" s="238" t="s">
        <v>218</v>
      </c>
    </row>
    <row r="303" s="15" customFormat="1" ht="25.92" customHeight="1">
      <c r="A303" s="15"/>
      <c r="B303" s="260"/>
      <c r="C303" s="261"/>
      <c r="D303" s="262" t="s">
        <v>79</v>
      </c>
      <c r="E303" s="263" t="s">
        <v>388</v>
      </c>
      <c r="F303" s="263" t="s">
        <v>389</v>
      </c>
      <c r="G303" s="261"/>
      <c r="H303" s="261"/>
      <c r="I303" s="264"/>
      <c r="J303" s="265">
        <f>BK303</f>
        <v>0</v>
      </c>
      <c r="K303" s="261"/>
      <c r="L303" s="266"/>
      <c r="M303" s="267"/>
      <c r="N303" s="268"/>
      <c r="O303" s="268"/>
      <c r="P303" s="269">
        <f>SUM(P304:P308)</f>
        <v>0</v>
      </c>
      <c r="Q303" s="268"/>
      <c r="R303" s="269">
        <f>SUM(R304:R308)</f>
        <v>0</v>
      </c>
      <c r="S303" s="268"/>
      <c r="T303" s="269">
        <f>SUM(T304:T308)</f>
        <v>0</v>
      </c>
      <c r="U303" s="270"/>
      <c r="V303" s="15"/>
      <c r="W303" s="15"/>
      <c r="X303" s="15"/>
      <c r="Y303" s="15"/>
      <c r="Z303" s="15"/>
      <c r="AA303" s="15"/>
      <c r="AB303" s="15"/>
      <c r="AC303" s="15"/>
      <c r="AD303" s="15"/>
      <c r="AE303" s="15"/>
      <c r="AR303" s="271" t="s">
        <v>217</v>
      </c>
      <c r="AT303" s="272" t="s">
        <v>79</v>
      </c>
      <c r="AU303" s="272" t="s">
        <v>80</v>
      </c>
      <c r="AY303" s="271" t="s">
        <v>218</v>
      </c>
      <c r="BK303" s="273">
        <f>SUM(BK304:BK308)</f>
        <v>0</v>
      </c>
    </row>
    <row r="304" s="2" customFormat="1" ht="66.75" customHeight="1">
      <c r="A304" s="40"/>
      <c r="B304" s="41"/>
      <c r="C304" s="199" t="s">
        <v>308</v>
      </c>
      <c r="D304" s="280" t="s">
        <v>212</v>
      </c>
      <c r="E304" s="200" t="s">
        <v>695</v>
      </c>
      <c r="F304" s="201" t="s">
        <v>696</v>
      </c>
      <c r="G304" s="202" t="s">
        <v>179</v>
      </c>
      <c r="H304" s="203">
        <v>18.771000000000001</v>
      </c>
      <c r="I304" s="204"/>
      <c r="J304" s="205">
        <f>ROUND(I304*H304,2)</f>
        <v>0</v>
      </c>
      <c r="K304" s="201" t="s">
        <v>216</v>
      </c>
      <c r="L304" s="46"/>
      <c r="M304" s="206" t="s">
        <v>39</v>
      </c>
      <c r="N304" s="207" t="s">
        <v>53</v>
      </c>
      <c r="O304" s="87"/>
      <c r="P304" s="208">
        <f>O304*H304</f>
        <v>0</v>
      </c>
      <c r="Q304" s="208">
        <v>0</v>
      </c>
      <c r="R304" s="208">
        <f>Q304*H304</f>
        <v>0</v>
      </c>
      <c r="S304" s="208">
        <v>0</v>
      </c>
      <c r="T304" s="208">
        <f>S304*H304</f>
        <v>0</v>
      </c>
      <c r="U304" s="209" t="s">
        <v>39</v>
      </c>
      <c r="V304" s="40"/>
      <c r="W304" s="40"/>
      <c r="X304" s="40"/>
      <c r="Y304" s="40"/>
      <c r="Z304" s="40"/>
      <c r="AA304" s="40"/>
      <c r="AB304" s="40"/>
      <c r="AC304" s="40"/>
      <c r="AD304" s="40"/>
      <c r="AE304" s="40"/>
      <c r="AR304" s="210" t="s">
        <v>393</v>
      </c>
      <c r="AT304" s="210" t="s">
        <v>212</v>
      </c>
      <c r="AU304" s="210" t="s">
        <v>87</v>
      </c>
      <c r="AY304" s="18" t="s">
        <v>218</v>
      </c>
      <c r="BE304" s="211">
        <f>IF(N304="základní",J304,0)</f>
        <v>0</v>
      </c>
      <c r="BF304" s="211">
        <f>IF(N304="snížená",J304,0)</f>
        <v>0</v>
      </c>
      <c r="BG304" s="211">
        <f>IF(N304="zákl. přenesená",J304,0)</f>
        <v>0</v>
      </c>
      <c r="BH304" s="211">
        <f>IF(N304="sníž. přenesená",J304,0)</f>
        <v>0</v>
      </c>
      <c r="BI304" s="211">
        <f>IF(N304="nulová",J304,0)</f>
        <v>0</v>
      </c>
      <c r="BJ304" s="18" t="s">
        <v>217</v>
      </c>
      <c r="BK304" s="211">
        <f>ROUND(I304*H304,2)</f>
        <v>0</v>
      </c>
      <c r="BL304" s="18" t="s">
        <v>393</v>
      </c>
      <c r="BM304" s="210" t="s">
        <v>697</v>
      </c>
    </row>
    <row r="305" s="2" customFormat="1">
      <c r="A305" s="40"/>
      <c r="B305" s="41"/>
      <c r="C305" s="42"/>
      <c r="D305" s="212" t="s">
        <v>220</v>
      </c>
      <c r="E305" s="42"/>
      <c r="F305" s="213" t="s">
        <v>698</v>
      </c>
      <c r="G305" s="42"/>
      <c r="H305" s="42"/>
      <c r="I305" s="214"/>
      <c r="J305" s="42"/>
      <c r="K305" s="42"/>
      <c r="L305" s="46"/>
      <c r="M305" s="215"/>
      <c r="N305" s="216"/>
      <c r="O305" s="87"/>
      <c r="P305" s="87"/>
      <c r="Q305" s="87"/>
      <c r="R305" s="87"/>
      <c r="S305" s="87"/>
      <c r="T305" s="87"/>
      <c r="U305" s="88"/>
      <c r="V305" s="40"/>
      <c r="W305" s="40"/>
      <c r="X305" s="40"/>
      <c r="Y305" s="40"/>
      <c r="Z305" s="40"/>
      <c r="AA305" s="40"/>
      <c r="AB305" s="40"/>
      <c r="AC305" s="40"/>
      <c r="AD305" s="40"/>
      <c r="AE305" s="40"/>
      <c r="AT305" s="18" t="s">
        <v>220</v>
      </c>
      <c r="AU305" s="18" t="s">
        <v>87</v>
      </c>
    </row>
    <row r="306" s="2" customFormat="1">
      <c r="A306" s="40"/>
      <c r="B306" s="41"/>
      <c r="C306" s="42"/>
      <c r="D306" s="212" t="s">
        <v>234</v>
      </c>
      <c r="E306" s="42"/>
      <c r="F306" s="239" t="s">
        <v>666</v>
      </c>
      <c r="G306" s="42"/>
      <c r="H306" s="42"/>
      <c r="I306" s="214"/>
      <c r="J306" s="42"/>
      <c r="K306" s="42"/>
      <c r="L306" s="46"/>
      <c r="M306" s="215"/>
      <c r="N306" s="216"/>
      <c r="O306" s="87"/>
      <c r="P306" s="87"/>
      <c r="Q306" s="87"/>
      <c r="R306" s="87"/>
      <c r="S306" s="87"/>
      <c r="T306" s="87"/>
      <c r="U306" s="88"/>
      <c r="V306" s="40"/>
      <c r="W306" s="40"/>
      <c r="X306" s="40"/>
      <c r="Y306" s="40"/>
      <c r="Z306" s="40"/>
      <c r="AA306" s="40"/>
      <c r="AB306" s="40"/>
      <c r="AC306" s="40"/>
      <c r="AD306" s="40"/>
      <c r="AE306" s="40"/>
      <c r="AT306" s="18" t="s">
        <v>234</v>
      </c>
      <c r="AU306" s="18" t="s">
        <v>87</v>
      </c>
    </row>
    <row r="307" s="12" customFormat="1">
      <c r="A307" s="12"/>
      <c r="B307" s="217"/>
      <c r="C307" s="218"/>
      <c r="D307" s="212" t="s">
        <v>222</v>
      </c>
      <c r="E307" s="219" t="s">
        <v>39</v>
      </c>
      <c r="F307" s="220" t="s">
        <v>689</v>
      </c>
      <c r="G307" s="218"/>
      <c r="H307" s="221">
        <v>18.771000000000001</v>
      </c>
      <c r="I307" s="222"/>
      <c r="J307" s="218"/>
      <c r="K307" s="218"/>
      <c r="L307" s="223"/>
      <c r="M307" s="224"/>
      <c r="N307" s="225"/>
      <c r="O307" s="225"/>
      <c r="P307" s="225"/>
      <c r="Q307" s="225"/>
      <c r="R307" s="225"/>
      <c r="S307" s="225"/>
      <c r="T307" s="225"/>
      <c r="U307" s="226"/>
      <c r="V307" s="12"/>
      <c r="W307" s="12"/>
      <c r="X307" s="12"/>
      <c r="Y307" s="12"/>
      <c r="Z307" s="12"/>
      <c r="AA307" s="12"/>
      <c r="AB307" s="12"/>
      <c r="AC307" s="12"/>
      <c r="AD307" s="12"/>
      <c r="AE307" s="12"/>
      <c r="AT307" s="227" t="s">
        <v>222</v>
      </c>
      <c r="AU307" s="227" t="s">
        <v>87</v>
      </c>
      <c r="AV307" s="12" t="s">
        <v>89</v>
      </c>
      <c r="AW307" s="12" t="s">
        <v>41</v>
      </c>
      <c r="AX307" s="12" t="s">
        <v>80</v>
      </c>
      <c r="AY307" s="227" t="s">
        <v>218</v>
      </c>
    </row>
    <row r="308" s="13" customFormat="1">
      <c r="A308" s="13"/>
      <c r="B308" s="228"/>
      <c r="C308" s="229"/>
      <c r="D308" s="212" t="s">
        <v>222</v>
      </c>
      <c r="E308" s="230" t="s">
        <v>39</v>
      </c>
      <c r="F308" s="231" t="s">
        <v>224</v>
      </c>
      <c r="G308" s="229"/>
      <c r="H308" s="232">
        <v>18.771000000000001</v>
      </c>
      <c r="I308" s="233"/>
      <c r="J308" s="229"/>
      <c r="K308" s="229"/>
      <c r="L308" s="234"/>
      <c r="M308" s="276"/>
      <c r="N308" s="277"/>
      <c r="O308" s="277"/>
      <c r="P308" s="277"/>
      <c r="Q308" s="277"/>
      <c r="R308" s="277"/>
      <c r="S308" s="277"/>
      <c r="T308" s="277"/>
      <c r="U308" s="278"/>
      <c r="V308" s="13"/>
      <c r="W308" s="13"/>
      <c r="X308" s="13"/>
      <c r="Y308" s="13"/>
      <c r="Z308" s="13"/>
      <c r="AA308" s="13"/>
      <c r="AB308" s="13"/>
      <c r="AC308" s="13"/>
      <c r="AD308" s="13"/>
      <c r="AE308" s="13"/>
      <c r="AT308" s="238" t="s">
        <v>222</v>
      </c>
      <c r="AU308" s="238" t="s">
        <v>87</v>
      </c>
      <c r="AV308" s="13" t="s">
        <v>217</v>
      </c>
      <c r="AW308" s="13" t="s">
        <v>41</v>
      </c>
      <c r="AX308" s="13" t="s">
        <v>87</v>
      </c>
      <c r="AY308" s="238" t="s">
        <v>218</v>
      </c>
    </row>
    <row r="309" s="2" customFormat="1" ht="6.96" customHeight="1">
      <c r="A309" s="40"/>
      <c r="B309" s="62"/>
      <c r="C309" s="63"/>
      <c r="D309" s="63"/>
      <c r="E309" s="63"/>
      <c r="F309" s="63"/>
      <c r="G309" s="63"/>
      <c r="H309" s="63"/>
      <c r="I309" s="63"/>
      <c r="J309" s="63"/>
      <c r="K309" s="63"/>
      <c r="L309" s="46"/>
      <c r="M309" s="40"/>
      <c r="O309" s="40"/>
      <c r="P309" s="40"/>
      <c r="Q309" s="40"/>
      <c r="R309" s="40"/>
      <c r="S309" s="40"/>
      <c r="T309" s="40"/>
      <c r="U309" s="40"/>
      <c r="V309" s="40"/>
      <c r="W309" s="40"/>
      <c r="X309" s="40"/>
      <c r="Y309" s="40"/>
      <c r="Z309" s="40"/>
      <c r="AA309" s="40"/>
      <c r="AB309" s="40"/>
      <c r="AC309" s="40"/>
      <c r="AD309" s="40"/>
      <c r="AE309" s="40"/>
    </row>
  </sheetData>
  <sheetProtection sheet="1" autoFilter="0" formatColumns="0" formatRows="0" objects="1" scenarios="1" spinCount="100000" saltValue="cYTz2bibreZMKIfPjPVJLPFRYM0Ezp6isaBWO7plXmSNjAM72OzLO2In+tTxxBhvsYYuUGazkYql5SlWzrlr3Q==" hashValue="G8zi574zbfiHHbxDOU6N0PrIgwz5lax+mUKsQaBr/EVbkFPzqKzevxMZT4fcon0IZoVrnBPhGzAmMFKfEz1ggw==" algorithmName="SHA-512" password="CDD6"/>
  <autoFilter ref="C88:K308"/>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173</v>
      </c>
      <c r="L4" s="21"/>
      <c r="M4" s="145" t="s">
        <v>10</v>
      </c>
      <c r="AT4" s="18" t="s">
        <v>41</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185</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699</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tr">
        <f>IF('Rekapitulace zakázky'!AN19="","",'Rekapitulace zakázky'!AN19)</f>
        <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tr">
        <f>IF('Rekapitulace zakázky'!E20="","",'Rekapitulace zakázky'!E20)</f>
        <v>Ing.Horák Jiří, horak@spravazeleznic.cz, 602155923</v>
      </c>
      <c r="F26" s="40"/>
      <c r="G26" s="40"/>
      <c r="H26" s="40"/>
      <c r="I26" s="146" t="s">
        <v>34</v>
      </c>
      <c r="J26" s="136" t="str">
        <f>IF('Rekapitulace zakázky'!AN20="","",'Rekapitulace zakázky'!AN20)</f>
        <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ROUND(J85,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ROUND((SUM(BE85:BE226)),  2)</f>
        <v>0</v>
      </c>
      <c r="G35" s="40"/>
      <c r="H35" s="40"/>
      <c r="I35" s="161">
        <v>0.20999999999999999</v>
      </c>
      <c r="J35" s="160">
        <f>ROUND(((SUM(BE85:BE226))*I35),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ROUND((SUM(BF85:BF226)),  2)</f>
        <v>0</v>
      </c>
      <c r="G36" s="40"/>
      <c r="H36" s="40"/>
      <c r="I36" s="161">
        <v>0.14999999999999999</v>
      </c>
      <c r="J36" s="160">
        <f>ROUND(((SUM(BF85:BF226))*I36),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ROUND((SUM(BG85:BG226)),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ROUND((SUM(BH85:BH226)),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ROUND((SUM(BI85:BI226)),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185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Č13 - v.č.25</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Ing.Horák Jiří, horak@spravazeleznic.cz,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J85</f>
        <v>0</v>
      </c>
      <c r="K63" s="42"/>
      <c r="L63" s="148"/>
      <c r="S63" s="40"/>
      <c r="T63" s="40"/>
      <c r="U63" s="40"/>
      <c r="V63" s="40"/>
      <c r="W63" s="40"/>
      <c r="X63" s="40"/>
      <c r="Y63" s="40"/>
      <c r="Z63" s="40"/>
      <c r="AA63" s="40"/>
      <c r="AB63" s="40"/>
      <c r="AC63" s="40"/>
      <c r="AD63" s="40"/>
      <c r="AE63" s="40"/>
      <c r="AU63" s="18" t="s">
        <v>193</v>
      </c>
    </row>
    <row r="64" hidden="1"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8"/>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8"/>
      <c r="S69" s="40"/>
      <c r="T69" s="40"/>
      <c r="U69" s="40"/>
      <c r="V69" s="40"/>
      <c r="W69" s="40"/>
      <c r="X69" s="40"/>
      <c r="Y69" s="40"/>
      <c r="Z69" s="40"/>
      <c r="AA69" s="40"/>
      <c r="AB69" s="40"/>
      <c r="AC69" s="40"/>
      <c r="AD69" s="40"/>
      <c r="AE69" s="40"/>
    </row>
    <row r="70" s="2" customFormat="1" ht="24.96" customHeight="1">
      <c r="A70" s="40"/>
      <c r="B70" s="41"/>
      <c r="C70" s="24" t="s">
        <v>198</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26.25" customHeight="1">
      <c r="A73" s="40"/>
      <c r="B73" s="41"/>
      <c r="C73" s="42"/>
      <c r="D73" s="42"/>
      <c r="E73" s="173" t="str">
        <f>E7</f>
        <v>Oprava kolejí a výhybek v žst. Úpořiny - změna1 po prohlídce staveniště</v>
      </c>
      <c r="F73" s="33"/>
      <c r="G73" s="33"/>
      <c r="H73" s="33"/>
      <c r="I73" s="42"/>
      <c r="J73" s="42"/>
      <c r="K73" s="42"/>
      <c r="L73" s="148"/>
      <c r="S73" s="40"/>
      <c r="T73" s="40"/>
      <c r="U73" s="40"/>
      <c r="V73" s="40"/>
      <c r="W73" s="40"/>
      <c r="X73" s="40"/>
      <c r="Y73" s="40"/>
      <c r="Z73" s="40"/>
      <c r="AA73" s="40"/>
      <c r="AB73" s="40"/>
      <c r="AC73" s="40"/>
      <c r="AD73" s="40"/>
      <c r="AE73" s="40"/>
    </row>
    <row r="74" s="1" customFormat="1" ht="12" customHeight="1">
      <c r="B74" s="22"/>
      <c r="C74" s="33" t="s">
        <v>184</v>
      </c>
      <c r="D74" s="23"/>
      <c r="E74" s="23"/>
      <c r="F74" s="23"/>
      <c r="G74" s="23"/>
      <c r="H74" s="23"/>
      <c r="I74" s="23"/>
      <c r="J74" s="23"/>
      <c r="K74" s="23"/>
      <c r="L74" s="21"/>
    </row>
    <row r="75" s="2" customFormat="1" ht="16.5" customHeight="1">
      <c r="A75" s="40"/>
      <c r="B75" s="41"/>
      <c r="C75" s="42"/>
      <c r="D75" s="42"/>
      <c r="E75" s="173" t="s">
        <v>185</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186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72" t="str">
        <f>E11</f>
        <v>Č13 - v.č.25</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Úpořiny</v>
      </c>
      <c r="G79" s="42"/>
      <c r="H79" s="42"/>
      <c r="I79" s="33" t="s">
        <v>24</v>
      </c>
      <c r="J79" s="75" t="str">
        <f>IF(J14="","",J14)</f>
        <v>27. 1. 2021</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Správa železnic, státní organizac</v>
      </c>
      <c r="G81" s="42"/>
      <c r="H81" s="42"/>
      <c r="I81" s="33" t="s">
        <v>38</v>
      </c>
      <c r="J81" s="38" t="str">
        <f>E23</f>
        <v xml:space="preserve"> </v>
      </c>
      <c r="K81" s="42"/>
      <c r="L81" s="148"/>
      <c r="S81" s="40"/>
      <c r="T81" s="40"/>
      <c r="U81" s="40"/>
      <c r="V81" s="40"/>
      <c r="W81" s="40"/>
      <c r="X81" s="40"/>
      <c r="Y81" s="40"/>
      <c r="Z81" s="40"/>
      <c r="AA81" s="40"/>
      <c r="AB81" s="40"/>
      <c r="AC81" s="40"/>
      <c r="AD81" s="40"/>
      <c r="AE81" s="40"/>
    </row>
    <row r="82" s="2" customFormat="1" ht="40.05" customHeight="1">
      <c r="A82" s="40"/>
      <c r="B82" s="41"/>
      <c r="C82" s="33" t="s">
        <v>36</v>
      </c>
      <c r="D82" s="42"/>
      <c r="E82" s="42"/>
      <c r="F82" s="28" t="str">
        <f>IF(E20="","",E20)</f>
        <v>Vyplň údaj</v>
      </c>
      <c r="G82" s="42"/>
      <c r="H82" s="42"/>
      <c r="I82" s="33" t="s">
        <v>42</v>
      </c>
      <c r="J82" s="38" t="str">
        <f>E26</f>
        <v>Ing.Horák Jiří, horak@spravazeleznic.cz, 602155923</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199</v>
      </c>
      <c r="D84" s="192" t="s">
        <v>65</v>
      </c>
      <c r="E84" s="192" t="s">
        <v>61</v>
      </c>
      <c r="F84" s="192" t="s">
        <v>62</v>
      </c>
      <c r="G84" s="192" t="s">
        <v>200</v>
      </c>
      <c r="H84" s="192" t="s">
        <v>201</v>
      </c>
      <c r="I84" s="192" t="s">
        <v>202</v>
      </c>
      <c r="J84" s="192" t="s">
        <v>192</v>
      </c>
      <c r="K84" s="193" t="s">
        <v>203</v>
      </c>
      <c r="L84" s="194"/>
      <c r="M84" s="95" t="s">
        <v>39</v>
      </c>
      <c r="N84" s="96" t="s">
        <v>50</v>
      </c>
      <c r="O84" s="96" t="s">
        <v>204</v>
      </c>
      <c r="P84" s="96" t="s">
        <v>205</v>
      </c>
      <c r="Q84" s="96" t="s">
        <v>206</v>
      </c>
      <c r="R84" s="96" t="s">
        <v>207</v>
      </c>
      <c r="S84" s="96" t="s">
        <v>208</v>
      </c>
      <c r="T84" s="96" t="s">
        <v>209</v>
      </c>
      <c r="U84" s="97" t="s">
        <v>210</v>
      </c>
      <c r="V84" s="189"/>
      <c r="W84" s="189"/>
      <c r="X84" s="189"/>
      <c r="Y84" s="189"/>
      <c r="Z84" s="189"/>
      <c r="AA84" s="189"/>
      <c r="AB84" s="189"/>
      <c r="AC84" s="189"/>
      <c r="AD84" s="189"/>
      <c r="AE84" s="189"/>
    </row>
    <row r="85" s="2" customFormat="1" ht="22.8" customHeight="1">
      <c r="A85" s="40"/>
      <c r="B85" s="41"/>
      <c r="C85" s="102" t="s">
        <v>211</v>
      </c>
      <c r="D85" s="42"/>
      <c r="E85" s="42"/>
      <c r="F85" s="42"/>
      <c r="G85" s="42"/>
      <c r="H85" s="42"/>
      <c r="I85" s="42"/>
      <c r="J85" s="195">
        <f>BK85</f>
        <v>0</v>
      </c>
      <c r="K85" s="42"/>
      <c r="L85" s="46"/>
      <c r="M85" s="98"/>
      <c r="N85" s="196"/>
      <c r="O85" s="99"/>
      <c r="P85" s="197">
        <f>SUM(P86:P226)</f>
        <v>0</v>
      </c>
      <c r="Q85" s="99"/>
      <c r="R85" s="197">
        <f>SUM(R86:R226)</f>
        <v>161.08707999999999</v>
      </c>
      <c r="S85" s="99"/>
      <c r="T85" s="197">
        <f>SUM(T86:T226)</f>
        <v>0</v>
      </c>
      <c r="U85" s="100"/>
      <c r="V85" s="40"/>
      <c r="W85" s="40"/>
      <c r="X85" s="40"/>
      <c r="Y85" s="40"/>
      <c r="Z85" s="40"/>
      <c r="AA85" s="40"/>
      <c r="AB85" s="40"/>
      <c r="AC85" s="40"/>
      <c r="AD85" s="40"/>
      <c r="AE85" s="40"/>
      <c r="AT85" s="18" t="s">
        <v>79</v>
      </c>
      <c r="AU85" s="18" t="s">
        <v>193</v>
      </c>
      <c r="BK85" s="198">
        <f>SUM(BK86:BK226)</f>
        <v>0</v>
      </c>
    </row>
    <row r="86" s="2" customFormat="1">
      <c r="A86" s="40"/>
      <c r="B86" s="41"/>
      <c r="C86" s="199" t="s">
        <v>87</v>
      </c>
      <c r="D86" s="199" t="s">
        <v>212</v>
      </c>
      <c r="E86" s="200" t="s">
        <v>423</v>
      </c>
      <c r="F86" s="201" t="s">
        <v>700</v>
      </c>
      <c r="G86" s="202" t="s">
        <v>273</v>
      </c>
      <c r="H86" s="203">
        <v>49.850000000000001</v>
      </c>
      <c r="I86" s="204"/>
      <c r="J86" s="205">
        <f>ROUND(I86*H86,2)</f>
        <v>0</v>
      </c>
      <c r="K86" s="201" t="s">
        <v>216</v>
      </c>
      <c r="L86" s="46"/>
      <c r="M86" s="206" t="s">
        <v>39</v>
      </c>
      <c r="N86" s="207" t="s">
        <v>53</v>
      </c>
      <c r="O86" s="87"/>
      <c r="P86" s="208">
        <f>O86*H86</f>
        <v>0</v>
      </c>
      <c r="Q86" s="208">
        <v>0</v>
      </c>
      <c r="R86" s="208">
        <f>Q86*H86</f>
        <v>0</v>
      </c>
      <c r="S86" s="208">
        <v>0</v>
      </c>
      <c r="T86" s="208">
        <f>S86*H86</f>
        <v>0</v>
      </c>
      <c r="U86" s="209" t="s">
        <v>39</v>
      </c>
      <c r="V86" s="40"/>
      <c r="W86" s="40"/>
      <c r="X86" s="40"/>
      <c r="Y86" s="40"/>
      <c r="Z86" s="40"/>
      <c r="AA86" s="40"/>
      <c r="AB86" s="40"/>
      <c r="AC86" s="40"/>
      <c r="AD86" s="40"/>
      <c r="AE86" s="40"/>
      <c r="AR86" s="210" t="s">
        <v>217</v>
      </c>
      <c r="AT86" s="210" t="s">
        <v>212</v>
      </c>
      <c r="AU86" s="210" t="s">
        <v>80</v>
      </c>
      <c r="AY86" s="18" t="s">
        <v>218</v>
      </c>
      <c r="BE86" s="211">
        <f>IF(N86="základní",J86,0)</f>
        <v>0</v>
      </c>
      <c r="BF86" s="211">
        <f>IF(N86="snížená",J86,0)</f>
        <v>0</v>
      </c>
      <c r="BG86" s="211">
        <f>IF(N86="zákl. přenesená",J86,0)</f>
        <v>0</v>
      </c>
      <c r="BH86" s="211">
        <f>IF(N86="sníž. přenesená",J86,0)</f>
        <v>0</v>
      </c>
      <c r="BI86" s="211">
        <f>IF(N86="nulová",J86,0)</f>
        <v>0</v>
      </c>
      <c r="BJ86" s="18" t="s">
        <v>217</v>
      </c>
      <c r="BK86" s="211">
        <f>ROUND(I86*H86,2)</f>
        <v>0</v>
      </c>
      <c r="BL86" s="18" t="s">
        <v>217</v>
      </c>
      <c r="BM86" s="210" t="s">
        <v>89</v>
      </c>
    </row>
    <row r="87" s="2" customFormat="1">
      <c r="A87" s="40"/>
      <c r="B87" s="41"/>
      <c r="C87" s="42"/>
      <c r="D87" s="212" t="s">
        <v>220</v>
      </c>
      <c r="E87" s="42"/>
      <c r="F87" s="213" t="s">
        <v>425</v>
      </c>
      <c r="G87" s="42"/>
      <c r="H87" s="42"/>
      <c r="I87" s="214"/>
      <c r="J87" s="42"/>
      <c r="K87" s="42"/>
      <c r="L87" s="46"/>
      <c r="M87" s="215"/>
      <c r="N87" s="216"/>
      <c r="O87" s="87"/>
      <c r="P87" s="87"/>
      <c r="Q87" s="87"/>
      <c r="R87" s="87"/>
      <c r="S87" s="87"/>
      <c r="T87" s="87"/>
      <c r="U87" s="88"/>
      <c r="V87" s="40"/>
      <c r="W87" s="40"/>
      <c r="X87" s="40"/>
      <c r="Y87" s="40"/>
      <c r="Z87" s="40"/>
      <c r="AA87" s="40"/>
      <c r="AB87" s="40"/>
      <c r="AC87" s="40"/>
      <c r="AD87" s="40"/>
      <c r="AE87" s="40"/>
      <c r="AT87" s="18" t="s">
        <v>220</v>
      </c>
      <c r="AU87" s="18" t="s">
        <v>80</v>
      </c>
    </row>
    <row r="88" s="2" customFormat="1">
      <c r="A88" s="40"/>
      <c r="B88" s="41"/>
      <c r="C88" s="42"/>
      <c r="D88" s="212" t="s">
        <v>234</v>
      </c>
      <c r="E88" s="42"/>
      <c r="F88" s="239" t="s">
        <v>701</v>
      </c>
      <c r="G88" s="42"/>
      <c r="H88" s="42"/>
      <c r="I88" s="214"/>
      <c r="J88" s="42"/>
      <c r="K88" s="42"/>
      <c r="L88" s="46"/>
      <c r="M88" s="215"/>
      <c r="N88" s="216"/>
      <c r="O88" s="87"/>
      <c r="P88" s="87"/>
      <c r="Q88" s="87"/>
      <c r="R88" s="87"/>
      <c r="S88" s="87"/>
      <c r="T88" s="87"/>
      <c r="U88" s="88"/>
      <c r="V88" s="40"/>
      <c r="W88" s="40"/>
      <c r="X88" s="40"/>
      <c r="Y88" s="40"/>
      <c r="Z88" s="40"/>
      <c r="AA88" s="40"/>
      <c r="AB88" s="40"/>
      <c r="AC88" s="40"/>
      <c r="AD88" s="40"/>
      <c r="AE88" s="40"/>
      <c r="AT88" s="18" t="s">
        <v>234</v>
      </c>
      <c r="AU88" s="18" t="s">
        <v>80</v>
      </c>
    </row>
    <row r="89" s="2" customFormat="1" ht="21.75" customHeight="1">
      <c r="A89" s="40"/>
      <c r="B89" s="41"/>
      <c r="C89" s="199" t="s">
        <v>89</v>
      </c>
      <c r="D89" s="199" t="s">
        <v>212</v>
      </c>
      <c r="E89" s="200" t="s">
        <v>430</v>
      </c>
      <c r="F89" s="201" t="s">
        <v>702</v>
      </c>
      <c r="G89" s="202" t="s">
        <v>338</v>
      </c>
      <c r="H89" s="203">
        <v>92</v>
      </c>
      <c r="I89" s="204"/>
      <c r="J89" s="205">
        <f>ROUND(I89*H89,2)</f>
        <v>0</v>
      </c>
      <c r="K89" s="201" t="s">
        <v>216</v>
      </c>
      <c r="L89" s="46"/>
      <c r="M89" s="206" t="s">
        <v>39</v>
      </c>
      <c r="N89" s="207" t="s">
        <v>53</v>
      </c>
      <c r="O89" s="87"/>
      <c r="P89" s="208">
        <f>O89*H89</f>
        <v>0</v>
      </c>
      <c r="Q89" s="208">
        <v>0</v>
      </c>
      <c r="R89" s="208">
        <f>Q89*H89</f>
        <v>0</v>
      </c>
      <c r="S89" s="208">
        <v>0</v>
      </c>
      <c r="T89" s="208">
        <f>S89*H89</f>
        <v>0</v>
      </c>
      <c r="U89" s="209" t="s">
        <v>39</v>
      </c>
      <c r="V89" s="40"/>
      <c r="W89" s="40"/>
      <c r="X89" s="40"/>
      <c r="Y89" s="40"/>
      <c r="Z89" s="40"/>
      <c r="AA89" s="40"/>
      <c r="AB89" s="40"/>
      <c r="AC89" s="40"/>
      <c r="AD89" s="40"/>
      <c r="AE89" s="40"/>
      <c r="AR89" s="210" t="s">
        <v>217</v>
      </c>
      <c r="AT89" s="210" t="s">
        <v>212</v>
      </c>
      <c r="AU89" s="210" t="s">
        <v>80</v>
      </c>
      <c r="AY89" s="18" t="s">
        <v>218</v>
      </c>
      <c r="BE89" s="211">
        <f>IF(N89="základní",J89,0)</f>
        <v>0</v>
      </c>
      <c r="BF89" s="211">
        <f>IF(N89="snížená",J89,0)</f>
        <v>0</v>
      </c>
      <c r="BG89" s="211">
        <f>IF(N89="zákl. přenesená",J89,0)</f>
        <v>0</v>
      </c>
      <c r="BH89" s="211">
        <f>IF(N89="sníž. přenesená",J89,0)</f>
        <v>0</v>
      </c>
      <c r="BI89" s="211">
        <f>IF(N89="nulová",J89,0)</f>
        <v>0</v>
      </c>
      <c r="BJ89" s="18" t="s">
        <v>217</v>
      </c>
      <c r="BK89" s="211">
        <f>ROUND(I89*H89,2)</f>
        <v>0</v>
      </c>
      <c r="BL89" s="18" t="s">
        <v>217</v>
      </c>
      <c r="BM89" s="210" t="s">
        <v>217</v>
      </c>
    </row>
    <row r="90" s="2" customFormat="1">
      <c r="A90" s="40"/>
      <c r="B90" s="41"/>
      <c r="C90" s="42"/>
      <c r="D90" s="212" t="s">
        <v>220</v>
      </c>
      <c r="E90" s="42"/>
      <c r="F90" s="213" t="s">
        <v>432</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220</v>
      </c>
      <c r="AU90" s="18" t="s">
        <v>80</v>
      </c>
    </row>
    <row r="91" s="2" customFormat="1" ht="16.5" customHeight="1">
      <c r="A91" s="40"/>
      <c r="B91" s="41"/>
      <c r="C91" s="199" t="s">
        <v>229</v>
      </c>
      <c r="D91" s="199" t="s">
        <v>212</v>
      </c>
      <c r="E91" s="200" t="s">
        <v>433</v>
      </c>
      <c r="F91" s="201" t="s">
        <v>703</v>
      </c>
      <c r="G91" s="202" t="s">
        <v>273</v>
      </c>
      <c r="H91" s="203">
        <v>99.700000000000003</v>
      </c>
      <c r="I91" s="204"/>
      <c r="J91" s="205">
        <f>ROUND(I91*H91,2)</f>
        <v>0</v>
      </c>
      <c r="K91" s="201" t="s">
        <v>216</v>
      </c>
      <c r="L91" s="46"/>
      <c r="M91" s="206" t="s">
        <v>39</v>
      </c>
      <c r="N91" s="207"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217</v>
      </c>
      <c r="AT91" s="210" t="s">
        <v>212</v>
      </c>
      <c r="AU91" s="210" t="s">
        <v>80</v>
      </c>
      <c r="AY91" s="18" t="s">
        <v>218</v>
      </c>
      <c r="BE91" s="211">
        <f>IF(N91="základní",J91,0)</f>
        <v>0</v>
      </c>
      <c r="BF91" s="211">
        <f>IF(N91="snížená",J91,0)</f>
        <v>0</v>
      </c>
      <c r="BG91" s="211">
        <f>IF(N91="zákl. přenesená",J91,0)</f>
        <v>0</v>
      </c>
      <c r="BH91" s="211">
        <f>IF(N91="sníž. přenesená",J91,0)</f>
        <v>0</v>
      </c>
      <c r="BI91" s="211">
        <f>IF(N91="nulová",J91,0)</f>
        <v>0</v>
      </c>
      <c r="BJ91" s="18" t="s">
        <v>217</v>
      </c>
      <c r="BK91" s="211">
        <f>ROUND(I91*H91,2)</f>
        <v>0</v>
      </c>
      <c r="BL91" s="18" t="s">
        <v>217</v>
      </c>
      <c r="BM91" s="210" t="s">
        <v>248</v>
      </c>
    </row>
    <row r="92" s="2" customFormat="1">
      <c r="A92" s="40"/>
      <c r="B92" s="41"/>
      <c r="C92" s="42"/>
      <c r="D92" s="212" t="s">
        <v>220</v>
      </c>
      <c r="E92" s="42"/>
      <c r="F92" s="213" t="s">
        <v>434</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220</v>
      </c>
      <c r="AU92" s="18" t="s">
        <v>80</v>
      </c>
    </row>
    <row r="93" s="12" customFormat="1">
      <c r="A93" s="12"/>
      <c r="B93" s="217"/>
      <c r="C93" s="218"/>
      <c r="D93" s="212" t="s">
        <v>222</v>
      </c>
      <c r="E93" s="219" t="s">
        <v>39</v>
      </c>
      <c r="F93" s="220" t="s">
        <v>704</v>
      </c>
      <c r="G93" s="218"/>
      <c r="H93" s="221">
        <v>99.700000000000003</v>
      </c>
      <c r="I93" s="222"/>
      <c r="J93" s="218"/>
      <c r="K93" s="218"/>
      <c r="L93" s="223"/>
      <c r="M93" s="224"/>
      <c r="N93" s="225"/>
      <c r="O93" s="225"/>
      <c r="P93" s="225"/>
      <c r="Q93" s="225"/>
      <c r="R93" s="225"/>
      <c r="S93" s="225"/>
      <c r="T93" s="225"/>
      <c r="U93" s="226"/>
      <c r="V93" s="12"/>
      <c r="W93" s="12"/>
      <c r="X93" s="12"/>
      <c r="Y93" s="12"/>
      <c r="Z93" s="12"/>
      <c r="AA93" s="12"/>
      <c r="AB93" s="12"/>
      <c r="AC93" s="12"/>
      <c r="AD93" s="12"/>
      <c r="AE93" s="12"/>
      <c r="AT93" s="227" t="s">
        <v>222</v>
      </c>
      <c r="AU93" s="227" t="s">
        <v>80</v>
      </c>
      <c r="AV93" s="12" t="s">
        <v>89</v>
      </c>
      <c r="AW93" s="12" t="s">
        <v>41</v>
      </c>
      <c r="AX93" s="12" t="s">
        <v>80</v>
      </c>
      <c r="AY93" s="227" t="s">
        <v>218</v>
      </c>
    </row>
    <row r="94" s="13" customFormat="1">
      <c r="A94" s="13"/>
      <c r="B94" s="228"/>
      <c r="C94" s="229"/>
      <c r="D94" s="212" t="s">
        <v>222</v>
      </c>
      <c r="E94" s="230" t="s">
        <v>39</v>
      </c>
      <c r="F94" s="231" t="s">
        <v>224</v>
      </c>
      <c r="G94" s="229"/>
      <c r="H94" s="232">
        <v>99.700000000000003</v>
      </c>
      <c r="I94" s="233"/>
      <c r="J94" s="229"/>
      <c r="K94" s="229"/>
      <c r="L94" s="234"/>
      <c r="M94" s="235"/>
      <c r="N94" s="236"/>
      <c r="O94" s="236"/>
      <c r="P94" s="236"/>
      <c r="Q94" s="236"/>
      <c r="R94" s="236"/>
      <c r="S94" s="236"/>
      <c r="T94" s="236"/>
      <c r="U94" s="237"/>
      <c r="V94" s="13"/>
      <c r="W94" s="13"/>
      <c r="X94" s="13"/>
      <c r="Y94" s="13"/>
      <c r="Z94" s="13"/>
      <c r="AA94" s="13"/>
      <c r="AB94" s="13"/>
      <c r="AC94" s="13"/>
      <c r="AD94" s="13"/>
      <c r="AE94" s="13"/>
      <c r="AT94" s="238" t="s">
        <v>222</v>
      </c>
      <c r="AU94" s="238" t="s">
        <v>80</v>
      </c>
      <c r="AV94" s="13" t="s">
        <v>217</v>
      </c>
      <c r="AW94" s="13" t="s">
        <v>41</v>
      </c>
      <c r="AX94" s="13" t="s">
        <v>87</v>
      </c>
      <c r="AY94" s="238" t="s">
        <v>218</v>
      </c>
    </row>
    <row r="95" s="2" customFormat="1">
      <c r="A95" s="40"/>
      <c r="B95" s="41"/>
      <c r="C95" s="199" t="s">
        <v>217</v>
      </c>
      <c r="D95" s="280" t="s">
        <v>212</v>
      </c>
      <c r="E95" s="200" t="s">
        <v>436</v>
      </c>
      <c r="F95" s="201" t="s">
        <v>705</v>
      </c>
      <c r="G95" s="202" t="s">
        <v>239</v>
      </c>
      <c r="H95" s="203">
        <v>12</v>
      </c>
      <c r="I95" s="204"/>
      <c r="J95" s="205">
        <f>ROUND(I95*H95,2)</f>
        <v>0</v>
      </c>
      <c r="K95" s="201" t="s">
        <v>216</v>
      </c>
      <c r="L95" s="46"/>
      <c r="M95" s="206" t="s">
        <v>39</v>
      </c>
      <c r="N95" s="207" t="s">
        <v>53</v>
      </c>
      <c r="O95" s="87"/>
      <c r="P95" s="208">
        <f>O95*H95</f>
        <v>0</v>
      </c>
      <c r="Q95" s="208">
        <v>0</v>
      </c>
      <c r="R95" s="208">
        <f>Q95*H95</f>
        <v>0</v>
      </c>
      <c r="S95" s="208">
        <v>0</v>
      </c>
      <c r="T95" s="208">
        <f>S95*H95</f>
        <v>0</v>
      </c>
      <c r="U95" s="209" t="s">
        <v>39</v>
      </c>
      <c r="V95" s="40"/>
      <c r="W95" s="40"/>
      <c r="X95" s="40"/>
      <c r="Y95" s="40"/>
      <c r="Z95" s="40"/>
      <c r="AA95" s="40"/>
      <c r="AB95" s="40"/>
      <c r="AC95" s="40"/>
      <c r="AD95" s="40"/>
      <c r="AE95" s="40"/>
      <c r="AR95" s="210" t="s">
        <v>217</v>
      </c>
      <c r="AT95" s="210" t="s">
        <v>212</v>
      </c>
      <c r="AU95" s="210" t="s">
        <v>80</v>
      </c>
      <c r="AY95" s="18" t="s">
        <v>218</v>
      </c>
      <c r="BE95" s="211">
        <f>IF(N95="základní",J95,0)</f>
        <v>0</v>
      </c>
      <c r="BF95" s="211">
        <f>IF(N95="snížená",J95,0)</f>
        <v>0</v>
      </c>
      <c r="BG95" s="211">
        <f>IF(N95="zákl. přenesená",J95,0)</f>
        <v>0</v>
      </c>
      <c r="BH95" s="211">
        <f>IF(N95="sníž. přenesená",J95,0)</f>
        <v>0</v>
      </c>
      <c r="BI95" s="211">
        <f>IF(N95="nulová",J95,0)</f>
        <v>0</v>
      </c>
      <c r="BJ95" s="18" t="s">
        <v>217</v>
      </c>
      <c r="BK95" s="211">
        <f>ROUND(I95*H95,2)</f>
        <v>0</v>
      </c>
      <c r="BL95" s="18" t="s">
        <v>217</v>
      </c>
      <c r="BM95" s="210" t="s">
        <v>706</v>
      </c>
    </row>
    <row r="96" s="2" customFormat="1">
      <c r="A96" s="40"/>
      <c r="B96" s="41"/>
      <c r="C96" s="42"/>
      <c r="D96" s="212" t="s">
        <v>220</v>
      </c>
      <c r="E96" s="42"/>
      <c r="F96" s="213" t="s">
        <v>438</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220</v>
      </c>
      <c r="AU96" s="18" t="s">
        <v>80</v>
      </c>
    </row>
    <row r="97" s="12" customFormat="1">
      <c r="A97" s="12"/>
      <c r="B97" s="217"/>
      <c r="C97" s="218"/>
      <c r="D97" s="212" t="s">
        <v>222</v>
      </c>
      <c r="E97" s="219" t="s">
        <v>39</v>
      </c>
      <c r="F97" s="220" t="s">
        <v>707</v>
      </c>
      <c r="G97" s="218"/>
      <c r="H97" s="221">
        <v>12</v>
      </c>
      <c r="I97" s="222"/>
      <c r="J97" s="218"/>
      <c r="K97" s="218"/>
      <c r="L97" s="223"/>
      <c r="M97" s="224"/>
      <c r="N97" s="225"/>
      <c r="O97" s="225"/>
      <c r="P97" s="225"/>
      <c r="Q97" s="225"/>
      <c r="R97" s="225"/>
      <c r="S97" s="225"/>
      <c r="T97" s="225"/>
      <c r="U97" s="226"/>
      <c r="V97" s="12"/>
      <c r="W97" s="12"/>
      <c r="X97" s="12"/>
      <c r="Y97" s="12"/>
      <c r="Z97" s="12"/>
      <c r="AA97" s="12"/>
      <c r="AB97" s="12"/>
      <c r="AC97" s="12"/>
      <c r="AD97" s="12"/>
      <c r="AE97" s="12"/>
      <c r="AT97" s="227" t="s">
        <v>222</v>
      </c>
      <c r="AU97" s="227" t="s">
        <v>80</v>
      </c>
      <c r="AV97" s="12" t="s">
        <v>89</v>
      </c>
      <c r="AW97" s="12" t="s">
        <v>41</v>
      </c>
      <c r="AX97" s="12" t="s">
        <v>80</v>
      </c>
      <c r="AY97" s="227" t="s">
        <v>218</v>
      </c>
    </row>
    <row r="98" s="13" customFormat="1">
      <c r="A98" s="13"/>
      <c r="B98" s="228"/>
      <c r="C98" s="229"/>
      <c r="D98" s="212" t="s">
        <v>222</v>
      </c>
      <c r="E98" s="230" t="s">
        <v>39</v>
      </c>
      <c r="F98" s="231" t="s">
        <v>224</v>
      </c>
      <c r="G98" s="229"/>
      <c r="H98" s="232">
        <v>12</v>
      </c>
      <c r="I98" s="233"/>
      <c r="J98" s="229"/>
      <c r="K98" s="229"/>
      <c r="L98" s="234"/>
      <c r="M98" s="235"/>
      <c r="N98" s="236"/>
      <c r="O98" s="236"/>
      <c r="P98" s="236"/>
      <c r="Q98" s="236"/>
      <c r="R98" s="236"/>
      <c r="S98" s="236"/>
      <c r="T98" s="236"/>
      <c r="U98" s="237"/>
      <c r="V98" s="13"/>
      <c r="W98" s="13"/>
      <c r="X98" s="13"/>
      <c r="Y98" s="13"/>
      <c r="Z98" s="13"/>
      <c r="AA98" s="13"/>
      <c r="AB98" s="13"/>
      <c r="AC98" s="13"/>
      <c r="AD98" s="13"/>
      <c r="AE98" s="13"/>
      <c r="AT98" s="238" t="s">
        <v>222</v>
      </c>
      <c r="AU98" s="238" t="s">
        <v>80</v>
      </c>
      <c r="AV98" s="13" t="s">
        <v>217</v>
      </c>
      <c r="AW98" s="13" t="s">
        <v>41</v>
      </c>
      <c r="AX98" s="13" t="s">
        <v>87</v>
      </c>
      <c r="AY98" s="238" t="s">
        <v>218</v>
      </c>
    </row>
    <row r="99" s="2" customFormat="1">
      <c r="A99" s="40"/>
      <c r="B99" s="41"/>
      <c r="C99" s="199" t="s">
        <v>243</v>
      </c>
      <c r="D99" s="280" t="s">
        <v>212</v>
      </c>
      <c r="E99" s="200" t="s">
        <v>440</v>
      </c>
      <c r="F99" s="201" t="s">
        <v>708</v>
      </c>
      <c r="G99" s="202" t="s">
        <v>239</v>
      </c>
      <c r="H99" s="203">
        <v>6</v>
      </c>
      <c r="I99" s="204"/>
      <c r="J99" s="205">
        <f>ROUND(I99*H99,2)</f>
        <v>0</v>
      </c>
      <c r="K99" s="201" t="s">
        <v>216</v>
      </c>
      <c r="L99" s="46"/>
      <c r="M99" s="206" t="s">
        <v>39</v>
      </c>
      <c r="N99" s="207" t="s">
        <v>53</v>
      </c>
      <c r="O99" s="87"/>
      <c r="P99" s="208">
        <f>O99*H99</f>
        <v>0</v>
      </c>
      <c r="Q99" s="208">
        <v>0</v>
      </c>
      <c r="R99" s="208">
        <f>Q99*H99</f>
        <v>0</v>
      </c>
      <c r="S99" s="208">
        <v>0</v>
      </c>
      <c r="T99" s="208">
        <f>S99*H99</f>
        <v>0</v>
      </c>
      <c r="U99" s="209" t="s">
        <v>39</v>
      </c>
      <c r="V99" s="40"/>
      <c r="W99" s="40"/>
      <c r="X99" s="40"/>
      <c r="Y99" s="40"/>
      <c r="Z99" s="40"/>
      <c r="AA99" s="40"/>
      <c r="AB99" s="40"/>
      <c r="AC99" s="40"/>
      <c r="AD99" s="40"/>
      <c r="AE99" s="40"/>
      <c r="AR99" s="210" t="s">
        <v>217</v>
      </c>
      <c r="AT99" s="210" t="s">
        <v>212</v>
      </c>
      <c r="AU99" s="210" t="s">
        <v>80</v>
      </c>
      <c r="AY99" s="18" t="s">
        <v>218</v>
      </c>
      <c r="BE99" s="211">
        <f>IF(N99="základní",J99,0)</f>
        <v>0</v>
      </c>
      <c r="BF99" s="211">
        <f>IF(N99="snížená",J99,0)</f>
        <v>0</v>
      </c>
      <c r="BG99" s="211">
        <f>IF(N99="zákl. přenesená",J99,0)</f>
        <v>0</v>
      </c>
      <c r="BH99" s="211">
        <f>IF(N99="sníž. přenesená",J99,0)</f>
        <v>0</v>
      </c>
      <c r="BI99" s="211">
        <f>IF(N99="nulová",J99,0)</f>
        <v>0</v>
      </c>
      <c r="BJ99" s="18" t="s">
        <v>217</v>
      </c>
      <c r="BK99" s="211">
        <f>ROUND(I99*H99,2)</f>
        <v>0</v>
      </c>
      <c r="BL99" s="18" t="s">
        <v>217</v>
      </c>
      <c r="BM99" s="210" t="s">
        <v>709</v>
      </c>
    </row>
    <row r="100" s="2" customFormat="1">
      <c r="A100" s="40"/>
      <c r="B100" s="41"/>
      <c r="C100" s="42"/>
      <c r="D100" s="212" t="s">
        <v>220</v>
      </c>
      <c r="E100" s="42"/>
      <c r="F100" s="213" t="s">
        <v>442</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220</v>
      </c>
      <c r="AU100" s="18" t="s">
        <v>80</v>
      </c>
    </row>
    <row r="101" s="12" customFormat="1">
      <c r="A101" s="12"/>
      <c r="B101" s="217"/>
      <c r="C101" s="218"/>
      <c r="D101" s="212" t="s">
        <v>222</v>
      </c>
      <c r="E101" s="219" t="s">
        <v>39</v>
      </c>
      <c r="F101" s="220" t="s">
        <v>443</v>
      </c>
      <c r="G101" s="218"/>
      <c r="H101" s="221">
        <v>6</v>
      </c>
      <c r="I101" s="222"/>
      <c r="J101" s="218"/>
      <c r="K101" s="218"/>
      <c r="L101" s="223"/>
      <c r="M101" s="224"/>
      <c r="N101" s="225"/>
      <c r="O101" s="225"/>
      <c r="P101" s="225"/>
      <c r="Q101" s="225"/>
      <c r="R101" s="225"/>
      <c r="S101" s="225"/>
      <c r="T101" s="225"/>
      <c r="U101" s="226"/>
      <c r="V101" s="12"/>
      <c r="W101" s="12"/>
      <c r="X101" s="12"/>
      <c r="Y101" s="12"/>
      <c r="Z101" s="12"/>
      <c r="AA101" s="12"/>
      <c r="AB101" s="12"/>
      <c r="AC101" s="12"/>
      <c r="AD101" s="12"/>
      <c r="AE101" s="12"/>
      <c r="AT101" s="227" t="s">
        <v>222</v>
      </c>
      <c r="AU101" s="227" t="s">
        <v>80</v>
      </c>
      <c r="AV101" s="12" t="s">
        <v>89</v>
      </c>
      <c r="AW101" s="12" t="s">
        <v>41</v>
      </c>
      <c r="AX101" s="12" t="s">
        <v>80</v>
      </c>
      <c r="AY101" s="227" t="s">
        <v>218</v>
      </c>
    </row>
    <row r="102" s="13" customFormat="1">
      <c r="A102" s="13"/>
      <c r="B102" s="228"/>
      <c r="C102" s="229"/>
      <c r="D102" s="212" t="s">
        <v>222</v>
      </c>
      <c r="E102" s="230" t="s">
        <v>39</v>
      </c>
      <c r="F102" s="231" t="s">
        <v>224</v>
      </c>
      <c r="G102" s="229"/>
      <c r="H102" s="232">
        <v>6</v>
      </c>
      <c r="I102" s="233"/>
      <c r="J102" s="229"/>
      <c r="K102" s="229"/>
      <c r="L102" s="234"/>
      <c r="M102" s="235"/>
      <c r="N102" s="236"/>
      <c r="O102" s="236"/>
      <c r="P102" s="236"/>
      <c r="Q102" s="236"/>
      <c r="R102" s="236"/>
      <c r="S102" s="236"/>
      <c r="T102" s="236"/>
      <c r="U102" s="237"/>
      <c r="V102" s="13"/>
      <c r="W102" s="13"/>
      <c r="X102" s="13"/>
      <c r="Y102" s="13"/>
      <c r="Z102" s="13"/>
      <c r="AA102" s="13"/>
      <c r="AB102" s="13"/>
      <c r="AC102" s="13"/>
      <c r="AD102" s="13"/>
      <c r="AE102" s="13"/>
      <c r="AT102" s="238" t="s">
        <v>222</v>
      </c>
      <c r="AU102" s="238" t="s">
        <v>80</v>
      </c>
      <c r="AV102" s="13" t="s">
        <v>217</v>
      </c>
      <c r="AW102" s="13" t="s">
        <v>41</v>
      </c>
      <c r="AX102" s="13" t="s">
        <v>87</v>
      </c>
      <c r="AY102" s="238" t="s">
        <v>218</v>
      </c>
    </row>
    <row r="103" s="2" customFormat="1">
      <c r="A103" s="40"/>
      <c r="B103" s="41"/>
      <c r="C103" s="199" t="s">
        <v>248</v>
      </c>
      <c r="D103" s="280" t="s">
        <v>212</v>
      </c>
      <c r="E103" s="200" t="s">
        <v>444</v>
      </c>
      <c r="F103" s="201" t="s">
        <v>710</v>
      </c>
      <c r="G103" s="202" t="s">
        <v>239</v>
      </c>
      <c r="H103" s="203">
        <v>18</v>
      </c>
      <c r="I103" s="204"/>
      <c r="J103" s="205">
        <f>ROUND(I103*H103,2)</f>
        <v>0</v>
      </c>
      <c r="K103" s="201" t="s">
        <v>216</v>
      </c>
      <c r="L103" s="46"/>
      <c r="M103" s="206" t="s">
        <v>39</v>
      </c>
      <c r="N103" s="207" t="s">
        <v>53</v>
      </c>
      <c r="O103" s="87"/>
      <c r="P103" s="208">
        <f>O103*H103</f>
        <v>0</v>
      </c>
      <c r="Q103" s="208">
        <v>0</v>
      </c>
      <c r="R103" s="208">
        <f>Q103*H103</f>
        <v>0</v>
      </c>
      <c r="S103" s="208">
        <v>0</v>
      </c>
      <c r="T103" s="208">
        <f>S103*H103</f>
        <v>0</v>
      </c>
      <c r="U103" s="209" t="s">
        <v>39</v>
      </c>
      <c r="V103" s="40"/>
      <c r="W103" s="40"/>
      <c r="X103" s="40"/>
      <c r="Y103" s="40"/>
      <c r="Z103" s="40"/>
      <c r="AA103" s="40"/>
      <c r="AB103" s="40"/>
      <c r="AC103" s="40"/>
      <c r="AD103" s="40"/>
      <c r="AE103" s="40"/>
      <c r="AR103" s="210" t="s">
        <v>217</v>
      </c>
      <c r="AT103" s="210" t="s">
        <v>212</v>
      </c>
      <c r="AU103" s="210" t="s">
        <v>80</v>
      </c>
      <c r="AY103" s="18" t="s">
        <v>218</v>
      </c>
      <c r="BE103" s="211">
        <f>IF(N103="základní",J103,0)</f>
        <v>0</v>
      </c>
      <c r="BF103" s="211">
        <f>IF(N103="snížená",J103,0)</f>
        <v>0</v>
      </c>
      <c r="BG103" s="211">
        <f>IF(N103="zákl. přenesená",J103,0)</f>
        <v>0</v>
      </c>
      <c r="BH103" s="211">
        <f>IF(N103="sníž. přenesená",J103,0)</f>
        <v>0</v>
      </c>
      <c r="BI103" s="211">
        <f>IF(N103="nulová",J103,0)</f>
        <v>0</v>
      </c>
      <c r="BJ103" s="18" t="s">
        <v>217</v>
      </c>
      <c r="BK103" s="211">
        <f>ROUND(I103*H103,2)</f>
        <v>0</v>
      </c>
      <c r="BL103" s="18" t="s">
        <v>217</v>
      </c>
      <c r="BM103" s="210" t="s">
        <v>711</v>
      </c>
    </row>
    <row r="104" s="2" customFormat="1">
      <c r="A104" s="40"/>
      <c r="B104" s="41"/>
      <c r="C104" s="42"/>
      <c r="D104" s="212" t="s">
        <v>220</v>
      </c>
      <c r="E104" s="42"/>
      <c r="F104" s="213" t="s">
        <v>446</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220</v>
      </c>
      <c r="AU104" s="18" t="s">
        <v>80</v>
      </c>
    </row>
    <row r="105" s="2" customFormat="1" ht="16.5" customHeight="1">
      <c r="A105" s="40"/>
      <c r="B105" s="41"/>
      <c r="C105" s="199" t="s">
        <v>254</v>
      </c>
      <c r="D105" s="199" t="s">
        <v>212</v>
      </c>
      <c r="E105" s="200" t="s">
        <v>712</v>
      </c>
      <c r="F105" s="201" t="s">
        <v>713</v>
      </c>
      <c r="G105" s="202" t="s">
        <v>273</v>
      </c>
      <c r="H105" s="203">
        <v>10</v>
      </c>
      <c r="I105" s="204"/>
      <c r="J105" s="205">
        <f>ROUND(I105*H105,2)</f>
        <v>0</v>
      </c>
      <c r="K105" s="201" t="s">
        <v>216</v>
      </c>
      <c r="L105" s="46"/>
      <c r="M105" s="206" t="s">
        <v>39</v>
      </c>
      <c r="N105" s="207" t="s">
        <v>53</v>
      </c>
      <c r="O105" s="87"/>
      <c r="P105" s="208">
        <f>O105*H105</f>
        <v>0</v>
      </c>
      <c r="Q105" s="208">
        <v>0</v>
      </c>
      <c r="R105" s="208">
        <f>Q105*H105</f>
        <v>0</v>
      </c>
      <c r="S105" s="208">
        <v>0</v>
      </c>
      <c r="T105" s="208">
        <f>S105*H105</f>
        <v>0</v>
      </c>
      <c r="U105" s="209" t="s">
        <v>39</v>
      </c>
      <c r="V105" s="40"/>
      <c r="W105" s="40"/>
      <c r="X105" s="40"/>
      <c r="Y105" s="40"/>
      <c r="Z105" s="40"/>
      <c r="AA105" s="40"/>
      <c r="AB105" s="40"/>
      <c r="AC105" s="40"/>
      <c r="AD105" s="40"/>
      <c r="AE105" s="40"/>
      <c r="AR105" s="210" t="s">
        <v>217</v>
      </c>
      <c r="AT105" s="210" t="s">
        <v>212</v>
      </c>
      <c r="AU105" s="210" t="s">
        <v>80</v>
      </c>
      <c r="AY105" s="18" t="s">
        <v>218</v>
      </c>
      <c r="BE105" s="211">
        <f>IF(N105="základní",J105,0)</f>
        <v>0</v>
      </c>
      <c r="BF105" s="211">
        <f>IF(N105="snížená",J105,0)</f>
        <v>0</v>
      </c>
      <c r="BG105" s="211">
        <f>IF(N105="zákl. přenesená",J105,0)</f>
        <v>0</v>
      </c>
      <c r="BH105" s="211">
        <f>IF(N105="sníž. přenesená",J105,0)</f>
        <v>0</v>
      </c>
      <c r="BI105" s="211">
        <f>IF(N105="nulová",J105,0)</f>
        <v>0</v>
      </c>
      <c r="BJ105" s="18" t="s">
        <v>217</v>
      </c>
      <c r="BK105" s="211">
        <f>ROUND(I105*H105,2)</f>
        <v>0</v>
      </c>
      <c r="BL105" s="18" t="s">
        <v>217</v>
      </c>
      <c r="BM105" s="210" t="s">
        <v>246</v>
      </c>
    </row>
    <row r="106" s="2" customFormat="1">
      <c r="A106" s="40"/>
      <c r="B106" s="41"/>
      <c r="C106" s="42"/>
      <c r="D106" s="212" t="s">
        <v>220</v>
      </c>
      <c r="E106" s="42"/>
      <c r="F106" s="213" t="s">
        <v>714</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220</v>
      </c>
      <c r="AU106" s="18" t="s">
        <v>80</v>
      </c>
    </row>
    <row r="107" s="2" customFormat="1">
      <c r="A107" s="40"/>
      <c r="B107" s="41"/>
      <c r="C107" s="42"/>
      <c r="D107" s="212" t="s">
        <v>234</v>
      </c>
      <c r="E107" s="42"/>
      <c r="F107" s="239" t="s">
        <v>715</v>
      </c>
      <c r="G107" s="42"/>
      <c r="H107" s="42"/>
      <c r="I107" s="214"/>
      <c r="J107" s="42"/>
      <c r="K107" s="42"/>
      <c r="L107" s="46"/>
      <c r="M107" s="215"/>
      <c r="N107" s="216"/>
      <c r="O107" s="87"/>
      <c r="P107" s="87"/>
      <c r="Q107" s="87"/>
      <c r="R107" s="87"/>
      <c r="S107" s="87"/>
      <c r="T107" s="87"/>
      <c r="U107" s="88"/>
      <c r="V107" s="40"/>
      <c r="W107" s="40"/>
      <c r="X107" s="40"/>
      <c r="Y107" s="40"/>
      <c r="Z107" s="40"/>
      <c r="AA107" s="40"/>
      <c r="AB107" s="40"/>
      <c r="AC107" s="40"/>
      <c r="AD107" s="40"/>
      <c r="AE107" s="40"/>
      <c r="AT107" s="18" t="s">
        <v>234</v>
      </c>
      <c r="AU107" s="18" t="s">
        <v>80</v>
      </c>
    </row>
    <row r="108" s="2" customFormat="1">
      <c r="A108" s="40"/>
      <c r="B108" s="41"/>
      <c r="C108" s="199" t="s">
        <v>219</v>
      </c>
      <c r="D108" s="199" t="s">
        <v>212</v>
      </c>
      <c r="E108" s="200" t="s">
        <v>447</v>
      </c>
      <c r="F108" s="201" t="s">
        <v>716</v>
      </c>
      <c r="G108" s="202" t="s">
        <v>273</v>
      </c>
      <c r="H108" s="203">
        <v>44</v>
      </c>
      <c r="I108" s="204"/>
      <c r="J108" s="205">
        <f>ROUND(I108*H108,2)</f>
        <v>0</v>
      </c>
      <c r="K108" s="201" t="s">
        <v>216</v>
      </c>
      <c r="L108" s="46"/>
      <c r="M108" s="206" t="s">
        <v>39</v>
      </c>
      <c r="N108" s="207" t="s">
        <v>53</v>
      </c>
      <c r="O108" s="87"/>
      <c r="P108" s="208">
        <f>O108*H108</f>
        <v>0</v>
      </c>
      <c r="Q108" s="208">
        <v>0</v>
      </c>
      <c r="R108" s="208">
        <f>Q108*H108</f>
        <v>0</v>
      </c>
      <c r="S108" s="208">
        <v>0</v>
      </c>
      <c r="T108" s="208">
        <f>S108*H108</f>
        <v>0</v>
      </c>
      <c r="U108" s="209" t="s">
        <v>39</v>
      </c>
      <c r="V108" s="40"/>
      <c r="W108" s="40"/>
      <c r="X108" s="40"/>
      <c r="Y108" s="40"/>
      <c r="Z108" s="40"/>
      <c r="AA108" s="40"/>
      <c r="AB108" s="40"/>
      <c r="AC108" s="40"/>
      <c r="AD108" s="40"/>
      <c r="AE108" s="40"/>
      <c r="AR108" s="210" t="s">
        <v>217</v>
      </c>
      <c r="AT108" s="210" t="s">
        <v>212</v>
      </c>
      <c r="AU108" s="210" t="s">
        <v>80</v>
      </c>
      <c r="AY108" s="18" t="s">
        <v>218</v>
      </c>
      <c r="BE108" s="211">
        <f>IF(N108="základní",J108,0)</f>
        <v>0</v>
      </c>
      <c r="BF108" s="211">
        <f>IF(N108="snížená",J108,0)</f>
        <v>0</v>
      </c>
      <c r="BG108" s="211">
        <f>IF(N108="zákl. přenesená",J108,0)</f>
        <v>0</v>
      </c>
      <c r="BH108" s="211">
        <f>IF(N108="sníž. přenesená",J108,0)</f>
        <v>0</v>
      </c>
      <c r="BI108" s="211">
        <f>IF(N108="nulová",J108,0)</f>
        <v>0</v>
      </c>
      <c r="BJ108" s="18" t="s">
        <v>217</v>
      </c>
      <c r="BK108" s="211">
        <f>ROUND(I108*H108,2)</f>
        <v>0</v>
      </c>
      <c r="BL108" s="18" t="s">
        <v>217</v>
      </c>
      <c r="BM108" s="210" t="s">
        <v>318</v>
      </c>
    </row>
    <row r="109" s="2" customFormat="1">
      <c r="A109" s="40"/>
      <c r="B109" s="41"/>
      <c r="C109" s="42"/>
      <c r="D109" s="212" t="s">
        <v>220</v>
      </c>
      <c r="E109" s="42"/>
      <c r="F109" s="213" t="s">
        <v>449</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220</v>
      </c>
      <c r="AU109" s="18" t="s">
        <v>80</v>
      </c>
    </row>
    <row r="110" s="2" customFormat="1">
      <c r="A110" s="40"/>
      <c r="B110" s="41"/>
      <c r="C110" s="42"/>
      <c r="D110" s="212" t="s">
        <v>234</v>
      </c>
      <c r="E110" s="42"/>
      <c r="F110" s="239" t="s">
        <v>717</v>
      </c>
      <c r="G110" s="42"/>
      <c r="H110" s="42"/>
      <c r="I110" s="214"/>
      <c r="J110" s="42"/>
      <c r="K110" s="42"/>
      <c r="L110" s="46"/>
      <c r="M110" s="215"/>
      <c r="N110" s="216"/>
      <c r="O110" s="87"/>
      <c r="P110" s="87"/>
      <c r="Q110" s="87"/>
      <c r="R110" s="87"/>
      <c r="S110" s="87"/>
      <c r="T110" s="87"/>
      <c r="U110" s="88"/>
      <c r="V110" s="40"/>
      <c r="W110" s="40"/>
      <c r="X110" s="40"/>
      <c r="Y110" s="40"/>
      <c r="Z110" s="40"/>
      <c r="AA110" s="40"/>
      <c r="AB110" s="40"/>
      <c r="AC110" s="40"/>
      <c r="AD110" s="40"/>
      <c r="AE110" s="40"/>
      <c r="AT110" s="18" t="s">
        <v>234</v>
      </c>
      <c r="AU110" s="18" t="s">
        <v>80</v>
      </c>
    </row>
    <row r="111" s="2" customFormat="1" ht="16.5" customHeight="1">
      <c r="A111" s="40"/>
      <c r="B111" s="41"/>
      <c r="C111" s="199" t="s">
        <v>266</v>
      </c>
      <c r="D111" s="199" t="s">
        <v>212</v>
      </c>
      <c r="E111" s="200" t="s">
        <v>455</v>
      </c>
      <c r="F111" s="201" t="s">
        <v>718</v>
      </c>
      <c r="G111" s="202" t="s">
        <v>273</v>
      </c>
      <c r="H111" s="203">
        <v>48</v>
      </c>
      <c r="I111" s="204"/>
      <c r="J111" s="205">
        <f>ROUND(I111*H111,2)</f>
        <v>0</v>
      </c>
      <c r="K111" s="201" t="s">
        <v>216</v>
      </c>
      <c r="L111" s="46"/>
      <c r="M111" s="206" t="s">
        <v>39</v>
      </c>
      <c r="N111" s="207" t="s">
        <v>53</v>
      </c>
      <c r="O111" s="87"/>
      <c r="P111" s="208">
        <f>O111*H111</f>
        <v>0</v>
      </c>
      <c r="Q111" s="208">
        <v>0</v>
      </c>
      <c r="R111" s="208">
        <f>Q111*H111</f>
        <v>0</v>
      </c>
      <c r="S111" s="208">
        <v>0</v>
      </c>
      <c r="T111" s="208">
        <f>S111*H111</f>
        <v>0</v>
      </c>
      <c r="U111" s="209" t="s">
        <v>39</v>
      </c>
      <c r="V111" s="40"/>
      <c r="W111" s="40"/>
      <c r="X111" s="40"/>
      <c r="Y111" s="40"/>
      <c r="Z111" s="40"/>
      <c r="AA111" s="40"/>
      <c r="AB111" s="40"/>
      <c r="AC111" s="40"/>
      <c r="AD111" s="40"/>
      <c r="AE111" s="40"/>
      <c r="AR111" s="210" t="s">
        <v>217</v>
      </c>
      <c r="AT111" s="210" t="s">
        <v>212</v>
      </c>
      <c r="AU111" s="210" t="s">
        <v>80</v>
      </c>
      <c r="AY111" s="18" t="s">
        <v>218</v>
      </c>
      <c r="BE111" s="211">
        <f>IF(N111="základní",J111,0)</f>
        <v>0</v>
      </c>
      <c r="BF111" s="211">
        <f>IF(N111="snížená",J111,0)</f>
        <v>0</v>
      </c>
      <c r="BG111" s="211">
        <f>IF(N111="zákl. přenesená",J111,0)</f>
        <v>0</v>
      </c>
      <c r="BH111" s="211">
        <f>IF(N111="sníž. přenesená",J111,0)</f>
        <v>0</v>
      </c>
      <c r="BI111" s="211">
        <f>IF(N111="nulová",J111,0)</f>
        <v>0</v>
      </c>
      <c r="BJ111" s="18" t="s">
        <v>217</v>
      </c>
      <c r="BK111" s="211">
        <f>ROUND(I111*H111,2)</f>
        <v>0</v>
      </c>
      <c r="BL111" s="18" t="s">
        <v>217</v>
      </c>
      <c r="BM111" s="210" t="s">
        <v>330</v>
      </c>
    </row>
    <row r="112" s="2" customFormat="1">
      <c r="A112" s="40"/>
      <c r="B112" s="41"/>
      <c r="C112" s="42"/>
      <c r="D112" s="212" t="s">
        <v>220</v>
      </c>
      <c r="E112" s="42"/>
      <c r="F112" s="213" t="s">
        <v>457</v>
      </c>
      <c r="G112" s="42"/>
      <c r="H112" s="42"/>
      <c r="I112" s="214"/>
      <c r="J112" s="42"/>
      <c r="K112" s="42"/>
      <c r="L112" s="46"/>
      <c r="M112" s="215"/>
      <c r="N112" s="216"/>
      <c r="O112" s="87"/>
      <c r="P112" s="87"/>
      <c r="Q112" s="87"/>
      <c r="R112" s="87"/>
      <c r="S112" s="87"/>
      <c r="T112" s="87"/>
      <c r="U112" s="88"/>
      <c r="V112" s="40"/>
      <c r="W112" s="40"/>
      <c r="X112" s="40"/>
      <c r="Y112" s="40"/>
      <c r="Z112" s="40"/>
      <c r="AA112" s="40"/>
      <c r="AB112" s="40"/>
      <c r="AC112" s="40"/>
      <c r="AD112" s="40"/>
      <c r="AE112" s="40"/>
      <c r="AT112" s="18" t="s">
        <v>220</v>
      </c>
      <c r="AU112" s="18" t="s">
        <v>80</v>
      </c>
    </row>
    <row r="113" s="2" customFormat="1">
      <c r="A113" s="40"/>
      <c r="B113" s="41"/>
      <c r="C113" s="42"/>
      <c r="D113" s="212" t="s">
        <v>234</v>
      </c>
      <c r="E113" s="42"/>
      <c r="F113" s="239" t="s">
        <v>458</v>
      </c>
      <c r="G113" s="42"/>
      <c r="H113" s="42"/>
      <c r="I113" s="214"/>
      <c r="J113" s="42"/>
      <c r="K113" s="42"/>
      <c r="L113" s="46"/>
      <c r="M113" s="215"/>
      <c r="N113" s="216"/>
      <c r="O113" s="87"/>
      <c r="P113" s="87"/>
      <c r="Q113" s="87"/>
      <c r="R113" s="87"/>
      <c r="S113" s="87"/>
      <c r="T113" s="87"/>
      <c r="U113" s="88"/>
      <c r="V113" s="40"/>
      <c r="W113" s="40"/>
      <c r="X113" s="40"/>
      <c r="Y113" s="40"/>
      <c r="Z113" s="40"/>
      <c r="AA113" s="40"/>
      <c r="AB113" s="40"/>
      <c r="AC113" s="40"/>
      <c r="AD113" s="40"/>
      <c r="AE113" s="40"/>
      <c r="AT113" s="18" t="s">
        <v>234</v>
      </c>
      <c r="AU113" s="18" t="s">
        <v>80</v>
      </c>
    </row>
    <row r="114" s="2" customFormat="1" ht="16.5" customHeight="1">
      <c r="A114" s="40"/>
      <c r="B114" s="41"/>
      <c r="C114" s="199" t="s">
        <v>227</v>
      </c>
      <c r="D114" s="199" t="s">
        <v>212</v>
      </c>
      <c r="E114" s="200" t="s">
        <v>249</v>
      </c>
      <c r="F114" s="201" t="s">
        <v>250</v>
      </c>
      <c r="G114" s="202" t="s">
        <v>239</v>
      </c>
      <c r="H114" s="203">
        <v>24</v>
      </c>
      <c r="I114" s="204"/>
      <c r="J114" s="205">
        <f>ROUND(I114*H114,2)</f>
        <v>0</v>
      </c>
      <c r="K114" s="201" t="s">
        <v>216</v>
      </c>
      <c r="L114" s="46"/>
      <c r="M114" s="206" t="s">
        <v>39</v>
      </c>
      <c r="N114" s="207" t="s">
        <v>53</v>
      </c>
      <c r="O114" s="87"/>
      <c r="P114" s="208">
        <f>O114*H114</f>
        <v>0</v>
      </c>
      <c r="Q114" s="208">
        <v>0</v>
      </c>
      <c r="R114" s="208">
        <f>Q114*H114</f>
        <v>0</v>
      </c>
      <c r="S114" s="208">
        <v>0</v>
      </c>
      <c r="T114" s="208">
        <f>S114*H114</f>
        <v>0</v>
      </c>
      <c r="U114" s="209" t="s">
        <v>39</v>
      </c>
      <c r="V114" s="40"/>
      <c r="W114" s="40"/>
      <c r="X114" s="40"/>
      <c r="Y114" s="40"/>
      <c r="Z114" s="40"/>
      <c r="AA114" s="40"/>
      <c r="AB114" s="40"/>
      <c r="AC114" s="40"/>
      <c r="AD114" s="40"/>
      <c r="AE114" s="40"/>
      <c r="AR114" s="210" t="s">
        <v>217</v>
      </c>
      <c r="AT114" s="210" t="s">
        <v>212</v>
      </c>
      <c r="AU114" s="210" t="s">
        <v>80</v>
      </c>
      <c r="AY114" s="18" t="s">
        <v>218</v>
      </c>
      <c r="BE114" s="211">
        <f>IF(N114="základní",J114,0)</f>
        <v>0</v>
      </c>
      <c r="BF114" s="211">
        <f>IF(N114="snížená",J114,0)</f>
        <v>0</v>
      </c>
      <c r="BG114" s="211">
        <f>IF(N114="zákl. přenesená",J114,0)</f>
        <v>0</v>
      </c>
      <c r="BH114" s="211">
        <f>IF(N114="sníž. přenesená",J114,0)</f>
        <v>0</v>
      </c>
      <c r="BI114" s="211">
        <f>IF(N114="nulová",J114,0)</f>
        <v>0</v>
      </c>
      <c r="BJ114" s="18" t="s">
        <v>217</v>
      </c>
      <c r="BK114" s="211">
        <f>ROUND(I114*H114,2)</f>
        <v>0</v>
      </c>
      <c r="BL114" s="18" t="s">
        <v>217</v>
      </c>
      <c r="BM114" s="210" t="s">
        <v>251</v>
      </c>
    </row>
    <row r="115" s="2" customFormat="1">
      <c r="A115" s="40"/>
      <c r="B115" s="41"/>
      <c r="C115" s="42"/>
      <c r="D115" s="212" t="s">
        <v>220</v>
      </c>
      <c r="E115" s="42"/>
      <c r="F115" s="213" t="s">
        <v>252</v>
      </c>
      <c r="G115" s="42"/>
      <c r="H115" s="42"/>
      <c r="I115" s="214"/>
      <c r="J115" s="42"/>
      <c r="K115" s="42"/>
      <c r="L115" s="46"/>
      <c r="M115" s="215"/>
      <c r="N115" s="216"/>
      <c r="O115" s="87"/>
      <c r="P115" s="87"/>
      <c r="Q115" s="87"/>
      <c r="R115" s="87"/>
      <c r="S115" s="87"/>
      <c r="T115" s="87"/>
      <c r="U115" s="88"/>
      <c r="V115" s="40"/>
      <c r="W115" s="40"/>
      <c r="X115" s="40"/>
      <c r="Y115" s="40"/>
      <c r="Z115" s="40"/>
      <c r="AA115" s="40"/>
      <c r="AB115" s="40"/>
      <c r="AC115" s="40"/>
      <c r="AD115" s="40"/>
      <c r="AE115" s="40"/>
      <c r="AT115" s="18" t="s">
        <v>220</v>
      </c>
      <c r="AU115" s="18" t="s">
        <v>80</v>
      </c>
    </row>
    <row r="116" s="2" customFormat="1" ht="16.5" customHeight="1">
      <c r="A116" s="40"/>
      <c r="B116" s="41"/>
      <c r="C116" s="199" t="s">
        <v>278</v>
      </c>
      <c r="D116" s="199" t="s">
        <v>212</v>
      </c>
      <c r="E116" s="200" t="s">
        <v>719</v>
      </c>
      <c r="F116" s="201" t="s">
        <v>720</v>
      </c>
      <c r="G116" s="202" t="s">
        <v>721</v>
      </c>
      <c r="H116" s="203">
        <v>20</v>
      </c>
      <c r="I116" s="204"/>
      <c r="J116" s="205">
        <f>ROUND(I116*H116,2)</f>
        <v>0</v>
      </c>
      <c r="K116" s="201" t="s">
        <v>216</v>
      </c>
      <c r="L116" s="46"/>
      <c r="M116" s="206" t="s">
        <v>39</v>
      </c>
      <c r="N116" s="207" t="s">
        <v>53</v>
      </c>
      <c r="O116" s="87"/>
      <c r="P116" s="208">
        <f>O116*H116</f>
        <v>0</v>
      </c>
      <c r="Q116" s="208">
        <v>0</v>
      </c>
      <c r="R116" s="208">
        <f>Q116*H116</f>
        <v>0</v>
      </c>
      <c r="S116" s="208">
        <v>0</v>
      </c>
      <c r="T116" s="208">
        <f>S116*H116</f>
        <v>0</v>
      </c>
      <c r="U116" s="209" t="s">
        <v>39</v>
      </c>
      <c r="V116" s="40"/>
      <c r="W116" s="40"/>
      <c r="X116" s="40"/>
      <c r="Y116" s="40"/>
      <c r="Z116" s="40"/>
      <c r="AA116" s="40"/>
      <c r="AB116" s="40"/>
      <c r="AC116" s="40"/>
      <c r="AD116" s="40"/>
      <c r="AE116" s="40"/>
      <c r="AR116" s="210" t="s">
        <v>217</v>
      </c>
      <c r="AT116" s="210" t="s">
        <v>212</v>
      </c>
      <c r="AU116" s="210" t="s">
        <v>80</v>
      </c>
      <c r="AY116" s="18" t="s">
        <v>218</v>
      </c>
      <c r="BE116" s="211">
        <f>IF(N116="základní",J116,0)</f>
        <v>0</v>
      </c>
      <c r="BF116" s="211">
        <f>IF(N116="snížená",J116,0)</f>
        <v>0</v>
      </c>
      <c r="BG116" s="211">
        <f>IF(N116="zákl. přenesená",J116,0)</f>
        <v>0</v>
      </c>
      <c r="BH116" s="211">
        <f>IF(N116="sníž. přenesená",J116,0)</f>
        <v>0</v>
      </c>
      <c r="BI116" s="211">
        <f>IF(N116="nulová",J116,0)</f>
        <v>0</v>
      </c>
      <c r="BJ116" s="18" t="s">
        <v>217</v>
      </c>
      <c r="BK116" s="211">
        <f>ROUND(I116*H116,2)</f>
        <v>0</v>
      </c>
      <c r="BL116" s="18" t="s">
        <v>217</v>
      </c>
      <c r="BM116" s="210" t="s">
        <v>351</v>
      </c>
    </row>
    <row r="117" s="2" customFormat="1">
      <c r="A117" s="40"/>
      <c r="B117" s="41"/>
      <c r="C117" s="42"/>
      <c r="D117" s="212" t="s">
        <v>220</v>
      </c>
      <c r="E117" s="42"/>
      <c r="F117" s="213" t="s">
        <v>722</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220</v>
      </c>
      <c r="AU117" s="18" t="s">
        <v>80</v>
      </c>
    </row>
    <row r="118" s="2" customFormat="1">
      <c r="A118" s="40"/>
      <c r="B118" s="41"/>
      <c r="C118" s="42"/>
      <c r="D118" s="212" t="s">
        <v>234</v>
      </c>
      <c r="E118" s="42"/>
      <c r="F118" s="239" t="s">
        <v>723</v>
      </c>
      <c r="G118" s="42"/>
      <c r="H118" s="42"/>
      <c r="I118" s="214"/>
      <c r="J118" s="42"/>
      <c r="K118" s="42"/>
      <c r="L118" s="46"/>
      <c r="M118" s="215"/>
      <c r="N118" s="216"/>
      <c r="O118" s="87"/>
      <c r="P118" s="87"/>
      <c r="Q118" s="87"/>
      <c r="R118" s="87"/>
      <c r="S118" s="87"/>
      <c r="T118" s="87"/>
      <c r="U118" s="88"/>
      <c r="V118" s="40"/>
      <c r="W118" s="40"/>
      <c r="X118" s="40"/>
      <c r="Y118" s="40"/>
      <c r="Z118" s="40"/>
      <c r="AA118" s="40"/>
      <c r="AB118" s="40"/>
      <c r="AC118" s="40"/>
      <c r="AD118" s="40"/>
      <c r="AE118" s="40"/>
      <c r="AT118" s="18" t="s">
        <v>234</v>
      </c>
      <c r="AU118" s="18" t="s">
        <v>80</v>
      </c>
    </row>
    <row r="119" s="2" customFormat="1">
      <c r="A119" s="40"/>
      <c r="B119" s="41"/>
      <c r="C119" s="199" t="s">
        <v>232</v>
      </c>
      <c r="D119" s="199" t="s">
        <v>212</v>
      </c>
      <c r="E119" s="200" t="s">
        <v>460</v>
      </c>
      <c r="F119" s="201" t="s">
        <v>724</v>
      </c>
      <c r="G119" s="202" t="s">
        <v>273</v>
      </c>
      <c r="H119" s="203">
        <v>53.607999999999997</v>
      </c>
      <c r="I119" s="204"/>
      <c r="J119" s="205">
        <f>ROUND(I119*H119,2)</f>
        <v>0</v>
      </c>
      <c r="K119" s="201" t="s">
        <v>216</v>
      </c>
      <c r="L119" s="46"/>
      <c r="M119" s="206" t="s">
        <v>39</v>
      </c>
      <c r="N119" s="207" t="s">
        <v>53</v>
      </c>
      <c r="O119" s="87"/>
      <c r="P119" s="208">
        <f>O119*H119</f>
        <v>0</v>
      </c>
      <c r="Q119" s="208">
        <v>0</v>
      </c>
      <c r="R119" s="208">
        <f>Q119*H119</f>
        <v>0</v>
      </c>
      <c r="S119" s="208">
        <v>0</v>
      </c>
      <c r="T119" s="208">
        <f>S119*H119</f>
        <v>0</v>
      </c>
      <c r="U119" s="209" t="s">
        <v>39</v>
      </c>
      <c r="V119" s="40"/>
      <c r="W119" s="40"/>
      <c r="X119" s="40"/>
      <c r="Y119" s="40"/>
      <c r="Z119" s="40"/>
      <c r="AA119" s="40"/>
      <c r="AB119" s="40"/>
      <c r="AC119" s="40"/>
      <c r="AD119" s="40"/>
      <c r="AE119" s="40"/>
      <c r="AR119" s="210" t="s">
        <v>217</v>
      </c>
      <c r="AT119" s="210" t="s">
        <v>212</v>
      </c>
      <c r="AU119" s="210" t="s">
        <v>80</v>
      </c>
      <c r="AY119" s="18" t="s">
        <v>218</v>
      </c>
      <c r="BE119" s="211">
        <f>IF(N119="základní",J119,0)</f>
        <v>0</v>
      </c>
      <c r="BF119" s="211">
        <f>IF(N119="snížená",J119,0)</f>
        <v>0</v>
      </c>
      <c r="BG119" s="211">
        <f>IF(N119="zákl. přenesená",J119,0)</f>
        <v>0</v>
      </c>
      <c r="BH119" s="211">
        <f>IF(N119="sníž. přenesená",J119,0)</f>
        <v>0</v>
      </c>
      <c r="BI119" s="211">
        <f>IF(N119="nulová",J119,0)</f>
        <v>0</v>
      </c>
      <c r="BJ119" s="18" t="s">
        <v>217</v>
      </c>
      <c r="BK119" s="211">
        <f>ROUND(I119*H119,2)</f>
        <v>0</v>
      </c>
      <c r="BL119" s="18" t="s">
        <v>217</v>
      </c>
      <c r="BM119" s="210" t="s">
        <v>375</v>
      </c>
    </row>
    <row r="120" s="2" customFormat="1">
      <c r="A120" s="40"/>
      <c r="B120" s="41"/>
      <c r="C120" s="42"/>
      <c r="D120" s="212" t="s">
        <v>220</v>
      </c>
      <c r="E120" s="42"/>
      <c r="F120" s="213" t="s">
        <v>725</v>
      </c>
      <c r="G120" s="42"/>
      <c r="H120" s="42"/>
      <c r="I120" s="214"/>
      <c r="J120" s="42"/>
      <c r="K120" s="42"/>
      <c r="L120" s="46"/>
      <c r="M120" s="215"/>
      <c r="N120" s="216"/>
      <c r="O120" s="87"/>
      <c r="P120" s="87"/>
      <c r="Q120" s="87"/>
      <c r="R120" s="87"/>
      <c r="S120" s="87"/>
      <c r="T120" s="87"/>
      <c r="U120" s="88"/>
      <c r="V120" s="40"/>
      <c r="W120" s="40"/>
      <c r="X120" s="40"/>
      <c r="Y120" s="40"/>
      <c r="Z120" s="40"/>
      <c r="AA120" s="40"/>
      <c r="AB120" s="40"/>
      <c r="AC120" s="40"/>
      <c r="AD120" s="40"/>
      <c r="AE120" s="40"/>
      <c r="AT120" s="18" t="s">
        <v>220</v>
      </c>
      <c r="AU120" s="18" t="s">
        <v>80</v>
      </c>
    </row>
    <row r="121" s="2" customFormat="1">
      <c r="A121" s="40"/>
      <c r="B121" s="41"/>
      <c r="C121" s="199" t="s">
        <v>288</v>
      </c>
      <c r="D121" s="199" t="s">
        <v>212</v>
      </c>
      <c r="E121" s="200" t="s">
        <v>464</v>
      </c>
      <c r="F121" s="201" t="s">
        <v>726</v>
      </c>
      <c r="G121" s="202" t="s">
        <v>263</v>
      </c>
      <c r="H121" s="203">
        <v>24</v>
      </c>
      <c r="I121" s="204"/>
      <c r="J121" s="205">
        <f>ROUND(I121*H121,2)</f>
        <v>0</v>
      </c>
      <c r="K121" s="201" t="s">
        <v>216</v>
      </c>
      <c r="L121" s="46"/>
      <c r="M121" s="206" t="s">
        <v>39</v>
      </c>
      <c r="N121" s="207" t="s">
        <v>53</v>
      </c>
      <c r="O121" s="87"/>
      <c r="P121" s="208">
        <f>O121*H121</f>
        <v>0</v>
      </c>
      <c r="Q121" s="208">
        <v>0</v>
      </c>
      <c r="R121" s="208">
        <f>Q121*H121</f>
        <v>0</v>
      </c>
      <c r="S121" s="208">
        <v>0</v>
      </c>
      <c r="T121" s="208">
        <f>S121*H121</f>
        <v>0</v>
      </c>
      <c r="U121" s="209" t="s">
        <v>39</v>
      </c>
      <c r="V121" s="40"/>
      <c r="W121" s="40"/>
      <c r="X121" s="40"/>
      <c r="Y121" s="40"/>
      <c r="Z121" s="40"/>
      <c r="AA121" s="40"/>
      <c r="AB121" s="40"/>
      <c r="AC121" s="40"/>
      <c r="AD121" s="40"/>
      <c r="AE121" s="40"/>
      <c r="AR121" s="210" t="s">
        <v>217</v>
      </c>
      <c r="AT121" s="210" t="s">
        <v>212</v>
      </c>
      <c r="AU121" s="210" t="s">
        <v>80</v>
      </c>
      <c r="AY121" s="18" t="s">
        <v>218</v>
      </c>
      <c r="BE121" s="211">
        <f>IF(N121="základní",J121,0)</f>
        <v>0</v>
      </c>
      <c r="BF121" s="211">
        <f>IF(N121="snížená",J121,0)</f>
        <v>0</v>
      </c>
      <c r="BG121" s="211">
        <f>IF(N121="zákl. přenesená",J121,0)</f>
        <v>0</v>
      </c>
      <c r="BH121" s="211">
        <f>IF(N121="sníž. přenesená",J121,0)</f>
        <v>0</v>
      </c>
      <c r="BI121" s="211">
        <f>IF(N121="nulová",J121,0)</f>
        <v>0</v>
      </c>
      <c r="BJ121" s="18" t="s">
        <v>217</v>
      </c>
      <c r="BK121" s="211">
        <f>ROUND(I121*H121,2)</f>
        <v>0</v>
      </c>
      <c r="BL121" s="18" t="s">
        <v>217</v>
      </c>
      <c r="BM121" s="210" t="s">
        <v>257</v>
      </c>
    </row>
    <row r="122" s="2" customFormat="1">
      <c r="A122" s="40"/>
      <c r="B122" s="41"/>
      <c r="C122" s="42"/>
      <c r="D122" s="212" t="s">
        <v>220</v>
      </c>
      <c r="E122" s="42"/>
      <c r="F122" s="213" t="s">
        <v>466</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220</v>
      </c>
      <c r="AU122" s="18" t="s">
        <v>80</v>
      </c>
    </row>
    <row r="123" s="2" customFormat="1" ht="33" customHeight="1">
      <c r="A123" s="40"/>
      <c r="B123" s="41"/>
      <c r="C123" s="199" t="s">
        <v>240</v>
      </c>
      <c r="D123" s="199" t="s">
        <v>212</v>
      </c>
      <c r="E123" s="200" t="s">
        <v>470</v>
      </c>
      <c r="F123" s="201" t="s">
        <v>727</v>
      </c>
      <c r="G123" s="202" t="s">
        <v>263</v>
      </c>
      <c r="H123" s="203">
        <v>4</v>
      </c>
      <c r="I123" s="204"/>
      <c r="J123" s="205">
        <f>ROUND(I123*H123,2)</f>
        <v>0</v>
      </c>
      <c r="K123" s="201" t="s">
        <v>216</v>
      </c>
      <c r="L123" s="46"/>
      <c r="M123" s="206" t="s">
        <v>39</v>
      </c>
      <c r="N123" s="207" t="s">
        <v>53</v>
      </c>
      <c r="O123" s="87"/>
      <c r="P123" s="208">
        <f>O123*H123</f>
        <v>0</v>
      </c>
      <c r="Q123" s="208">
        <v>0</v>
      </c>
      <c r="R123" s="208">
        <f>Q123*H123</f>
        <v>0</v>
      </c>
      <c r="S123" s="208">
        <v>0</v>
      </c>
      <c r="T123" s="208">
        <f>S123*H123</f>
        <v>0</v>
      </c>
      <c r="U123" s="209" t="s">
        <v>39</v>
      </c>
      <c r="V123" s="40"/>
      <c r="W123" s="40"/>
      <c r="X123" s="40"/>
      <c r="Y123" s="40"/>
      <c r="Z123" s="40"/>
      <c r="AA123" s="40"/>
      <c r="AB123" s="40"/>
      <c r="AC123" s="40"/>
      <c r="AD123" s="40"/>
      <c r="AE123" s="40"/>
      <c r="AR123" s="210" t="s">
        <v>217</v>
      </c>
      <c r="AT123" s="210" t="s">
        <v>212</v>
      </c>
      <c r="AU123" s="210" t="s">
        <v>80</v>
      </c>
      <c r="AY123" s="18" t="s">
        <v>218</v>
      </c>
      <c r="BE123" s="211">
        <f>IF(N123="základní",J123,0)</f>
        <v>0</v>
      </c>
      <c r="BF123" s="211">
        <f>IF(N123="snížená",J123,0)</f>
        <v>0</v>
      </c>
      <c r="BG123" s="211">
        <f>IF(N123="zákl. přenesená",J123,0)</f>
        <v>0</v>
      </c>
      <c r="BH123" s="211">
        <f>IF(N123="sníž. přenesená",J123,0)</f>
        <v>0</v>
      </c>
      <c r="BI123" s="211">
        <f>IF(N123="nulová",J123,0)</f>
        <v>0</v>
      </c>
      <c r="BJ123" s="18" t="s">
        <v>217</v>
      </c>
      <c r="BK123" s="211">
        <f>ROUND(I123*H123,2)</f>
        <v>0</v>
      </c>
      <c r="BL123" s="18" t="s">
        <v>217</v>
      </c>
      <c r="BM123" s="210" t="s">
        <v>264</v>
      </c>
    </row>
    <row r="124" s="2" customFormat="1">
      <c r="A124" s="40"/>
      <c r="B124" s="41"/>
      <c r="C124" s="42"/>
      <c r="D124" s="212" t="s">
        <v>220</v>
      </c>
      <c r="E124" s="42"/>
      <c r="F124" s="213" t="s">
        <v>472</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220</v>
      </c>
      <c r="AU124" s="18" t="s">
        <v>80</v>
      </c>
    </row>
    <row r="125" s="2" customFormat="1">
      <c r="A125" s="40"/>
      <c r="B125" s="41"/>
      <c r="C125" s="199" t="s">
        <v>8</v>
      </c>
      <c r="D125" s="199" t="s">
        <v>212</v>
      </c>
      <c r="E125" s="200" t="s">
        <v>473</v>
      </c>
      <c r="F125" s="201" t="s">
        <v>728</v>
      </c>
      <c r="G125" s="202" t="s">
        <v>273</v>
      </c>
      <c r="H125" s="203">
        <v>53.607999999999997</v>
      </c>
      <c r="I125" s="204"/>
      <c r="J125" s="205">
        <f>ROUND(I125*H125,2)</f>
        <v>0</v>
      </c>
      <c r="K125" s="201" t="s">
        <v>216</v>
      </c>
      <c r="L125" s="46"/>
      <c r="M125" s="206" t="s">
        <v>39</v>
      </c>
      <c r="N125" s="207" t="s">
        <v>53</v>
      </c>
      <c r="O125" s="87"/>
      <c r="P125" s="208">
        <f>O125*H125</f>
        <v>0</v>
      </c>
      <c r="Q125" s="208">
        <v>0</v>
      </c>
      <c r="R125" s="208">
        <f>Q125*H125</f>
        <v>0</v>
      </c>
      <c r="S125" s="208">
        <v>0</v>
      </c>
      <c r="T125" s="208">
        <f>S125*H125</f>
        <v>0</v>
      </c>
      <c r="U125" s="209" t="s">
        <v>39</v>
      </c>
      <c r="V125" s="40"/>
      <c r="W125" s="40"/>
      <c r="X125" s="40"/>
      <c r="Y125" s="40"/>
      <c r="Z125" s="40"/>
      <c r="AA125" s="40"/>
      <c r="AB125" s="40"/>
      <c r="AC125" s="40"/>
      <c r="AD125" s="40"/>
      <c r="AE125" s="40"/>
      <c r="AR125" s="210" t="s">
        <v>217</v>
      </c>
      <c r="AT125" s="210" t="s">
        <v>212</v>
      </c>
      <c r="AU125" s="210" t="s">
        <v>80</v>
      </c>
      <c r="AY125" s="18" t="s">
        <v>218</v>
      </c>
      <c r="BE125" s="211">
        <f>IF(N125="základní",J125,0)</f>
        <v>0</v>
      </c>
      <c r="BF125" s="211">
        <f>IF(N125="snížená",J125,0)</f>
        <v>0</v>
      </c>
      <c r="BG125" s="211">
        <f>IF(N125="zákl. přenesená",J125,0)</f>
        <v>0</v>
      </c>
      <c r="BH125" s="211">
        <f>IF(N125="sníž. přenesená",J125,0)</f>
        <v>0</v>
      </c>
      <c r="BI125" s="211">
        <f>IF(N125="nulová",J125,0)</f>
        <v>0</v>
      </c>
      <c r="BJ125" s="18" t="s">
        <v>217</v>
      </c>
      <c r="BK125" s="211">
        <f>ROUND(I125*H125,2)</f>
        <v>0</v>
      </c>
      <c r="BL125" s="18" t="s">
        <v>217</v>
      </c>
      <c r="BM125" s="210" t="s">
        <v>409</v>
      </c>
    </row>
    <row r="126" s="2" customFormat="1">
      <c r="A126" s="40"/>
      <c r="B126" s="41"/>
      <c r="C126" s="42"/>
      <c r="D126" s="212" t="s">
        <v>220</v>
      </c>
      <c r="E126" s="42"/>
      <c r="F126" s="213" t="s">
        <v>474</v>
      </c>
      <c r="G126" s="42"/>
      <c r="H126" s="42"/>
      <c r="I126" s="214"/>
      <c r="J126" s="42"/>
      <c r="K126" s="42"/>
      <c r="L126" s="46"/>
      <c r="M126" s="215"/>
      <c r="N126" s="216"/>
      <c r="O126" s="87"/>
      <c r="P126" s="87"/>
      <c r="Q126" s="87"/>
      <c r="R126" s="87"/>
      <c r="S126" s="87"/>
      <c r="T126" s="87"/>
      <c r="U126" s="88"/>
      <c r="V126" s="40"/>
      <c r="W126" s="40"/>
      <c r="X126" s="40"/>
      <c r="Y126" s="40"/>
      <c r="Z126" s="40"/>
      <c r="AA126" s="40"/>
      <c r="AB126" s="40"/>
      <c r="AC126" s="40"/>
      <c r="AD126" s="40"/>
      <c r="AE126" s="40"/>
      <c r="AT126" s="18" t="s">
        <v>220</v>
      </c>
      <c r="AU126" s="18" t="s">
        <v>80</v>
      </c>
    </row>
    <row r="127" s="12" customFormat="1">
      <c r="A127" s="12"/>
      <c r="B127" s="217"/>
      <c r="C127" s="218"/>
      <c r="D127" s="212" t="s">
        <v>222</v>
      </c>
      <c r="E127" s="219" t="s">
        <v>39</v>
      </c>
      <c r="F127" s="220" t="s">
        <v>475</v>
      </c>
      <c r="G127" s="218"/>
      <c r="H127" s="221">
        <v>53.607999999999997</v>
      </c>
      <c r="I127" s="222"/>
      <c r="J127" s="218"/>
      <c r="K127" s="218"/>
      <c r="L127" s="223"/>
      <c r="M127" s="224"/>
      <c r="N127" s="225"/>
      <c r="O127" s="225"/>
      <c r="P127" s="225"/>
      <c r="Q127" s="225"/>
      <c r="R127" s="225"/>
      <c r="S127" s="225"/>
      <c r="T127" s="225"/>
      <c r="U127" s="226"/>
      <c r="V127" s="12"/>
      <c r="W127" s="12"/>
      <c r="X127" s="12"/>
      <c r="Y127" s="12"/>
      <c r="Z127" s="12"/>
      <c r="AA127" s="12"/>
      <c r="AB127" s="12"/>
      <c r="AC127" s="12"/>
      <c r="AD127" s="12"/>
      <c r="AE127" s="12"/>
      <c r="AT127" s="227" t="s">
        <v>222</v>
      </c>
      <c r="AU127" s="227" t="s">
        <v>80</v>
      </c>
      <c r="AV127" s="12" t="s">
        <v>89</v>
      </c>
      <c r="AW127" s="12" t="s">
        <v>41</v>
      </c>
      <c r="AX127" s="12" t="s">
        <v>80</v>
      </c>
      <c r="AY127" s="227" t="s">
        <v>218</v>
      </c>
    </row>
    <row r="128" s="13" customFormat="1">
      <c r="A128" s="13"/>
      <c r="B128" s="228"/>
      <c r="C128" s="229"/>
      <c r="D128" s="212" t="s">
        <v>222</v>
      </c>
      <c r="E128" s="230" t="s">
        <v>39</v>
      </c>
      <c r="F128" s="231" t="s">
        <v>224</v>
      </c>
      <c r="G128" s="229"/>
      <c r="H128" s="232">
        <v>53.607999999999997</v>
      </c>
      <c r="I128" s="233"/>
      <c r="J128" s="229"/>
      <c r="K128" s="229"/>
      <c r="L128" s="234"/>
      <c r="M128" s="235"/>
      <c r="N128" s="236"/>
      <c r="O128" s="236"/>
      <c r="P128" s="236"/>
      <c r="Q128" s="236"/>
      <c r="R128" s="236"/>
      <c r="S128" s="236"/>
      <c r="T128" s="236"/>
      <c r="U128" s="237"/>
      <c r="V128" s="13"/>
      <c r="W128" s="13"/>
      <c r="X128" s="13"/>
      <c r="Y128" s="13"/>
      <c r="Z128" s="13"/>
      <c r="AA128" s="13"/>
      <c r="AB128" s="13"/>
      <c r="AC128" s="13"/>
      <c r="AD128" s="13"/>
      <c r="AE128" s="13"/>
      <c r="AT128" s="238" t="s">
        <v>222</v>
      </c>
      <c r="AU128" s="238" t="s">
        <v>80</v>
      </c>
      <c r="AV128" s="13" t="s">
        <v>217</v>
      </c>
      <c r="AW128" s="13" t="s">
        <v>41</v>
      </c>
      <c r="AX128" s="13" t="s">
        <v>87</v>
      </c>
      <c r="AY128" s="238" t="s">
        <v>218</v>
      </c>
    </row>
    <row r="129" s="2" customFormat="1">
      <c r="A129" s="40"/>
      <c r="B129" s="41"/>
      <c r="C129" s="199" t="s">
        <v>246</v>
      </c>
      <c r="D129" s="199" t="s">
        <v>212</v>
      </c>
      <c r="E129" s="200" t="s">
        <v>476</v>
      </c>
      <c r="F129" s="201" t="s">
        <v>729</v>
      </c>
      <c r="G129" s="202" t="s">
        <v>273</v>
      </c>
      <c r="H129" s="203">
        <v>53.607999999999997</v>
      </c>
      <c r="I129" s="204"/>
      <c r="J129" s="205">
        <f>ROUND(I129*H129,2)</f>
        <v>0</v>
      </c>
      <c r="K129" s="201" t="s">
        <v>216</v>
      </c>
      <c r="L129" s="46"/>
      <c r="M129" s="206" t="s">
        <v>39</v>
      </c>
      <c r="N129" s="207" t="s">
        <v>53</v>
      </c>
      <c r="O129" s="87"/>
      <c r="P129" s="208">
        <f>O129*H129</f>
        <v>0</v>
      </c>
      <c r="Q129" s="208">
        <v>0</v>
      </c>
      <c r="R129" s="208">
        <f>Q129*H129</f>
        <v>0</v>
      </c>
      <c r="S129" s="208">
        <v>0</v>
      </c>
      <c r="T129" s="208">
        <f>S129*H129</f>
        <v>0</v>
      </c>
      <c r="U129" s="209" t="s">
        <v>39</v>
      </c>
      <c r="V129" s="40"/>
      <c r="W129" s="40"/>
      <c r="X129" s="40"/>
      <c r="Y129" s="40"/>
      <c r="Z129" s="40"/>
      <c r="AA129" s="40"/>
      <c r="AB129" s="40"/>
      <c r="AC129" s="40"/>
      <c r="AD129" s="40"/>
      <c r="AE129" s="40"/>
      <c r="AR129" s="210" t="s">
        <v>217</v>
      </c>
      <c r="AT129" s="210" t="s">
        <v>212</v>
      </c>
      <c r="AU129" s="210" t="s">
        <v>80</v>
      </c>
      <c r="AY129" s="18" t="s">
        <v>218</v>
      </c>
      <c r="BE129" s="211">
        <f>IF(N129="základní",J129,0)</f>
        <v>0</v>
      </c>
      <c r="BF129" s="211">
        <f>IF(N129="snížená",J129,0)</f>
        <v>0</v>
      </c>
      <c r="BG129" s="211">
        <f>IF(N129="zákl. přenesená",J129,0)</f>
        <v>0</v>
      </c>
      <c r="BH129" s="211">
        <f>IF(N129="sníž. přenesená",J129,0)</f>
        <v>0</v>
      </c>
      <c r="BI129" s="211">
        <f>IF(N129="nulová",J129,0)</f>
        <v>0</v>
      </c>
      <c r="BJ129" s="18" t="s">
        <v>217</v>
      </c>
      <c r="BK129" s="211">
        <f>ROUND(I129*H129,2)</f>
        <v>0</v>
      </c>
      <c r="BL129" s="18" t="s">
        <v>217</v>
      </c>
      <c r="BM129" s="210" t="s">
        <v>269</v>
      </c>
    </row>
    <row r="130" s="2" customFormat="1">
      <c r="A130" s="40"/>
      <c r="B130" s="41"/>
      <c r="C130" s="42"/>
      <c r="D130" s="212" t="s">
        <v>220</v>
      </c>
      <c r="E130" s="42"/>
      <c r="F130" s="213" t="s">
        <v>477</v>
      </c>
      <c r="G130" s="42"/>
      <c r="H130" s="42"/>
      <c r="I130" s="214"/>
      <c r="J130" s="42"/>
      <c r="K130" s="42"/>
      <c r="L130" s="46"/>
      <c r="M130" s="215"/>
      <c r="N130" s="216"/>
      <c r="O130" s="87"/>
      <c r="P130" s="87"/>
      <c r="Q130" s="87"/>
      <c r="R130" s="87"/>
      <c r="S130" s="87"/>
      <c r="T130" s="87"/>
      <c r="U130" s="88"/>
      <c r="V130" s="40"/>
      <c r="W130" s="40"/>
      <c r="X130" s="40"/>
      <c r="Y130" s="40"/>
      <c r="Z130" s="40"/>
      <c r="AA130" s="40"/>
      <c r="AB130" s="40"/>
      <c r="AC130" s="40"/>
      <c r="AD130" s="40"/>
      <c r="AE130" s="40"/>
      <c r="AT130" s="18" t="s">
        <v>220</v>
      </c>
      <c r="AU130" s="18" t="s">
        <v>80</v>
      </c>
    </row>
    <row r="131" s="12" customFormat="1">
      <c r="A131" s="12"/>
      <c r="B131" s="217"/>
      <c r="C131" s="218"/>
      <c r="D131" s="212" t="s">
        <v>222</v>
      </c>
      <c r="E131" s="219" t="s">
        <v>39</v>
      </c>
      <c r="F131" s="220" t="s">
        <v>475</v>
      </c>
      <c r="G131" s="218"/>
      <c r="H131" s="221">
        <v>53.607999999999997</v>
      </c>
      <c r="I131" s="222"/>
      <c r="J131" s="218"/>
      <c r="K131" s="218"/>
      <c r="L131" s="223"/>
      <c r="M131" s="224"/>
      <c r="N131" s="225"/>
      <c r="O131" s="225"/>
      <c r="P131" s="225"/>
      <c r="Q131" s="225"/>
      <c r="R131" s="225"/>
      <c r="S131" s="225"/>
      <c r="T131" s="225"/>
      <c r="U131" s="226"/>
      <c r="V131" s="12"/>
      <c r="W131" s="12"/>
      <c r="X131" s="12"/>
      <c r="Y131" s="12"/>
      <c r="Z131" s="12"/>
      <c r="AA131" s="12"/>
      <c r="AB131" s="12"/>
      <c r="AC131" s="12"/>
      <c r="AD131" s="12"/>
      <c r="AE131" s="12"/>
      <c r="AT131" s="227" t="s">
        <v>222</v>
      </c>
      <c r="AU131" s="227" t="s">
        <v>80</v>
      </c>
      <c r="AV131" s="12" t="s">
        <v>89</v>
      </c>
      <c r="AW131" s="12" t="s">
        <v>41</v>
      </c>
      <c r="AX131" s="12" t="s">
        <v>80</v>
      </c>
      <c r="AY131" s="227" t="s">
        <v>218</v>
      </c>
    </row>
    <row r="132" s="13" customFormat="1">
      <c r="A132" s="13"/>
      <c r="B132" s="228"/>
      <c r="C132" s="229"/>
      <c r="D132" s="212" t="s">
        <v>222</v>
      </c>
      <c r="E132" s="230" t="s">
        <v>39</v>
      </c>
      <c r="F132" s="231" t="s">
        <v>224</v>
      </c>
      <c r="G132" s="229"/>
      <c r="H132" s="232">
        <v>53.607999999999997</v>
      </c>
      <c r="I132" s="233"/>
      <c r="J132" s="229"/>
      <c r="K132" s="229"/>
      <c r="L132" s="234"/>
      <c r="M132" s="235"/>
      <c r="N132" s="236"/>
      <c r="O132" s="236"/>
      <c r="P132" s="236"/>
      <c r="Q132" s="236"/>
      <c r="R132" s="236"/>
      <c r="S132" s="236"/>
      <c r="T132" s="236"/>
      <c r="U132" s="237"/>
      <c r="V132" s="13"/>
      <c r="W132" s="13"/>
      <c r="X132" s="13"/>
      <c r="Y132" s="13"/>
      <c r="Z132" s="13"/>
      <c r="AA132" s="13"/>
      <c r="AB132" s="13"/>
      <c r="AC132" s="13"/>
      <c r="AD132" s="13"/>
      <c r="AE132" s="13"/>
      <c r="AT132" s="238" t="s">
        <v>222</v>
      </c>
      <c r="AU132" s="238" t="s">
        <v>80</v>
      </c>
      <c r="AV132" s="13" t="s">
        <v>217</v>
      </c>
      <c r="AW132" s="13" t="s">
        <v>41</v>
      </c>
      <c r="AX132" s="13" t="s">
        <v>87</v>
      </c>
      <c r="AY132" s="238" t="s">
        <v>218</v>
      </c>
    </row>
    <row r="133" s="2" customFormat="1">
      <c r="A133" s="40"/>
      <c r="B133" s="41"/>
      <c r="C133" s="199" t="s">
        <v>312</v>
      </c>
      <c r="D133" s="199" t="s">
        <v>212</v>
      </c>
      <c r="E133" s="200" t="s">
        <v>730</v>
      </c>
      <c r="F133" s="201" t="s">
        <v>731</v>
      </c>
      <c r="G133" s="202" t="s">
        <v>239</v>
      </c>
      <c r="H133" s="203">
        <v>2</v>
      </c>
      <c r="I133" s="204"/>
      <c r="J133" s="205">
        <f>ROUND(I133*H133,2)</f>
        <v>0</v>
      </c>
      <c r="K133" s="201" t="s">
        <v>216</v>
      </c>
      <c r="L133" s="46"/>
      <c r="M133" s="206" t="s">
        <v>39</v>
      </c>
      <c r="N133" s="207" t="s">
        <v>53</v>
      </c>
      <c r="O133" s="87"/>
      <c r="P133" s="208">
        <f>O133*H133</f>
        <v>0</v>
      </c>
      <c r="Q133" s="208">
        <v>0</v>
      </c>
      <c r="R133" s="208">
        <f>Q133*H133</f>
        <v>0</v>
      </c>
      <c r="S133" s="208">
        <v>0</v>
      </c>
      <c r="T133" s="208">
        <f>S133*H133</f>
        <v>0</v>
      </c>
      <c r="U133" s="209" t="s">
        <v>39</v>
      </c>
      <c r="V133" s="40"/>
      <c r="W133" s="40"/>
      <c r="X133" s="40"/>
      <c r="Y133" s="40"/>
      <c r="Z133" s="40"/>
      <c r="AA133" s="40"/>
      <c r="AB133" s="40"/>
      <c r="AC133" s="40"/>
      <c r="AD133" s="40"/>
      <c r="AE133" s="40"/>
      <c r="AR133" s="210" t="s">
        <v>217</v>
      </c>
      <c r="AT133" s="210" t="s">
        <v>212</v>
      </c>
      <c r="AU133" s="210" t="s">
        <v>80</v>
      </c>
      <c r="AY133" s="18" t="s">
        <v>218</v>
      </c>
      <c r="BE133" s="211">
        <f>IF(N133="základní",J133,0)</f>
        <v>0</v>
      </c>
      <c r="BF133" s="211">
        <f>IF(N133="snížená",J133,0)</f>
        <v>0</v>
      </c>
      <c r="BG133" s="211">
        <f>IF(N133="zákl. přenesená",J133,0)</f>
        <v>0</v>
      </c>
      <c r="BH133" s="211">
        <f>IF(N133="sníž. přenesená",J133,0)</f>
        <v>0</v>
      </c>
      <c r="BI133" s="211">
        <f>IF(N133="nulová",J133,0)</f>
        <v>0</v>
      </c>
      <c r="BJ133" s="18" t="s">
        <v>217</v>
      </c>
      <c r="BK133" s="211">
        <f>ROUND(I133*H133,2)</f>
        <v>0</v>
      </c>
      <c r="BL133" s="18" t="s">
        <v>217</v>
      </c>
      <c r="BM133" s="210" t="s">
        <v>484</v>
      </c>
    </row>
    <row r="134" s="2" customFormat="1">
      <c r="A134" s="40"/>
      <c r="B134" s="41"/>
      <c r="C134" s="42"/>
      <c r="D134" s="212" t="s">
        <v>220</v>
      </c>
      <c r="E134" s="42"/>
      <c r="F134" s="213" t="s">
        <v>732</v>
      </c>
      <c r="G134" s="42"/>
      <c r="H134" s="42"/>
      <c r="I134" s="214"/>
      <c r="J134" s="42"/>
      <c r="K134" s="42"/>
      <c r="L134" s="46"/>
      <c r="M134" s="215"/>
      <c r="N134" s="216"/>
      <c r="O134" s="87"/>
      <c r="P134" s="87"/>
      <c r="Q134" s="87"/>
      <c r="R134" s="87"/>
      <c r="S134" s="87"/>
      <c r="T134" s="87"/>
      <c r="U134" s="88"/>
      <c r="V134" s="40"/>
      <c r="W134" s="40"/>
      <c r="X134" s="40"/>
      <c r="Y134" s="40"/>
      <c r="Z134" s="40"/>
      <c r="AA134" s="40"/>
      <c r="AB134" s="40"/>
      <c r="AC134" s="40"/>
      <c r="AD134" s="40"/>
      <c r="AE134" s="40"/>
      <c r="AT134" s="18" t="s">
        <v>220</v>
      </c>
      <c r="AU134" s="18" t="s">
        <v>80</v>
      </c>
    </row>
    <row r="135" s="2" customFormat="1">
      <c r="A135" s="40"/>
      <c r="B135" s="41"/>
      <c r="C135" s="42"/>
      <c r="D135" s="212" t="s">
        <v>234</v>
      </c>
      <c r="E135" s="42"/>
      <c r="F135" s="239" t="s">
        <v>489</v>
      </c>
      <c r="G135" s="42"/>
      <c r="H135" s="42"/>
      <c r="I135" s="214"/>
      <c r="J135" s="42"/>
      <c r="K135" s="42"/>
      <c r="L135" s="46"/>
      <c r="M135" s="215"/>
      <c r="N135" s="216"/>
      <c r="O135" s="87"/>
      <c r="P135" s="87"/>
      <c r="Q135" s="87"/>
      <c r="R135" s="87"/>
      <c r="S135" s="87"/>
      <c r="T135" s="87"/>
      <c r="U135" s="88"/>
      <c r="V135" s="40"/>
      <c r="W135" s="40"/>
      <c r="X135" s="40"/>
      <c r="Y135" s="40"/>
      <c r="Z135" s="40"/>
      <c r="AA135" s="40"/>
      <c r="AB135" s="40"/>
      <c r="AC135" s="40"/>
      <c r="AD135" s="40"/>
      <c r="AE135" s="40"/>
      <c r="AT135" s="18" t="s">
        <v>234</v>
      </c>
      <c r="AU135" s="18" t="s">
        <v>80</v>
      </c>
    </row>
    <row r="136" s="2" customFormat="1" ht="21.75" customHeight="1">
      <c r="A136" s="40"/>
      <c r="B136" s="41"/>
      <c r="C136" s="199" t="s">
        <v>318</v>
      </c>
      <c r="D136" s="199" t="s">
        <v>212</v>
      </c>
      <c r="E136" s="200" t="s">
        <v>506</v>
      </c>
      <c r="F136" s="201" t="s">
        <v>733</v>
      </c>
      <c r="G136" s="202" t="s">
        <v>239</v>
      </c>
      <c r="H136" s="203">
        <v>1</v>
      </c>
      <c r="I136" s="204"/>
      <c r="J136" s="205">
        <f>ROUND(I136*H136,2)</f>
        <v>0</v>
      </c>
      <c r="K136" s="201" t="s">
        <v>216</v>
      </c>
      <c r="L136" s="46"/>
      <c r="M136" s="206" t="s">
        <v>39</v>
      </c>
      <c r="N136" s="207" t="s">
        <v>53</v>
      </c>
      <c r="O136" s="87"/>
      <c r="P136" s="208">
        <f>O136*H136</f>
        <v>0</v>
      </c>
      <c r="Q136" s="208">
        <v>0</v>
      </c>
      <c r="R136" s="208">
        <f>Q136*H136</f>
        <v>0</v>
      </c>
      <c r="S136" s="208">
        <v>0</v>
      </c>
      <c r="T136" s="208">
        <f>S136*H136</f>
        <v>0</v>
      </c>
      <c r="U136" s="209" t="s">
        <v>39</v>
      </c>
      <c r="V136" s="40"/>
      <c r="W136" s="40"/>
      <c r="X136" s="40"/>
      <c r="Y136" s="40"/>
      <c r="Z136" s="40"/>
      <c r="AA136" s="40"/>
      <c r="AB136" s="40"/>
      <c r="AC136" s="40"/>
      <c r="AD136" s="40"/>
      <c r="AE136" s="40"/>
      <c r="AR136" s="210" t="s">
        <v>217</v>
      </c>
      <c r="AT136" s="210" t="s">
        <v>212</v>
      </c>
      <c r="AU136" s="210" t="s">
        <v>80</v>
      </c>
      <c r="AY136" s="18" t="s">
        <v>218</v>
      </c>
      <c r="BE136" s="211">
        <f>IF(N136="základní",J136,0)</f>
        <v>0</v>
      </c>
      <c r="BF136" s="211">
        <f>IF(N136="snížená",J136,0)</f>
        <v>0</v>
      </c>
      <c r="BG136" s="211">
        <f>IF(N136="zákl. přenesená",J136,0)</f>
        <v>0</v>
      </c>
      <c r="BH136" s="211">
        <f>IF(N136="sníž. přenesená",J136,0)</f>
        <v>0</v>
      </c>
      <c r="BI136" s="211">
        <f>IF(N136="nulová",J136,0)</f>
        <v>0</v>
      </c>
      <c r="BJ136" s="18" t="s">
        <v>217</v>
      </c>
      <c r="BK136" s="211">
        <f>ROUND(I136*H136,2)</f>
        <v>0</v>
      </c>
      <c r="BL136" s="18" t="s">
        <v>217</v>
      </c>
      <c r="BM136" s="210" t="s">
        <v>572</v>
      </c>
    </row>
    <row r="137" s="2" customFormat="1">
      <c r="A137" s="40"/>
      <c r="B137" s="41"/>
      <c r="C137" s="42"/>
      <c r="D137" s="212" t="s">
        <v>220</v>
      </c>
      <c r="E137" s="42"/>
      <c r="F137" s="213" t="s">
        <v>507</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220</v>
      </c>
      <c r="AU137" s="18" t="s">
        <v>80</v>
      </c>
    </row>
    <row r="138" s="2" customFormat="1" ht="21.75" customHeight="1">
      <c r="A138" s="40"/>
      <c r="B138" s="41"/>
      <c r="C138" s="199" t="s">
        <v>322</v>
      </c>
      <c r="D138" s="199" t="s">
        <v>212</v>
      </c>
      <c r="E138" s="200" t="s">
        <v>508</v>
      </c>
      <c r="F138" s="201" t="s">
        <v>734</v>
      </c>
      <c r="G138" s="202" t="s">
        <v>239</v>
      </c>
      <c r="H138" s="203">
        <v>1</v>
      </c>
      <c r="I138" s="204"/>
      <c r="J138" s="205">
        <f>ROUND(I138*H138,2)</f>
        <v>0</v>
      </c>
      <c r="K138" s="201" t="s">
        <v>216</v>
      </c>
      <c r="L138" s="46"/>
      <c r="M138" s="206" t="s">
        <v>39</v>
      </c>
      <c r="N138" s="207" t="s">
        <v>53</v>
      </c>
      <c r="O138" s="87"/>
      <c r="P138" s="208">
        <f>O138*H138</f>
        <v>0</v>
      </c>
      <c r="Q138" s="208">
        <v>0</v>
      </c>
      <c r="R138" s="208">
        <f>Q138*H138</f>
        <v>0</v>
      </c>
      <c r="S138" s="208">
        <v>0</v>
      </c>
      <c r="T138" s="208">
        <f>S138*H138</f>
        <v>0</v>
      </c>
      <c r="U138" s="209" t="s">
        <v>39</v>
      </c>
      <c r="V138" s="40"/>
      <c r="W138" s="40"/>
      <c r="X138" s="40"/>
      <c r="Y138" s="40"/>
      <c r="Z138" s="40"/>
      <c r="AA138" s="40"/>
      <c r="AB138" s="40"/>
      <c r="AC138" s="40"/>
      <c r="AD138" s="40"/>
      <c r="AE138" s="40"/>
      <c r="AR138" s="210" t="s">
        <v>217</v>
      </c>
      <c r="AT138" s="210" t="s">
        <v>212</v>
      </c>
      <c r="AU138" s="210" t="s">
        <v>80</v>
      </c>
      <c r="AY138" s="18" t="s">
        <v>218</v>
      </c>
      <c r="BE138" s="211">
        <f>IF(N138="základní",J138,0)</f>
        <v>0</v>
      </c>
      <c r="BF138" s="211">
        <f>IF(N138="snížená",J138,0)</f>
        <v>0</v>
      </c>
      <c r="BG138" s="211">
        <f>IF(N138="zákl. přenesená",J138,0)</f>
        <v>0</v>
      </c>
      <c r="BH138" s="211">
        <f>IF(N138="sníž. přenesená",J138,0)</f>
        <v>0</v>
      </c>
      <c r="BI138" s="211">
        <f>IF(N138="nulová",J138,0)</f>
        <v>0</v>
      </c>
      <c r="BJ138" s="18" t="s">
        <v>217</v>
      </c>
      <c r="BK138" s="211">
        <f>ROUND(I138*H138,2)</f>
        <v>0</v>
      </c>
      <c r="BL138" s="18" t="s">
        <v>217</v>
      </c>
      <c r="BM138" s="210" t="s">
        <v>487</v>
      </c>
    </row>
    <row r="139" s="2" customFormat="1">
      <c r="A139" s="40"/>
      <c r="B139" s="41"/>
      <c r="C139" s="42"/>
      <c r="D139" s="212" t="s">
        <v>220</v>
      </c>
      <c r="E139" s="42"/>
      <c r="F139" s="213" t="s">
        <v>509</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220</v>
      </c>
      <c r="AU139" s="18" t="s">
        <v>80</v>
      </c>
    </row>
    <row r="140" s="2" customFormat="1" ht="16.5" customHeight="1">
      <c r="A140" s="40"/>
      <c r="B140" s="41"/>
      <c r="C140" s="199" t="s">
        <v>330</v>
      </c>
      <c r="D140" s="199" t="s">
        <v>212</v>
      </c>
      <c r="E140" s="200" t="s">
        <v>735</v>
      </c>
      <c r="F140" s="201" t="s">
        <v>736</v>
      </c>
      <c r="G140" s="202" t="s">
        <v>239</v>
      </c>
      <c r="H140" s="203">
        <v>1</v>
      </c>
      <c r="I140" s="204"/>
      <c r="J140" s="205">
        <f>ROUND(I140*H140,2)</f>
        <v>0</v>
      </c>
      <c r="K140" s="201" t="s">
        <v>216</v>
      </c>
      <c r="L140" s="46"/>
      <c r="M140" s="206" t="s">
        <v>39</v>
      </c>
      <c r="N140" s="207" t="s">
        <v>53</v>
      </c>
      <c r="O140" s="87"/>
      <c r="P140" s="208">
        <f>O140*H140</f>
        <v>0</v>
      </c>
      <c r="Q140" s="208">
        <v>0</v>
      </c>
      <c r="R140" s="208">
        <f>Q140*H140</f>
        <v>0</v>
      </c>
      <c r="S140" s="208">
        <v>0</v>
      </c>
      <c r="T140" s="208">
        <f>S140*H140</f>
        <v>0</v>
      </c>
      <c r="U140" s="209" t="s">
        <v>39</v>
      </c>
      <c r="V140" s="40"/>
      <c r="W140" s="40"/>
      <c r="X140" s="40"/>
      <c r="Y140" s="40"/>
      <c r="Z140" s="40"/>
      <c r="AA140" s="40"/>
      <c r="AB140" s="40"/>
      <c r="AC140" s="40"/>
      <c r="AD140" s="40"/>
      <c r="AE140" s="40"/>
      <c r="AR140" s="210" t="s">
        <v>217</v>
      </c>
      <c r="AT140" s="210" t="s">
        <v>212</v>
      </c>
      <c r="AU140" s="210" t="s">
        <v>80</v>
      </c>
      <c r="AY140" s="18" t="s">
        <v>218</v>
      </c>
      <c r="BE140" s="211">
        <f>IF(N140="základní",J140,0)</f>
        <v>0</v>
      </c>
      <c r="BF140" s="211">
        <f>IF(N140="snížená",J140,0)</f>
        <v>0</v>
      </c>
      <c r="BG140" s="211">
        <f>IF(N140="zákl. přenesená",J140,0)</f>
        <v>0</v>
      </c>
      <c r="BH140" s="211">
        <f>IF(N140="sníž. přenesená",J140,0)</f>
        <v>0</v>
      </c>
      <c r="BI140" s="211">
        <f>IF(N140="nulová",J140,0)</f>
        <v>0</v>
      </c>
      <c r="BJ140" s="18" t="s">
        <v>217</v>
      </c>
      <c r="BK140" s="211">
        <f>ROUND(I140*H140,2)</f>
        <v>0</v>
      </c>
      <c r="BL140" s="18" t="s">
        <v>217</v>
      </c>
      <c r="BM140" s="210" t="s">
        <v>492</v>
      </c>
    </row>
    <row r="141" s="2" customFormat="1">
      <c r="A141" s="40"/>
      <c r="B141" s="41"/>
      <c r="C141" s="42"/>
      <c r="D141" s="212" t="s">
        <v>220</v>
      </c>
      <c r="E141" s="42"/>
      <c r="F141" s="213" t="s">
        <v>737</v>
      </c>
      <c r="G141" s="42"/>
      <c r="H141" s="42"/>
      <c r="I141" s="214"/>
      <c r="J141" s="42"/>
      <c r="K141" s="42"/>
      <c r="L141" s="46"/>
      <c r="M141" s="215"/>
      <c r="N141" s="216"/>
      <c r="O141" s="87"/>
      <c r="P141" s="87"/>
      <c r="Q141" s="87"/>
      <c r="R141" s="87"/>
      <c r="S141" s="87"/>
      <c r="T141" s="87"/>
      <c r="U141" s="88"/>
      <c r="V141" s="40"/>
      <c r="W141" s="40"/>
      <c r="X141" s="40"/>
      <c r="Y141" s="40"/>
      <c r="Z141" s="40"/>
      <c r="AA141" s="40"/>
      <c r="AB141" s="40"/>
      <c r="AC141" s="40"/>
      <c r="AD141" s="40"/>
      <c r="AE141" s="40"/>
      <c r="AT141" s="18" t="s">
        <v>220</v>
      </c>
      <c r="AU141" s="18" t="s">
        <v>80</v>
      </c>
    </row>
    <row r="142" s="2" customFormat="1">
      <c r="A142" s="40"/>
      <c r="B142" s="41"/>
      <c r="C142" s="42"/>
      <c r="D142" s="212" t="s">
        <v>234</v>
      </c>
      <c r="E142" s="42"/>
      <c r="F142" s="239" t="s">
        <v>514</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234</v>
      </c>
      <c r="AU142" s="18" t="s">
        <v>80</v>
      </c>
    </row>
    <row r="143" s="2" customFormat="1" ht="21.75" customHeight="1">
      <c r="A143" s="40"/>
      <c r="B143" s="41"/>
      <c r="C143" s="199" t="s">
        <v>7</v>
      </c>
      <c r="D143" s="199" t="s">
        <v>212</v>
      </c>
      <c r="E143" s="200" t="s">
        <v>738</v>
      </c>
      <c r="F143" s="201" t="s">
        <v>739</v>
      </c>
      <c r="G143" s="202" t="s">
        <v>239</v>
      </c>
      <c r="H143" s="203">
        <v>2</v>
      </c>
      <c r="I143" s="204"/>
      <c r="J143" s="205">
        <f>ROUND(I143*H143,2)</f>
        <v>0</v>
      </c>
      <c r="K143" s="201" t="s">
        <v>216</v>
      </c>
      <c r="L143" s="46"/>
      <c r="M143" s="206" t="s">
        <v>39</v>
      </c>
      <c r="N143" s="207" t="s">
        <v>53</v>
      </c>
      <c r="O143" s="87"/>
      <c r="P143" s="208">
        <f>O143*H143</f>
        <v>0</v>
      </c>
      <c r="Q143" s="208">
        <v>0</v>
      </c>
      <c r="R143" s="208">
        <f>Q143*H143</f>
        <v>0</v>
      </c>
      <c r="S143" s="208">
        <v>0</v>
      </c>
      <c r="T143" s="208">
        <f>S143*H143</f>
        <v>0</v>
      </c>
      <c r="U143" s="209" t="s">
        <v>39</v>
      </c>
      <c r="V143" s="40"/>
      <c r="W143" s="40"/>
      <c r="X143" s="40"/>
      <c r="Y143" s="40"/>
      <c r="Z143" s="40"/>
      <c r="AA143" s="40"/>
      <c r="AB143" s="40"/>
      <c r="AC143" s="40"/>
      <c r="AD143" s="40"/>
      <c r="AE143" s="40"/>
      <c r="AR143" s="210" t="s">
        <v>217</v>
      </c>
      <c r="AT143" s="210" t="s">
        <v>212</v>
      </c>
      <c r="AU143" s="210" t="s">
        <v>80</v>
      </c>
      <c r="AY143" s="18" t="s">
        <v>218</v>
      </c>
      <c r="BE143" s="211">
        <f>IF(N143="základní",J143,0)</f>
        <v>0</v>
      </c>
      <c r="BF143" s="211">
        <f>IF(N143="snížená",J143,0)</f>
        <v>0</v>
      </c>
      <c r="BG143" s="211">
        <f>IF(N143="zákl. přenesená",J143,0)</f>
        <v>0</v>
      </c>
      <c r="BH143" s="211">
        <f>IF(N143="sníž. přenesená",J143,0)</f>
        <v>0</v>
      </c>
      <c r="BI143" s="211">
        <f>IF(N143="nulová",J143,0)</f>
        <v>0</v>
      </c>
      <c r="BJ143" s="18" t="s">
        <v>217</v>
      </c>
      <c r="BK143" s="211">
        <f>ROUND(I143*H143,2)</f>
        <v>0</v>
      </c>
      <c r="BL143" s="18" t="s">
        <v>217</v>
      </c>
      <c r="BM143" s="210" t="s">
        <v>291</v>
      </c>
    </row>
    <row r="144" s="2" customFormat="1">
      <c r="A144" s="40"/>
      <c r="B144" s="41"/>
      <c r="C144" s="42"/>
      <c r="D144" s="212" t="s">
        <v>220</v>
      </c>
      <c r="E144" s="42"/>
      <c r="F144" s="213" t="s">
        <v>740</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220</v>
      </c>
      <c r="AU144" s="18" t="s">
        <v>80</v>
      </c>
    </row>
    <row r="145" s="2" customFormat="1">
      <c r="A145" s="40"/>
      <c r="B145" s="41"/>
      <c r="C145" s="42"/>
      <c r="D145" s="212" t="s">
        <v>234</v>
      </c>
      <c r="E145" s="42"/>
      <c r="F145" s="239" t="s">
        <v>741</v>
      </c>
      <c r="G145" s="42"/>
      <c r="H145" s="42"/>
      <c r="I145" s="214"/>
      <c r="J145" s="42"/>
      <c r="K145" s="42"/>
      <c r="L145" s="46"/>
      <c r="M145" s="215"/>
      <c r="N145" s="216"/>
      <c r="O145" s="87"/>
      <c r="P145" s="87"/>
      <c r="Q145" s="87"/>
      <c r="R145" s="87"/>
      <c r="S145" s="87"/>
      <c r="T145" s="87"/>
      <c r="U145" s="88"/>
      <c r="V145" s="40"/>
      <c r="W145" s="40"/>
      <c r="X145" s="40"/>
      <c r="Y145" s="40"/>
      <c r="Z145" s="40"/>
      <c r="AA145" s="40"/>
      <c r="AB145" s="40"/>
      <c r="AC145" s="40"/>
      <c r="AD145" s="40"/>
      <c r="AE145" s="40"/>
      <c r="AT145" s="18" t="s">
        <v>234</v>
      </c>
      <c r="AU145" s="18" t="s">
        <v>80</v>
      </c>
    </row>
    <row r="146" s="2" customFormat="1" ht="16.5" customHeight="1">
      <c r="A146" s="40"/>
      <c r="B146" s="41"/>
      <c r="C146" s="199" t="s">
        <v>251</v>
      </c>
      <c r="D146" s="199" t="s">
        <v>212</v>
      </c>
      <c r="E146" s="200" t="s">
        <v>533</v>
      </c>
      <c r="F146" s="201" t="s">
        <v>742</v>
      </c>
      <c r="G146" s="202" t="s">
        <v>239</v>
      </c>
      <c r="H146" s="203">
        <v>1</v>
      </c>
      <c r="I146" s="204"/>
      <c r="J146" s="205">
        <f>ROUND(I146*H146,2)</f>
        <v>0</v>
      </c>
      <c r="K146" s="201" t="s">
        <v>216</v>
      </c>
      <c r="L146" s="46"/>
      <c r="M146" s="206" t="s">
        <v>39</v>
      </c>
      <c r="N146" s="207" t="s">
        <v>53</v>
      </c>
      <c r="O146" s="87"/>
      <c r="P146" s="208">
        <f>O146*H146</f>
        <v>0</v>
      </c>
      <c r="Q146" s="208">
        <v>0</v>
      </c>
      <c r="R146" s="208">
        <f>Q146*H146</f>
        <v>0</v>
      </c>
      <c r="S146" s="208">
        <v>0</v>
      </c>
      <c r="T146" s="208">
        <f>S146*H146</f>
        <v>0</v>
      </c>
      <c r="U146" s="209" t="s">
        <v>39</v>
      </c>
      <c r="V146" s="40"/>
      <c r="W146" s="40"/>
      <c r="X146" s="40"/>
      <c r="Y146" s="40"/>
      <c r="Z146" s="40"/>
      <c r="AA146" s="40"/>
      <c r="AB146" s="40"/>
      <c r="AC146" s="40"/>
      <c r="AD146" s="40"/>
      <c r="AE146" s="40"/>
      <c r="AR146" s="210" t="s">
        <v>217</v>
      </c>
      <c r="AT146" s="210" t="s">
        <v>212</v>
      </c>
      <c r="AU146" s="210" t="s">
        <v>80</v>
      </c>
      <c r="AY146" s="18" t="s">
        <v>218</v>
      </c>
      <c r="BE146" s="211">
        <f>IF(N146="základní",J146,0)</f>
        <v>0</v>
      </c>
      <c r="BF146" s="211">
        <f>IF(N146="snížená",J146,0)</f>
        <v>0</v>
      </c>
      <c r="BG146" s="211">
        <f>IF(N146="zákl. přenesená",J146,0)</f>
        <v>0</v>
      </c>
      <c r="BH146" s="211">
        <f>IF(N146="sníž. přenesená",J146,0)</f>
        <v>0</v>
      </c>
      <c r="BI146" s="211">
        <f>IF(N146="nulová",J146,0)</f>
        <v>0</v>
      </c>
      <c r="BJ146" s="18" t="s">
        <v>217</v>
      </c>
      <c r="BK146" s="211">
        <f>ROUND(I146*H146,2)</f>
        <v>0</v>
      </c>
      <c r="BL146" s="18" t="s">
        <v>217</v>
      </c>
      <c r="BM146" s="210" t="s">
        <v>297</v>
      </c>
    </row>
    <row r="147" s="2" customFormat="1">
      <c r="A147" s="40"/>
      <c r="B147" s="41"/>
      <c r="C147" s="42"/>
      <c r="D147" s="212" t="s">
        <v>220</v>
      </c>
      <c r="E147" s="42"/>
      <c r="F147" s="213" t="s">
        <v>743</v>
      </c>
      <c r="G147" s="42"/>
      <c r="H147" s="42"/>
      <c r="I147" s="214"/>
      <c r="J147" s="42"/>
      <c r="K147" s="42"/>
      <c r="L147" s="46"/>
      <c r="M147" s="215"/>
      <c r="N147" s="216"/>
      <c r="O147" s="87"/>
      <c r="P147" s="87"/>
      <c r="Q147" s="87"/>
      <c r="R147" s="87"/>
      <c r="S147" s="87"/>
      <c r="T147" s="87"/>
      <c r="U147" s="88"/>
      <c r="V147" s="40"/>
      <c r="W147" s="40"/>
      <c r="X147" s="40"/>
      <c r="Y147" s="40"/>
      <c r="Z147" s="40"/>
      <c r="AA147" s="40"/>
      <c r="AB147" s="40"/>
      <c r="AC147" s="40"/>
      <c r="AD147" s="40"/>
      <c r="AE147" s="40"/>
      <c r="AT147" s="18" t="s">
        <v>220</v>
      </c>
      <c r="AU147" s="18" t="s">
        <v>80</v>
      </c>
    </row>
    <row r="148" s="2" customFormat="1">
      <c r="A148" s="40"/>
      <c r="B148" s="41"/>
      <c r="C148" s="42"/>
      <c r="D148" s="212" t="s">
        <v>234</v>
      </c>
      <c r="E148" s="42"/>
      <c r="F148" s="239" t="s">
        <v>744</v>
      </c>
      <c r="G148" s="42"/>
      <c r="H148" s="42"/>
      <c r="I148" s="214"/>
      <c r="J148" s="42"/>
      <c r="K148" s="42"/>
      <c r="L148" s="46"/>
      <c r="M148" s="215"/>
      <c r="N148" s="216"/>
      <c r="O148" s="87"/>
      <c r="P148" s="87"/>
      <c r="Q148" s="87"/>
      <c r="R148" s="87"/>
      <c r="S148" s="87"/>
      <c r="T148" s="87"/>
      <c r="U148" s="88"/>
      <c r="V148" s="40"/>
      <c r="W148" s="40"/>
      <c r="X148" s="40"/>
      <c r="Y148" s="40"/>
      <c r="Z148" s="40"/>
      <c r="AA148" s="40"/>
      <c r="AB148" s="40"/>
      <c r="AC148" s="40"/>
      <c r="AD148" s="40"/>
      <c r="AE148" s="40"/>
      <c r="AT148" s="18" t="s">
        <v>234</v>
      </c>
      <c r="AU148" s="18" t="s">
        <v>80</v>
      </c>
    </row>
    <row r="149" s="2" customFormat="1" ht="16.5" customHeight="1">
      <c r="A149" s="40"/>
      <c r="B149" s="41"/>
      <c r="C149" s="250" t="s">
        <v>347</v>
      </c>
      <c r="D149" s="250" t="s">
        <v>313</v>
      </c>
      <c r="E149" s="251" t="s">
        <v>314</v>
      </c>
      <c r="F149" s="252" t="s">
        <v>315</v>
      </c>
      <c r="G149" s="253" t="s">
        <v>179</v>
      </c>
      <c r="H149" s="254">
        <v>156.03200000000001</v>
      </c>
      <c r="I149" s="255"/>
      <c r="J149" s="256">
        <f>ROUND(I149*H149,2)</f>
        <v>0</v>
      </c>
      <c r="K149" s="252" t="s">
        <v>216</v>
      </c>
      <c r="L149" s="257"/>
      <c r="M149" s="258" t="s">
        <v>39</v>
      </c>
      <c r="N149" s="259" t="s">
        <v>53</v>
      </c>
      <c r="O149" s="87"/>
      <c r="P149" s="208">
        <f>O149*H149</f>
        <v>0</v>
      </c>
      <c r="Q149" s="208">
        <v>1</v>
      </c>
      <c r="R149" s="208">
        <f>Q149*H149</f>
        <v>156.03200000000001</v>
      </c>
      <c r="S149" s="208">
        <v>0</v>
      </c>
      <c r="T149" s="208">
        <f>S149*H149</f>
        <v>0</v>
      </c>
      <c r="U149" s="209" t="s">
        <v>39</v>
      </c>
      <c r="V149" s="40"/>
      <c r="W149" s="40"/>
      <c r="X149" s="40"/>
      <c r="Y149" s="40"/>
      <c r="Z149" s="40"/>
      <c r="AA149" s="40"/>
      <c r="AB149" s="40"/>
      <c r="AC149" s="40"/>
      <c r="AD149" s="40"/>
      <c r="AE149" s="40"/>
      <c r="AR149" s="210" t="s">
        <v>219</v>
      </c>
      <c r="AT149" s="210" t="s">
        <v>313</v>
      </c>
      <c r="AU149" s="210" t="s">
        <v>80</v>
      </c>
      <c r="AY149" s="18" t="s">
        <v>218</v>
      </c>
      <c r="BE149" s="211">
        <f>IF(N149="základní",J149,0)</f>
        <v>0</v>
      </c>
      <c r="BF149" s="211">
        <f>IF(N149="snížená",J149,0)</f>
        <v>0</v>
      </c>
      <c r="BG149" s="211">
        <f>IF(N149="zákl. přenesená",J149,0)</f>
        <v>0</v>
      </c>
      <c r="BH149" s="211">
        <f>IF(N149="sníž. přenesená",J149,0)</f>
        <v>0</v>
      </c>
      <c r="BI149" s="211">
        <f>IF(N149="nulová",J149,0)</f>
        <v>0</v>
      </c>
      <c r="BJ149" s="18" t="s">
        <v>217</v>
      </c>
      <c r="BK149" s="211">
        <f>ROUND(I149*H149,2)</f>
        <v>0</v>
      </c>
      <c r="BL149" s="18" t="s">
        <v>217</v>
      </c>
      <c r="BM149" s="210" t="s">
        <v>510</v>
      </c>
    </row>
    <row r="150" s="2" customFormat="1">
      <c r="A150" s="40"/>
      <c r="B150" s="41"/>
      <c r="C150" s="42"/>
      <c r="D150" s="212" t="s">
        <v>220</v>
      </c>
      <c r="E150" s="42"/>
      <c r="F150" s="213" t="s">
        <v>315</v>
      </c>
      <c r="G150" s="42"/>
      <c r="H150" s="42"/>
      <c r="I150" s="214"/>
      <c r="J150" s="42"/>
      <c r="K150" s="42"/>
      <c r="L150" s="46"/>
      <c r="M150" s="215"/>
      <c r="N150" s="216"/>
      <c r="O150" s="87"/>
      <c r="P150" s="87"/>
      <c r="Q150" s="87"/>
      <c r="R150" s="87"/>
      <c r="S150" s="87"/>
      <c r="T150" s="87"/>
      <c r="U150" s="88"/>
      <c r="V150" s="40"/>
      <c r="W150" s="40"/>
      <c r="X150" s="40"/>
      <c r="Y150" s="40"/>
      <c r="Z150" s="40"/>
      <c r="AA150" s="40"/>
      <c r="AB150" s="40"/>
      <c r="AC150" s="40"/>
      <c r="AD150" s="40"/>
      <c r="AE150" s="40"/>
      <c r="AT150" s="18" t="s">
        <v>220</v>
      </c>
      <c r="AU150" s="18" t="s">
        <v>80</v>
      </c>
    </row>
    <row r="151" s="2" customFormat="1">
      <c r="A151" s="40"/>
      <c r="B151" s="41"/>
      <c r="C151" s="42"/>
      <c r="D151" s="212" t="s">
        <v>234</v>
      </c>
      <c r="E151" s="42"/>
      <c r="F151" s="239" t="s">
        <v>538</v>
      </c>
      <c r="G151" s="42"/>
      <c r="H151" s="42"/>
      <c r="I151" s="214"/>
      <c r="J151" s="42"/>
      <c r="K151" s="42"/>
      <c r="L151" s="46"/>
      <c r="M151" s="215"/>
      <c r="N151" s="216"/>
      <c r="O151" s="87"/>
      <c r="P151" s="87"/>
      <c r="Q151" s="87"/>
      <c r="R151" s="87"/>
      <c r="S151" s="87"/>
      <c r="T151" s="87"/>
      <c r="U151" s="88"/>
      <c r="V151" s="40"/>
      <c r="W151" s="40"/>
      <c r="X151" s="40"/>
      <c r="Y151" s="40"/>
      <c r="Z151" s="40"/>
      <c r="AA151" s="40"/>
      <c r="AB151" s="40"/>
      <c r="AC151" s="40"/>
      <c r="AD151" s="40"/>
      <c r="AE151" s="40"/>
      <c r="AT151" s="18" t="s">
        <v>234</v>
      </c>
      <c r="AU151" s="18" t="s">
        <v>80</v>
      </c>
    </row>
    <row r="152" s="2" customFormat="1">
      <c r="A152" s="40"/>
      <c r="B152" s="41"/>
      <c r="C152" s="250" t="s">
        <v>351</v>
      </c>
      <c r="D152" s="250" t="s">
        <v>313</v>
      </c>
      <c r="E152" s="251" t="s">
        <v>745</v>
      </c>
      <c r="F152" s="252" t="s">
        <v>746</v>
      </c>
      <c r="G152" s="253" t="s">
        <v>239</v>
      </c>
      <c r="H152" s="254">
        <v>2</v>
      </c>
      <c r="I152" s="255"/>
      <c r="J152" s="256">
        <f>ROUND(I152*H152,2)</f>
        <v>0</v>
      </c>
      <c r="K152" s="252" t="s">
        <v>216</v>
      </c>
      <c r="L152" s="257"/>
      <c r="M152" s="258" t="s">
        <v>39</v>
      </c>
      <c r="N152" s="259" t="s">
        <v>53</v>
      </c>
      <c r="O152" s="87"/>
      <c r="P152" s="208">
        <f>O152*H152</f>
        <v>0</v>
      </c>
      <c r="Q152" s="208">
        <v>0.27250000000000002</v>
      </c>
      <c r="R152" s="208">
        <f>Q152*H152</f>
        <v>0.54500000000000004</v>
      </c>
      <c r="S152" s="208">
        <v>0</v>
      </c>
      <c r="T152" s="208">
        <f>S152*H152</f>
        <v>0</v>
      </c>
      <c r="U152" s="209" t="s">
        <v>39</v>
      </c>
      <c r="V152" s="40"/>
      <c r="W152" s="40"/>
      <c r="X152" s="40"/>
      <c r="Y152" s="40"/>
      <c r="Z152" s="40"/>
      <c r="AA152" s="40"/>
      <c r="AB152" s="40"/>
      <c r="AC152" s="40"/>
      <c r="AD152" s="40"/>
      <c r="AE152" s="40"/>
      <c r="AR152" s="210" t="s">
        <v>219</v>
      </c>
      <c r="AT152" s="210" t="s">
        <v>313</v>
      </c>
      <c r="AU152" s="210" t="s">
        <v>80</v>
      </c>
      <c r="AY152" s="18" t="s">
        <v>218</v>
      </c>
      <c r="BE152" s="211">
        <f>IF(N152="základní",J152,0)</f>
        <v>0</v>
      </c>
      <c r="BF152" s="211">
        <f>IF(N152="snížená",J152,0)</f>
        <v>0</v>
      </c>
      <c r="BG152" s="211">
        <f>IF(N152="zákl. přenesená",J152,0)</f>
        <v>0</v>
      </c>
      <c r="BH152" s="211">
        <f>IF(N152="sníž. přenesená",J152,0)</f>
        <v>0</v>
      </c>
      <c r="BI152" s="211">
        <f>IF(N152="nulová",J152,0)</f>
        <v>0</v>
      </c>
      <c r="BJ152" s="18" t="s">
        <v>217</v>
      </c>
      <c r="BK152" s="211">
        <f>ROUND(I152*H152,2)</f>
        <v>0</v>
      </c>
      <c r="BL152" s="18" t="s">
        <v>217</v>
      </c>
      <c r="BM152" s="210" t="s">
        <v>747</v>
      </c>
    </row>
    <row r="153" s="2" customFormat="1">
      <c r="A153" s="40"/>
      <c r="B153" s="41"/>
      <c r="C153" s="42"/>
      <c r="D153" s="212" t="s">
        <v>220</v>
      </c>
      <c r="E153" s="42"/>
      <c r="F153" s="213" t="s">
        <v>746</v>
      </c>
      <c r="G153" s="42"/>
      <c r="H153" s="42"/>
      <c r="I153" s="214"/>
      <c r="J153" s="42"/>
      <c r="K153" s="42"/>
      <c r="L153" s="46"/>
      <c r="M153" s="215"/>
      <c r="N153" s="216"/>
      <c r="O153" s="87"/>
      <c r="P153" s="87"/>
      <c r="Q153" s="87"/>
      <c r="R153" s="87"/>
      <c r="S153" s="87"/>
      <c r="T153" s="87"/>
      <c r="U153" s="88"/>
      <c r="V153" s="40"/>
      <c r="W153" s="40"/>
      <c r="X153" s="40"/>
      <c r="Y153" s="40"/>
      <c r="Z153" s="40"/>
      <c r="AA153" s="40"/>
      <c r="AB153" s="40"/>
      <c r="AC153" s="40"/>
      <c r="AD153" s="40"/>
      <c r="AE153" s="40"/>
      <c r="AT153" s="18" t="s">
        <v>220</v>
      </c>
      <c r="AU153" s="18" t="s">
        <v>80</v>
      </c>
    </row>
    <row r="154" s="2" customFormat="1">
      <c r="A154" s="40"/>
      <c r="B154" s="41"/>
      <c r="C154" s="42"/>
      <c r="D154" s="212" t="s">
        <v>234</v>
      </c>
      <c r="E154" s="42"/>
      <c r="F154" s="239" t="s">
        <v>748</v>
      </c>
      <c r="G154" s="42"/>
      <c r="H154" s="42"/>
      <c r="I154" s="214"/>
      <c r="J154" s="42"/>
      <c r="K154" s="42"/>
      <c r="L154" s="46"/>
      <c r="M154" s="215"/>
      <c r="N154" s="216"/>
      <c r="O154" s="87"/>
      <c r="P154" s="87"/>
      <c r="Q154" s="87"/>
      <c r="R154" s="87"/>
      <c r="S154" s="87"/>
      <c r="T154" s="87"/>
      <c r="U154" s="88"/>
      <c r="V154" s="40"/>
      <c r="W154" s="40"/>
      <c r="X154" s="40"/>
      <c r="Y154" s="40"/>
      <c r="Z154" s="40"/>
      <c r="AA154" s="40"/>
      <c r="AB154" s="40"/>
      <c r="AC154" s="40"/>
      <c r="AD154" s="40"/>
      <c r="AE154" s="40"/>
      <c r="AT154" s="18" t="s">
        <v>234</v>
      </c>
      <c r="AU154" s="18" t="s">
        <v>80</v>
      </c>
    </row>
    <row r="155" s="2" customFormat="1" ht="16.5" customHeight="1">
      <c r="A155" s="40"/>
      <c r="B155" s="41"/>
      <c r="C155" s="250" t="s">
        <v>357</v>
      </c>
      <c r="D155" s="250" t="s">
        <v>313</v>
      </c>
      <c r="E155" s="251" t="s">
        <v>749</v>
      </c>
      <c r="F155" s="252" t="s">
        <v>750</v>
      </c>
      <c r="G155" s="253" t="s">
        <v>239</v>
      </c>
      <c r="H155" s="254">
        <v>2</v>
      </c>
      <c r="I155" s="255"/>
      <c r="J155" s="256">
        <f>ROUND(I155*H155,2)</f>
        <v>0</v>
      </c>
      <c r="K155" s="252" t="s">
        <v>216</v>
      </c>
      <c r="L155" s="257"/>
      <c r="M155" s="258" t="s">
        <v>39</v>
      </c>
      <c r="N155" s="259" t="s">
        <v>53</v>
      </c>
      <c r="O155" s="87"/>
      <c r="P155" s="208">
        <f>O155*H155</f>
        <v>0</v>
      </c>
      <c r="Q155" s="208">
        <v>0</v>
      </c>
      <c r="R155" s="208">
        <f>Q155*H155</f>
        <v>0</v>
      </c>
      <c r="S155" s="208">
        <v>0</v>
      </c>
      <c r="T155" s="208">
        <f>S155*H155</f>
        <v>0</v>
      </c>
      <c r="U155" s="209" t="s">
        <v>39</v>
      </c>
      <c r="V155" s="40"/>
      <c r="W155" s="40"/>
      <c r="X155" s="40"/>
      <c r="Y155" s="40"/>
      <c r="Z155" s="40"/>
      <c r="AA155" s="40"/>
      <c r="AB155" s="40"/>
      <c r="AC155" s="40"/>
      <c r="AD155" s="40"/>
      <c r="AE155" s="40"/>
      <c r="AR155" s="210" t="s">
        <v>219</v>
      </c>
      <c r="AT155" s="210" t="s">
        <v>313</v>
      </c>
      <c r="AU155" s="210" t="s">
        <v>80</v>
      </c>
      <c r="AY155" s="18" t="s">
        <v>218</v>
      </c>
      <c r="BE155" s="211">
        <f>IF(N155="základní",J155,0)</f>
        <v>0</v>
      </c>
      <c r="BF155" s="211">
        <f>IF(N155="snížená",J155,0)</f>
        <v>0</v>
      </c>
      <c r="BG155" s="211">
        <f>IF(N155="zákl. přenesená",J155,0)</f>
        <v>0</v>
      </c>
      <c r="BH155" s="211">
        <f>IF(N155="sníž. přenesená",J155,0)</f>
        <v>0</v>
      </c>
      <c r="BI155" s="211">
        <f>IF(N155="nulová",J155,0)</f>
        <v>0</v>
      </c>
      <c r="BJ155" s="18" t="s">
        <v>217</v>
      </c>
      <c r="BK155" s="211">
        <f>ROUND(I155*H155,2)</f>
        <v>0</v>
      </c>
      <c r="BL155" s="18" t="s">
        <v>217</v>
      </c>
      <c r="BM155" s="210" t="s">
        <v>751</v>
      </c>
    </row>
    <row r="156" s="2" customFormat="1">
      <c r="A156" s="40"/>
      <c r="B156" s="41"/>
      <c r="C156" s="42"/>
      <c r="D156" s="212" t="s">
        <v>220</v>
      </c>
      <c r="E156" s="42"/>
      <c r="F156" s="213" t="s">
        <v>750</v>
      </c>
      <c r="G156" s="42"/>
      <c r="H156" s="42"/>
      <c r="I156" s="214"/>
      <c r="J156" s="42"/>
      <c r="K156" s="42"/>
      <c r="L156" s="46"/>
      <c r="M156" s="215"/>
      <c r="N156" s="216"/>
      <c r="O156" s="87"/>
      <c r="P156" s="87"/>
      <c r="Q156" s="87"/>
      <c r="R156" s="87"/>
      <c r="S156" s="87"/>
      <c r="T156" s="87"/>
      <c r="U156" s="88"/>
      <c r="V156" s="40"/>
      <c r="W156" s="40"/>
      <c r="X156" s="40"/>
      <c r="Y156" s="40"/>
      <c r="Z156" s="40"/>
      <c r="AA156" s="40"/>
      <c r="AB156" s="40"/>
      <c r="AC156" s="40"/>
      <c r="AD156" s="40"/>
      <c r="AE156" s="40"/>
      <c r="AT156" s="18" t="s">
        <v>220</v>
      </c>
      <c r="AU156" s="18" t="s">
        <v>80</v>
      </c>
    </row>
    <row r="157" s="2" customFormat="1">
      <c r="A157" s="40"/>
      <c r="B157" s="41"/>
      <c r="C157" s="42"/>
      <c r="D157" s="212" t="s">
        <v>234</v>
      </c>
      <c r="E157" s="42"/>
      <c r="F157" s="239" t="s">
        <v>752</v>
      </c>
      <c r="G157" s="42"/>
      <c r="H157" s="42"/>
      <c r="I157" s="214"/>
      <c r="J157" s="42"/>
      <c r="K157" s="42"/>
      <c r="L157" s="46"/>
      <c r="M157" s="215"/>
      <c r="N157" s="216"/>
      <c r="O157" s="87"/>
      <c r="P157" s="87"/>
      <c r="Q157" s="87"/>
      <c r="R157" s="87"/>
      <c r="S157" s="87"/>
      <c r="T157" s="87"/>
      <c r="U157" s="88"/>
      <c r="V157" s="40"/>
      <c r="W157" s="40"/>
      <c r="X157" s="40"/>
      <c r="Y157" s="40"/>
      <c r="Z157" s="40"/>
      <c r="AA157" s="40"/>
      <c r="AB157" s="40"/>
      <c r="AC157" s="40"/>
      <c r="AD157" s="40"/>
      <c r="AE157" s="40"/>
      <c r="AT157" s="18" t="s">
        <v>234</v>
      </c>
      <c r="AU157" s="18" t="s">
        <v>80</v>
      </c>
    </row>
    <row r="158" s="2" customFormat="1" ht="16.5" customHeight="1">
      <c r="A158" s="40"/>
      <c r="B158" s="41"/>
      <c r="C158" s="250" t="s">
        <v>363</v>
      </c>
      <c r="D158" s="250" t="s">
        <v>313</v>
      </c>
      <c r="E158" s="251" t="s">
        <v>544</v>
      </c>
      <c r="F158" s="252" t="s">
        <v>545</v>
      </c>
      <c r="G158" s="253" t="s">
        <v>273</v>
      </c>
      <c r="H158" s="254">
        <v>46</v>
      </c>
      <c r="I158" s="255"/>
      <c r="J158" s="256">
        <f>ROUND(I158*H158,2)</f>
        <v>0</v>
      </c>
      <c r="K158" s="252" t="s">
        <v>39</v>
      </c>
      <c r="L158" s="257"/>
      <c r="M158" s="258" t="s">
        <v>39</v>
      </c>
      <c r="N158" s="259" t="s">
        <v>53</v>
      </c>
      <c r="O158" s="87"/>
      <c r="P158" s="208">
        <f>O158*H158</f>
        <v>0</v>
      </c>
      <c r="Q158" s="208">
        <v>0.064979999999999996</v>
      </c>
      <c r="R158" s="208">
        <f>Q158*H158</f>
        <v>2.98908</v>
      </c>
      <c r="S158" s="208">
        <v>0</v>
      </c>
      <c r="T158" s="208">
        <f>S158*H158</f>
        <v>0</v>
      </c>
      <c r="U158" s="209" t="s">
        <v>39</v>
      </c>
      <c r="V158" s="40"/>
      <c r="W158" s="40"/>
      <c r="X158" s="40"/>
      <c r="Y158" s="40"/>
      <c r="Z158" s="40"/>
      <c r="AA158" s="40"/>
      <c r="AB158" s="40"/>
      <c r="AC158" s="40"/>
      <c r="AD158" s="40"/>
      <c r="AE158" s="40"/>
      <c r="AR158" s="210" t="s">
        <v>219</v>
      </c>
      <c r="AT158" s="210" t="s">
        <v>313</v>
      </c>
      <c r="AU158" s="210" t="s">
        <v>80</v>
      </c>
      <c r="AY158" s="18" t="s">
        <v>218</v>
      </c>
      <c r="BE158" s="211">
        <f>IF(N158="základní",J158,0)</f>
        <v>0</v>
      </c>
      <c r="BF158" s="211">
        <f>IF(N158="snížená",J158,0)</f>
        <v>0</v>
      </c>
      <c r="BG158" s="211">
        <f>IF(N158="zákl. přenesená",J158,0)</f>
        <v>0</v>
      </c>
      <c r="BH158" s="211">
        <f>IF(N158="sníž. přenesená",J158,0)</f>
        <v>0</v>
      </c>
      <c r="BI158" s="211">
        <f>IF(N158="nulová",J158,0)</f>
        <v>0</v>
      </c>
      <c r="BJ158" s="18" t="s">
        <v>217</v>
      </c>
      <c r="BK158" s="211">
        <f>ROUND(I158*H158,2)</f>
        <v>0</v>
      </c>
      <c r="BL158" s="18" t="s">
        <v>217</v>
      </c>
      <c r="BM158" s="210" t="s">
        <v>753</v>
      </c>
    </row>
    <row r="159" s="2" customFormat="1">
      <c r="A159" s="40"/>
      <c r="B159" s="41"/>
      <c r="C159" s="42"/>
      <c r="D159" s="212" t="s">
        <v>220</v>
      </c>
      <c r="E159" s="42"/>
      <c r="F159" s="213" t="s">
        <v>545</v>
      </c>
      <c r="G159" s="42"/>
      <c r="H159" s="42"/>
      <c r="I159" s="214"/>
      <c r="J159" s="42"/>
      <c r="K159" s="42"/>
      <c r="L159" s="46"/>
      <c r="M159" s="215"/>
      <c r="N159" s="216"/>
      <c r="O159" s="87"/>
      <c r="P159" s="87"/>
      <c r="Q159" s="87"/>
      <c r="R159" s="87"/>
      <c r="S159" s="87"/>
      <c r="T159" s="87"/>
      <c r="U159" s="88"/>
      <c r="V159" s="40"/>
      <c r="W159" s="40"/>
      <c r="X159" s="40"/>
      <c r="Y159" s="40"/>
      <c r="Z159" s="40"/>
      <c r="AA159" s="40"/>
      <c r="AB159" s="40"/>
      <c r="AC159" s="40"/>
      <c r="AD159" s="40"/>
      <c r="AE159" s="40"/>
      <c r="AT159" s="18" t="s">
        <v>220</v>
      </c>
      <c r="AU159" s="18" t="s">
        <v>80</v>
      </c>
    </row>
    <row r="160" s="2" customFormat="1">
      <c r="A160" s="40"/>
      <c r="B160" s="41"/>
      <c r="C160" s="42"/>
      <c r="D160" s="212" t="s">
        <v>234</v>
      </c>
      <c r="E160" s="42"/>
      <c r="F160" s="239" t="s">
        <v>547</v>
      </c>
      <c r="G160" s="42"/>
      <c r="H160" s="42"/>
      <c r="I160" s="214"/>
      <c r="J160" s="42"/>
      <c r="K160" s="42"/>
      <c r="L160" s="46"/>
      <c r="M160" s="215"/>
      <c r="N160" s="216"/>
      <c r="O160" s="87"/>
      <c r="P160" s="87"/>
      <c r="Q160" s="87"/>
      <c r="R160" s="87"/>
      <c r="S160" s="87"/>
      <c r="T160" s="87"/>
      <c r="U160" s="88"/>
      <c r="V160" s="40"/>
      <c r="W160" s="40"/>
      <c r="X160" s="40"/>
      <c r="Y160" s="40"/>
      <c r="Z160" s="40"/>
      <c r="AA160" s="40"/>
      <c r="AB160" s="40"/>
      <c r="AC160" s="40"/>
      <c r="AD160" s="40"/>
      <c r="AE160" s="40"/>
      <c r="AT160" s="18" t="s">
        <v>234</v>
      </c>
      <c r="AU160" s="18" t="s">
        <v>80</v>
      </c>
    </row>
    <row r="161" s="2" customFormat="1">
      <c r="A161" s="40"/>
      <c r="B161" s="41"/>
      <c r="C161" s="250" t="s">
        <v>371</v>
      </c>
      <c r="D161" s="250" t="s">
        <v>313</v>
      </c>
      <c r="E161" s="251" t="s">
        <v>754</v>
      </c>
      <c r="F161" s="252" t="s">
        <v>755</v>
      </c>
      <c r="G161" s="253" t="s">
        <v>239</v>
      </c>
      <c r="H161" s="254">
        <v>2</v>
      </c>
      <c r="I161" s="255"/>
      <c r="J161" s="256">
        <f>ROUND(I161*H161,2)</f>
        <v>0</v>
      </c>
      <c r="K161" s="252" t="s">
        <v>216</v>
      </c>
      <c r="L161" s="257"/>
      <c r="M161" s="258" t="s">
        <v>39</v>
      </c>
      <c r="N161" s="259" t="s">
        <v>53</v>
      </c>
      <c r="O161" s="87"/>
      <c r="P161" s="208">
        <f>O161*H161</f>
        <v>0</v>
      </c>
      <c r="Q161" s="208">
        <v>0.36997000000000002</v>
      </c>
      <c r="R161" s="208">
        <f>Q161*H161</f>
        <v>0.73994000000000004</v>
      </c>
      <c r="S161" s="208">
        <v>0</v>
      </c>
      <c r="T161" s="208">
        <f>S161*H161</f>
        <v>0</v>
      </c>
      <c r="U161" s="209" t="s">
        <v>39</v>
      </c>
      <c r="V161" s="40"/>
      <c r="W161" s="40"/>
      <c r="X161" s="40"/>
      <c r="Y161" s="40"/>
      <c r="Z161" s="40"/>
      <c r="AA161" s="40"/>
      <c r="AB161" s="40"/>
      <c r="AC161" s="40"/>
      <c r="AD161" s="40"/>
      <c r="AE161" s="40"/>
      <c r="AR161" s="210" t="s">
        <v>219</v>
      </c>
      <c r="AT161" s="210" t="s">
        <v>313</v>
      </c>
      <c r="AU161" s="210" t="s">
        <v>80</v>
      </c>
      <c r="AY161" s="18" t="s">
        <v>218</v>
      </c>
      <c r="BE161" s="211">
        <f>IF(N161="základní",J161,0)</f>
        <v>0</v>
      </c>
      <c r="BF161" s="211">
        <f>IF(N161="snížená",J161,0)</f>
        <v>0</v>
      </c>
      <c r="BG161" s="211">
        <f>IF(N161="zákl. přenesená",J161,0)</f>
        <v>0</v>
      </c>
      <c r="BH161" s="211">
        <f>IF(N161="sníž. přenesená",J161,0)</f>
        <v>0</v>
      </c>
      <c r="BI161" s="211">
        <f>IF(N161="nulová",J161,0)</f>
        <v>0</v>
      </c>
      <c r="BJ161" s="18" t="s">
        <v>217</v>
      </c>
      <c r="BK161" s="211">
        <f>ROUND(I161*H161,2)</f>
        <v>0</v>
      </c>
      <c r="BL161" s="18" t="s">
        <v>217</v>
      </c>
      <c r="BM161" s="210" t="s">
        <v>756</v>
      </c>
    </row>
    <row r="162" s="2" customFormat="1">
      <c r="A162" s="40"/>
      <c r="B162" s="41"/>
      <c r="C162" s="42"/>
      <c r="D162" s="212" t="s">
        <v>220</v>
      </c>
      <c r="E162" s="42"/>
      <c r="F162" s="213" t="s">
        <v>755</v>
      </c>
      <c r="G162" s="42"/>
      <c r="H162" s="42"/>
      <c r="I162" s="214"/>
      <c r="J162" s="42"/>
      <c r="K162" s="42"/>
      <c r="L162" s="46"/>
      <c r="M162" s="215"/>
      <c r="N162" s="216"/>
      <c r="O162" s="87"/>
      <c r="P162" s="87"/>
      <c r="Q162" s="87"/>
      <c r="R162" s="87"/>
      <c r="S162" s="87"/>
      <c r="T162" s="87"/>
      <c r="U162" s="88"/>
      <c r="V162" s="40"/>
      <c r="W162" s="40"/>
      <c r="X162" s="40"/>
      <c r="Y162" s="40"/>
      <c r="Z162" s="40"/>
      <c r="AA162" s="40"/>
      <c r="AB162" s="40"/>
      <c r="AC162" s="40"/>
      <c r="AD162" s="40"/>
      <c r="AE162" s="40"/>
      <c r="AT162" s="18" t="s">
        <v>220</v>
      </c>
      <c r="AU162" s="18" t="s">
        <v>80</v>
      </c>
    </row>
    <row r="163" s="2" customFormat="1">
      <c r="A163" s="40"/>
      <c r="B163" s="41"/>
      <c r="C163" s="250" t="s">
        <v>375</v>
      </c>
      <c r="D163" s="250" t="s">
        <v>313</v>
      </c>
      <c r="E163" s="251" t="s">
        <v>556</v>
      </c>
      <c r="F163" s="252" t="s">
        <v>557</v>
      </c>
      <c r="G163" s="253" t="s">
        <v>239</v>
      </c>
      <c r="H163" s="254">
        <v>346</v>
      </c>
      <c r="I163" s="255"/>
      <c r="J163" s="256">
        <f>ROUND(I163*H163,2)</f>
        <v>0</v>
      </c>
      <c r="K163" s="252" t="s">
        <v>216</v>
      </c>
      <c r="L163" s="257"/>
      <c r="M163" s="258" t="s">
        <v>39</v>
      </c>
      <c r="N163" s="259" t="s">
        <v>53</v>
      </c>
      <c r="O163" s="87"/>
      <c r="P163" s="208">
        <f>O163*H163</f>
        <v>0</v>
      </c>
      <c r="Q163" s="208">
        <v>0.0011100000000000001</v>
      </c>
      <c r="R163" s="208">
        <f>Q163*H163</f>
        <v>0.38406000000000001</v>
      </c>
      <c r="S163" s="208">
        <v>0</v>
      </c>
      <c r="T163" s="208">
        <f>S163*H163</f>
        <v>0</v>
      </c>
      <c r="U163" s="209" t="s">
        <v>39</v>
      </c>
      <c r="V163" s="40"/>
      <c r="W163" s="40"/>
      <c r="X163" s="40"/>
      <c r="Y163" s="40"/>
      <c r="Z163" s="40"/>
      <c r="AA163" s="40"/>
      <c r="AB163" s="40"/>
      <c r="AC163" s="40"/>
      <c r="AD163" s="40"/>
      <c r="AE163" s="40"/>
      <c r="AR163" s="210" t="s">
        <v>219</v>
      </c>
      <c r="AT163" s="210" t="s">
        <v>313</v>
      </c>
      <c r="AU163" s="210" t="s">
        <v>80</v>
      </c>
      <c r="AY163" s="18" t="s">
        <v>218</v>
      </c>
      <c r="BE163" s="211">
        <f>IF(N163="základní",J163,0)</f>
        <v>0</v>
      </c>
      <c r="BF163" s="211">
        <f>IF(N163="snížená",J163,0)</f>
        <v>0</v>
      </c>
      <c r="BG163" s="211">
        <f>IF(N163="zákl. přenesená",J163,0)</f>
        <v>0</v>
      </c>
      <c r="BH163" s="211">
        <f>IF(N163="sníž. přenesená",J163,0)</f>
        <v>0</v>
      </c>
      <c r="BI163" s="211">
        <f>IF(N163="nulová",J163,0)</f>
        <v>0</v>
      </c>
      <c r="BJ163" s="18" t="s">
        <v>217</v>
      </c>
      <c r="BK163" s="211">
        <f>ROUND(I163*H163,2)</f>
        <v>0</v>
      </c>
      <c r="BL163" s="18" t="s">
        <v>217</v>
      </c>
      <c r="BM163" s="210" t="s">
        <v>757</v>
      </c>
    </row>
    <row r="164" s="2" customFormat="1">
      <c r="A164" s="40"/>
      <c r="B164" s="41"/>
      <c r="C164" s="42"/>
      <c r="D164" s="212" t="s">
        <v>220</v>
      </c>
      <c r="E164" s="42"/>
      <c r="F164" s="213" t="s">
        <v>557</v>
      </c>
      <c r="G164" s="42"/>
      <c r="H164" s="42"/>
      <c r="I164" s="214"/>
      <c r="J164" s="42"/>
      <c r="K164" s="42"/>
      <c r="L164" s="46"/>
      <c r="M164" s="215"/>
      <c r="N164" s="216"/>
      <c r="O164" s="87"/>
      <c r="P164" s="87"/>
      <c r="Q164" s="87"/>
      <c r="R164" s="87"/>
      <c r="S164" s="87"/>
      <c r="T164" s="87"/>
      <c r="U164" s="88"/>
      <c r="V164" s="40"/>
      <c r="W164" s="40"/>
      <c r="X164" s="40"/>
      <c r="Y164" s="40"/>
      <c r="Z164" s="40"/>
      <c r="AA164" s="40"/>
      <c r="AB164" s="40"/>
      <c r="AC164" s="40"/>
      <c r="AD164" s="40"/>
      <c r="AE164" s="40"/>
      <c r="AT164" s="18" t="s">
        <v>220</v>
      </c>
      <c r="AU164" s="18" t="s">
        <v>80</v>
      </c>
    </row>
    <row r="165" s="2" customFormat="1" ht="16.5" customHeight="1">
      <c r="A165" s="40"/>
      <c r="B165" s="41"/>
      <c r="C165" s="250" t="s">
        <v>379</v>
      </c>
      <c r="D165" s="250" t="s">
        <v>313</v>
      </c>
      <c r="E165" s="251" t="s">
        <v>372</v>
      </c>
      <c r="F165" s="252" t="s">
        <v>373</v>
      </c>
      <c r="G165" s="253" t="s">
        <v>239</v>
      </c>
      <c r="H165" s="254">
        <v>1</v>
      </c>
      <c r="I165" s="255"/>
      <c r="J165" s="256">
        <f>ROUND(I165*H165,2)</f>
        <v>0</v>
      </c>
      <c r="K165" s="252" t="s">
        <v>216</v>
      </c>
      <c r="L165" s="257"/>
      <c r="M165" s="258" t="s">
        <v>39</v>
      </c>
      <c r="N165" s="259" t="s">
        <v>53</v>
      </c>
      <c r="O165" s="87"/>
      <c r="P165" s="208">
        <f>O165*H165</f>
        <v>0</v>
      </c>
      <c r="Q165" s="208">
        <v>0.39700000000000002</v>
      </c>
      <c r="R165" s="208">
        <f>Q165*H165</f>
        <v>0.39700000000000002</v>
      </c>
      <c r="S165" s="208">
        <v>0</v>
      </c>
      <c r="T165" s="208">
        <f>S165*H165</f>
        <v>0</v>
      </c>
      <c r="U165" s="209" t="s">
        <v>39</v>
      </c>
      <c r="V165" s="40"/>
      <c r="W165" s="40"/>
      <c r="X165" s="40"/>
      <c r="Y165" s="40"/>
      <c r="Z165" s="40"/>
      <c r="AA165" s="40"/>
      <c r="AB165" s="40"/>
      <c r="AC165" s="40"/>
      <c r="AD165" s="40"/>
      <c r="AE165" s="40"/>
      <c r="AR165" s="210" t="s">
        <v>219</v>
      </c>
      <c r="AT165" s="210" t="s">
        <v>313</v>
      </c>
      <c r="AU165" s="210" t="s">
        <v>80</v>
      </c>
      <c r="AY165" s="18" t="s">
        <v>218</v>
      </c>
      <c r="BE165" s="211">
        <f>IF(N165="základní",J165,0)</f>
        <v>0</v>
      </c>
      <c r="BF165" s="211">
        <f>IF(N165="snížená",J165,0)</f>
        <v>0</v>
      </c>
      <c r="BG165" s="211">
        <f>IF(N165="zákl. přenesená",J165,0)</f>
        <v>0</v>
      </c>
      <c r="BH165" s="211">
        <f>IF(N165="sníž. přenesená",J165,0)</f>
        <v>0</v>
      </c>
      <c r="BI165" s="211">
        <f>IF(N165="nulová",J165,0)</f>
        <v>0</v>
      </c>
      <c r="BJ165" s="18" t="s">
        <v>217</v>
      </c>
      <c r="BK165" s="211">
        <f>ROUND(I165*H165,2)</f>
        <v>0</v>
      </c>
      <c r="BL165" s="18" t="s">
        <v>217</v>
      </c>
      <c r="BM165" s="210" t="s">
        <v>558</v>
      </c>
    </row>
    <row r="166" s="2" customFormat="1">
      <c r="A166" s="40"/>
      <c r="B166" s="41"/>
      <c r="C166" s="42"/>
      <c r="D166" s="212" t="s">
        <v>220</v>
      </c>
      <c r="E166" s="42"/>
      <c r="F166" s="213" t="s">
        <v>373</v>
      </c>
      <c r="G166" s="42"/>
      <c r="H166" s="42"/>
      <c r="I166" s="214"/>
      <c r="J166" s="42"/>
      <c r="K166" s="42"/>
      <c r="L166" s="46"/>
      <c r="M166" s="215"/>
      <c r="N166" s="216"/>
      <c r="O166" s="87"/>
      <c r="P166" s="87"/>
      <c r="Q166" s="87"/>
      <c r="R166" s="87"/>
      <c r="S166" s="87"/>
      <c r="T166" s="87"/>
      <c r="U166" s="88"/>
      <c r="V166" s="40"/>
      <c r="W166" s="40"/>
      <c r="X166" s="40"/>
      <c r="Y166" s="40"/>
      <c r="Z166" s="40"/>
      <c r="AA166" s="40"/>
      <c r="AB166" s="40"/>
      <c r="AC166" s="40"/>
      <c r="AD166" s="40"/>
      <c r="AE166" s="40"/>
      <c r="AT166" s="18" t="s">
        <v>220</v>
      </c>
      <c r="AU166" s="18" t="s">
        <v>80</v>
      </c>
    </row>
    <row r="167" s="2" customFormat="1" ht="16.5" customHeight="1">
      <c r="A167" s="40"/>
      <c r="B167" s="41"/>
      <c r="C167" s="250" t="s">
        <v>257</v>
      </c>
      <c r="D167" s="250" t="s">
        <v>313</v>
      </c>
      <c r="E167" s="251" t="s">
        <v>376</v>
      </c>
      <c r="F167" s="252" t="s">
        <v>377</v>
      </c>
      <c r="G167" s="253" t="s">
        <v>239</v>
      </c>
      <c r="H167" s="254">
        <v>1</v>
      </c>
      <c r="I167" s="255"/>
      <c r="J167" s="256">
        <f>ROUND(I167*H167,2)</f>
        <v>0</v>
      </c>
      <c r="K167" s="252" t="s">
        <v>216</v>
      </c>
      <c r="L167" s="257"/>
      <c r="M167" s="258" t="s">
        <v>39</v>
      </c>
      <c r="N167" s="259" t="s">
        <v>53</v>
      </c>
      <c r="O167" s="87"/>
      <c r="P167" s="208">
        <f>O167*H167</f>
        <v>0</v>
      </c>
      <c r="Q167" s="208">
        <v>0</v>
      </c>
      <c r="R167" s="208">
        <f>Q167*H167</f>
        <v>0</v>
      </c>
      <c r="S167" s="208">
        <v>0</v>
      </c>
      <c r="T167" s="208">
        <f>S167*H167</f>
        <v>0</v>
      </c>
      <c r="U167" s="209" t="s">
        <v>39</v>
      </c>
      <c r="V167" s="40"/>
      <c r="W167" s="40"/>
      <c r="X167" s="40"/>
      <c r="Y167" s="40"/>
      <c r="Z167" s="40"/>
      <c r="AA167" s="40"/>
      <c r="AB167" s="40"/>
      <c r="AC167" s="40"/>
      <c r="AD167" s="40"/>
      <c r="AE167" s="40"/>
      <c r="AR167" s="210" t="s">
        <v>219</v>
      </c>
      <c r="AT167" s="210" t="s">
        <v>313</v>
      </c>
      <c r="AU167" s="210" t="s">
        <v>80</v>
      </c>
      <c r="AY167" s="18" t="s">
        <v>218</v>
      </c>
      <c r="BE167" s="211">
        <f>IF(N167="základní",J167,0)</f>
        <v>0</v>
      </c>
      <c r="BF167" s="211">
        <f>IF(N167="snížená",J167,0)</f>
        <v>0</v>
      </c>
      <c r="BG167" s="211">
        <f>IF(N167="zákl. přenesená",J167,0)</f>
        <v>0</v>
      </c>
      <c r="BH167" s="211">
        <f>IF(N167="sníž. přenesená",J167,0)</f>
        <v>0</v>
      </c>
      <c r="BI167" s="211">
        <f>IF(N167="nulová",J167,0)</f>
        <v>0</v>
      </c>
      <c r="BJ167" s="18" t="s">
        <v>217</v>
      </c>
      <c r="BK167" s="211">
        <f>ROUND(I167*H167,2)</f>
        <v>0</v>
      </c>
      <c r="BL167" s="18" t="s">
        <v>217</v>
      </c>
      <c r="BM167" s="210" t="s">
        <v>758</v>
      </c>
    </row>
    <row r="168" s="2" customFormat="1">
      <c r="A168" s="40"/>
      <c r="B168" s="41"/>
      <c r="C168" s="42"/>
      <c r="D168" s="212" t="s">
        <v>220</v>
      </c>
      <c r="E168" s="42"/>
      <c r="F168" s="213" t="s">
        <v>377</v>
      </c>
      <c r="G168" s="42"/>
      <c r="H168" s="42"/>
      <c r="I168" s="214"/>
      <c r="J168" s="42"/>
      <c r="K168" s="42"/>
      <c r="L168" s="46"/>
      <c r="M168" s="215"/>
      <c r="N168" s="216"/>
      <c r="O168" s="87"/>
      <c r="P168" s="87"/>
      <c r="Q168" s="87"/>
      <c r="R168" s="87"/>
      <c r="S168" s="87"/>
      <c r="T168" s="87"/>
      <c r="U168" s="88"/>
      <c r="V168" s="40"/>
      <c r="W168" s="40"/>
      <c r="X168" s="40"/>
      <c r="Y168" s="40"/>
      <c r="Z168" s="40"/>
      <c r="AA168" s="40"/>
      <c r="AB168" s="40"/>
      <c r="AC168" s="40"/>
      <c r="AD168" s="40"/>
      <c r="AE168" s="40"/>
      <c r="AT168" s="18" t="s">
        <v>220</v>
      </c>
      <c r="AU168" s="18" t="s">
        <v>80</v>
      </c>
    </row>
    <row r="169" s="2" customFormat="1" ht="55.5" customHeight="1">
      <c r="A169" s="40"/>
      <c r="B169" s="41"/>
      <c r="C169" s="199" t="s">
        <v>390</v>
      </c>
      <c r="D169" s="199" t="s">
        <v>212</v>
      </c>
      <c r="E169" s="200" t="s">
        <v>397</v>
      </c>
      <c r="F169" s="201" t="s">
        <v>398</v>
      </c>
      <c r="G169" s="202" t="s">
        <v>179</v>
      </c>
      <c r="H169" s="203">
        <v>170</v>
      </c>
      <c r="I169" s="204"/>
      <c r="J169" s="205">
        <f>ROUND(I169*H169,2)</f>
        <v>0</v>
      </c>
      <c r="K169" s="201" t="s">
        <v>216</v>
      </c>
      <c r="L169" s="46"/>
      <c r="M169" s="206" t="s">
        <v>39</v>
      </c>
      <c r="N169" s="207" t="s">
        <v>53</v>
      </c>
      <c r="O169" s="87"/>
      <c r="P169" s="208">
        <f>O169*H169</f>
        <v>0</v>
      </c>
      <c r="Q169" s="208">
        <v>0</v>
      </c>
      <c r="R169" s="208">
        <f>Q169*H169</f>
        <v>0</v>
      </c>
      <c r="S169" s="208">
        <v>0</v>
      </c>
      <c r="T169" s="208">
        <f>S169*H169</f>
        <v>0</v>
      </c>
      <c r="U169" s="209" t="s">
        <v>39</v>
      </c>
      <c r="V169" s="40"/>
      <c r="W169" s="40"/>
      <c r="X169" s="40"/>
      <c r="Y169" s="40"/>
      <c r="Z169" s="40"/>
      <c r="AA169" s="40"/>
      <c r="AB169" s="40"/>
      <c r="AC169" s="40"/>
      <c r="AD169" s="40"/>
      <c r="AE169" s="40"/>
      <c r="AR169" s="210" t="s">
        <v>217</v>
      </c>
      <c r="AT169" s="210" t="s">
        <v>212</v>
      </c>
      <c r="AU169" s="210" t="s">
        <v>80</v>
      </c>
      <c r="AY169" s="18" t="s">
        <v>218</v>
      </c>
      <c r="BE169" s="211">
        <f>IF(N169="základní",J169,0)</f>
        <v>0</v>
      </c>
      <c r="BF169" s="211">
        <f>IF(N169="snížená",J169,0)</f>
        <v>0</v>
      </c>
      <c r="BG169" s="211">
        <f>IF(N169="zákl. přenesená",J169,0)</f>
        <v>0</v>
      </c>
      <c r="BH169" s="211">
        <f>IF(N169="sníž. přenesená",J169,0)</f>
        <v>0</v>
      </c>
      <c r="BI169" s="211">
        <f>IF(N169="nulová",J169,0)</f>
        <v>0</v>
      </c>
      <c r="BJ169" s="18" t="s">
        <v>217</v>
      </c>
      <c r="BK169" s="211">
        <f>ROUND(I169*H169,2)</f>
        <v>0</v>
      </c>
      <c r="BL169" s="18" t="s">
        <v>217</v>
      </c>
      <c r="BM169" s="210" t="s">
        <v>759</v>
      </c>
    </row>
    <row r="170" s="2" customFormat="1">
      <c r="A170" s="40"/>
      <c r="B170" s="41"/>
      <c r="C170" s="42"/>
      <c r="D170" s="212" t="s">
        <v>220</v>
      </c>
      <c r="E170" s="42"/>
      <c r="F170" s="213" t="s">
        <v>400</v>
      </c>
      <c r="G170" s="42"/>
      <c r="H170" s="42"/>
      <c r="I170" s="214"/>
      <c r="J170" s="42"/>
      <c r="K170" s="42"/>
      <c r="L170" s="46"/>
      <c r="M170" s="215"/>
      <c r="N170" s="216"/>
      <c r="O170" s="87"/>
      <c r="P170" s="87"/>
      <c r="Q170" s="87"/>
      <c r="R170" s="87"/>
      <c r="S170" s="87"/>
      <c r="T170" s="87"/>
      <c r="U170" s="88"/>
      <c r="V170" s="40"/>
      <c r="W170" s="40"/>
      <c r="X170" s="40"/>
      <c r="Y170" s="40"/>
      <c r="Z170" s="40"/>
      <c r="AA170" s="40"/>
      <c r="AB170" s="40"/>
      <c r="AC170" s="40"/>
      <c r="AD170" s="40"/>
      <c r="AE170" s="40"/>
      <c r="AT170" s="18" t="s">
        <v>220</v>
      </c>
      <c r="AU170" s="18" t="s">
        <v>80</v>
      </c>
    </row>
    <row r="171" s="2" customFormat="1">
      <c r="A171" s="40"/>
      <c r="B171" s="41"/>
      <c r="C171" s="42"/>
      <c r="D171" s="212" t="s">
        <v>234</v>
      </c>
      <c r="E171" s="42"/>
      <c r="F171" s="239" t="s">
        <v>760</v>
      </c>
      <c r="G171" s="42"/>
      <c r="H171" s="42"/>
      <c r="I171" s="214"/>
      <c r="J171" s="42"/>
      <c r="K171" s="42"/>
      <c r="L171" s="46"/>
      <c r="M171" s="215"/>
      <c r="N171" s="216"/>
      <c r="O171" s="87"/>
      <c r="P171" s="87"/>
      <c r="Q171" s="87"/>
      <c r="R171" s="87"/>
      <c r="S171" s="87"/>
      <c r="T171" s="87"/>
      <c r="U171" s="88"/>
      <c r="V171" s="40"/>
      <c r="W171" s="40"/>
      <c r="X171" s="40"/>
      <c r="Y171" s="40"/>
      <c r="Z171" s="40"/>
      <c r="AA171" s="40"/>
      <c r="AB171" s="40"/>
      <c r="AC171" s="40"/>
      <c r="AD171" s="40"/>
      <c r="AE171" s="40"/>
      <c r="AT171" s="18" t="s">
        <v>234</v>
      </c>
      <c r="AU171" s="18" t="s">
        <v>80</v>
      </c>
    </row>
    <row r="172" s="2" customFormat="1" ht="21.75" customHeight="1">
      <c r="A172" s="40"/>
      <c r="B172" s="41"/>
      <c r="C172" s="199" t="s">
        <v>264</v>
      </c>
      <c r="D172" s="199" t="s">
        <v>212</v>
      </c>
      <c r="E172" s="200" t="s">
        <v>410</v>
      </c>
      <c r="F172" s="201" t="s">
        <v>411</v>
      </c>
      <c r="G172" s="202" t="s">
        <v>179</v>
      </c>
      <c r="H172" s="203">
        <v>170</v>
      </c>
      <c r="I172" s="204"/>
      <c r="J172" s="205">
        <f>ROUND(I172*H172,2)</f>
        <v>0</v>
      </c>
      <c r="K172" s="201" t="s">
        <v>216</v>
      </c>
      <c r="L172" s="46"/>
      <c r="M172" s="206" t="s">
        <v>39</v>
      </c>
      <c r="N172" s="207" t="s">
        <v>53</v>
      </c>
      <c r="O172" s="87"/>
      <c r="P172" s="208">
        <f>O172*H172</f>
        <v>0</v>
      </c>
      <c r="Q172" s="208">
        <v>0</v>
      </c>
      <c r="R172" s="208">
        <f>Q172*H172</f>
        <v>0</v>
      </c>
      <c r="S172" s="208">
        <v>0</v>
      </c>
      <c r="T172" s="208">
        <f>S172*H172</f>
        <v>0</v>
      </c>
      <c r="U172" s="209" t="s">
        <v>39</v>
      </c>
      <c r="V172" s="40"/>
      <c r="W172" s="40"/>
      <c r="X172" s="40"/>
      <c r="Y172" s="40"/>
      <c r="Z172" s="40"/>
      <c r="AA172" s="40"/>
      <c r="AB172" s="40"/>
      <c r="AC172" s="40"/>
      <c r="AD172" s="40"/>
      <c r="AE172" s="40"/>
      <c r="AR172" s="210" t="s">
        <v>217</v>
      </c>
      <c r="AT172" s="210" t="s">
        <v>212</v>
      </c>
      <c r="AU172" s="210" t="s">
        <v>80</v>
      </c>
      <c r="AY172" s="18" t="s">
        <v>218</v>
      </c>
      <c r="BE172" s="211">
        <f>IF(N172="základní",J172,0)</f>
        <v>0</v>
      </c>
      <c r="BF172" s="211">
        <f>IF(N172="snížená",J172,0)</f>
        <v>0</v>
      </c>
      <c r="BG172" s="211">
        <f>IF(N172="zákl. přenesená",J172,0)</f>
        <v>0</v>
      </c>
      <c r="BH172" s="211">
        <f>IF(N172="sníž. přenesená",J172,0)</f>
        <v>0</v>
      </c>
      <c r="BI172" s="211">
        <f>IF(N172="nulová",J172,0)</f>
        <v>0</v>
      </c>
      <c r="BJ172" s="18" t="s">
        <v>217</v>
      </c>
      <c r="BK172" s="211">
        <f>ROUND(I172*H172,2)</f>
        <v>0</v>
      </c>
      <c r="BL172" s="18" t="s">
        <v>217</v>
      </c>
      <c r="BM172" s="210" t="s">
        <v>761</v>
      </c>
    </row>
    <row r="173" s="2" customFormat="1">
      <c r="A173" s="40"/>
      <c r="B173" s="41"/>
      <c r="C173" s="42"/>
      <c r="D173" s="212" t="s">
        <v>220</v>
      </c>
      <c r="E173" s="42"/>
      <c r="F173" s="213" t="s">
        <v>413</v>
      </c>
      <c r="G173" s="42"/>
      <c r="H173" s="42"/>
      <c r="I173" s="214"/>
      <c r="J173" s="42"/>
      <c r="K173" s="42"/>
      <c r="L173" s="46"/>
      <c r="M173" s="215"/>
      <c r="N173" s="216"/>
      <c r="O173" s="87"/>
      <c r="P173" s="87"/>
      <c r="Q173" s="87"/>
      <c r="R173" s="87"/>
      <c r="S173" s="87"/>
      <c r="T173" s="87"/>
      <c r="U173" s="88"/>
      <c r="V173" s="40"/>
      <c r="W173" s="40"/>
      <c r="X173" s="40"/>
      <c r="Y173" s="40"/>
      <c r="Z173" s="40"/>
      <c r="AA173" s="40"/>
      <c r="AB173" s="40"/>
      <c r="AC173" s="40"/>
      <c r="AD173" s="40"/>
      <c r="AE173" s="40"/>
      <c r="AT173" s="18" t="s">
        <v>220</v>
      </c>
      <c r="AU173" s="18" t="s">
        <v>80</v>
      </c>
    </row>
    <row r="174" s="2" customFormat="1">
      <c r="A174" s="40"/>
      <c r="B174" s="41"/>
      <c r="C174" s="42"/>
      <c r="D174" s="212" t="s">
        <v>234</v>
      </c>
      <c r="E174" s="42"/>
      <c r="F174" s="239" t="s">
        <v>762</v>
      </c>
      <c r="G174" s="42"/>
      <c r="H174" s="42"/>
      <c r="I174" s="214"/>
      <c r="J174" s="42"/>
      <c r="K174" s="42"/>
      <c r="L174" s="46"/>
      <c r="M174" s="215"/>
      <c r="N174" s="216"/>
      <c r="O174" s="87"/>
      <c r="P174" s="87"/>
      <c r="Q174" s="87"/>
      <c r="R174" s="87"/>
      <c r="S174" s="87"/>
      <c r="T174" s="87"/>
      <c r="U174" s="88"/>
      <c r="V174" s="40"/>
      <c r="W174" s="40"/>
      <c r="X174" s="40"/>
      <c r="Y174" s="40"/>
      <c r="Z174" s="40"/>
      <c r="AA174" s="40"/>
      <c r="AB174" s="40"/>
      <c r="AC174" s="40"/>
      <c r="AD174" s="40"/>
      <c r="AE174" s="40"/>
      <c r="AT174" s="18" t="s">
        <v>234</v>
      </c>
      <c r="AU174" s="18" t="s">
        <v>80</v>
      </c>
    </row>
    <row r="175" s="2" customFormat="1" ht="21.75" customHeight="1">
      <c r="A175" s="40"/>
      <c r="B175" s="41"/>
      <c r="C175" s="199" t="s">
        <v>404</v>
      </c>
      <c r="D175" s="199" t="s">
        <v>212</v>
      </c>
      <c r="E175" s="200" t="s">
        <v>306</v>
      </c>
      <c r="F175" s="201" t="s">
        <v>307</v>
      </c>
      <c r="G175" s="202" t="s">
        <v>179</v>
      </c>
      <c r="H175" s="203">
        <v>170</v>
      </c>
      <c r="I175" s="204"/>
      <c r="J175" s="205">
        <f>ROUND(I175*H175,2)</f>
        <v>0</v>
      </c>
      <c r="K175" s="201" t="s">
        <v>216</v>
      </c>
      <c r="L175" s="46"/>
      <c r="M175" s="206" t="s">
        <v>39</v>
      </c>
      <c r="N175" s="207" t="s">
        <v>53</v>
      </c>
      <c r="O175" s="87"/>
      <c r="P175" s="208">
        <f>O175*H175</f>
        <v>0</v>
      </c>
      <c r="Q175" s="208">
        <v>0</v>
      </c>
      <c r="R175" s="208">
        <f>Q175*H175</f>
        <v>0</v>
      </c>
      <c r="S175" s="208">
        <v>0</v>
      </c>
      <c r="T175" s="208">
        <f>S175*H175</f>
        <v>0</v>
      </c>
      <c r="U175" s="209" t="s">
        <v>39</v>
      </c>
      <c r="V175" s="40"/>
      <c r="W175" s="40"/>
      <c r="X175" s="40"/>
      <c r="Y175" s="40"/>
      <c r="Z175" s="40"/>
      <c r="AA175" s="40"/>
      <c r="AB175" s="40"/>
      <c r="AC175" s="40"/>
      <c r="AD175" s="40"/>
      <c r="AE175" s="40"/>
      <c r="AR175" s="210" t="s">
        <v>217</v>
      </c>
      <c r="AT175" s="210" t="s">
        <v>212</v>
      </c>
      <c r="AU175" s="210" t="s">
        <v>80</v>
      </c>
      <c r="AY175" s="18" t="s">
        <v>218</v>
      </c>
      <c r="BE175" s="211">
        <f>IF(N175="základní",J175,0)</f>
        <v>0</v>
      </c>
      <c r="BF175" s="211">
        <f>IF(N175="snížená",J175,0)</f>
        <v>0</v>
      </c>
      <c r="BG175" s="211">
        <f>IF(N175="zákl. přenesená",J175,0)</f>
        <v>0</v>
      </c>
      <c r="BH175" s="211">
        <f>IF(N175="sníž. přenesená",J175,0)</f>
        <v>0</v>
      </c>
      <c r="BI175" s="211">
        <f>IF(N175="nulová",J175,0)</f>
        <v>0</v>
      </c>
      <c r="BJ175" s="18" t="s">
        <v>217</v>
      </c>
      <c r="BK175" s="211">
        <f>ROUND(I175*H175,2)</f>
        <v>0</v>
      </c>
      <c r="BL175" s="18" t="s">
        <v>217</v>
      </c>
      <c r="BM175" s="210" t="s">
        <v>763</v>
      </c>
    </row>
    <row r="176" s="2" customFormat="1">
      <c r="A176" s="40"/>
      <c r="B176" s="41"/>
      <c r="C176" s="42"/>
      <c r="D176" s="212" t="s">
        <v>220</v>
      </c>
      <c r="E176" s="42"/>
      <c r="F176" s="213" t="s">
        <v>309</v>
      </c>
      <c r="G176" s="42"/>
      <c r="H176" s="42"/>
      <c r="I176" s="214"/>
      <c r="J176" s="42"/>
      <c r="K176" s="42"/>
      <c r="L176" s="46"/>
      <c r="M176" s="215"/>
      <c r="N176" s="216"/>
      <c r="O176" s="87"/>
      <c r="P176" s="87"/>
      <c r="Q176" s="87"/>
      <c r="R176" s="87"/>
      <c r="S176" s="87"/>
      <c r="T176" s="87"/>
      <c r="U176" s="88"/>
      <c r="V176" s="40"/>
      <c r="W176" s="40"/>
      <c r="X176" s="40"/>
      <c r="Y176" s="40"/>
      <c r="Z176" s="40"/>
      <c r="AA176" s="40"/>
      <c r="AB176" s="40"/>
      <c r="AC176" s="40"/>
      <c r="AD176" s="40"/>
      <c r="AE176" s="40"/>
      <c r="AT176" s="18" t="s">
        <v>220</v>
      </c>
      <c r="AU176" s="18" t="s">
        <v>80</v>
      </c>
    </row>
    <row r="177" s="2" customFormat="1" ht="16.5" customHeight="1">
      <c r="A177" s="40"/>
      <c r="B177" s="41"/>
      <c r="C177" s="199" t="s">
        <v>409</v>
      </c>
      <c r="D177" s="199" t="s">
        <v>212</v>
      </c>
      <c r="E177" s="200" t="s">
        <v>391</v>
      </c>
      <c r="F177" s="201" t="s">
        <v>392</v>
      </c>
      <c r="G177" s="202" t="s">
        <v>179</v>
      </c>
      <c r="H177" s="203">
        <v>0.17999999999999999</v>
      </c>
      <c r="I177" s="204"/>
      <c r="J177" s="205">
        <f>ROUND(I177*H177,2)</f>
        <v>0</v>
      </c>
      <c r="K177" s="201" t="s">
        <v>216</v>
      </c>
      <c r="L177" s="46"/>
      <c r="M177" s="206" t="s">
        <v>39</v>
      </c>
      <c r="N177" s="207" t="s">
        <v>53</v>
      </c>
      <c r="O177" s="87"/>
      <c r="P177" s="208">
        <f>O177*H177</f>
        <v>0</v>
      </c>
      <c r="Q177" s="208">
        <v>0</v>
      </c>
      <c r="R177" s="208">
        <f>Q177*H177</f>
        <v>0</v>
      </c>
      <c r="S177" s="208">
        <v>0</v>
      </c>
      <c r="T177" s="208">
        <f>S177*H177</f>
        <v>0</v>
      </c>
      <c r="U177" s="209" t="s">
        <v>39</v>
      </c>
      <c r="V177" s="40"/>
      <c r="W177" s="40"/>
      <c r="X177" s="40"/>
      <c r="Y177" s="40"/>
      <c r="Z177" s="40"/>
      <c r="AA177" s="40"/>
      <c r="AB177" s="40"/>
      <c r="AC177" s="40"/>
      <c r="AD177" s="40"/>
      <c r="AE177" s="40"/>
      <c r="AR177" s="210" t="s">
        <v>217</v>
      </c>
      <c r="AT177" s="210" t="s">
        <v>212</v>
      </c>
      <c r="AU177" s="210" t="s">
        <v>80</v>
      </c>
      <c r="AY177" s="18" t="s">
        <v>218</v>
      </c>
      <c r="BE177" s="211">
        <f>IF(N177="základní",J177,0)</f>
        <v>0</v>
      </c>
      <c r="BF177" s="211">
        <f>IF(N177="snížená",J177,0)</f>
        <v>0</v>
      </c>
      <c r="BG177" s="211">
        <f>IF(N177="zákl. přenesená",J177,0)</f>
        <v>0</v>
      </c>
      <c r="BH177" s="211">
        <f>IF(N177="sníž. přenesená",J177,0)</f>
        <v>0</v>
      </c>
      <c r="BI177" s="211">
        <f>IF(N177="nulová",J177,0)</f>
        <v>0</v>
      </c>
      <c r="BJ177" s="18" t="s">
        <v>217</v>
      </c>
      <c r="BK177" s="211">
        <f>ROUND(I177*H177,2)</f>
        <v>0</v>
      </c>
      <c r="BL177" s="18" t="s">
        <v>217</v>
      </c>
      <c r="BM177" s="210" t="s">
        <v>764</v>
      </c>
    </row>
    <row r="178" s="2" customFormat="1">
      <c r="A178" s="40"/>
      <c r="B178" s="41"/>
      <c r="C178" s="42"/>
      <c r="D178" s="212" t="s">
        <v>220</v>
      </c>
      <c r="E178" s="42"/>
      <c r="F178" s="213" t="s">
        <v>395</v>
      </c>
      <c r="G178" s="42"/>
      <c r="H178" s="42"/>
      <c r="I178" s="214"/>
      <c r="J178" s="42"/>
      <c r="K178" s="42"/>
      <c r="L178" s="46"/>
      <c r="M178" s="215"/>
      <c r="N178" s="216"/>
      <c r="O178" s="87"/>
      <c r="P178" s="87"/>
      <c r="Q178" s="87"/>
      <c r="R178" s="87"/>
      <c r="S178" s="87"/>
      <c r="T178" s="87"/>
      <c r="U178" s="88"/>
      <c r="V178" s="40"/>
      <c r="W178" s="40"/>
      <c r="X178" s="40"/>
      <c r="Y178" s="40"/>
      <c r="Z178" s="40"/>
      <c r="AA178" s="40"/>
      <c r="AB178" s="40"/>
      <c r="AC178" s="40"/>
      <c r="AD178" s="40"/>
      <c r="AE178" s="40"/>
      <c r="AT178" s="18" t="s">
        <v>220</v>
      </c>
      <c r="AU178" s="18" t="s">
        <v>80</v>
      </c>
    </row>
    <row r="179" s="2" customFormat="1">
      <c r="A179" s="40"/>
      <c r="B179" s="41"/>
      <c r="C179" s="199" t="s">
        <v>537</v>
      </c>
      <c r="D179" s="199" t="s">
        <v>212</v>
      </c>
      <c r="E179" s="200" t="s">
        <v>619</v>
      </c>
      <c r="F179" s="201" t="s">
        <v>765</v>
      </c>
      <c r="G179" s="202" t="s">
        <v>239</v>
      </c>
      <c r="H179" s="203">
        <v>1</v>
      </c>
      <c r="I179" s="204"/>
      <c r="J179" s="205">
        <f>ROUND(I179*H179,2)</f>
        <v>0</v>
      </c>
      <c r="K179" s="201" t="s">
        <v>216</v>
      </c>
      <c r="L179" s="46"/>
      <c r="M179" s="206" t="s">
        <v>39</v>
      </c>
      <c r="N179" s="207" t="s">
        <v>53</v>
      </c>
      <c r="O179" s="87"/>
      <c r="P179" s="208">
        <f>O179*H179</f>
        <v>0</v>
      </c>
      <c r="Q179" s="208">
        <v>0</v>
      </c>
      <c r="R179" s="208">
        <f>Q179*H179</f>
        <v>0</v>
      </c>
      <c r="S179" s="208">
        <v>0</v>
      </c>
      <c r="T179" s="208">
        <f>S179*H179</f>
        <v>0</v>
      </c>
      <c r="U179" s="209" t="s">
        <v>39</v>
      </c>
      <c r="V179" s="40"/>
      <c r="W179" s="40"/>
      <c r="X179" s="40"/>
      <c r="Y179" s="40"/>
      <c r="Z179" s="40"/>
      <c r="AA179" s="40"/>
      <c r="AB179" s="40"/>
      <c r="AC179" s="40"/>
      <c r="AD179" s="40"/>
      <c r="AE179" s="40"/>
      <c r="AR179" s="210" t="s">
        <v>217</v>
      </c>
      <c r="AT179" s="210" t="s">
        <v>212</v>
      </c>
      <c r="AU179" s="210" t="s">
        <v>80</v>
      </c>
      <c r="AY179" s="18" t="s">
        <v>218</v>
      </c>
      <c r="BE179" s="211">
        <f>IF(N179="základní",J179,0)</f>
        <v>0</v>
      </c>
      <c r="BF179" s="211">
        <f>IF(N179="snížená",J179,0)</f>
        <v>0</v>
      </c>
      <c r="BG179" s="211">
        <f>IF(N179="zákl. přenesená",J179,0)</f>
        <v>0</v>
      </c>
      <c r="BH179" s="211">
        <f>IF(N179="sníž. přenesená",J179,0)</f>
        <v>0</v>
      </c>
      <c r="BI179" s="211">
        <f>IF(N179="nulová",J179,0)</f>
        <v>0</v>
      </c>
      <c r="BJ179" s="18" t="s">
        <v>217</v>
      </c>
      <c r="BK179" s="211">
        <f>ROUND(I179*H179,2)</f>
        <v>0</v>
      </c>
      <c r="BL179" s="18" t="s">
        <v>217</v>
      </c>
      <c r="BM179" s="210" t="s">
        <v>766</v>
      </c>
    </row>
    <row r="180" s="2" customFormat="1">
      <c r="A180" s="40"/>
      <c r="B180" s="41"/>
      <c r="C180" s="42"/>
      <c r="D180" s="212" t="s">
        <v>220</v>
      </c>
      <c r="E180" s="42"/>
      <c r="F180" s="213" t="s">
        <v>767</v>
      </c>
      <c r="G180" s="42"/>
      <c r="H180" s="42"/>
      <c r="I180" s="214"/>
      <c r="J180" s="42"/>
      <c r="K180" s="42"/>
      <c r="L180" s="46"/>
      <c r="M180" s="215"/>
      <c r="N180" s="216"/>
      <c r="O180" s="87"/>
      <c r="P180" s="87"/>
      <c r="Q180" s="87"/>
      <c r="R180" s="87"/>
      <c r="S180" s="87"/>
      <c r="T180" s="87"/>
      <c r="U180" s="88"/>
      <c r="V180" s="40"/>
      <c r="W180" s="40"/>
      <c r="X180" s="40"/>
      <c r="Y180" s="40"/>
      <c r="Z180" s="40"/>
      <c r="AA180" s="40"/>
      <c r="AB180" s="40"/>
      <c r="AC180" s="40"/>
      <c r="AD180" s="40"/>
      <c r="AE180" s="40"/>
      <c r="AT180" s="18" t="s">
        <v>220</v>
      </c>
      <c r="AU180" s="18" t="s">
        <v>80</v>
      </c>
    </row>
    <row r="181" s="2" customFormat="1">
      <c r="A181" s="40"/>
      <c r="B181" s="41"/>
      <c r="C181" s="42"/>
      <c r="D181" s="212" t="s">
        <v>234</v>
      </c>
      <c r="E181" s="42"/>
      <c r="F181" s="239" t="s">
        <v>623</v>
      </c>
      <c r="G181" s="42"/>
      <c r="H181" s="42"/>
      <c r="I181" s="214"/>
      <c r="J181" s="42"/>
      <c r="K181" s="42"/>
      <c r="L181" s="46"/>
      <c r="M181" s="215"/>
      <c r="N181" s="216"/>
      <c r="O181" s="87"/>
      <c r="P181" s="87"/>
      <c r="Q181" s="87"/>
      <c r="R181" s="87"/>
      <c r="S181" s="87"/>
      <c r="T181" s="87"/>
      <c r="U181" s="88"/>
      <c r="V181" s="40"/>
      <c r="W181" s="40"/>
      <c r="X181" s="40"/>
      <c r="Y181" s="40"/>
      <c r="Z181" s="40"/>
      <c r="AA181" s="40"/>
      <c r="AB181" s="40"/>
      <c r="AC181" s="40"/>
      <c r="AD181" s="40"/>
      <c r="AE181" s="40"/>
      <c r="AT181" s="18" t="s">
        <v>234</v>
      </c>
      <c r="AU181" s="18" t="s">
        <v>80</v>
      </c>
    </row>
    <row r="182" s="2" customFormat="1">
      <c r="A182" s="40"/>
      <c r="B182" s="41"/>
      <c r="C182" s="199" t="s">
        <v>269</v>
      </c>
      <c r="D182" s="199" t="s">
        <v>212</v>
      </c>
      <c r="E182" s="200" t="s">
        <v>624</v>
      </c>
      <c r="F182" s="201" t="s">
        <v>768</v>
      </c>
      <c r="G182" s="202" t="s">
        <v>179</v>
      </c>
      <c r="H182" s="203">
        <v>156.03200000000001</v>
      </c>
      <c r="I182" s="204"/>
      <c r="J182" s="205">
        <f>ROUND(I182*H182,2)</f>
        <v>0</v>
      </c>
      <c r="K182" s="201" t="s">
        <v>216</v>
      </c>
      <c r="L182" s="46"/>
      <c r="M182" s="206" t="s">
        <v>39</v>
      </c>
      <c r="N182" s="207" t="s">
        <v>53</v>
      </c>
      <c r="O182" s="87"/>
      <c r="P182" s="208">
        <f>O182*H182</f>
        <v>0</v>
      </c>
      <c r="Q182" s="208">
        <v>0</v>
      </c>
      <c r="R182" s="208">
        <f>Q182*H182</f>
        <v>0</v>
      </c>
      <c r="S182" s="208">
        <v>0</v>
      </c>
      <c r="T182" s="208">
        <f>S182*H182</f>
        <v>0</v>
      </c>
      <c r="U182" s="209" t="s">
        <v>39</v>
      </c>
      <c r="V182" s="40"/>
      <c r="W182" s="40"/>
      <c r="X182" s="40"/>
      <c r="Y182" s="40"/>
      <c r="Z182" s="40"/>
      <c r="AA182" s="40"/>
      <c r="AB182" s="40"/>
      <c r="AC182" s="40"/>
      <c r="AD182" s="40"/>
      <c r="AE182" s="40"/>
      <c r="AR182" s="210" t="s">
        <v>217</v>
      </c>
      <c r="AT182" s="210" t="s">
        <v>212</v>
      </c>
      <c r="AU182" s="210" t="s">
        <v>80</v>
      </c>
      <c r="AY182" s="18" t="s">
        <v>218</v>
      </c>
      <c r="BE182" s="211">
        <f>IF(N182="základní",J182,0)</f>
        <v>0</v>
      </c>
      <c r="BF182" s="211">
        <f>IF(N182="snížená",J182,0)</f>
        <v>0</v>
      </c>
      <c r="BG182" s="211">
        <f>IF(N182="zákl. přenesená",J182,0)</f>
        <v>0</v>
      </c>
      <c r="BH182" s="211">
        <f>IF(N182="sníž. přenesená",J182,0)</f>
        <v>0</v>
      </c>
      <c r="BI182" s="211">
        <f>IF(N182="nulová",J182,0)</f>
        <v>0</v>
      </c>
      <c r="BJ182" s="18" t="s">
        <v>217</v>
      </c>
      <c r="BK182" s="211">
        <f>ROUND(I182*H182,2)</f>
        <v>0</v>
      </c>
      <c r="BL182" s="18" t="s">
        <v>217</v>
      </c>
      <c r="BM182" s="210" t="s">
        <v>562</v>
      </c>
    </row>
    <row r="183" s="2" customFormat="1">
      <c r="A183" s="40"/>
      <c r="B183" s="41"/>
      <c r="C183" s="42"/>
      <c r="D183" s="212" t="s">
        <v>220</v>
      </c>
      <c r="E183" s="42"/>
      <c r="F183" s="213" t="s">
        <v>769</v>
      </c>
      <c r="G183" s="42"/>
      <c r="H183" s="42"/>
      <c r="I183" s="214"/>
      <c r="J183" s="42"/>
      <c r="K183" s="42"/>
      <c r="L183" s="46"/>
      <c r="M183" s="215"/>
      <c r="N183" s="216"/>
      <c r="O183" s="87"/>
      <c r="P183" s="87"/>
      <c r="Q183" s="87"/>
      <c r="R183" s="87"/>
      <c r="S183" s="87"/>
      <c r="T183" s="87"/>
      <c r="U183" s="88"/>
      <c r="V183" s="40"/>
      <c r="W183" s="40"/>
      <c r="X183" s="40"/>
      <c r="Y183" s="40"/>
      <c r="Z183" s="40"/>
      <c r="AA183" s="40"/>
      <c r="AB183" s="40"/>
      <c r="AC183" s="40"/>
      <c r="AD183" s="40"/>
      <c r="AE183" s="40"/>
      <c r="AT183" s="18" t="s">
        <v>220</v>
      </c>
      <c r="AU183" s="18" t="s">
        <v>80</v>
      </c>
    </row>
    <row r="184" s="2" customFormat="1">
      <c r="A184" s="40"/>
      <c r="B184" s="41"/>
      <c r="C184" s="42"/>
      <c r="D184" s="212" t="s">
        <v>234</v>
      </c>
      <c r="E184" s="42"/>
      <c r="F184" s="239" t="s">
        <v>770</v>
      </c>
      <c r="G184" s="42"/>
      <c r="H184" s="42"/>
      <c r="I184" s="214"/>
      <c r="J184" s="42"/>
      <c r="K184" s="42"/>
      <c r="L184" s="46"/>
      <c r="M184" s="215"/>
      <c r="N184" s="216"/>
      <c r="O184" s="87"/>
      <c r="P184" s="87"/>
      <c r="Q184" s="87"/>
      <c r="R184" s="87"/>
      <c r="S184" s="87"/>
      <c r="T184" s="87"/>
      <c r="U184" s="88"/>
      <c r="V184" s="40"/>
      <c r="W184" s="40"/>
      <c r="X184" s="40"/>
      <c r="Y184" s="40"/>
      <c r="Z184" s="40"/>
      <c r="AA184" s="40"/>
      <c r="AB184" s="40"/>
      <c r="AC184" s="40"/>
      <c r="AD184" s="40"/>
      <c r="AE184" s="40"/>
      <c r="AT184" s="18" t="s">
        <v>234</v>
      </c>
      <c r="AU184" s="18" t="s">
        <v>80</v>
      </c>
    </row>
    <row r="185" s="2" customFormat="1" ht="66.75" customHeight="1">
      <c r="A185" s="40"/>
      <c r="B185" s="41"/>
      <c r="C185" s="199" t="s">
        <v>543</v>
      </c>
      <c r="D185" s="199" t="s">
        <v>212</v>
      </c>
      <c r="E185" s="200" t="s">
        <v>641</v>
      </c>
      <c r="F185" s="201" t="s">
        <v>771</v>
      </c>
      <c r="G185" s="202" t="s">
        <v>179</v>
      </c>
      <c r="H185" s="203">
        <v>2.8540000000000001</v>
      </c>
      <c r="I185" s="204"/>
      <c r="J185" s="205">
        <f>ROUND(I185*H185,2)</f>
        <v>0</v>
      </c>
      <c r="K185" s="201" t="s">
        <v>216</v>
      </c>
      <c r="L185" s="46"/>
      <c r="M185" s="206" t="s">
        <v>39</v>
      </c>
      <c r="N185" s="207" t="s">
        <v>53</v>
      </c>
      <c r="O185" s="87"/>
      <c r="P185" s="208">
        <f>O185*H185</f>
        <v>0</v>
      </c>
      <c r="Q185" s="208">
        <v>0</v>
      </c>
      <c r="R185" s="208">
        <f>Q185*H185</f>
        <v>0</v>
      </c>
      <c r="S185" s="208">
        <v>0</v>
      </c>
      <c r="T185" s="208">
        <f>S185*H185</f>
        <v>0</v>
      </c>
      <c r="U185" s="209" t="s">
        <v>39</v>
      </c>
      <c r="V185" s="40"/>
      <c r="W185" s="40"/>
      <c r="X185" s="40"/>
      <c r="Y185" s="40"/>
      <c r="Z185" s="40"/>
      <c r="AA185" s="40"/>
      <c r="AB185" s="40"/>
      <c r="AC185" s="40"/>
      <c r="AD185" s="40"/>
      <c r="AE185" s="40"/>
      <c r="AR185" s="210" t="s">
        <v>217</v>
      </c>
      <c r="AT185" s="210" t="s">
        <v>212</v>
      </c>
      <c r="AU185" s="210" t="s">
        <v>80</v>
      </c>
      <c r="AY185" s="18" t="s">
        <v>218</v>
      </c>
      <c r="BE185" s="211">
        <f>IF(N185="základní",J185,0)</f>
        <v>0</v>
      </c>
      <c r="BF185" s="211">
        <f>IF(N185="snížená",J185,0)</f>
        <v>0</v>
      </c>
      <c r="BG185" s="211">
        <f>IF(N185="zákl. přenesená",J185,0)</f>
        <v>0</v>
      </c>
      <c r="BH185" s="211">
        <f>IF(N185="sníž. přenesená",J185,0)</f>
        <v>0</v>
      </c>
      <c r="BI185" s="211">
        <f>IF(N185="nulová",J185,0)</f>
        <v>0</v>
      </c>
      <c r="BJ185" s="18" t="s">
        <v>217</v>
      </c>
      <c r="BK185" s="211">
        <f>ROUND(I185*H185,2)</f>
        <v>0</v>
      </c>
      <c r="BL185" s="18" t="s">
        <v>217</v>
      </c>
      <c r="BM185" s="210" t="s">
        <v>566</v>
      </c>
    </row>
    <row r="186" s="2" customFormat="1">
      <c r="A186" s="40"/>
      <c r="B186" s="41"/>
      <c r="C186" s="42"/>
      <c r="D186" s="212" t="s">
        <v>220</v>
      </c>
      <c r="E186" s="42"/>
      <c r="F186" s="213" t="s">
        <v>772</v>
      </c>
      <c r="G186" s="42"/>
      <c r="H186" s="42"/>
      <c r="I186" s="214"/>
      <c r="J186" s="42"/>
      <c r="K186" s="42"/>
      <c r="L186" s="46"/>
      <c r="M186" s="215"/>
      <c r="N186" s="216"/>
      <c r="O186" s="87"/>
      <c r="P186" s="87"/>
      <c r="Q186" s="87"/>
      <c r="R186" s="87"/>
      <c r="S186" s="87"/>
      <c r="T186" s="87"/>
      <c r="U186" s="88"/>
      <c r="V186" s="40"/>
      <c r="W186" s="40"/>
      <c r="X186" s="40"/>
      <c r="Y186" s="40"/>
      <c r="Z186" s="40"/>
      <c r="AA186" s="40"/>
      <c r="AB186" s="40"/>
      <c r="AC186" s="40"/>
      <c r="AD186" s="40"/>
      <c r="AE186" s="40"/>
      <c r="AT186" s="18" t="s">
        <v>220</v>
      </c>
      <c r="AU186" s="18" t="s">
        <v>80</v>
      </c>
    </row>
    <row r="187" s="2" customFormat="1">
      <c r="A187" s="40"/>
      <c r="B187" s="41"/>
      <c r="C187" s="42"/>
      <c r="D187" s="212" t="s">
        <v>234</v>
      </c>
      <c r="E187" s="42"/>
      <c r="F187" s="239" t="s">
        <v>644</v>
      </c>
      <c r="G187" s="42"/>
      <c r="H187" s="42"/>
      <c r="I187" s="214"/>
      <c r="J187" s="42"/>
      <c r="K187" s="42"/>
      <c r="L187" s="46"/>
      <c r="M187" s="215"/>
      <c r="N187" s="216"/>
      <c r="O187" s="87"/>
      <c r="P187" s="87"/>
      <c r="Q187" s="87"/>
      <c r="R187" s="87"/>
      <c r="S187" s="87"/>
      <c r="T187" s="87"/>
      <c r="U187" s="88"/>
      <c r="V187" s="40"/>
      <c r="W187" s="40"/>
      <c r="X187" s="40"/>
      <c r="Y187" s="40"/>
      <c r="Z187" s="40"/>
      <c r="AA187" s="40"/>
      <c r="AB187" s="40"/>
      <c r="AC187" s="40"/>
      <c r="AD187" s="40"/>
      <c r="AE187" s="40"/>
      <c r="AT187" s="18" t="s">
        <v>234</v>
      </c>
      <c r="AU187" s="18" t="s">
        <v>80</v>
      </c>
    </row>
    <row r="188" s="2" customFormat="1">
      <c r="A188" s="40"/>
      <c r="B188" s="41"/>
      <c r="C188" s="199" t="s">
        <v>274</v>
      </c>
      <c r="D188" s="199" t="s">
        <v>212</v>
      </c>
      <c r="E188" s="200" t="s">
        <v>773</v>
      </c>
      <c r="F188" s="201" t="s">
        <v>774</v>
      </c>
      <c r="G188" s="202" t="s">
        <v>179</v>
      </c>
      <c r="H188" s="203">
        <v>6.5</v>
      </c>
      <c r="I188" s="204"/>
      <c r="J188" s="205">
        <f>ROUND(I188*H188,2)</f>
        <v>0</v>
      </c>
      <c r="K188" s="201" t="s">
        <v>216</v>
      </c>
      <c r="L188" s="46"/>
      <c r="M188" s="206" t="s">
        <v>39</v>
      </c>
      <c r="N188" s="207" t="s">
        <v>53</v>
      </c>
      <c r="O188" s="87"/>
      <c r="P188" s="208">
        <f>O188*H188</f>
        <v>0</v>
      </c>
      <c r="Q188" s="208">
        <v>0</v>
      </c>
      <c r="R188" s="208">
        <f>Q188*H188</f>
        <v>0</v>
      </c>
      <c r="S188" s="208">
        <v>0</v>
      </c>
      <c r="T188" s="208">
        <f>S188*H188</f>
        <v>0</v>
      </c>
      <c r="U188" s="209" t="s">
        <v>39</v>
      </c>
      <c r="V188" s="40"/>
      <c r="W188" s="40"/>
      <c r="X188" s="40"/>
      <c r="Y188" s="40"/>
      <c r="Z188" s="40"/>
      <c r="AA188" s="40"/>
      <c r="AB188" s="40"/>
      <c r="AC188" s="40"/>
      <c r="AD188" s="40"/>
      <c r="AE188" s="40"/>
      <c r="AR188" s="210" t="s">
        <v>217</v>
      </c>
      <c r="AT188" s="210" t="s">
        <v>212</v>
      </c>
      <c r="AU188" s="210" t="s">
        <v>80</v>
      </c>
      <c r="AY188" s="18" t="s">
        <v>218</v>
      </c>
      <c r="BE188" s="211">
        <f>IF(N188="základní",J188,0)</f>
        <v>0</v>
      </c>
      <c r="BF188" s="211">
        <f>IF(N188="snížená",J188,0)</f>
        <v>0</v>
      </c>
      <c r="BG188" s="211">
        <f>IF(N188="zákl. přenesená",J188,0)</f>
        <v>0</v>
      </c>
      <c r="BH188" s="211">
        <f>IF(N188="sníž. přenesená",J188,0)</f>
        <v>0</v>
      </c>
      <c r="BI188" s="211">
        <f>IF(N188="nulová",J188,0)</f>
        <v>0</v>
      </c>
      <c r="BJ188" s="18" t="s">
        <v>217</v>
      </c>
      <c r="BK188" s="211">
        <f>ROUND(I188*H188,2)</f>
        <v>0</v>
      </c>
      <c r="BL188" s="18" t="s">
        <v>217</v>
      </c>
      <c r="BM188" s="210" t="s">
        <v>775</v>
      </c>
    </row>
    <row r="189" s="2" customFormat="1">
      <c r="A189" s="40"/>
      <c r="B189" s="41"/>
      <c r="C189" s="42"/>
      <c r="D189" s="212" t="s">
        <v>220</v>
      </c>
      <c r="E189" s="42"/>
      <c r="F189" s="213" t="s">
        <v>776</v>
      </c>
      <c r="G189" s="42"/>
      <c r="H189" s="42"/>
      <c r="I189" s="214"/>
      <c r="J189" s="42"/>
      <c r="K189" s="42"/>
      <c r="L189" s="46"/>
      <c r="M189" s="215"/>
      <c r="N189" s="216"/>
      <c r="O189" s="87"/>
      <c r="P189" s="87"/>
      <c r="Q189" s="87"/>
      <c r="R189" s="87"/>
      <c r="S189" s="87"/>
      <c r="T189" s="87"/>
      <c r="U189" s="88"/>
      <c r="V189" s="40"/>
      <c r="W189" s="40"/>
      <c r="X189" s="40"/>
      <c r="Y189" s="40"/>
      <c r="Z189" s="40"/>
      <c r="AA189" s="40"/>
      <c r="AB189" s="40"/>
      <c r="AC189" s="40"/>
      <c r="AD189" s="40"/>
      <c r="AE189" s="40"/>
      <c r="AT189" s="18" t="s">
        <v>220</v>
      </c>
      <c r="AU189" s="18" t="s">
        <v>80</v>
      </c>
    </row>
    <row r="190" s="2" customFormat="1">
      <c r="A190" s="40"/>
      <c r="B190" s="41"/>
      <c r="C190" s="42"/>
      <c r="D190" s="212" t="s">
        <v>234</v>
      </c>
      <c r="E190" s="42"/>
      <c r="F190" s="239" t="s">
        <v>777</v>
      </c>
      <c r="G190" s="42"/>
      <c r="H190" s="42"/>
      <c r="I190" s="214"/>
      <c r="J190" s="42"/>
      <c r="K190" s="42"/>
      <c r="L190" s="46"/>
      <c r="M190" s="215"/>
      <c r="N190" s="216"/>
      <c r="O190" s="87"/>
      <c r="P190" s="87"/>
      <c r="Q190" s="87"/>
      <c r="R190" s="87"/>
      <c r="S190" s="87"/>
      <c r="T190" s="87"/>
      <c r="U190" s="88"/>
      <c r="V190" s="40"/>
      <c r="W190" s="40"/>
      <c r="X190" s="40"/>
      <c r="Y190" s="40"/>
      <c r="Z190" s="40"/>
      <c r="AA190" s="40"/>
      <c r="AB190" s="40"/>
      <c r="AC190" s="40"/>
      <c r="AD190" s="40"/>
      <c r="AE190" s="40"/>
      <c r="AT190" s="18" t="s">
        <v>234</v>
      </c>
      <c r="AU190" s="18" t="s">
        <v>80</v>
      </c>
    </row>
    <row r="191" s="2" customFormat="1">
      <c r="A191" s="40"/>
      <c r="B191" s="41"/>
      <c r="C191" s="199" t="s">
        <v>552</v>
      </c>
      <c r="D191" s="199" t="s">
        <v>212</v>
      </c>
      <c r="E191" s="200" t="s">
        <v>628</v>
      </c>
      <c r="F191" s="201" t="s">
        <v>778</v>
      </c>
      <c r="G191" s="202" t="s">
        <v>179</v>
      </c>
      <c r="H191" s="203">
        <v>6.5</v>
      </c>
      <c r="I191" s="204"/>
      <c r="J191" s="205">
        <f>ROUND(I191*H191,2)</f>
        <v>0</v>
      </c>
      <c r="K191" s="201" t="s">
        <v>216</v>
      </c>
      <c r="L191" s="46"/>
      <c r="M191" s="206" t="s">
        <v>39</v>
      </c>
      <c r="N191" s="207" t="s">
        <v>53</v>
      </c>
      <c r="O191" s="87"/>
      <c r="P191" s="208">
        <f>O191*H191</f>
        <v>0</v>
      </c>
      <c r="Q191" s="208">
        <v>0</v>
      </c>
      <c r="R191" s="208">
        <f>Q191*H191</f>
        <v>0</v>
      </c>
      <c r="S191" s="208">
        <v>0</v>
      </c>
      <c r="T191" s="208">
        <f>S191*H191</f>
        <v>0</v>
      </c>
      <c r="U191" s="209" t="s">
        <v>39</v>
      </c>
      <c r="V191" s="40"/>
      <c r="W191" s="40"/>
      <c r="X191" s="40"/>
      <c r="Y191" s="40"/>
      <c r="Z191" s="40"/>
      <c r="AA191" s="40"/>
      <c r="AB191" s="40"/>
      <c r="AC191" s="40"/>
      <c r="AD191" s="40"/>
      <c r="AE191" s="40"/>
      <c r="AR191" s="210" t="s">
        <v>217</v>
      </c>
      <c r="AT191" s="210" t="s">
        <v>212</v>
      </c>
      <c r="AU191" s="210" t="s">
        <v>80</v>
      </c>
      <c r="AY191" s="18" t="s">
        <v>218</v>
      </c>
      <c r="BE191" s="211">
        <f>IF(N191="základní",J191,0)</f>
        <v>0</v>
      </c>
      <c r="BF191" s="211">
        <f>IF(N191="snížená",J191,0)</f>
        <v>0</v>
      </c>
      <c r="BG191" s="211">
        <f>IF(N191="zákl. přenesená",J191,0)</f>
        <v>0</v>
      </c>
      <c r="BH191" s="211">
        <f>IF(N191="sníž. přenesená",J191,0)</f>
        <v>0</v>
      </c>
      <c r="BI191" s="211">
        <f>IF(N191="nulová",J191,0)</f>
        <v>0</v>
      </c>
      <c r="BJ191" s="18" t="s">
        <v>217</v>
      </c>
      <c r="BK191" s="211">
        <f>ROUND(I191*H191,2)</f>
        <v>0</v>
      </c>
      <c r="BL191" s="18" t="s">
        <v>217</v>
      </c>
      <c r="BM191" s="210" t="s">
        <v>779</v>
      </c>
    </row>
    <row r="192" s="2" customFormat="1">
      <c r="A192" s="40"/>
      <c r="B192" s="41"/>
      <c r="C192" s="42"/>
      <c r="D192" s="212" t="s">
        <v>220</v>
      </c>
      <c r="E192" s="42"/>
      <c r="F192" s="213" t="s">
        <v>780</v>
      </c>
      <c r="G192" s="42"/>
      <c r="H192" s="42"/>
      <c r="I192" s="214"/>
      <c r="J192" s="42"/>
      <c r="K192" s="42"/>
      <c r="L192" s="46"/>
      <c r="M192" s="215"/>
      <c r="N192" s="216"/>
      <c r="O192" s="87"/>
      <c r="P192" s="87"/>
      <c r="Q192" s="87"/>
      <c r="R192" s="87"/>
      <c r="S192" s="87"/>
      <c r="T192" s="87"/>
      <c r="U192" s="88"/>
      <c r="V192" s="40"/>
      <c r="W192" s="40"/>
      <c r="X192" s="40"/>
      <c r="Y192" s="40"/>
      <c r="Z192" s="40"/>
      <c r="AA192" s="40"/>
      <c r="AB192" s="40"/>
      <c r="AC192" s="40"/>
      <c r="AD192" s="40"/>
      <c r="AE192" s="40"/>
      <c r="AT192" s="18" t="s">
        <v>220</v>
      </c>
      <c r="AU192" s="18" t="s">
        <v>80</v>
      </c>
    </row>
    <row r="193" s="2" customFormat="1">
      <c r="A193" s="40"/>
      <c r="B193" s="41"/>
      <c r="C193" s="42"/>
      <c r="D193" s="212" t="s">
        <v>234</v>
      </c>
      <c r="E193" s="42"/>
      <c r="F193" s="239" t="s">
        <v>631</v>
      </c>
      <c r="G193" s="42"/>
      <c r="H193" s="42"/>
      <c r="I193" s="214"/>
      <c r="J193" s="42"/>
      <c r="K193" s="42"/>
      <c r="L193" s="46"/>
      <c r="M193" s="215"/>
      <c r="N193" s="216"/>
      <c r="O193" s="87"/>
      <c r="P193" s="87"/>
      <c r="Q193" s="87"/>
      <c r="R193" s="87"/>
      <c r="S193" s="87"/>
      <c r="T193" s="87"/>
      <c r="U193" s="88"/>
      <c r="V193" s="40"/>
      <c r="W193" s="40"/>
      <c r="X193" s="40"/>
      <c r="Y193" s="40"/>
      <c r="Z193" s="40"/>
      <c r="AA193" s="40"/>
      <c r="AB193" s="40"/>
      <c r="AC193" s="40"/>
      <c r="AD193" s="40"/>
      <c r="AE193" s="40"/>
      <c r="AT193" s="18" t="s">
        <v>234</v>
      </c>
      <c r="AU193" s="18" t="s">
        <v>80</v>
      </c>
    </row>
    <row r="194" s="2" customFormat="1">
      <c r="A194" s="40"/>
      <c r="B194" s="41"/>
      <c r="C194" s="199" t="s">
        <v>481</v>
      </c>
      <c r="D194" s="199" t="s">
        <v>212</v>
      </c>
      <c r="E194" s="200" t="s">
        <v>632</v>
      </c>
      <c r="F194" s="201" t="s">
        <v>633</v>
      </c>
      <c r="G194" s="202" t="s">
        <v>179</v>
      </c>
      <c r="H194" s="203">
        <v>12.208</v>
      </c>
      <c r="I194" s="204"/>
      <c r="J194" s="205">
        <f>ROUND(I194*H194,2)</f>
        <v>0</v>
      </c>
      <c r="K194" s="201" t="s">
        <v>216</v>
      </c>
      <c r="L194" s="46"/>
      <c r="M194" s="206" t="s">
        <v>39</v>
      </c>
      <c r="N194" s="207" t="s">
        <v>53</v>
      </c>
      <c r="O194" s="87"/>
      <c r="P194" s="208">
        <f>O194*H194</f>
        <v>0</v>
      </c>
      <c r="Q194" s="208">
        <v>0</v>
      </c>
      <c r="R194" s="208">
        <f>Q194*H194</f>
        <v>0</v>
      </c>
      <c r="S194" s="208">
        <v>0</v>
      </c>
      <c r="T194" s="208">
        <f>S194*H194</f>
        <v>0</v>
      </c>
      <c r="U194" s="209" t="s">
        <v>39</v>
      </c>
      <c r="V194" s="40"/>
      <c r="W194" s="40"/>
      <c r="X194" s="40"/>
      <c r="Y194" s="40"/>
      <c r="Z194" s="40"/>
      <c r="AA194" s="40"/>
      <c r="AB194" s="40"/>
      <c r="AC194" s="40"/>
      <c r="AD194" s="40"/>
      <c r="AE194" s="40"/>
      <c r="AR194" s="210" t="s">
        <v>217</v>
      </c>
      <c r="AT194" s="210" t="s">
        <v>212</v>
      </c>
      <c r="AU194" s="210" t="s">
        <v>80</v>
      </c>
      <c r="AY194" s="18" t="s">
        <v>218</v>
      </c>
      <c r="BE194" s="211">
        <f>IF(N194="základní",J194,0)</f>
        <v>0</v>
      </c>
      <c r="BF194" s="211">
        <f>IF(N194="snížená",J194,0)</f>
        <v>0</v>
      </c>
      <c r="BG194" s="211">
        <f>IF(N194="zákl. přenesená",J194,0)</f>
        <v>0</v>
      </c>
      <c r="BH194" s="211">
        <f>IF(N194="sníž. přenesená",J194,0)</f>
        <v>0</v>
      </c>
      <c r="BI194" s="211">
        <f>IF(N194="nulová",J194,0)</f>
        <v>0</v>
      </c>
      <c r="BJ194" s="18" t="s">
        <v>217</v>
      </c>
      <c r="BK194" s="211">
        <f>ROUND(I194*H194,2)</f>
        <v>0</v>
      </c>
      <c r="BL194" s="18" t="s">
        <v>217</v>
      </c>
      <c r="BM194" s="210" t="s">
        <v>570</v>
      </c>
    </row>
    <row r="195" s="2" customFormat="1">
      <c r="A195" s="40"/>
      <c r="B195" s="41"/>
      <c r="C195" s="42"/>
      <c r="D195" s="212" t="s">
        <v>220</v>
      </c>
      <c r="E195" s="42"/>
      <c r="F195" s="213" t="s">
        <v>781</v>
      </c>
      <c r="G195" s="42"/>
      <c r="H195" s="42"/>
      <c r="I195" s="214"/>
      <c r="J195" s="42"/>
      <c r="K195" s="42"/>
      <c r="L195" s="46"/>
      <c r="M195" s="215"/>
      <c r="N195" s="216"/>
      <c r="O195" s="87"/>
      <c r="P195" s="87"/>
      <c r="Q195" s="87"/>
      <c r="R195" s="87"/>
      <c r="S195" s="87"/>
      <c r="T195" s="87"/>
      <c r="U195" s="88"/>
      <c r="V195" s="40"/>
      <c r="W195" s="40"/>
      <c r="X195" s="40"/>
      <c r="Y195" s="40"/>
      <c r="Z195" s="40"/>
      <c r="AA195" s="40"/>
      <c r="AB195" s="40"/>
      <c r="AC195" s="40"/>
      <c r="AD195" s="40"/>
      <c r="AE195" s="40"/>
      <c r="AT195" s="18" t="s">
        <v>220</v>
      </c>
      <c r="AU195" s="18" t="s">
        <v>80</v>
      </c>
    </row>
    <row r="196" s="2" customFormat="1">
      <c r="A196" s="40"/>
      <c r="B196" s="41"/>
      <c r="C196" s="42"/>
      <c r="D196" s="212" t="s">
        <v>234</v>
      </c>
      <c r="E196" s="42"/>
      <c r="F196" s="239" t="s">
        <v>782</v>
      </c>
      <c r="G196" s="42"/>
      <c r="H196" s="42"/>
      <c r="I196" s="214"/>
      <c r="J196" s="42"/>
      <c r="K196" s="42"/>
      <c r="L196" s="46"/>
      <c r="M196" s="215"/>
      <c r="N196" s="216"/>
      <c r="O196" s="87"/>
      <c r="P196" s="87"/>
      <c r="Q196" s="87"/>
      <c r="R196" s="87"/>
      <c r="S196" s="87"/>
      <c r="T196" s="87"/>
      <c r="U196" s="88"/>
      <c r="V196" s="40"/>
      <c r="W196" s="40"/>
      <c r="X196" s="40"/>
      <c r="Y196" s="40"/>
      <c r="Z196" s="40"/>
      <c r="AA196" s="40"/>
      <c r="AB196" s="40"/>
      <c r="AC196" s="40"/>
      <c r="AD196" s="40"/>
      <c r="AE196" s="40"/>
      <c r="AT196" s="18" t="s">
        <v>234</v>
      </c>
      <c r="AU196" s="18" t="s">
        <v>80</v>
      </c>
    </row>
    <row r="197" s="2" customFormat="1">
      <c r="A197" s="40"/>
      <c r="B197" s="41"/>
      <c r="C197" s="250" t="s">
        <v>559</v>
      </c>
      <c r="D197" s="282" t="s">
        <v>313</v>
      </c>
      <c r="E197" s="251" t="s">
        <v>783</v>
      </c>
      <c r="F197" s="252" t="s">
        <v>784</v>
      </c>
      <c r="G197" s="253" t="s">
        <v>239</v>
      </c>
      <c r="H197" s="254">
        <v>1</v>
      </c>
      <c r="I197" s="255"/>
      <c r="J197" s="256">
        <f>ROUND(I197*H197,2)</f>
        <v>0</v>
      </c>
      <c r="K197" s="252" t="s">
        <v>216</v>
      </c>
      <c r="L197" s="257"/>
      <c r="M197" s="258" t="s">
        <v>39</v>
      </c>
      <c r="N197" s="259" t="s">
        <v>53</v>
      </c>
      <c r="O197" s="87"/>
      <c r="P197" s="208">
        <f>O197*H197</f>
        <v>0</v>
      </c>
      <c r="Q197" s="208">
        <v>0</v>
      </c>
      <c r="R197" s="208">
        <f>Q197*H197</f>
        <v>0</v>
      </c>
      <c r="S197" s="208">
        <v>0</v>
      </c>
      <c r="T197" s="208">
        <f>S197*H197</f>
        <v>0</v>
      </c>
      <c r="U197" s="209" t="s">
        <v>39</v>
      </c>
      <c r="V197" s="40"/>
      <c r="W197" s="40"/>
      <c r="X197" s="40"/>
      <c r="Y197" s="40"/>
      <c r="Z197" s="40"/>
      <c r="AA197" s="40"/>
      <c r="AB197" s="40"/>
      <c r="AC197" s="40"/>
      <c r="AD197" s="40"/>
      <c r="AE197" s="40"/>
      <c r="AR197" s="210" t="s">
        <v>219</v>
      </c>
      <c r="AT197" s="210" t="s">
        <v>313</v>
      </c>
      <c r="AU197" s="210" t="s">
        <v>80</v>
      </c>
      <c r="AY197" s="18" t="s">
        <v>218</v>
      </c>
      <c r="BE197" s="211">
        <f>IF(N197="základní",J197,0)</f>
        <v>0</v>
      </c>
      <c r="BF197" s="211">
        <f>IF(N197="snížená",J197,0)</f>
        <v>0</v>
      </c>
      <c r="BG197" s="211">
        <f>IF(N197="zákl. přenesená",J197,0)</f>
        <v>0</v>
      </c>
      <c r="BH197" s="211">
        <f>IF(N197="sníž. přenesená",J197,0)</f>
        <v>0</v>
      </c>
      <c r="BI197" s="211">
        <f>IF(N197="nulová",J197,0)</f>
        <v>0</v>
      </c>
      <c r="BJ197" s="18" t="s">
        <v>217</v>
      </c>
      <c r="BK197" s="211">
        <f>ROUND(I197*H197,2)</f>
        <v>0</v>
      </c>
      <c r="BL197" s="18" t="s">
        <v>217</v>
      </c>
      <c r="BM197" s="210" t="s">
        <v>785</v>
      </c>
    </row>
    <row r="198" s="2" customFormat="1">
      <c r="A198" s="40"/>
      <c r="B198" s="41"/>
      <c r="C198" s="42"/>
      <c r="D198" s="212" t="s">
        <v>220</v>
      </c>
      <c r="E198" s="42"/>
      <c r="F198" s="213" t="s">
        <v>784</v>
      </c>
      <c r="G198" s="42"/>
      <c r="H198" s="42"/>
      <c r="I198" s="214"/>
      <c r="J198" s="42"/>
      <c r="K198" s="42"/>
      <c r="L198" s="46"/>
      <c r="M198" s="215"/>
      <c r="N198" s="216"/>
      <c r="O198" s="87"/>
      <c r="P198" s="87"/>
      <c r="Q198" s="87"/>
      <c r="R198" s="87"/>
      <c r="S198" s="87"/>
      <c r="T198" s="87"/>
      <c r="U198" s="88"/>
      <c r="V198" s="40"/>
      <c r="W198" s="40"/>
      <c r="X198" s="40"/>
      <c r="Y198" s="40"/>
      <c r="Z198" s="40"/>
      <c r="AA198" s="40"/>
      <c r="AB198" s="40"/>
      <c r="AC198" s="40"/>
      <c r="AD198" s="40"/>
      <c r="AE198" s="40"/>
      <c r="AT198" s="18" t="s">
        <v>220</v>
      </c>
      <c r="AU198" s="18" t="s">
        <v>80</v>
      </c>
    </row>
    <row r="199" s="2" customFormat="1">
      <c r="A199" s="40"/>
      <c r="B199" s="41"/>
      <c r="C199" s="42"/>
      <c r="D199" s="212" t="s">
        <v>234</v>
      </c>
      <c r="E199" s="42"/>
      <c r="F199" s="239" t="s">
        <v>786</v>
      </c>
      <c r="G199" s="42"/>
      <c r="H199" s="42"/>
      <c r="I199" s="214"/>
      <c r="J199" s="42"/>
      <c r="K199" s="42"/>
      <c r="L199" s="46"/>
      <c r="M199" s="215"/>
      <c r="N199" s="216"/>
      <c r="O199" s="87"/>
      <c r="P199" s="87"/>
      <c r="Q199" s="87"/>
      <c r="R199" s="87"/>
      <c r="S199" s="87"/>
      <c r="T199" s="87"/>
      <c r="U199" s="88"/>
      <c r="V199" s="40"/>
      <c r="W199" s="40"/>
      <c r="X199" s="40"/>
      <c r="Y199" s="40"/>
      <c r="Z199" s="40"/>
      <c r="AA199" s="40"/>
      <c r="AB199" s="40"/>
      <c r="AC199" s="40"/>
      <c r="AD199" s="40"/>
      <c r="AE199" s="40"/>
      <c r="AT199" s="18" t="s">
        <v>234</v>
      </c>
      <c r="AU199" s="18" t="s">
        <v>80</v>
      </c>
    </row>
    <row r="200" s="2" customFormat="1">
      <c r="A200" s="40"/>
      <c r="B200" s="41"/>
      <c r="C200" s="199" t="s">
        <v>484</v>
      </c>
      <c r="D200" s="280" t="s">
        <v>212</v>
      </c>
      <c r="E200" s="200" t="s">
        <v>668</v>
      </c>
      <c r="F200" s="201" t="s">
        <v>669</v>
      </c>
      <c r="G200" s="202" t="s">
        <v>273</v>
      </c>
      <c r="H200" s="203">
        <v>49.850000000000001</v>
      </c>
      <c r="I200" s="204"/>
      <c r="J200" s="205">
        <f>ROUND(I200*H200,2)</f>
        <v>0</v>
      </c>
      <c r="K200" s="201" t="s">
        <v>216</v>
      </c>
      <c r="L200" s="46"/>
      <c r="M200" s="206" t="s">
        <v>39</v>
      </c>
      <c r="N200" s="207" t="s">
        <v>53</v>
      </c>
      <c r="O200" s="87"/>
      <c r="P200" s="208">
        <f>O200*H200</f>
        <v>0</v>
      </c>
      <c r="Q200" s="208">
        <v>0</v>
      </c>
      <c r="R200" s="208">
        <f>Q200*H200</f>
        <v>0</v>
      </c>
      <c r="S200" s="208">
        <v>0</v>
      </c>
      <c r="T200" s="208">
        <f>S200*H200</f>
        <v>0</v>
      </c>
      <c r="U200" s="209" t="s">
        <v>39</v>
      </c>
      <c r="V200" s="40"/>
      <c r="W200" s="40"/>
      <c r="X200" s="40"/>
      <c r="Y200" s="40"/>
      <c r="Z200" s="40"/>
      <c r="AA200" s="40"/>
      <c r="AB200" s="40"/>
      <c r="AC200" s="40"/>
      <c r="AD200" s="40"/>
      <c r="AE200" s="40"/>
      <c r="AR200" s="210" t="s">
        <v>217</v>
      </c>
      <c r="AT200" s="210" t="s">
        <v>212</v>
      </c>
      <c r="AU200" s="210" t="s">
        <v>80</v>
      </c>
      <c r="AY200" s="18" t="s">
        <v>218</v>
      </c>
      <c r="BE200" s="211">
        <f>IF(N200="základní",J200,0)</f>
        <v>0</v>
      </c>
      <c r="BF200" s="211">
        <f>IF(N200="snížená",J200,0)</f>
        <v>0</v>
      </c>
      <c r="BG200" s="211">
        <f>IF(N200="zákl. přenesená",J200,0)</f>
        <v>0</v>
      </c>
      <c r="BH200" s="211">
        <f>IF(N200="sníž. přenesená",J200,0)</f>
        <v>0</v>
      </c>
      <c r="BI200" s="211">
        <f>IF(N200="nulová",J200,0)</f>
        <v>0</v>
      </c>
      <c r="BJ200" s="18" t="s">
        <v>217</v>
      </c>
      <c r="BK200" s="211">
        <f>ROUND(I200*H200,2)</f>
        <v>0</v>
      </c>
      <c r="BL200" s="18" t="s">
        <v>217</v>
      </c>
      <c r="BM200" s="210" t="s">
        <v>787</v>
      </c>
    </row>
    <row r="201" s="2" customFormat="1">
      <c r="A201" s="40"/>
      <c r="B201" s="41"/>
      <c r="C201" s="42"/>
      <c r="D201" s="212" t="s">
        <v>220</v>
      </c>
      <c r="E201" s="42"/>
      <c r="F201" s="213" t="s">
        <v>671</v>
      </c>
      <c r="G201" s="42"/>
      <c r="H201" s="42"/>
      <c r="I201" s="214"/>
      <c r="J201" s="42"/>
      <c r="K201" s="42"/>
      <c r="L201" s="46"/>
      <c r="M201" s="215"/>
      <c r="N201" s="216"/>
      <c r="O201" s="87"/>
      <c r="P201" s="87"/>
      <c r="Q201" s="87"/>
      <c r="R201" s="87"/>
      <c r="S201" s="87"/>
      <c r="T201" s="87"/>
      <c r="U201" s="88"/>
      <c r="V201" s="40"/>
      <c r="W201" s="40"/>
      <c r="X201" s="40"/>
      <c r="Y201" s="40"/>
      <c r="Z201" s="40"/>
      <c r="AA201" s="40"/>
      <c r="AB201" s="40"/>
      <c r="AC201" s="40"/>
      <c r="AD201" s="40"/>
      <c r="AE201" s="40"/>
      <c r="AT201" s="18" t="s">
        <v>220</v>
      </c>
      <c r="AU201" s="18" t="s">
        <v>80</v>
      </c>
    </row>
    <row r="202" s="2" customFormat="1">
      <c r="A202" s="40"/>
      <c r="B202" s="41"/>
      <c r="C202" s="42"/>
      <c r="D202" s="212" t="s">
        <v>234</v>
      </c>
      <c r="E202" s="42"/>
      <c r="F202" s="239" t="s">
        <v>786</v>
      </c>
      <c r="G202" s="42"/>
      <c r="H202" s="42"/>
      <c r="I202" s="214"/>
      <c r="J202" s="42"/>
      <c r="K202" s="42"/>
      <c r="L202" s="46"/>
      <c r="M202" s="215"/>
      <c r="N202" s="216"/>
      <c r="O202" s="87"/>
      <c r="P202" s="87"/>
      <c r="Q202" s="87"/>
      <c r="R202" s="87"/>
      <c r="S202" s="87"/>
      <c r="T202" s="87"/>
      <c r="U202" s="88"/>
      <c r="V202" s="40"/>
      <c r="W202" s="40"/>
      <c r="X202" s="40"/>
      <c r="Y202" s="40"/>
      <c r="Z202" s="40"/>
      <c r="AA202" s="40"/>
      <c r="AB202" s="40"/>
      <c r="AC202" s="40"/>
      <c r="AD202" s="40"/>
      <c r="AE202" s="40"/>
      <c r="AT202" s="18" t="s">
        <v>234</v>
      </c>
      <c r="AU202" s="18" t="s">
        <v>80</v>
      </c>
    </row>
    <row r="203" s="12" customFormat="1">
      <c r="A203" s="12"/>
      <c r="B203" s="217"/>
      <c r="C203" s="218"/>
      <c r="D203" s="212" t="s">
        <v>222</v>
      </c>
      <c r="E203" s="219" t="s">
        <v>39</v>
      </c>
      <c r="F203" s="220" t="s">
        <v>788</v>
      </c>
      <c r="G203" s="218"/>
      <c r="H203" s="221">
        <v>49.850000000000001</v>
      </c>
      <c r="I203" s="222"/>
      <c r="J203" s="218"/>
      <c r="K203" s="218"/>
      <c r="L203" s="223"/>
      <c r="M203" s="224"/>
      <c r="N203" s="225"/>
      <c r="O203" s="225"/>
      <c r="P203" s="225"/>
      <c r="Q203" s="225"/>
      <c r="R203" s="225"/>
      <c r="S203" s="225"/>
      <c r="T203" s="225"/>
      <c r="U203" s="226"/>
      <c r="V203" s="12"/>
      <c r="W203" s="12"/>
      <c r="X203" s="12"/>
      <c r="Y203" s="12"/>
      <c r="Z203" s="12"/>
      <c r="AA203" s="12"/>
      <c r="AB203" s="12"/>
      <c r="AC203" s="12"/>
      <c r="AD203" s="12"/>
      <c r="AE203" s="12"/>
      <c r="AT203" s="227" t="s">
        <v>222</v>
      </c>
      <c r="AU203" s="227" t="s">
        <v>80</v>
      </c>
      <c r="AV203" s="12" t="s">
        <v>89</v>
      </c>
      <c r="AW203" s="12" t="s">
        <v>41</v>
      </c>
      <c r="AX203" s="12" t="s">
        <v>80</v>
      </c>
      <c r="AY203" s="227" t="s">
        <v>218</v>
      </c>
    </row>
    <row r="204" s="13" customFormat="1">
      <c r="A204" s="13"/>
      <c r="B204" s="228"/>
      <c r="C204" s="229"/>
      <c r="D204" s="212" t="s">
        <v>222</v>
      </c>
      <c r="E204" s="230" t="s">
        <v>39</v>
      </c>
      <c r="F204" s="231" t="s">
        <v>224</v>
      </c>
      <c r="G204" s="229"/>
      <c r="H204" s="232">
        <v>49.850000000000001</v>
      </c>
      <c r="I204" s="233"/>
      <c r="J204" s="229"/>
      <c r="K204" s="229"/>
      <c r="L204" s="234"/>
      <c r="M204" s="235"/>
      <c r="N204" s="236"/>
      <c r="O204" s="236"/>
      <c r="P204" s="236"/>
      <c r="Q204" s="236"/>
      <c r="R204" s="236"/>
      <c r="S204" s="236"/>
      <c r="T204" s="236"/>
      <c r="U204" s="237"/>
      <c r="V204" s="13"/>
      <c r="W204" s="13"/>
      <c r="X204" s="13"/>
      <c r="Y204" s="13"/>
      <c r="Z204" s="13"/>
      <c r="AA204" s="13"/>
      <c r="AB204" s="13"/>
      <c r="AC204" s="13"/>
      <c r="AD204" s="13"/>
      <c r="AE204" s="13"/>
      <c r="AT204" s="238" t="s">
        <v>222</v>
      </c>
      <c r="AU204" s="238" t="s">
        <v>80</v>
      </c>
      <c r="AV204" s="13" t="s">
        <v>217</v>
      </c>
      <c r="AW204" s="13" t="s">
        <v>41</v>
      </c>
      <c r="AX204" s="13" t="s">
        <v>87</v>
      </c>
      <c r="AY204" s="238" t="s">
        <v>218</v>
      </c>
    </row>
    <row r="205" s="2" customFormat="1">
      <c r="A205" s="40"/>
      <c r="B205" s="41"/>
      <c r="C205" s="199" t="s">
        <v>567</v>
      </c>
      <c r="D205" s="280" t="s">
        <v>212</v>
      </c>
      <c r="E205" s="200" t="s">
        <v>673</v>
      </c>
      <c r="F205" s="201" t="s">
        <v>674</v>
      </c>
      <c r="G205" s="202" t="s">
        <v>273</v>
      </c>
      <c r="H205" s="203">
        <v>49.850000000000001</v>
      </c>
      <c r="I205" s="204"/>
      <c r="J205" s="205">
        <f>ROUND(I205*H205,2)</f>
        <v>0</v>
      </c>
      <c r="K205" s="201" t="s">
        <v>216</v>
      </c>
      <c r="L205" s="46"/>
      <c r="M205" s="206" t="s">
        <v>39</v>
      </c>
      <c r="N205" s="207" t="s">
        <v>53</v>
      </c>
      <c r="O205" s="87"/>
      <c r="P205" s="208">
        <f>O205*H205</f>
        <v>0</v>
      </c>
      <c r="Q205" s="208">
        <v>0</v>
      </c>
      <c r="R205" s="208">
        <f>Q205*H205</f>
        <v>0</v>
      </c>
      <c r="S205" s="208">
        <v>0</v>
      </c>
      <c r="T205" s="208">
        <f>S205*H205</f>
        <v>0</v>
      </c>
      <c r="U205" s="209" t="s">
        <v>39</v>
      </c>
      <c r="V205" s="40"/>
      <c r="W205" s="40"/>
      <c r="X205" s="40"/>
      <c r="Y205" s="40"/>
      <c r="Z205" s="40"/>
      <c r="AA205" s="40"/>
      <c r="AB205" s="40"/>
      <c r="AC205" s="40"/>
      <c r="AD205" s="40"/>
      <c r="AE205" s="40"/>
      <c r="AR205" s="210" t="s">
        <v>217</v>
      </c>
      <c r="AT205" s="210" t="s">
        <v>212</v>
      </c>
      <c r="AU205" s="210" t="s">
        <v>80</v>
      </c>
      <c r="AY205" s="18" t="s">
        <v>218</v>
      </c>
      <c r="BE205" s="211">
        <f>IF(N205="základní",J205,0)</f>
        <v>0</v>
      </c>
      <c r="BF205" s="211">
        <f>IF(N205="snížená",J205,0)</f>
        <v>0</v>
      </c>
      <c r="BG205" s="211">
        <f>IF(N205="zákl. přenesená",J205,0)</f>
        <v>0</v>
      </c>
      <c r="BH205" s="211">
        <f>IF(N205="sníž. přenesená",J205,0)</f>
        <v>0</v>
      </c>
      <c r="BI205" s="211">
        <f>IF(N205="nulová",J205,0)</f>
        <v>0</v>
      </c>
      <c r="BJ205" s="18" t="s">
        <v>217</v>
      </c>
      <c r="BK205" s="211">
        <f>ROUND(I205*H205,2)</f>
        <v>0</v>
      </c>
      <c r="BL205" s="18" t="s">
        <v>217</v>
      </c>
      <c r="BM205" s="210" t="s">
        <v>789</v>
      </c>
    </row>
    <row r="206" s="2" customFormat="1">
      <c r="A206" s="40"/>
      <c r="B206" s="41"/>
      <c r="C206" s="42"/>
      <c r="D206" s="212" t="s">
        <v>220</v>
      </c>
      <c r="E206" s="42"/>
      <c r="F206" s="213" t="s">
        <v>676</v>
      </c>
      <c r="G206" s="42"/>
      <c r="H206" s="42"/>
      <c r="I206" s="214"/>
      <c r="J206" s="42"/>
      <c r="K206" s="42"/>
      <c r="L206" s="46"/>
      <c r="M206" s="215"/>
      <c r="N206" s="216"/>
      <c r="O206" s="87"/>
      <c r="P206" s="87"/>
      <c r="Q206" s="87"/>
      <c r="R206" s="87"/>
      <c r="S206" s="87"/>
      <c r="T206" s="87"/>
      <c r="U206" s="88"/>
      <c r="V206" s="40"/>
      <c r="W206" s="40"/>
      <c r="X206" s="40"/>
      <c r="Y206" s="40"/>
      <c r="Z206" s="40"/>
      <c r="AA206" s="40"/>
      <c r="AB206" s="40"/>
      <c r="AC206" s="40"/>
      <c r="AD206" s="40"/>
      <c r="AE206" s="40"/>
      <c r="AT206" s="18" t="s">
        <v>220</v>
      </c>
      <c r="AU206" s="18" t="s">
        <v>80</v>
      </c>
    </row>
    <row r="207" s="2" customFormat="1">
      <c r="A207" s="40"/>
      <c r="B207" s="41"/>
      <c r="C207" s="42"/>
      <c r="D207" s="212" t="s">
        <v>234</v>
      </c>
      <c r="E207" s="42"/>
      <c r="F207" s="239" t="s">
        <v>677</v>
      </c>
      <c r="G207" s="42"/>
      <c r="H207" s="42"/>
      <c r="I207" s="214"/>
      <c r="J207" s="42"/>
      <c r="K207" s="42"/>
      <c r="L207" s="46"/>
      <c r="M207" s="215"/>
      <c r="N207" s="216"/>
      <c r="O207" s="87"/>
      <c r="P207" s="87"/>
      <c r="Q207" s="87"/>
      <c r="R207" s="87"/>
      <c r="S207" s="87"/>
      <c r="T207" s="87"/>
      <c r="U207" s="88"/>
      <c r="V207" s="40"/>
      <c r="W207" s="40"/>
      <c r="X207" s="40"/>
      <c r="Y207" s="40"/>
      <c r="Z207" s="40"/>
      <c r="AA207" s="40"/>
      <c r="AB207" s="40"/>
      <c r="AC207" s="40"/>
      <c r="AD207" s="40"/>
      <c r="AE207" s="40"/>
      <c r="AT207" s="18" t="s">
        <v>234</v>
      </c>
      <c r="AU207" s="18" t="s">
        <v>80</v>
      </c>
    </row>
    <row r="208" s="12" customFormat="1">
      <c r="A208" s="12"/>
      <c r="B208" s="217"/>
      <c r="C208" s="218"/>
      <c r="D208" s="212" t="s">
        <v>222</v>
      </c>
      <c r="E208" s="219" t="s">
        <v>39</v>
      </c>
      <c r="F208" s="220" t="s">
        <v>788</v>
      </c>
      <c r="G208" s="218"/>
      <c r="H208" s="221">
        <v>49.850000000000001</v>
      </c>
      <c r="I208" s="222"/>
      <c r="J208" s="218"/>
      <c r="K208" s="218"/>
      <c r="L208" s="223"/>
      <c r="M208" s="224"/>
      <c r="N208" s="225"/>
      <c r="O208" s="225"/>
      <c r="P208" s="225"/>
      <c r="Q208" s="225"/>
      <c r="R208" s="225"/>
      <c r="S208" s="225"/>
      <c r="T208" s="225"/>
      <c r="U208" s="226"/>
      <c r="V208" s="12"/>
      <c r="W208" s="12"/>
      <c r="X208" s="12"/>
      <c r="Y208" s="12"/>
      <c r="Z208" s="12"/>
      <c r="AA208" s="12"/>
      <c r="AB208" s="12"/>
      <c r="AC208" s="12"/>
      <c r="AD208" s="12"/>
      <c r="AE208" s="12"/>
      <c r="AT208" s="227" t="s">
        <v>222</v>
      </c>
      <c r="AU208" s="227" t="s">
        <v>80</v>
      </c>
      <c r="AV208" s="12" t="s">
        <v>89</v>
      </c>
      <c r="AW208" s="12" t="s">
        <v>41</v>
      </c>
      <c r="AX208" s="12" t="s">
        <v>80</v>
      </c>
      <c r="AY208" s="227" t="s">
        <v>218</v>
      </c>
    </row>
    <row r="209" s="13" customFormat="1">
      <c r="A209" s="13"/>
      <c r="B209" s="228"/>
      <c r="C209" s="229"/>
      <c r="D209" s="212" t="s">
        <v>222</v>
      </c>
      <c r="E209" s="230" t="s">
        <v>39</v>
      </c>
      <c r="F209" s="231" t="s">
        <v>224</v>
      </c>
      <c r="G209" s="229"/>
      <c r="H209" s="232">
        <v>49.850000000000001</v>
      </c>
      <c r="I209" s="233"/>
      <c r="J209" s="229"/>
      <c r="K209" s="229"/>
      <c r="L209" s="234"/>
      <c r="M209" s="235"/>
      <c r="N209" s="236"/>
      <c r="O209" s="236"/>
      <c r="P209" s="236"/>
      <c r="Q209" s="236"/>
      <c r="R209" s="236"/>
      <c r="S209" s="236"/>
      <c r="T209" s="236"/>
      <c r="U209" s="237"/>
      <c r="V209" s="13"/>
      <c r="W209" s="13"/>
      <c r="X209" s="13"/>
      <c r="Y209" s="13"/>
      <c r="Z209" s="13"/>
      <c r="AA209" s="13"/>
      <c r="AB209" s="13"/>
      <c r="AC209" s="13"/>
      <c r="AD209" s="13"/>
      <c r="AE209" s="13"/>
      <c r="AT209" s="238" t="s">
        <v>222</v>
      </c>
      <c r="AU209" s="238" t="s">
        <v>80</v>
      </c>
      <c r="AV209" s="13" t="s">
        <v>217</v>
      </c>
      <c r="AW209" s="13" t="s">
        <v>41</v>
      </c>
      <c r="AX209" s="13" t="s">
        <v>87</v>
      </c>
      <c r="AY209" s="238" t="s">
        <v>218</v>
      </c>
    </row>
    <row r="210" s="2" customFormat="1" ht="16.5" customHeight="1">
      <c r="A210" s="40"/>
      <c r="B210" s="41"/>
      <c r="C210" s="199" t="s">
        <v>572</v>
      </c>
      <c r="D210" s="280" t="s">
        <v>212</v>
      </c>
      <c r="E210" s="200" t="s">
        <v>680</v>
      </c>
      <c r="F210" s="201" t="s">
        <v>681</v>
      </c>
      <c r="G210" s="202" t="s">
        <v>179</v>
      </c>
      <c r="H210" s="203">
        <v>14.4</v>
      </c>
      <c r="I210" s="204"/>
      <c r="J210" s="205">
        <f>ROUND(I210*H210,2)</f>
        <v>0</v>
      </c>
      <c r="K210" s="201" t="s">
        <v>216</v>
      </c>
      <c r="L210" s="46"/>
      <c r="M210" s="206" t="s">
        <v>39</v>
      </c>
      <c r="N210" s="207" t="s">
        <v>53</v>
      </c>
      <c r="O210" s="87"/>
      <c r="P210" s="208">
        <f>O210*H210</f>
        <v>0</v>
      </c>
      <c r="Q210" s="208">
        <v>0</v>
      </c>
      <c r="R210" s="208">
        <f>Q210*H210</f>
        <v>0</v>
      </c>
      <c r="S210" s="208">
        <v>0</v>
      </c>
      <c r="T210" s="208">
        <f>S210*H210</f>
        <v>0</v>
      </c>
      <c r="U210" s="209" t="s">
        <v>39</v>
      </c>
      <c r="V210" s="40"/>
      <c r="W210" s="40"/>
      <c r="X210" s="40"/>
      <c r="Y210" s="40"/>
      <c r="Z210" s="40"/>
      <c r="AA210" s="40"/>
      <c r="AB210" s="40"/>
      <c r="AC210" s="40"/>
      <c r="AD210" s="40"/>
      <c r="AE210" s="40"/>
      <c r="AR210" s="210" t="s">
        <v>217</v>
      </c>
      <c r="AT210" s="210" t="s">
        <v>212</v>
      </c>
      <c r="AU210" s="210" t="s">
        <v>80</v>
      </c>
      <c r="AY210" s="18" t="s">
        <v>218</v>
      </c>
      <c r="BE210" s="211">
        <f>IF(N210="základní",J210,0)</f>
        <v>0</v>
      </c>
      <c r="BF210" s="211">
        <f>IF(N210="snížená",J210,0)</f>
        <v>0</v>
      </c>
      <c r="BG210" s="211">
        <f>IF(N210="zákl. přenesená",J210,0)</f>
        <v>0</v>
      </c>
      <c r="BH210" s="211">
        <f>IF(N210="sníž. přenesená",J210,0)</f>
        <v>0</v>
      </c>
      <c r="BI210" s="211">
        <f>IF(N210="nulová",J210,0)</f>
        <v>0</v>
      </c>
      <c r="BJ210" s="18" t="s">
        <v>217</v>
      </c>
      <c r="BK210" s="211">
        <f>ROUND(I210*H210,2)</f>
        <v>0</v>
      </c>
      <c r="BL210" s="18" t="s">
        <v>217</v>
      </c>
      <c r="BM210" s="210" t="s">
        <v>790</v>
      </c>
    </row>
    <row r="211" s="2" customFormat="1">
      <c r="A211" s="40"/>
      <c r="B211" s="41"/>
      <c r="C211" s="42"/>
      <c r="D211" s="212" t="s">
        <v>220</v>
      </c>
      <c r="E211" s="42"/>
      <c r="F211" s="213" t="s">
        <v>683</v>
      </c>
      <c r="G211" s="42"/>
      <c r="H211" s="42"/>
      <c r="I211" s="214"/>
      <c r="J211" s="42"/>
      <c r="K211" s="42"/>
      <c r="L211" s="46"/>
      <c r="M211" s="215"/>
      <c r="N211" s="216"/>
      <c r="O211" s="87"/>
      <c r="P211" s="87"/>
      <c r="Q211" s="87"/>
      <c r="R211" s="87"/>
      <c r="S211" s="87"/>
      <c r="T211" s="87"/>
      <c r="U211" s="88"/>
      <c r="V211" s="40"/>
      <c r="W211" s="40"/>
      <c r="X211" s="40"/>
      <c r="Y211" s="40"/>
      <c r="Z211" s="40"/>
      <c r="AA211" s="40"/>
      <c r="AB211" s="40"/>
      <c r="AC211" s="40"/>
      <c r="AD211" s="40"/>
      <c r="AE211" s="40"/>
      <c r="AT211" s="18" t="s">
        <v>220</v>
      </c>
      <c r="AU211" s="18" t="s">
        <v>80</v>
      </c>
    </row>
    <row r="212" s="12" customFormat="1">
      <c r="A212" s="12"/>
      <c r="B212" s="217"/>
      <c r="C212" s="218"/>
      <c r="D212" s="212" t="s">
        <v>222</v>
      </c>
      <c r="E212" s="219" t="s">
        <v>39</v>
      </c>
      <c r="F212" s="220" t="s">
        <v>791</v>
      </c>
      <c r="G212" s="218"/>
      <c r="H212" s="221">
        <v>14.4</v>
      </c>
      <c r="I212" s="222"/>
      <c r="J212" s="218"/>
      <c r="K212" s="218"/>
      <c r="L212" s="223"/>
      <c r="M212" s="224"/>
      <c r="N212" s="225"/>
      <c r="O212" s="225"/>
      <c r="P212" s="225"/>
      <c r="Q212" s="225"/>
      <c r="R212" s="225"/>
      <c r="S212" s="225"/>
      <c r="T212" s="225"/>
      <c r="U212" s="226"/>
      <c r="V212" s="12"/>
      <c r="W212" s="12"/>
      <c r="X212" s="12"/>
      <c r="Y212" s="12"/>
      <c r="Z212" s="12"/>
      <c r="AA212" s="12"/>
      <c r="AB212" s="12"/>
      <c r="AC212" s="12"/>
      <c r="AD212" s="12"/>
      <c r="AE212" s="12"/>
      <c r="AT212" s="227" t="s">
        <v>222</v>
      </c>
      <c r="AU212" s="227" t="s">
        <v>80</v>
      </c>
      <c r="AV212" s="12" t="s">
        <v>89</v>
      </c>
      <c r="AW212" s="12" t="s">
        <v>41</v>
      </c>
      <c r="AX212" s="12" t="s">
        <v>80</v>
      </c>
      <c r="AY212" s="227" t="s">
        <v>218</v>
      </c>
    </row>
    <row r="213" s="13" customFormat="1">
      <c r="A213" s="13"/>
      <c r="B213" s="228"/>
      <c r="C213" s="229"/>
      <c r="D213" s="212" t="s">
        <v>222</v>
      </c>
      <c r="E213" s="230" t="s">
        <v>39</v>
      </c>
      <c r="F213" s="231" t="s">
        <v>224</v>
      </c>
      <c r="G213" s="229"/>
      <c r="H213" s="232">
        <v>14.4</v>
      </c>
      <c r="I213" s="233"/>
      <c r="J213" s="229"/>
      <c r="K213" s="229"/>
      <c r="L213" s="234"/>
      <c r="M213" s="235"/>
      <c r="N213" s="236"/>
      <c r="O213" s="236"/>
      <c r="P213" s="236"/>
      <c r="Q213" s="236"/>
      <c r="R213" s="236"/>
      <c r="S213" s="236"/>
      <c r="T213" s="236"/>
      <c r="U213" s="237"/>
      <c r="V213" s="13"/>
      <c r="W213" s="13"/>
      <c r="X213" s="13"/>
      <c r="Y213" s="13"/>
      <c r="Z213" s="13"/>
      <c r="AA213" s="13"/>
      <c r="AB213" s="13"/>
      <c r="AC213" s="13"/>
      <c r="AD213" s="13"/>
      <c r="AE213" s="13"/>
      <c r="AT213" s="238" t="s">
        <v>222</v>
      </c>
      <c r="AU213" s="238" t="s">
        <v>80</v>
      </c>
      <c r="AV213" s="13" t="s">
        <v>217</v>
      </c>
      <c r="AW213" s="13" t="s">
        <v>41</v>
      </c>
      <c r="AX213" s="13" t="s">
        <v>87</v>
      </c>
      <c r="AY213" s="238" t="s">
        <v>218</v>
      </c>
    </row>
    <row r="214" s="2" customFormat="1">
      <c r="A214" s="40"/>
      <c r="B214" s="41"/>
      <c r="C214" s="199" t="s">
        <v>577</v>
      </c>
      <c r="D214" s="280" t="s">
        <v>212</v>
      </c>
      <c r="E214" s="200" t="s">
        <v>685</v>
      </c>
      <c r="F214" s="201" t="s">
        <v>686</v>
      </c>
      <c r="G214" s="202" t="s">
        <v>179</v>
      </c>
      <c r="H214" s="203">
        <v>18.681000000000001</v>
      </c>
      <c r="I214" s="204"/>
      <c r="J214" s="205">
        <f>ROUND(I214*H214,2)</f>
        <v>0</v>
      </c>
      <c r="K214" s="201" t="s">
        <v>216</v>
      </c>
      <c r="L214" s="46"/>
      <c r="M214" s="206" t="s">
        <v>39</v>
      </c>
      <c r="N214" s="207" t="s">
        <v>53</v>
      </c>
      <c r="O214" s="87"/>
      <c r="P214" s="208">
        <f>O214*H214</f>
        <v>0</v>
      </c>
      <c r="Q214" s="208">
        <v>0</v>
      </c>
      <c r="R214" s="208">
        <f>Q214*H214</f>
        <v>0</v>
      </c>
      <c r="S214" s="208">
        <v>0</v>
      </c>
      <c r="T214" s="208">
        <f>S214*H214</f>
        <v>0</v>
      </c>
      <c r="U214" s="209" t="s">
        <v>39</v>
      </c>
      <c r="V214" s="40"/>
      <c r="W214" s="40"/>
      <c r="X214" s="40"/>
      <c r="Y214" s="40"/>
      <c r="Z214" s="40"/>
      <c r="AA214" s="40"/>
      <c r="AB214" s="40"/>
      <c r="AC214" s="40"/>
      <c r="AD214" s="40"/>
      <c r="AE214" s="40"/>
      <c r="AR214" s="210" t="s">
        <v>217</v>
      </c>
      <c r="AT214" s="210" t="s">
        <v>212</v>
      </c>
      <c r="AU214" s="210" t="s">
        <v>80</v>
      </c>
      <c r="AY214" s="18" t="s">
        <v>218</v>
      </c>
      <c r="BE214" s="211">
        <f>IF(N214="základní",J214,0)</f>
        <v>0</v>
      </c>
      <c r="BF214" s="211">
        <f>IF(N214="snížená",J214,0)</f>
        <v>0</v>
      </c>
      <c r="BG214" s="211">
        <f>IF(N214="zákl. přenesená",J214,0)</f>
        <v>0</v>
      </c>
      <c r="BH214" s="211">
        <f>IF(N214="sníž. přenesená",J214,0)</f>
        <v>0</v>
      </c>
      <c r="BI214" s="211">
        <f>IF(N214="nulová",J214,0)</f>
        <v>0</v>
      </c>
      <c r="BJ214" s="18" t="s">
        <v>217</v>
      </c>
      <c r="BK214" s="211">
        <f>ROUND(I214*H214,2)</f>
        <v>0</v>
      </c>
      <c r="BL214" s="18" t="s">
        <v>217</v>
      </c>
      <c r="BM214" s="210" t="s">
        <v>792</v>
      </c>
    </row>
    <row r="215" s="2" customFormat="1">
      <c r="A215" s="40"/>
      <c r="B215" s="41"/>
      <c r="C215" s="42"/>
      <c r="D215" s="212" t="s">
        <v>220</v>
      </c>
      <c r="E215" s="42"/>
      <c r="F215" s="213" t="s">
        <v>688</v>
      </c>
      <c r="G215" s="42"/>
      <c r="H215" s="42"/>
      <c r="I215" s="214"/>
      <c r="J215" s="42"/>
      <c r="K215" s="42"/>
      <c r="L215" s="46"/>
      <c r="M215" s="215"/>
      <c r="N215" s="216"/>
      <c r="O215" s="87"/>
      <c r="P215" s="87"/>
      <c r="Q215" s="87"/>
      <c r="R215" s="87"/>
      <c r="S215" s="87"/>
      <c r="T215" s="87"/>
      <c r="U215" s="88"/>
      <c r="V215" s="40"/>
      <c r="W215" s="40"/>
      <c r="X215" s="40"/>
      <c r="Y215" s="40"/>
      <c r="Z215" s="40"/>
      <c r="AA215" s="40"/>
      <c r="AB215" s="40"/>
      <c r="AC215" s="40"/>
      <c r="AD215" s="40"/>
      <c r="AE215" s="40"/>
      <c r="AT215" s="18" t="s">
        <v>220</v>
      </c>
      <c r="AU215" s="18" t="s">
        <v>80</v>
      </c>
    </row>
    <row r="216" s="12" customFormat="1">
      <c r="A216" s="12"/>
      <c r="B216" s="217"/>
      <c r="C216" s="218"/>
      <c r="D216" s="212" t="s">
        <v>222</v>
      </c>
      <c r="E216" s="219" t="s">
        <v>39</v>
      </c>
      <c r="F216" s="220" t="s">
        <v>793</v>
      </c>
      <c r="G216" s="218"/>
      <c r="H216" s="221">
        <v>18.681000000000001</v>
      </c>
      <c r="I216" s="222"/>
      <c r="J216" s="218"/>
      <c r="K216" s="218"/>
      <c r="L216" s="223"/>
      <c r="M216" s="224"/>
      <c r="N216" s="225"/>
      <c r="O216" s="225"/>
      <c r="P216" s="225"/>
      <c r="Q216" s="225"/>
      <c r="R216" s="225"/>
      <c r="S216" s="225"/>
      <c r="T216" s="225"/>
      <c r="U216" s="226"/>
      <c r="V216" s="12"/>
      <c r="W216" s="12"/>
      <c r="X216" s="12"/>
      <c r="Y216" s="12"/>
      <c r="Z216" s="12"/>
      <c r="AA216" s="12"/>
      <c r="AB216" s="12"/>
      <c r="AC216" s="12"/>
      <c r="AD216" s="12"/>
      <c r="AE216" s="12"/>
      <c r="AT216" s="227" t="s">
        <v>222</v>
      </c>
      <c r="AU216" s="227" t="s">
        <v>80</v>
      </c>
      <c r="AV216" s="12" t="s">
        <v>89</v>
      </c>
      <c r="AW216" s="12" t="s">
        <v>41</v>
      </c>
      <c r="AX216" s="12" t="s">
        <v>80</v>
      </c>
      <c r="AY216" s="227" t="s">
        <v>218</v>
      </c>
    </row>
    <row r="217" s="13" customFormat="1">
      <c r="A217" s="13"/>
      <c r="B217" s="228"/>
      <c r="C217" s="229"/>
      <c r="D217" s="212" t="s">
        <v>222</v>
      </c>
      <c r="E217" s="230" t="s">
        <v>39</v>
      </c>
      <c r="F217" s="231" t="s">
        <v>224</v>
      </c>
      <c r="G217" s="229"/>
      <c r="H217" s="232">
        <v>18.681000000000001</v>
      </c>
      <c r="I217" s="233"/>
      <c r="J217" s="229"/>
      <c r="K217" s="229"/>
      <c r="L217" s="234"/>
      <c r="M217" s="235"/>
      <c r="N217" s="236"/>
      <c r="O217" s="236"/>
      <c r="P217" s="236"/>
      <c r="Q217" s="236"/>
      <c r="R217" s="236"/>
      <c r="S217" s="236"/>
      <c r="T217" s="236"/>
      <c r="U217" s="237"/>
      <c r="V217" s="13"/>
      <c r="W217" s="13"/>
      <c r="X217" s="13"/>
      <c r="Y217" s="13"/>
      <c r="Z217" s="13"/>
      <c r="AA217" s="13"/>
      <c r="AB217" s="13"/>
      <c r="AC217" s="13"/>
      <c r="AD217" s="13"/>
      <c r="AE217" s="13"/>
      <c r="AT217" s="238" t="s">
        <v>222</v>
      </c>
      <c r="AU217" s="238" t="s">
        <v>80</v>
      </c>
      <c r="AV217" s="13" t="s">
        <v>217</v>
      </c>
      <c r="AW217" s="13" t="s">
        <v>41</v>
      </c>
      <c r="AX217" s="13" t="s">
        <v>87</v>
      </c>
      <c r="AY217" s="238" t="s">
        <v>218</v>
      </c>
    </row>
    <row r="218" s="2" customFormat="1" ht="21.75" customHeight="1">
      <c r="A218" s="40"/>
      <c r="B218" s="41"/>
      <c r="C218" s="199" t="s">
        <v>487</v>
      </c>
      <c r="D218" s="280" t="s">
        <v>212</v>
      </c>
      <c r="E218" s="200" t="s">
        <v>691</v>
      </c>
      <c r="F218" s="201" t="s">
        <v>692</v>
      </c>
      <c r="G218" s="202" t="s">
        <v>179</v>
      </c>
      <c r="H218" s="203">
        <v>18.681000000000001</v>
      </c>
      <c r="I218" s="204"/>
      <c r="J218" s="205">
        <f>ROUND(I218*H218,2)</f>
        <v>0</v>
      </c>
      <c r="K218" s="201" t="s">
        <v>216</v>
      </c>
      <c r="L218" s="46"/>
      <c r="M218" s="206" t="s">
        <v>39</v>
      </c>
      <c r="N218" s="207" t="s">
        <v>53</v>
      </c>
      <c r="O218" s="87"/>
      <c r="P218" s="208">
        <f>O218*H218</f>
        <v>0</v>
      </c>
      <c r="Q218" s="208">
        <v>0</v>
      </c>
      <c r="R218" s="208">
        <f>Q218*H218</f>
        <v>0</v>
      </c>
      <c r="S218" s="208">
        <v>0</v>
      </c>
      <c r="T218" s="208">
        <f>S218*H218</f>
        <v>0</v>
      </c>
      <c r="U218" s="209" t="s">
        <v>39</v>
      </c>
      <c r="V218" s="40"/>
      <c r="W218" s="40"/>
      <c r="X218" s="40"/>
      <c r="Y218" s="40"/>
      <c r="Z218" s="40"/>
      <c r="AA218" s="40"/>
      <c r="AB218" s="40"/>
      <c r="AC218" s="40"/>
      <c r="AD218" s="40"/>
      <c r="AE218" s="40"/>
      <c r="AR218" s="210" t="s">
        <v>217</v>
      </c>
      <c r="AT218" s="210" t="s">
        <v>212</v>
      </c>
      <c r="AU218" s="210" t="s">
        <v>80</v>
      </c>
      <c r="AY218" s="18" t="s">
        <v>218</v>
      </c>
      <c r="BE218" s="211">
        <f>IF(N218="základní",J218,0)</f>
        <v>0</v>
      </c>
      <c r="BF218" s="211">
        <f>IF(N218="snížená",J218,0)</f>
        <v>0</v>
      </c>
      <c r="BG218" s="211">
        <f>IF(N218="zákl. přenesená",J218,0)</f>
        <v>0</v>
      </c>
      <c r="BH218" s="211">
        <f>IF(N218="sníž. přenesená",J218,0)</f>
        <v>0</v>
      </c>
      <c r="BI218" s="211">
        <f>IF(N218="nulová",J218,0)</f>
        <v>0</v>
      </c>
      <c r="BJ218" s="18" t="s">
        <v>217</v>
      </c>
      <c r="BK218" s="211">
        <f>ROUND(I218*H218,2)</f>
        <v>0</v>
      </c>
      <c r="BL218" s="18" t="s">
        <v>217</v>
      </c>
      <c r="BM218" s="210" t="s">
        <v>794</v>
      </c>
    </row>
    <row r="219" s="2" customFormat="1">
      <c r="A219" s="40"/>
      <c r="B219" s="41"/>
      <c r="C219" s="42"/>
      <c r="D219" s="212" t="s">
        <v>220</v>
      </c>
      <c r="E219" s="42"/>
      <c r="F219" s="213" t="s">
        <v>694</v>
      </c>
      <c r="G219" s="42"/>
      <c r="H219" s="42"/>
      <c r="I219" s="214"/>
      <c r="J219" s="42"/>
      <c r="K219" s="42"/>
      <c r="L219" s="46"/>
      <c r="M219" s="215"/>
      <c r="N219" s="216"/>
      <c r="O219" s="87"/>
      <c r="P219" s="87"/>
      <c r="Q219" s="87"/>
      <c r="R219" s="87"/>
      <c r="S219" s="87"/>
      <c r="T219" s="87"/>
      <c r="U219" s="88"/>
      <c r="V219" s="40"/>
      <c r="W219" s="40"/>
      <c r="X219" s="40"/>
      <c r="Y219" s="40"/>
      <c r="Z219" s="40"/>
      <c r="AA219" s="40"/>
      <c r="AB219" s="40"/>
      <c r="AC219" s="40"/>
      <c r="AD219" s="40"/>
      <c r="AE219" s="40"/>
      <c r="AT219" s="18" t="s">
        <v>220</v>
      </c>
      <c r="AU219" s="18" t="s">
        <v>80</v>
      </c>
    </row>
    <row r="220" s="12" customFormat="1">
      <c r="A220" s="12"/>
      <c r="B220" s="217"/>
      <c r="C220" s="218"/>
      <c r="D220" s="212" t="s">
        <v>222</v>
      </c>
      <c r="E220" s="219" t="s">
        <v>39</v>
      </c>
      <c r="F220" s="220" t="s">
        <v>793</v>
      </c>
      <c r="G220" s="218"/>
      <c r="H220" s="221">
        <v>18.681000000000001</v>
      </c>
      <c r="I220" s="222"/>
      <c r="J220" s="218"/>
      <c r="K220" s="218"/>
      <c r="L220" s="223"/>
      <c r="M220" s="224"/>
      <c r="N220" s="225"/>
      <c r="O220" s="225"/>
      <c r="P220" s="225"/>
      <c r="Q220" s="225"/>
      <c r="R220" s="225"/>
      <c r="S220" s="225"/>
      <c r="T220" s="225"/>
      <c r="U220" s="226"/>
      <c r="V220" s="12"/>
      <c r="W220" s="12"/>
      <c r="X220" s="12"/>
      <c r="Y220" s="12"/>
      <c r="Z220" s="12"/>
      <c r="AA220" s="12"/>
      <c r="AB220" s="12"/>
      <c r="AC220" s="12"/>
      <c r="AD220" s="12"/>
      <c r="AE220" s="12"/>
      <c r="AT220" s="227" t="s">
        <v>222</v>
      </c>
      <c r="AU220" s="227" t="s">
        <v>80</v>
      </c>
      <c r="AV220" s="12" t="s">
        <v>89</v>
      </c>
      <c r="AW220" s="12" t="s">
        <v>41</v>
      </c>
      <c r="AX220" s="12" t="s">
        <v>80</v>
      </c>
      <c r="AY220" s="227" t="s">
        <v>218</v>
      </c>
    </row>
    <row r="221" s="13" customFormat="1">
      <c r="A221" s="13"/>
      <c r="B221" s="228"/>
      <c r="C221" s="229"/>
      <c r="D221" s="212" t="s">
        <v>222</v>
      </c>
      <c r="E221" s="230" t="s">
        <v>39</v>
      </c>
      <c r="F221" s="231" t="s">
        <v>224</v>
      </c>
      <c r="G221" s="229"/>
      <c r="H221" s="232">
        <v>18.681000000000001</v>
      </c>
      <c r="I221" s="233"/>
      <c r="J221" s="229"/>
      <c r="K221" s="229"/>
      <c r="L221" s="234"/>
      <c r="M221" s="235"/>
      <c r="N221" s="236"/>
      <c r="O221" s="236"/>
      <c r="P221" s="236"/>
      <c r="Q221" s="236"/>
      <c r="R221" s="236"/>
      <c r="S221" s="236"/>
      <c r="T221" s="236"/>
      <c r="U221" s="237"/>
      <c r="V221" s="13"/>
      <c r="W221" s="13"/>
      <c r="X221" s="13"/>
      <c r="Y221" s="13"/>
      <c r="Z221" s="13"/>
      <c r="AA221" s="13"/>
      <c r="AB221" s="13"/>
      <c r="AC221" s="13"/>
      <c r="AD221" s="13"/>
      <c r="AE221" s="13"/>
      <c r="AT221" s="238" t="s">
        <v>222</v>
      </c>
      <c r="AU221" s="238" t="s">
        <v>80</v>
      </c>
      <c r="AV221" s="13" t="s">
        <v>217</v>
      </c>
      <c r="AW221" s="13" t="s">
        <v>41</v>
      </c>
      <c r="AX221" s="13" t="s">
        <v>87</v>
      </c>
      <c r="AY221" s="238" t="s">
        <v>218</v>
      </c>
    </row>
    <row r="222" s="2" customFormat="1" ht="66.75" customHeight="1">
      <c r="A222" s="40"/>
      <c r="B222" s="41"/>
      <c r="C222" s="199" t="s">
        <v>586</v>
      </c>
      <c r="D222" s="280" t="s">
        <v>212</v>
      </c>
      <c r="E222" s="200" t="s">
        <v>695</v>
      </c>
      <c r="F222" s="201" t="s">
        <v>696</v>
      </c>
      <c r="G222" s="202" t="s">
        <v>179</v>
      </c>
      <c r="H222" s="203">
        <v>18.681000000000001</v>
      </c>
      <c r="I222" s="204"/>
      <c r="J222" s="205">
        <f>ROUND(I222*H222,2)</f>
        <v>0</v>
      </c>
      <c r="K222" s="201" t="s">
        <v>216</v>
      </c>
      <c r="L222" s="46"/>
      <c r="M222" s="206" t="s">
        <v>39</v>
      </c>
      <c r="N222" s="207" t="s">
        <v>53</v>
      </c>
      <c r="O222" s="87"/>
      <c r="P222" s="208">
        <f>O222*H222</f>
        <v>0</v>
      </c>
      <c r="Q222" s="208">
        <v>0</v>
      </c>
      <c r="R222" s="208">
        <f>Q222*H222</f>
        <v>0</v>
      </c>
      <c r="S222" s="208">
        <v>0</v>
      </c>
      <c r="T222" s="208">
        <f>S222*H222</f>
        <v>0</v>
      </c>
      <c r="U222" s="209" t="s">
        <v>39</v>
      </c>
      <c r="V222" s="40"/>
      <c r="W222" s="40"/>
      <c r="X222" s="40"/>
      <c r="Y222" s="40"/>
      <c r="Z222" s="40"/>
      <c r="AA222" s="40"/>
      <c r="AB222" s="40"/>
      <c r="AC222" s="40"/>
      <c r="AD222" s="40"/>
      <c r="AE222" s="40"/>
      <c r="AR222" s="210" t="s">
        <v>393</v>
      </c>
      <c r="AT222" s="210" t="s">
        <v>212</v>
      </c>
      <c r="AU222" s="210" t="s">
        <v>80</v>
      </c>
      <c r="AY222" s="18" t="s">
        <v>218</v>
      </c>
      <c r="BE222" s="211">
        <f>IF(N222="základní",J222,0)</f>
        <v>0</v>
      </c>
      <c r="BF222" s="211">
        <f>IF(N222="snížená",J222,0)</f>
        <v>0</v>
      </c>
      <c r="BG222" s="211">
        <f>IF(N222="zákl. přenesená",J222,0)</f>
        <v>0</v>
      </c>
      <c r="BH222" s="211">
        <f>IF(N222="sníž. přenesená",J222,0)</f>
        <v>0</v>
      </c>
      <c r="BI222" s="211">
        <f>IF(N222="nulová",J222,0)</f>
        <v>0</v>
      </c>
      <c r="BJ222" s="18" t="s">
        <v>217</v>
      </c>
      <c r="BK222" s="211">
        <f>ROUND(I222*H222,2)</f>
        <v>0</v>
      </c>
      <c r="BL222" s="18" t="s">
        <v>393</v>
      </c>
      <c r="BM222" s="210" t="s">
        <v>795</v>
      </c>
    </row>
    <row r="223" s="2" customFormat="1">
      <c r="A223" s="40"/>
      <c r="B223" s="41"/>
      <c r="C223" s="42"/>
      <c r="D223" s="212" t="s">
        <v>220</v>
      </c>
      <c r="E223" s="42"/>
      <c r="F223" s="213" t="s">
        <v>698</v>
      </c>
      <c r="G223" s="42"/>
      <c r="H223" s="42"/>
      <c r="I223" s="214"/>
      <c r="J223" s="42"/>
      <c r="K223" s="42"/>
      <c r="L223" s="46"/>
      <c r="M223" s="215"/>
      <c r="N223" s="216"/>
      <c r="O223" s="87"/>
      <c r="P223" s="87"/>
      <c r="Q223" s="87"/>
      <c r="R223" s="87"/>
      <c r="S223" s="87"/>
      <c r="T223" s="87"/>
      <c r="U223" s="88"/>
      <c r="V223" s="40"/>
      <c r="W223" s="40"/>
      <c r="X223" s="40"/>
      <c r="Y223" s="40"/>
      <c r="Z223" s="40"/>
      <c r="AA223" s="40"/>
      <c r="AB223" s="40"/>
      <c r="AC223" s="40"/>
      <c r="AD223" s="40"/>
      <c r="AE223" s="40"/>
      <c r="AT223" s="18" t="s">
        <v>220</v>
      </c>
      <c r="AU223" s="18" t="s">
        <v>80</v>
      </c>
    </row>
    <row r="224" s="2" customFormat="1">
      <c r="A224" s="40"/>
      <c r="B224" s="41"/>
      <c r="C224" s="42"/>
      <c r="D224" s="212" t="s">
        <v>234</v>
      </c>
      <c r="E224" s="42"/>
      <c r="F224" s="239" t="s">
        <v>666</v>
      </c>
      <c r="G224" s="42"/>
      <c r="H224" s="42"/>
      <c r="I224" s="214"/>
      <c r="J224" s="42"/>
      <c r="K224" s="42"/>
      <c r="L224" s="46"/>
      <c r="M224" s="215"/>
      <c r="N224" s="216"/>
      <c r="O224" s="87"/>
      <c r="P224" s="87"/>
      <c r="Q224" s="87"/>
      <c r="R224" s="87"/>
      <c r="S224" s="87"/>
      <c r="T224" s="87"/>
      <c r="U224" s="88"/>
      <c r="V224" s="40"/>
      <c r="W224" s="40"/>
      <c r="X224" s="40"/>
      <c r="Y224" s="40"/>
      <c r="Z224" s="40"/>
      <c r="AA224" s="40"/>
      <c r="AB224" s="40"/>
      <c r="AC224" s="40"/>
      <c r="AD224" s="40"/>
      <c r="AE224" s="40"/>
      <c r="AT224" s="18" t="s">
        <v>234</v>
      </c>
      <c r="AU224" s="18" t="s">
        <v>80</v>
      </c>
    </row>
    <row r="225" s="12" customFormat="1">
      <c r="A225" s="12"/>
      <c r="B225" s="217"/>
      <c r="C225" s="218"/>
      <c r="D225" s="212" t="s">
        <v>222</v>
      </c>
      <c r="E225" s="219" t="s">
        <v>39</v>
      </c>
      <c r="F225" s="220" t="s">
        <v>793</v>
      </c>
      <c r="G225" s="218"/>
      <c r="H225" s="221">
        <v>18.681000000000001</v>
      </c>
      <c r="I225" s="222"/>
      <c r="J225" s="218"/>
      <c r="K225" s="218"/>
      <c r="L225" s="223"/>
      <c r="M225" s="224"/>
      <c r="N225" s="225"/>
      <c r="O225" s="225"/>
      <c r="P225" s="225"/>
      <c r="Q225" s="225"/>
      <c r="R225" s="225"/>
      <c r="S225" s="225"/>
      <c r="T225" s="225"/>
      <c r="U225" s="226"/>
      <c r="V225" s="12"/>
      <c r="W225" s="12"/>
      <c r="X225" s="12"/>
      <c r="Y225" s="12"/>
      <c r="Z225" s="12"/>
      <c r="AA225" s="12"/>
      <c r="AB225" s="12"/>
      <c r="AC225" s="12"/>
      <c r="AD225" s="12"/>
      <c r="AE225" s="12"/>
      <c r="AT225" s="227" t="s">
        <v>222</v>
      </c>
      <c r="AU225" s="227" t="s">
        <v>80</v>
      </c>
      <c r="AV225" s="12" t="s">
        <v>89</v>
      </c>
      <c r="AW225" s="12" t="s">
        <v>41</v>
      </c>
      <c r="AX225" s="12" t="s">
        <v>80</v>
      </c>
      <c r="AY225" s="227" t="s">
        <v>218</v>
      </c>
    </row>
    <row r="226" s="13" customFormat="1">
      <c r="A226" s="13"/>
      <c r="B226" s="228"/>
      <c r="C226" s="229"/>
      <c r="D226" s="212" t="s">
        <v>222</v>
      </c>
      <c r="E226" s="230" t="s">
        <v>39</v>
      </c>
      <c r="F226" s="231" t="s">
        <v>224</v>
      </c>
      <c r="G226" s="229"/>
      <c r="H226" s="232">
        <v>18.681000000000001</v>
      </c>
      <c r="I226" s="233"/>
      <c r="J226" s="229"/>
      <c r="K226" s="229"/>
      <c r="L226" s="234"/>
      <c r="M226" s="276"/>
      <c r="N226" s="277"/>
      <c r="O226" s="277"/>
      <c r="P226" s="277"/>
      <c r="Q226" s="277"/>
      <c r="R226" s="277"/>
      <c r="S226" s="277"/>
      <c r="T226" s="277"/>
      <c r="U226" s="278"/>
      <c r="V226" s="13"/>
      <c r="W226" s="13"/>
      <c r="X226" s="13"/>
      <c r="Y226" s="13"/>
      <c r="Z226" s="13"/>
      <c r="AA226" s="13"/>
      <c r="AB226" s="13"/>
      <c r="AC226" s="13"/>
      <c r="AD226" s="13"/>
      <c r="AE226" s="13"/>
      <c r="AT226" s="238" t="s">
        <v>222</v>
      </c>
      <c r="AU226" s="238" t="s">
        <v>80</v>
      </c>
      <c r="AV226" s="13" t="s">
        <v>217</v>
      </c>
      <c r="AW226" s="13" t="s">
        <v>41</v>
      </c>
      <c r="AX226" s="13" t="s">
        <v>87</v>
      </c>
      <c r="AY226" s="238" t="s">
        <v>218</v>
      </c>
    </row>
    <row r="227" s="2" customFormat="1" ht="6.96" customHeight="1">
      <c r="A227" s="40"/>
      <c r="B227" s="62"/>
      <c r="C227" s="63"/>
      <c r="D227" s="63"/>
      <c r="E227" s="63"/>
      <c r="F227" s="63"/>
      <c r="G227" s="63"/>
      <c r="H227" s="63"/>
      <c r="I227" s="63"/>
      <c r="J227" s="63"/>
      <c r="K227" s="63"/>
      <c r="L227" s="46"/>
      <c r="M227" s="40"/>
      <c r="O227" s="40"/>
      <c r="P227" s="40"/>
      <c r="Q227" s="40"/>
      <c r="R227" s="40"/>
      <c r="S227" s="40"/>
      <c r="T227" s="40"/>
      <c r="U227" s="40"/>
      <c r="V227" s="40"/>
      <c r="W227" s="40"/>
      <c r="X227" s="40"/>
      <c r="Y227" s="40"/>
      <c r="Z227" s="40"/>
      <c r="AA227" s="40"/>
      <c r="AB227" s="40"/>
      <c r="AC227" s="40"/>
      <c r="AD227" s="40"/>
      <c r="AE227" s="40"/>
    </row>
  </sheetData>
  <sheetProtection sheet="1" autoFilter="0" formatColumns="0" formatRows="0" objects="1" scenarios="1" spinCount="100000" saltValue="Mx6xE0fFH6OktufNAiDF2pTAF27PW0QssZ3Yn1rioDi58Flsll8F5c/AMJfHzTyYU7JE0HrX1oXtuqlY5lQRNw==" hashValue="VJJVnMPoOxX12NT62Jv/4RA9VGIajfU/UirHO8HFF9+lV8OXM15TlYg6nhhKzqVzO0QXvVECF73GUtMAQX5duw==" algorithmName="SHA-512" password="CDD6"/>
  <autoFilter ref="C84:K22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173</v>
      </c>
      <c r="L4" s="21"/>
      <c r="M4" s="145" t="s">
        <v>10</v>
      </c>
      <c r="AT4" s="18" t="s">
        <v>41</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185</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796</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tr">
        <f>IF('Rekapitulace zakázky'!AN19="","",'Rekapitulace zakázky'!AN19)</f>
        <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tr">
        <f>IF('Rekapitulace zakázky'!E20="","",'Rekapitulace zakázky'!E20)</f>
        <v>Ing.Horák Jiří, horak@spravazeleznic.cz, 602155923</v>
      </c>
      <c r="F26" s="40"/>
      <c r="G26" s="40"/>
      <c r="H26" s="40"/>
      <c r="I26" s="146" t="s">
        <v>34</v>
      </c>
      <c r="J26" s="136" t="str">
        <f>IF('Rekapitulace zakázky'!AN20="","",'Rekapitulace zakázky'!AN20)</f>
        <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ROUND((SUM(BE87:BE171)),  2)</f>
        <v>0</v>
      </c>
      <c r="G35" s="40"/>
      <c r="H35" s="40"/>
      <c r="I35" s="161">
        <v>0.20999999999999999</v>
      </c>
      <c r="J35" s="160">
        <f>ROUND(((SUM(BE87:BE171))*I35),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ROUND((SUM(BF87:BF171)),  2)</f>
        <v>0</v>
      </c>
      <c r="G36" s="40"/>
      <c r="H36" s="40"/>
      <c r="I36" s="161">
        <v>0.14999999999999999</v>
      </c>
      <c r="J36" s="160">
        <f>ROUND(((SUM(BF87:BF171))*I36),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ROUND((SUM(BG87:BG171)),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ROUND((SUM(BH87:BH171)),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ROUND((SUM(BI87:BI171)),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185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Č14 - 1.SK, spojka 25-26</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Ing.Horák Jiří, horak@spravazeleznic.cz,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194</v>
      </c>
      <c r="E64" s="181"/>
      <c r="F64" s="181"/>
      <c r="G64" s="181"/>
      <c r="H64" s="181"/>
      <c r="I64" s="181"/>
      <c r="J64" s="182">
        <f>J162</f>
        <v>0</v>
      </c>
      <c r="K64" s="179"/>
      <c r="L64" s="183"/>
      <c r="S64" s="9"/>
      <c r="T64" s="9"/>
      <c r="U64" s="9"/>
      <c r="V64" s="9"/>
      <c r="W64" s="9"/>
      <c r="X64" s="9"/>
      <c r="Y64" s="9"/>
      <c r="Z64" s="9"/>
      <c r="AA64" s="9"/>
      <c r="AB64" s="9"/>
      <c r="AC64" s="9"/>
      <c r="AD64" s="9"/>
      <c r="AE64" s="9"/>
    </row>
    <row r="65" hidden="1" s="10" customFormat="1" ht="19.92" customHeight="1">
      <c r="A65" s="10"/>
      <c r="B65" s="184"/>
      <c r="C65" s="128"/>
      <c r="D65" s="185" t="s">
        <v>195</v>
      </c>
      <c r="E65" s="186"/>
      <c r="F65" s="186"/>
      <c r="G65" s="186"/>
      <c r="H65" s="186"/>
      <c r="I65" s="186"/>
      <c r="J65" s="187">
        <f>J163</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198</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26.25" customHeight="1">
      <c r="A75" s="40"/>
      <c r="B75" s="41"/>
      <c r="C75" s="42"/>
      <c r="D75" s="42"/>
      <c r="E75" s="173" t="str">
        <f>E7</f>
        <v>Oprava kolejí a výhybek v žst. Úpořiny - změna1 po prohlídce staveniště</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184</v>
      </c>
      <c r="D76" s="23"/>
      <c r="E76" s="23"/>
      <c r="F76" s="23"/>
      <c r="G76" s="23"/>
      <c r="H76" s="23"/>
      <c r="I76" s="23"/>
      <c r="J76" s="23"/>
      <c r="K76" s="23"/>
      <c r="L76" s="21"/>
    </row>
    <row r="77" s="2" customFormat="1" ht="16.5" customHeight="1">
      <c r="A77" s="40"/>
      <c r="B77" s="41"/>
      <c r="C77" s="42"/>
      <c r="D77" s="42"/>
      <c r="E77" s="173" t="s">
        <v>185</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186</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Č14 - 1.SK, spojka 25-26</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ŽST Úpořiny</v>
      </c>
      <c r="G81" s="42"/>
      <c r="H81" s="42"/>
      <c r="I81" s="33" t="s">
        <v>24</v>
      </c>
      <c r="J81" s="75" t="str">
        <f>IF(J14="","",J14)</f>
        <v>27. 1. 2021</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železnic, státní organizac</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40.05" customHeight="1">
      <c r="A84" s="40"/>
      <c r="B84" s="41"/>
      <c r="C84" s="33" t="s">
        <v>36</v>
      </c>
      <c r="D84" s="42"/>
      <c r="E84" s="42"/>
      <c r="F84" s="28" t="str">
        <f>IF(E20="","",E20)</f>
        <v>Vyplň údaj</v>
      </c>
      <c r="G84" s="42"/>
      <c r="H84" s="42"/>
      <c r="I84" s="33" t="s">
        <v>42</v>
      </c>
      <c r="J84" s="38" t="str">
        <f>E26</f>
        <v>Ing.Horák Jiří, horak@spravazeleznic.cz, 602155923</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199</v>
      </c>
      <c r="D86" s="192" t="s">
        <v>65</v>
      </c>
      <c r="E86" s="192" t="s">
        <v>61</v>
      </c>
      <c r="F86" s="192" t="s">
        <v>62</v>
      </c>
      <c r="G86" s="192" t="s">
        <v>200</v>
      </c>
      <c r="H86" s="192" t="s">
        <v>201</v>
      </c>
      <c r="I86" s="192" t="s">
        <v>202</v>
      </c>
      <c r="J86" s="192" t="s">
        <v>192</v>
      </c>
      <c r="K86" s="193" t="s">
        <v>203</v>
      </c>
      <c r="L86" s="194"/>
      <c r="M86" s="95" t="s">
        <v>39</v>
      </c>
      <c r="N86" s="96" t="s">
        <v>50</v>
      </c>
      <c r="O86" s="96" t="s">
        <v>204</v>
      </c>
      <c r="P86" s="96" t="s">
        <v>205</v>
      </c>
      <c r="Q86" s="96" t="s">
        <v>206</v>
      </c>
      <c r="R86" s="96" t="s">
        <v>207</v>
      </c>
      <c r="S86" s="96" t="s">
        <v>208</v>
      </c>
      <c r="T86" s="96" t="s">
        <v>209</v>
      </c>
      <c r="U86" s="97" t="s">
        <v>210</v>
      </c>
      <c r="V86" s="189"/>
      <c r="W86" s="189"/>
      <c r="X86" s="189"/>
      <c r="Y86" s="189"/>
      <c r="Z86" s="189"/>
      <c r="AA86" s="189"/>
      <c r="AB86" s="189"/>
      <c r="AC86" s="189"/>
      <c r="AD86" s="189"/>
      <c r="AE86" s="189"/>
    </row>
    <row r="87" s="2" customFormat="1" ht="22.8" customHeight="1">
      <c r="A87" s="40"/>
      <c r="B87" s="41"/>
      <c r="C87" s="102" t="s">
        <v>211</v>
      </c>
      <c r="D87" s="42"/>
      <c r="E87" s="42"/>
      <c r="F87" s="42"/>
      <c r="G87" s="42"/>
      <c r="H87" s="42"/>
      <c r="I87" s="42"/>
      <c r="J87" s="195">
        <f>BK87</f>
        <v>0</v>
      </c>
      <c r="K87" s="42"/>
      <c r="L87" s="46"/>
      <c r="M87" s="98"/>
      <c r="N87" s="196"/>
      <c r="O87" s="99"/>
      <c r="P87" s="197">
        <f>P88+SUM(P89:P162)</f>
        <v>0</v>
      </c>
      <c r="Q87" s="99"/>
      <c r="R87" s="197">
        <f>R88+SUM(R89:R162)</f>
        <v>160.90269999999998</v>
      </c>
      <c r="S87" s="99"/>
      <c r="T87" s="197">
        <f>T88+SUM(T89:T162)</f>
        <v>0</v>
      </c>
      <c r="U87" s="100"/>
      <c r="V87" s="40"/>
      <c r="W87" s="40"/>
      <c r="X87" s="40"/>
      <c r="Y87" s="40"/>
      <c r="Z87" s="40"/>
      <c r="AA87" s="40"/>
      <c r="AB87" s="40"/>
      <c r="AC87" s="40"/>
      <c r="AD87" s="40"/>
      <c r="AE87" s="40"/>
      <c r="AT87" s="18" t="s">
        <v>79</v>
      </c>
      <c r="AU87" s="18" t="s">
        <v>193</v>
      </c>
      <c r="BK87" s="198">
        <f>BK88+SUM(BK89:BK162)</f>
        <v>0</v>
      </c>
    </row>
    <row r="88" s="2" customFormat="1">
      <c r="A88" s="40"/>
      <c r="B88" s="41"/>
      <c r="C88" s="199" t="s">
        <v>87</v>
      </c>
      <c r="D88" s="199" t="s">
        <v>212</v>
      </c>
      <c r="E88" s="200" t="s">
        <v>797</v>
      </c>
      <c r="F88" s="201" t="s">
        <v>798</v>
      </c>
      <c r="G88" s="202" t="s">
        <v>169</v>
      </c>
      <c r="H88" s="203">
        <v>0.035000000000000003</v>
      </c>
      <c r="I88" s="204"/>
      <c r="J88" s="205">
        <f>ROUND(I88*H88,2)</f>
        <v>0</v>
      </c>
      <c r="K88" s="201" t="s">
        <v>216</v>
      </c>
      <c r="L88" s="46"/>
      <c r="M88" s="206" t="s">
        <v>39</v>
      </c>
      <c r="N88" s="207" t="s">
        <v>53</v>
      </c>
      <c r="O88" s="87"/>
      <c r="P88" s="208">
        <f>O88*H88</f>
        <v>0</v>
      </c>
      <c r="Q88" s="208">
        <v>0</v>
      </c>
      <c r="R88" s="208">
        <f>Q88*H88</f>
        <v>0</v>
      </c>
      <c r="S88" s="208">
        <v>0</v>
      </c>
      <c r="T88" s="208">
        <f>S88*H88</f>
        <v>0</v>
      </c>
      <c r="U88" s="209" t="s">
        <v>39</v>
      </c>
      <c r="V88" s="40"/>
      <c r="W88" s="40"/>
      <c r="X88" s="40"/>
      <c r="Y88" s="40"/>
      <c r="Z88" s="40"/>
      <c r="AA88" s="40"/>
      <c r="AB88" s="40"/>
      <c r="AC88" s="40"/>
      <c r="AD88" s="40"/>
      <c r="AE88" s="40"/>
      <c r="AR88" s="210" t="s">
        <v>217</v>
      </c>
      <c r="AT88" s="210" t="s">
        <v>212</v>
      </c>
      <c r="AU88" s="210" t="s">
        <v>80</v>
      </c>
      <c r="AY88" s="18" t="s">
        <v>218</v>
      </c>
      <c r="BE88" s="211">
        <f>IF(N88="základní",J88,0)</f>
        <v>0</v>
      </c>
      <c r="BF88" s="211">
        <f>IF(N88="snížená",J88,0)</f>
        <v>0</v>
      </c>
      <c r="BG88" s="211">
        <f>IF(N88="zákl. přenesená",J88,0)</f>
        <v>0</v>
      </c>
      <c r="BH88" s="211">
        <f>IF(N88="sníž. přenesená",J88,0)</f>
        <v>0</v>
      </c>
      <c r="BI88" s="211">
        <f>IF(N88="nulová",J88,0)</f>
        <v>0</v>
      </c>
      <c r="BJ88" s="18" t="s">
        <v>217</v>
      </c>
      <c r="BK88" s="211">
        <f>ROUND(I88*H88,2)</f>
        <v>0</v>
      </c>
      <c r="BL88" s="18" t="s">
        <v>217</v>
      </c>
      <c r="BM88" s="210" t="s">
        <v>89</v>
      </c>
    </row>
    <row r="89" s="2" customFormat="1">
      <c r="A89" s="40"/>
      <c r="B89" s="41"/>
      <c r="C89" s="42"/>
      <c r="D89" s="212" t="s">
        <v>220</v>
      </c>
      <c r="E89" s="42"/>
      <c r="F89" s="213" t="s">
        <v>799</v>
      </c>
      <c r="G89" s="42"/>
      <c r="H89" s="42"/>
      <c r="I89" s="214"/>
      <c r="J89" s="42"/>
      <c r="K89" s="42"/>
      <c r="L89" s="46"/>
      <c r="M89" s="215"/>
      <c r="N89" s="216"/>
      <c r="O89" s="87"/>
      <c r="P89" s="87"/>
      <c r="Q89" s="87"/>
      <c r="R89" s="87"/>
      <c r="S89" s="87"/>
      <c r="T89" s="87"/>
      <c r="U89" s="88"/>
      <c r="V89" s="40"/>
      <c r="W89" s="40"/>
      <c r="X89" s="40"/>
      <c r="Y89" s="40"/>
      <c r="Z89" s="40"/>
      <c r="AA89" s="40"/>
      <c r="AB89" s="40"/>
      <c r="AC89" s="40"/>
      <c r="AD89" s="40"/>
      <c r="AE89" s="40"/>
      <c r="AT89" s="18" t="s">
        <v>220</v>
      </c>
      <c r="AU89" s="18" t="s">
        <v>80</v>
      </c>
    </row>
    <row r="90" s="2" customFormat="1">
      <c r="A90" s="40"/>
      <c r="B90" s="41"/>
      <c r="C90" s="42"/>
      <c r="D90" s="212" t="s">
        <v>234</v>
      </c>
      <c r="E90" s="42"/>
      <c r="F90" s="239" t="s">
        <v>800</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234</v>
      </c>
      <c r="AU90" s="18" t="s">
        <v>80</v>
      </c>
    </row>
    <row r="91" s="2" customFormat="1" ht="16.5" customHeight="1">
      <c r="A91" s="40"/>
      <c r="B91" s="41"/>
      <c r="C91" s="199" t="s">
        <v>89</v>
      </c>
      <c r="D91" s="199" t="s">
        <v>212</v>
      </c>
      <c r="E91" s="200" t="s">
        <v>336</v>
      </c>
      <c r="F91" s="201" t="s">
        <v>337</v>
      </c>
      <c r="G91" s="202" t="s">
        <v>338</v>
      </c>
      <c r="H91" s="203">
        <v>80</v>
      </c>
      <c r="I91" s="204"/>
      <c r="J91" s="205">
        <f>ROUND(I91*H91,2)</f>
        <v>0</v>
      </c>
      <c r="K91" s="201" t="s">
        <v>216</v>
      </c>
      <c r="L91" s="46"/>
      <c r="M91" s="206" t="s">
        <v>39</v>
      </c>
      <c r="N91" s="207"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217</v>
      </c>
      <c r="AT91" s="210" t="s">
        <v>212</v>
      </c>
      <c r="AU91" s="210" t="s">
        <v>80</v>
      </c>
      <c r="AY91" s="18" t="s">
        <v>218</v>
      </c>
      <c r="BE91" s="211">
        <f>IF(N91="základní",J91,0)</f>
        <v>0</v>
      </c>
      <c r="BF91" s="211">
        <f>IF(N91="snížená",J91,0)</f>
        <v>0</v>
      </c>
      <c r="BG91" s="211">
        <f>IF(N91="zákl. přenesená",J91,0)</f>
        <v>0</v>
      </c>
      <c r="BH91" s="211">
        <f>IF(N91="sníž. přenesená",J91,0)</f>
        <v>0</v>
      </c>
      <c r="BI91" s="211">
        <f>IF(N91="nulová",J91,0)</f>
        <v>0</v>
      </c>
      <c r="BJ91" s="18" t="s">
        <v>217</v>
      </c>
      <c r="BK91" s="211">
        <f>ROUND(I91*H91,2)</f>
        <v>0</v>
      </c>
      <c r="BL91" s="18" t="s">
        <v>217</v>
      </c>
      <c r="BM91" s="210" t="s">
        <v>217</v>
      </c>
    </row>
    <row r="92" s="2" customFormat="1">
      <c r="A92" s="40"/>
      <c r="B92" s="41"/>
      <c r="C92" s="42"/>
      <c r="D92" s="212" t="s">
        <v>220</v>
      </c>
      <c r="E92" s="42"/>
      <c r="F92" s="213" t="s">
        <v>340</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220</v>
      </c>
      <c r="AU92" s="18" t="s">
        <v>80</v>
      </c>
    </row>
    <row r="93" s="2" customFormat="1" ht="16.5" customHeight="1">
      <c r="A93" s="40"/>
      <c r="B93" s="41"/>
      <c r="C93" s="199" t="s">
        <v>229</v>
      </c>
      <c r="D93" s="199" t="s">
        <v>212</v>
      </c>
      <c r="E93" s="200" t="s">
        <v>230</v>
      </c>
      <c r="F93" s="201" t="s">
        <v>231</v>
      </c>
      <c r="G93" s="202" t="s">
        <v>169</v>
      </c>
      <c r="H93" s="203">
        <v>0.070000000000000007</v>
      </c>
      <c r="I93" s="204"/>
      <c r="J93" s="205">
        <f>ROUND(I93*H93,2)</f>
        <v>0</v>
      </c>
      <c r="K93" s="201" t="s">
        <v>216</v>
      </c>
      <c r="L93" s="46"/>
      <c r="M93" s="206" t="s">
        <v>39</v>
      </c>
      <c r="N93" s="207"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217</v>
      </c>
      <c r="AT93" s="210" t="s">
        <v>212</v>
      </c>
      <c r="AU93" s="210" t="s">
        <v>80</v>
      </c>
      <c r="AY93" s="18" t="s">
        <v>218</v>
      </c>
      <c r="BE93" s="211">
        <f>IF(N93="základní",J93,0)</f>
        <v>0</v>
      </c>
      <c r="BF93" s="211">
        <f>IF(N93="snížená",J93,0)</f>
        <v>0</v>
      </c>
      <c r="BG93" s="211">
        <f>IF(N93="zákl. přenesená",J93,0)</f>
        <v>0</v>
      </c>
      <c r="BH93" s="211">
        <f>IF(N93="sníž. přenesená",J93,0)</f>
        <v>0</v>
      </c>
      <c r="BI93" s="211">
        <f>IF(N93="nulová",J93,0)</f>
        <v>0</v>
      </c>
      <c r="BJ93" s="18" t="s">
        <v>217</v>
      </c>
      <c r="BK93" s="211">
        <f>ROUND(I93*H93,2)</f>
        <v>0</v>
      </c>
      <c r="BL93" s="18" t="s">
        <v>217</v>
      </c>
      <c r="BM93" s="210" t="s">
        <v>248</v>
      </c>
    </row>
    <row r="94" s="2" customFormat="1">
      <c r="A94" s="40"/>
      <c r="B94" s="41"/>
      <c r="C94" s="42"/>
      <c r="D94" s="212" t="s">
        <v>220</v>
      </c>
      <c r="E94" s="42"/>
      <c r="F94" s="213" t="s">
        <v>233</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220</v>
      </c>
      <c r="AU94" s="18" t="s">
        <v>80</v>
      </c>
    </row>
    <row r="95" s="2" customFormat="1">
      <c r="A95" s="40"/>
      <c r="B95" s="41"/>
      <c r="C95" s="199" t="s">
        <v>217</v>
      </c>
      <c r="D95" s="199" t="s">
        <v>212</v>
      </c>
      <c r="E95" s="200" t="s">
        <v>801</v>
      </c>
      <c r="F95" s="201" t="s">
        <v>802</v>
      </c>
      <c r="G95" s="202" t="s">
        <v>169</v>
      </c>
      <c r="H95" s="203">
        <v>0.035000000000000003</v>
      </c>
      <c r="I95" s="204"/>
      <c r="J95" s="205">
        <f>ROUND(I95*H95,2)</f>
        <v>0</v>
      </c>
      <c r="K95" s="201" t="s">
        <v>216</v>
      </c>
      <c r="L95" s="46"/>
      <c r="M95" s="206" t="s">
        <v>39</v>
      </c>
      <c r="N95" s="207" t="s">
        <v>53</v>
      </c>
      <c r="O95" s="87"/>
      <c r="P95" s="208">
        <f>O95*H95</f>
        <v>0</v>
      </c>
      <c r="Q95" s="208">
        <v>0</v>
      </c>
      <c r="R95" s="208">
        <f>Q95*H95</f>
        <v>0</v>
      </c>
      <c r="S95" s="208">
        <v>0</v>
      </c>
      <c r="T95" s="208">
        <f>S95*H95</f>
        <v>0</v>
      </c>
      <c r="U95" s="209" t="s">
        <v>39</v>
      </c>
      <c r="V95" s="40"/>
      <c r="W95" s="40"/>
      <c r="X95" s="40"/>
      <c r="Y95" s="40"/>
      <c r="Z95" s="40"/>
      <c r="AA95" s="40"/>
      <c r="AB95" s="40"/>
      <c r="AC95" s="40"/>
      <c r="AD95" s="40"/>
      <c r="AE95" s="40"/>
      <c r="AR95" s="210" t="s">
        <v>217</v>
      </c>
      <c r="AT95" s="210" t="s">
        <v>212</v>
      </c>
      <c r="AU95" s="210" t="s">
        <v>80</v>
      </c>
      <c r="AY95" s="18" t="s">
        <v>218</v>
      </c>
      <c r="BE95" s="211">
        <f>IF(N95="základní",J95,0)</f>
        <v>0</v>
      </c>
      <c r="BF95" s="211">
        <f>IF(N95="snížená",J95,0)</f>
        <v>0</v>
      </c>
      <c r="BG95" s="211">
        <f>IF(N95="zákl. přenesená",J95,0)</f>
        <v>0</v>
      </c>
      <c r="BH95" s="211">
        <f>IF(N95="sníž. přenesená",J95,0)</f>
        <v>0</v>
      </c>
      <c r="BI95" s="211">
        <f>IF(N95="nulová",J95,0)</f>
        <v>0</v>
      </c>
      <c r="BJ95" s="18" t="s">
        <v>217</v>
      </c>
      <c r="BK95" s="211">
        <f>ROUND(I95*H95,2)</f>
        <v>0</v>
      </c>
      <c r="BL95" s="18" t="s">
        <v>217</v>
      </c>
      <c r="BM95" s="210" t="s">
        <v>219</v>
      </c>
    </row>
    <row r="96" s="2" customFormat="1">
      <c r="A96" s="40"/>
      <c r="B96" s="41"/>
      <c r="C96" s="42"/>
      <c r="D96" s="212" t="s">
        <v>220</v>
      </c>
      <c r="E96" s="42"/>
      <c r="F96" s="213" t="s">
        <v>803</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220</v>
      </c>
      <c r="AU96" s="18" t="s">
        <v>80</v>
      </c>
    </row>
    <row r="97" s="2" customFormat="1">
      <c r="A97" s="40"/>
      <c r="B97" s="41"/>
      <c r="C97" s="42"/>
      <c r="D97" s="212" t="s">
        <v>234</v>
      </c>
      <c r="E97" s="42"/>
      <c r="F97" s="239" t="s">
        <v>804</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234</v>
      </c>
      <c r="AU97" s="18" t="s">
        <v>80</v>
      </c>
    </row>
    <row r="98" s="2" customFormat="1">
      <c r="A98" s="40"/>
      <c r="B98" s="41"/>
      <c r="C98" s="199" t="s">
        <v>243</v>
      </c>
      <c r="D98" s="199" t="s">
        <v>212</v>
      </c>
      <c r="E98" s="200" t="s">
        <v>805</v>
      </c>
      <c r="F98" s="201" t="s">
        <v>806</v>
      </c>
      <c r="G98" s="202" t="s">
        <v>169</v>
      </c>
      <c r="H98" s="203">
        <v>0.035000000000000003</v>
      </c>
      <c r="I98" s="204"/>
      <c r="J98" s="205">
        <f>ROUND(I98*H98,2)</f>
        <v>0</v>
      </c>
      <c r="K98" s="201" t="s">
        <v>216</v>
      </c>
      <c r="L98" s="46"/>
      <c r="M98" s="206" t="s">
        <v>39</v>
      </c>
      <c r="N98" s="207"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217</v>
      </c>
      <c r="AT98" s="210" t="s">
        <v>212</v>
      </c>
      <c r="AU98" s="210" t="s">
        <v>80</v>
      </c>
      <c r="AY98" s="18" t="s">
        <v>218</v>
      </c>
      <c r="BE98" s="211">
        <f>IF(N98="základní",J98,0)</f>
        <v>0</v>
      </c>
      <c r="BF98" s="211">
        <f>IF(N98="snížená",J98,0)</f>
        <v>0</v>
      </c>
      <c r="BG98" s="211">
        <f>IF(N98="zákl. přenesená",J98,0)</f>
        <v>0</v>
      </c>
      <c r="BH98" s="211">
        <f>IF(N98="sníž. přenesená",J98,0)</f>
        <v>0</v>
      </c>
      <c r="BI98" s="211">
        <f>IF(N98="nulová",J98,0)</f>
        <v>0</v>
      </c>
      <c r="BJ98" s="18" t="s">
        <v>217</v>
      </c>
      <c r="BK98" s="211">
        <f>ROUND(I98*H98,2)</f>
        <v>0</v>
      </c>
      <c r="BL98" s="18" t="s">
        <v>217</v>
      </c>
      <c r="BM98" s="210" t="s">
        <v>227</v>
      </c>
    </row>
    <row r="99" s="2" customFormat="1">
      <c r="A99" s="40"/>
      <c r="B99" s="41"/>
      <c r="C99" s="42"/>
      <c r="D99" s="212" t="s">
        <v>220</v>
      </c>
      <c r="E99" s="42"/>
      <c r="F99" s="213" t="s">
        <v>807</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220</v>
      </c>
      <c r="AU99" s="18" t="s">
        <v>80</v>
      </c>
    </row>
    <row r="100" s="2" customFormat="1">
      <c r="A100" s="40"/>
      <c r="B100" s="41"/>
      <c r="C100" s="42"/>
      <c r="D100" s="212" t="s">
        <v>234</v>
      </c>
      <c r="E100" s="42"/>
      <c r="F100" s="239" t="s">
        <v>808</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234</v>
      </c>
      <c r="AU100" s="18" t="s">
        <v>80</v>
      </c>
    </row>
    <row r="101" s="2" customFormat="1" ht="16.5" customHeight="1">
      <c r="A101" s="40"/>
      <c r="B101" s="41"/>
      <c r="C101" s="199" t="s">
        <v>248</v>
      </c>
      <c r="D101" s="199" t="s">
        <v>212</v>
      </c>
      <c r="E101" s="200" t="s">
        <v>249</v>
      </c>
      <c r="F101" s="201" t="s">
        <v>250</v>
      </c>
      <c r="G101" s="202" t="s">
        <v>239</v>
      </c>
      <c r="H101" s="203">
        <v>6</v>
      </c>
      <c r="I101" s="204"/>
      <c r="J101" s="205">
        <f>ROUND(I101*H101,2)</f>
        <v>0</v>
      </c>
      <c r="K101" s="201" t="s">
        <v>216</v>
      </c>
      <c r="L101" s="46"/>
      <c r="M101" s="206" t="s">
        <v>39</v>
      </c>
      <c r="N101" s="207" t="s">
        <v>53</v>
      </c>
      <c r="O101" s="87"/>
      <c r="P101" s="208">
        <f>O101*H101</f>
        <v>0</v>
      </c>
      <c r="Q101" s="208">
        <v>0</v>
      </c>
      <c r="R101" s="208">
        <f>Q101*H101</f>
        <v>0</v>
      </c>
      <c r="S101" s="208">
        <v>0</v>
      </c>
      <c r="T101" s="208">
        <f>S101*H101</f>
        <v>0</v>
      </c>
      <c r="U101" s="209" t="s">
        <v>39</v>
      </c>
      <c r="V101" s="40"/>
      <c r="W101" s="40"/>
      <c r="X101" s="40"/>
      <c r="Y101" s="40"/>
      <c r="Z101" s="40"/>
      <c r="AA101" s="40"/>
      <c r="AB101" s="40"/>
      <c r="AC101" s="40"/>
      <c r="AD101" s="40"/>
      <c r="AE101" s="40"/>
      <c r="AR101" s="210" t="s">
        <v>217</v>
      </c>
      <c r="AT101" s="210" t="s">
        <v>212</v>
      </c>
      <c r="AU101" s="210" t="s">
        <v>80</v>
      </c>
      <c r="AY101" s="18" t="s">
        <v>218</v>
      </c>
      <c r="BE101" s="211">
        <f>IF(N101="základní",J101,0)</f>
        <v>0</v>
      </c>
      <c r="BF101" s="211">
        <f>IF(N101="snížená",J101,0)</f>
        <v>0</v>
      </c>
      <c r="BG101" s="211">
        <f>IF(N101="zákl. přenesená",J101,0)</f>
        <v>0</v>
      </c>
      <c r="BH101" s="211">
        <f>IF(N101="sníž. přenesená",J101,0)</f>
        <v>0</v>
      </c>
      <c r="BI101" s="211">
        <f>IF(N101="nulová",J101,0)</f>
        <v>0</v>
      </c>
      <c r="BJ101" s="18" t="s">
        <v>217</v>
      </c>
      <c r="BK101" s="211">
        <f>ROUND(I101*H101,2)</f>
        <v>0</v>
      </c>
      <c r="BL101" s="18" t="s">
        <v>217</v>
      </c>
      <c r="BM101" s="210" t="s">
        <v>232</v>
      </c>
    </row>
    <row r="102" s="2" customFormat="1">
      <c r="A102" s="40"/>
      <c r="B102" s="41"/>
      <c r="C102" s="42"/>
      <c r="D102" s="212" t="s">
        <v>220</v>
      </c>
      <c r="E102" s="42"/>
      <c r="F102" s="213" t="s">
        <v>252</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220</v>
      </c>
      <c r="AU102" s="18" t="s">
        <v>80</v>
      </c>
    </row>
    <row r="103" s="2" customFormat="1">
      <c r="A103" s="40"/>
      <c r="B103" s="41"/>
      <c r="C103" s="199" t="s">
        <v>254</v>
      </c>
      <c r="D103" s="199" t="s">
        <v>212</v>
      </c>
      <c r="E103" s="200" t="s">
        <v>352</v>
      </c>
      <c r="F103" s="201" t="s">
        <v>353</v>
      </c>
      <c r="G103" s="202" t="s">
        <v>169</v>
      </c>
      <c r="H103" s="203">
        <v>0.035000000000000003</v>
      </c>
      <c r="I103" s="204"/>
      <c r="J103" s="205">
        <f>ROUND(I103*H103,2)</f>
        <v>0</v>
      </c>
      <c r="K103" s="201" t="s">
        <v>216</v>
      </c>
      <c r="L103" s="46"/>
      <c r="M103" s="206" t="s">
        <v>39</v>
      </c>
      <c r="N103" s="207" t="s">
        <v>53</v>
      </c>
      <c r="O103" s="87"/>
      <c r="P103" s="208">
        <f>O103*H103</f>
        <v>0</v>
      </c>
      <c r="Q103" s="208">
        <v>0</v>
      </c>
      <c r="R103" s="208">
        <f>Q103*H103</f>
        <v>0</v>
      </c>
      <c r="S103" s="208">
        <v>0</v>
      </c>
      <c r="T103" s="208">
        <f>S103*H103</f>
        <v>0</v>
      </c>
      <c r="U103" s="209" t="s">
        <v>39</v>
      </c>
      <c r="V103" s="40"/>
      <c r="W103" s="40"/>
      <c r="X103" s="40"/>
      <c r="Y103" s="40"/>
      <c r="Z103" s="40"/>
      <c r="AA103" s="40"/>
      <c r="AB103" s="40"/>
      <c r="AC103" s="40"/>
      <c r="AD103" s="40"/>
      <c r="AE103" s="40"/>
      <c r="AR103" s="210" t="s">
        <v>217</v>
      </c>
      <c r="AT103" s="210" t="s">
        <v>212</v>
      </c>
      <c r="AU103" s="210" t="s">
        <v>80</v>
      </c>
      <c r="AY103" s="18" t="s">
        <v>218</v>
      </c>
      <c r="BE103" s="211">
        <f>IF(N103="základní",J103,0)</f>
        <v>0</v>
      </c>
      <c r="BF103" s="211">
        <f>IF(N103="snížená",J103,0)</f>
        <v>0</v>
      </c>
      <c r="BG103" s="211">
        <f>IF(N103="zákl. přenesená",J103,0)</f>
        <v>0</v>
      </c>
      <c r="BH103" s="211">
        <f>IF(N103="sníž. přenesená",J103,0)</f>
        <v>0</v>
      </c>
      <c r="BI103" s="211">
        <f>IF(N103="nulová",J103,0)</f>
        <v>0</v>
      </c>
      <c r="BJ103" s="18" t="s">
        <v>217</v>
      </c>
      <c r="BK103" s="211">
        <f>ROUND(I103*H103,2)</f>
        <v>0</v>
      </c>
      <c r="BL103" s="18" t="s">
        <v>217</v>
      </c>
      <c r="BM103" s="210" t="s">
        <v>240</v>
      </c>
    </row>
    <row r="104" s="2" customFormat="1">
      <c r="A104" s="40"/>
      <c r="B104" s="41"/>
      <c r="C104" s="42"/>
      <c r="D104" s="212" t="s">
        <v>220</v>
      </c>
      <c r="E104" s="42"/>
      <c r="F104" s="213" t="s">
        <v>355</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220</v>
      </c>
      <c r="AU104" s="18" t="s">
        <v>80</v>
      </c>
    </row>
    <row r="105" s="2" customFormat="1">
      <c r="A105" s="40"/>
      <c r="B105" s="41"/>
      <c r="C105" s="42"/>
      <c r="D105" s="212" t="s">
        <v>234</v>
      </c>
      <c r="E105" s="42"/>
      <c r="F105" s="239" t="s">
        <v>463</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234</v>
      </c>
      <c r="AU105" s="18" t="s">
        <v>80</v>
      </c>
    </row>
    <row r="106" s="2" customFormat="1">
      <c r="A106" s="40"/>
      <c r="B106" s="41"/>
      <c r="C106" s="199" t="s">
        <v>219</v>
      </c>
      <c r="D106" s="199" t="s">
        <v>212</v>
      </c>
      <c r="E106" s="200" t="s">
        <v>464</v>
      </c>
      <c r="F106" s="201" t="s">
        <v>726</v>
      </c>
      <c r="G106" s="202" t="s">
        <v>263</v>
      </c>
      <c r="H106" s="203">
        <v>6</v>
      </c>
      <c r="I106" s="204"/>
      <c r="J106" s="205">
        <f>ROUND(I106*H106,2)</f>
        <v>0</v>
      </c>
      <c r="K106" s="201" t="s">
        <v>216</v>
      </c>
      <c r="L106" s="46"/>
      <c r="M106" s="206" t="s">
        <v>39</v>
      </c>
      <c r="N106" s="207" t="s">
        <v>53</v>
      </c>
      <c r="O106" s="87"/>
      <c r="P106" s="208">
        <f>O106*H106</f>
        <v>0</v>
      </c>
      <c r="Q106" s="208">
        <v>0</v>
      </c>
      <c r="R106" s="208">
        <f>Q106*H106</f>
        <v>0</v>
      </c>
      <c r="S106" s="208">
        <v>0</v>
      </c>
      <c r="T106" s="208">
        <f>S106*H106</f>
        <v>0</v>
      </c>
      <c r="U106" s="209" t="s">
        <v>39</v>
      </c>
      <c r="V106" s="40"/>
      <c r="W106" s="40"/>
      <c r="X106" s="40"/>
      <c r="Y106" s="40"/>
      <c r="Z106" s="40"/>
      <c r="AA106" s="40"/>
      <c r="AB106" s="40"/>
      <c r="AC106" s="40"/>
      <c r="AD106" s="40"/>
      <c r="AE106" s="40"/>
      <c r="AR106" s="210" t="s">
        <v>217</v>
      </c>
      <c r="AT106" s="210" t="s">
        <v>212</v>
      </c>
      <c r="AU106" s="210" t="s">
        <v>80</v>
      </c>
      <c r="AY106" s="18" t="s">
        <v>218</v>
      </c>
      <c r="BE106" s="211">
        <f>IF(N106="základní",J106,0)</f>
        <v>0</v>
      </c>
      <c r="BF106" s="211">
        <f>IF(N106="snížená",J106,0)</f>
        <v>0</v>
      </c>
      <c r="BG106" s="211">
        <f>IF(N106="zákl. přenesená",J106,0)</f>
        <v>0</v>
      </c>
      <c r="BH106" s="211">
        <f>IF(N106="sníž. přenesená",J106,0)</f>
        <v>0</v>
      </c>
      <c r="BI106" s="211">
        <f>IF(N106="nulová",J106,0)</f>
        <v>0</v>
      </c>
      <c r="BJ106" s="18" t="s">
        <v>217</v>
      </c>
      <c r="BK106" s="211">
        <f>ROUND(I106*H106,2)</f>
        <v>0</v>
      </c>
      <c r="BL106" s="18" t="s">
        <v>217</v>
      </c>
      <c r="BM106" s="210" t="s">
        <v>246</v>
      </c>
    </row>
    <row r="107" s="2" customFormat="1">
      <c r="A107" s="40"/>
      <c r="B107" s="41"/>
      <c r="C107" s="42"/>
      <c r="D107" s="212" t="s">
        <v>220</v>
      </c>
      <c r="E107" s="42"/>
      <c r="F107" s="213" t="s">
        <v>466</v>
      </c>
      <c r="G107" s="42"/>
      <c r="H107" s="42"/>
      <c r="I107" s="214"/>
      <c r="J107" s="42"/>
      <c r="K107" s="42"/>
      <c r="L107" s="46"/>
      <c r="M107" s="215"/>
      <c r="N107" s="216"/>
      <c r="O107" s="87"/>
      <c r="P107" s="87"/>
      <c r="Q107" s="87"/>
      <c r="R107" s="87"/>
      <c r="S107" s="87"/>
      <c r="T107" s="87"/>
      <c r="U107" s="88"/>
      <c r="V107" s="40"/>
      <c r="W107" s="40"/>
      <c r="X107" s="40"/>
      <c r="Y107" s="40"/>
      <c r="Z107" s="40"/>
      <c r="AA107" s="40"/>
      <c r="AB107" s="40"/>
      <c r="AC107" s="40"/>
      <c r="AD107" s="40"/>
      <c r="AE107" s="40"/>
      <c r="AT107" s="18" t="s">
        <v>220</v>
      </c>
      <c r="AU107" s="18" t="s">
        <v>80</v>
      </c>
    </row>
    <row r="108" s="2" customFormat="1">
      <c r="A108" s="40"/>
      <c r="B108" s="41"/>
      <c r="C108" s="199" t="s">
        <v>266</v>
      </c>
      <c r="D108" s="199" t="s">
        <v>212</v>
      </c>
      <c r="E108" s="200" t="s">
        <v>809</v>
      </c>
      <c r="F108" s="201" t="s">
        <v>810</v>
      </c>
      <c r="G108" s="202" t="s">
        <v>273</v>
      </c>
      <c r="H108" s="203">
        <v>70</v>
      </c>
      <c r="I108" s="204"/>
      <c r="J108" s="205">
        <f>ROUND(I108*H108,2)</f>
        <v>0</v>
      </c>
      <c r="K108" s="201" t="s">
        <v>216</v>
      </c>
      <c r="L108" s="46"/>
      <c r="M108" s="206" t="s">
        <v>39</v>
      </c>
      <c r="N108" s="207" t="s">
        <v>53</v>
      </c>
      <c r="O108" s="87"/>
      <c r="P108" s="208">
        <f>O108*H108</f>
        <v>0</v>
      </c>
      <c r="Q108" s="208">
        <v>0</v>
      </c>
      <c r="R108" s="208">
        <f>Q108*H108</f>
        <v>0</v>
      </c>
      <c r="S108" s="208">
        <v>0</v>
      </c>
      <c r="T108" s="208">
        <f>S108*H108</f>
        <v>0</v>
      </c>
      <c r="U108" s="209" t="s">
        <v>39</v>
      </c>
      <c r="V108" s="40"/>
      <c r="W108" s="40"/>
      <c r="X108" s="40"/>
      <c r="Y108" s="40"/>
      <c r="Z108" s="40"/>
      <c r="AA108" s="40"/>
      <c r="AB108" s="40"/>
      <c r="AC108" s="40"/>
      <c r="AD108" s="40"/>
      <c r="AE108" s="40"/>
      <c r="AR108" s="210" t="s">
        <v>217</v>
      </c>
      <c r="AT108" s="210" t="s">
        <v>212</v>
      </c>
      <c r="AU108" s="210" t="s">
        <v>80</v>
      </c>
      <c r="AY108" s="18" t="s">
        <v>218</v>
      </c>
      <c r="BE108" s="211">
        <f>IF(N108="základní",J108,0)</f>
        <v>0</v>
      </c>
      <c r="BF108" s="211">
        <f>IF(N108="snížená",J108,0)</f>
        <v>0</v>
      </c>
      <c r="BG108" s="211">
        <f>IF(N108="zákl. přenesená",J108,0)</f>
        <v>0</v>
      </c>
      <c r="BH108" s="211">
        <f>IF(N108="sníž. přenesená",J108,0)</f>
        <v>0</v>
      </c>
      <c r="BI108" s="211">
        <f>IF(N108="nulová",J108,0)</f>
        <v>0</v>
      </c>
      <c r="BJ108" s="18" t="s">
        <v>217</v>
      </c>
      <c r="BK108" s="211">
        <f>ROUND(I108*H108,2)</f>
        <v>0</v>
      </c>
      <c r="BL108" s="18" t="s">
        <v>217</v>
      </c>
      <c r="BM108" s="210" t="s">
        <v>318</v>
      </c>
    </row>
    <row r="109" s="2" customFormat="1">
      <c r="A109" s="40"/>
      <c r="B109" s="41"/>
      <c r="C109" s="42"/>
      <c r="D109" s="212" t="s">
        <v>220</v>
      </c>
      <c r="E109" s="42"/>
      <c r="F109" s="213" t="s">
        <v>811</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220</v>
      </c>
      <c r="AU109" s="18" t="s">
        <v>80</v>
      </c>
    </row>
    <row r="110" s="12" customFormat="1">
      <c r="A110" s="12"/>
      <c r="B110" s="217"/>
      <c r="C110" s="218"/>
      <c r="D110" s="212" t="s">
        <v>222</v>
      </c>
      <c r="E110" s="219" t="s">
        <v>39</v>
      </c>
      <c r="F110" s="220" t="s">
        <v>812</v>
      </c>
      <c r="G110" s="218"/>
      <c r="H110" s="221">
        <v>70</v>
      </c>
      <c r="I110" s="222"/>
      <c r="J110" s="218"/>
      <c r="K110" s="218"/>
      <c r="L110" s="223"/>
      <c r="M110" s="224"/>
      <c r="N110" s="225"/>
      <c r="O110" s="225"/>
      <c r="P110" s="225"/>
      <c r="Q110" s="225"/>
      <c r="R110" s="225"/>
      <c r="S110" s="225"/>
      <c r="T110" s="225"/>
      <c r="U110" s="226"/>
      <c r="V110" s="12"/>
      <c r="W110" s="12"/>
      <c r="X110" s="12"/>
      <c r="Y110" s="12"/>
      <c r="Z110" s="12"/>
      <c r="AA110" s="12"/>
      <c r="AB110" s="12"/>
      <c r="AC110" s="12"/>
      <c r="AD110" s="12"/>
      <c r="AE110" s="12"/>
      <c r="AT110" s="227" t="s">
        <v>222</v>
      </c>
      <c r="AU110" s="227" t="s">
        <v>80</v>
      </c>
      <c r="AV110" s="12" t="s">
        <v>89</v>
      </c>
      <c r="AW110" s="12" t="s">
        <v>41</v>
      </c>
      <c r="AX110" s="12" t="s">
        <v>80</v>
      </c>
      <c r="AY110" s="227" t="s">
        <v>218</v>
      </c>
    </row>
    <row r="111" s="13" customFormat="1">
      <c r="A111" s="13"/>
      <c r="B111" s="228"/>
      <c r="C111" s="229"/>
      <c r="D111" s="212" t="s">
        <v>222</v>
      </c>
      <c r="E111" s="230" t="s">
        <v>39</v>
      </c>
      <c r="F111" s="231" t="s">
        <v>224</v>
      </c>
      <c r="G111" s="229"/>
      <c r="H111" s="232">
        <v>70</v>
      </c>
      <c r="I111" s="233"/>
      <c r="J111" s="229"/>
      <c r="K111" s="229"/>
      <c r="L111" s="234"/>
      <c r="M111" s="235"/>
      <c r="N111" s="236"/>
      <c r="O111" s="236"/>
      <c r="P111" s="236"/>
      <c r="Q111" s="236"/>
      <c r="R111" s="236"/>
      <c r="S111" s="236"/>
      <c r="T111" s="236"/>
      <c r="U111" s="237"/>
      <c r="V111" s="13"/>
      <c r="W111" s="13"/>
      <c r="X111" s="13"/>
      <c r="Y111" s="13"/>
      <c r="Z111" s="13"/>
      <c r="AA111" s="13"/>
      <c r="AB111" s="13"/>
      <c r="AC111" s="13"/>
      <c r="AD111" s="13"/>
      <c r="AE111" s="13"/>
      <c r="AT111" s="238" t="s">
        <v>222</v>
      </c>
      <c r="AU111" s="238" t="s">
        <v>80</v>
      </c>
      <c r="AV111" s="13" t="s">
        <v>217</v>
      </c>
      <c r="AW111" s="13" t="s">
        <v>41</v>
      </c>
      <c r="AX111" s="13" t="s">
        <v>87</v>
      </c>
      <c r="AY111" s="238" t="s">
        <v>218</v>
      </c>
    </row>
    <row r="112" s="2" customFormat="1" ht="16.5" customHeight="1">
      <c r="A112" s="40"/>
      <c r="B112" s="41"/>
      <c r="C112" s="199" t="s">
        <v>227</v>
      </c>
      <c r="D112" s="199" t="s">
        <v>212</v>
      </c>
      <c r="E112" s="200" t="s">
        <v>735</v>
      </c>
      <c r="F112" s="201" t="s">
        <v>736</v>
      </c>
      <c r="G112" s="202" t="s">
        <v>239</v>
      </c>
      <c r="H112" s="203">
        <v>1</v>
      </c>
      <c r="I112" s="204"/>
      <c r="J112" s="205">
        <f>ROUND(I112*H112,2)</f>
        <v>0</v>
      </c>
      <c r="K112" s="201" t="s">
        <v>216</v>
      </c>
      <c r="L112" s="46"/>
      <c r="M112" s="206" t="s">
        <v>39</v>
      </c>
      <c r="N112" s="207" t="s">
        <v>53</v>
      </c>
      <c r="O112" s="87"/>
      <c r="P112" s="208">
        <f>O112*H112</f>
        <v>0</v>
      </c>
      <c r="Q112" s="208">
        <v>0</v>
      </c>
      <c r="R112" s="208">
        <f>Q112*H112</f>
        <v>0</v>
      </c>
      <c r="S112" s="208">
        <v>0</v>
      </c>
      <c r="T112" s="208">
        <f>S112*H112</f>
        <v>0</v>
      </c>
      <c r="U112" s="209" t="s">
        <v>39</v>
      </c>
      <c r="V112" s="40"/>
      <c r="W112" s="40"/>
      <c r="X112" s="40"/>
      <c r="Y112" s="40"/>
      <c r="Z112" s="40"/>
      <c r="AA112" s="40"/>
      <c r="AB112" s="40"/>
      <c r="AC112" s="40"/>
      <c r="AD112" s="40"/>
      <c r="AE112" s="40"/>
      <c r="AR112" s="210" t="s">
        <v>217</v>
      </c>
      <c r="AT112" s="210" t="s">
        <v>212</v>
      </c>
      <c r="AU112" s="210" t="s">
        <v>80</v>
      </c>
      <c r="AY112" s="18" t="s">
        <v>218</v>
      </c>
      <c r="BE112" s="211">
        <f>IF(N112="základní",J112,0)</f>
        <v>0</v>
      </c>
      <c r="BF112" s="211">
        <f>IF(N112="snížená",J112,0)</f>
        <v>0</v>
      </c>
      <c r="BG112" s="211">
        <f>IF(N112="zákl. přenesená",J112,0)</f>
        <v>0</v>
      </c>
      <c r="BH112" s="211">
        <f>IF(N112="sníž. přenesená",J112,0)</f>
        <v>0</v>
      </c>
      <c r="BI112" s="211">
        <f>IF(N112="nulová",J112,0)</f>
        <v>0</v>
      </c>
      <c r="BJ112" s="18" t="s">
        <v>217</v>
      </c>
      <c r="BK112" s="211">
        <f>ROUND(I112*H112,2)</f>
        <v>0</v>
      </c>
      <c r="BL112" s="18" t="s">
        <v>217</v>
      </c>
      <c r="BM112" s="210" t="s">
        <v>330</v>
      </c>
    </row>
    <row r="113" s="2" customFormat="1">
      <c r="A113" s="40"/>
      <c r="B113" s="41"/>
      <c r="C113" s="42"/>
      <c r="D113" s="212" t="s">
        <v>220</v>
      </c>
      <c r="E113" s="42"/>
      <c r="F113" s="213" t="s">
        <v>737</v>
      </c>
      <c r="G113" s="42"/>
      <c r="H113" s="42"/>
      <c r="I113" s="214"/>
      <c r="J113" s="42"/>
      <c r="K113" s="42"/>
      <c r="L113" s="46"/>
      <c r="M113" s="215"/>
      <c r="N113" s="216"/>
      <c r="O113" s="87"/>
      <c r="P113" s="87"/>
      <c r="Q113" s="87"/>
      <c r="R113" s="87"/>
      <c r="S113" s="87"/>
      <c r="T113" s="87"/>
      <c r="U113" s="88"/>
      <c r="V113" s="40"/>
      <c r="W113" s="40"/>
      <c r="X113" s="40"/>
      <c r="Y113" s="40"/>
      <c r="Z113" s="40"/>
      <c r="AA113" s="40"/>
      <c r="AB113" s="40"/>
      <c r="AC113" s="40"/>
      <c r="AD113" s="40"/>
      <c r="AE113" s="40"/>
      <c r="AT113" s="18" t="s">
        <v>220</v>
      </c>
      <c r="AU113" s="18" t="s">
        <v>80</v>
      </c>
    </row>
    <row r="114" s="2" customFormat="1" ht="21.75" customHeight="1">
      <c r="A114" s="40"/>
      <c r="B114" s="41"/>
      <c r="C114" s="199" t="s">
        <v>278</v>
      </c>
      <c r="D114" s="199" t="s">
        <v>212</v>
      </c>
      <c r="E114" s="200" t="s">
        <v>506</v>
      </c>
      <c r="F114" s="201" t="s">
        <v>733</v>
      </c>
      <c r="G114" s="202" t="s">
        <v>239</v>
      </c>
      <c r="H114" s="203">
        <v>1</v>
      </c>
      <c r="I114" s="204"/>
      <c r="J114" s="205">
        <f>ROUND(I114*H114,2)</f>
        <v>0</v>
      </c>
      <c r="K114" s="201" t="s">
        <v>216</v>
      </c>
      <c r="L114" s="46"/>
      <c r="M114" s="206" t="s">
        <v>39</v>
      </c>
      <c r="N114" s="207" t="s">
        <v>53</v>
      </c>
      <c r="O114" s="87"/>
      <c r="P114" s="208">
        <f>O114*H114</f>
        <v>0</v>
      </c>
      <c r="Q114" s="208">
        <v>0</v>
      </c>
      <c r="R114" s="208">
        <f>Q114*H114</f>
        <v>0</v>
      </c>
      <c r="S114" s="208">
        <v>0</v>
      </c>
      <c r="T114" s="208">
        <f>S114*H114</f>
        <v>0</v>
      </c>
      <c r="U114" s="209" t="s">
        <v>39</v>
      </c>
      <c r="V114" s="40"/>
      <c r="W114" s="40"/>
      <c r="X114" s="40"/>
      <c r="Y114" s="40"/>
      <c r="Z114" s="40"/>
      <c r="AA114" s="40"/>
      <c r="AB114" s="40"/>
      <c r="AC114" s="40"/>
      <c r="AD114" s="40"/>
      <c r="AE114" s="40"/>
      <c r="AR114" s="210" t="s">
        <v>217</v>
      </c>
      <c r="AT114" s="210" t="s">
        <v>212</v>
      </c>
      <c r="AU114" s="210" t="s">
        <v>80</v>
      </c>
      <c r="AY114" s="18" t="s">
        <v>218</v>
      </c>
      <c r="BE114" s="211">
        <f>IF(N114="základní",J114,0)</f>
        <v>0</v>
      </c>
      <c r="BF114" s="211">
        <f>IF(N114="snížená",J114,0)</f>
        <v>0</v>
      </c>
      <c r="BG114" s="211">
        <f>IF(N114="zákl. přenesená",J114,0)</f>
        <v>0</v>
      </c>
      <c r="BH114" s="211">
        <f>IF(N114="sníž. přenesená",J114,0)</f>
        <v>0</v>
      </c>
      <c r="BI114" s="211">
        <f>IF(N114="nulová",J114,0)</f>
        <v>0</v>
      </c>
      <c r="BJ114" s="18" t="s">
        <v>217</v>
      </c>
      <c r="BK114" s="211">
        <f>ROUND(I114*H114,2)</f>
        <v>0</v>
      </c>
      <c r="BL114" s="18" t="s">
        <v>217</v>
      </c>
      <c r="BM114" s="210" t="s">
        <v>251</v>
      </c>
    </row>
    <row r="115" s="2" customFormat="1">
      <c r="A115" s="40"/>
      <c r="B115" s="41"/>
      <c r="C115" s="42"/>
      <c r="D115" s="212" t="s">
        <v>220</v>
      </c>
      <c r="E115" s="42"/>
      <c r="F115" s="213" t="s">
        <v>507</v>
      </c>
      <c r="G115" s="42"/>
      <c r="H115" s="42"/>
      <c r="I115" s="214"/>
      <c r="J115" s="42"/>
      <c r="K115" s="42"/>
      <c r="L115" s="46"/>
      <c r="M115" s="215"/>
      <c r="N115" s="216"/>
      <c r="O115" s="87"/>
      <c r="P115" s="87"/>
      <c r="Q115" s="87"/>
      <c r="R115" s="87"/>
      <c r="S115" s="87"/>
      <c r="T115" s="87"/>
      <c r="U115" s="88"/>
      <c r="V115" s="40"/>
      <c r="W115" s="40"/>
      <c r="X115" s="40"/>
      <c r="Y115" s="40"/>
      <c r="Z115" s="40"/>
      <c r="AA115" s="40"/>
      <c r="AB115" s="40"/>
      <c r="AC115" s="40"/>
      <c r="AD115" s="40"/>
      <c r="AE115" s="40"/>
      <c r="AT115" s="18" t="s">
        <v>220</v>
      </c>
      <c r="AU115" s="18" t="s">
        <v>80</v>
      </c>
    </row>
    <row r="116" s="2" customFormat="1" ht="21.75" customHeight="1">
      <c r="A116" s="40"/>
      <c r="B116" s="41"/>
      <c r="C116" s="199" t="s">
        <v>232</v>
      </c>
      <c r="D116" s="199" t="s">
        <v>212</v>
      </c>
      <c r="E116" s="200" t="s">
        <v>508</v>
      </c>
      <c r="F116" s="201" t="s">
        <v>734</v>
      </c>
      <c r="G116" s="202" t="s">
        <v>239</v>
      </c>
      <c r="H116" s="203">
        <v>1</v>
      </c>
      <c r="I116" s="204"/>
      <c r="J116" s="205">
        <f>ROUND(I116*H116,2)</f>
        <v>0</v>
      </c>
      <c r="K116" s="201" t="s">
        <v>216</v>
      </c>
      <c r="L116" s="46"/>
      <c r="M116" s="206" t="s">
        <v>39</v>
      </c>
      <c r="N116" s="207" t="s">
        <v>53</v>
      </c>
      <c r="O116" s="87"/>
      <c r="P116" s="208">
        <f>O116*H116</f>
        <v>0</v>
      </c>
      <c r="Q116" s="208">
        <v>0</v>
      </c>
      <c r="R116" s="208">
        <f>Q116*H116</f>
        <v>0</v>
      </c>
      <c r="S116" s="208">
        <v>0</v>
      </c>
      <c r="T116" s="208">
        <f>S116*H116</f>
        <v>0</v>
      </c>
      <c r="U116" s="209" t="s">
        <v>39</v>
      </c>
      <c r="V116" s="40"/>
      <c r="W116" s="40"/>
      <c r="X116" s="40"/>
      <c r="Y116" s="40"/>
      <c r="Z116" s="40"/>
      <c r="AA116" s="40"/>
      <c r="AB116" s="40"/>
      <c r="AC116" s="40"/>
      <c r="AD116" s="40"/>
      <c r="AE116" s="40"/>
      <c r="AR116" s="210" t="s">
        <v>217</v>
      </c>
      <c r="AT116" s="210" t="s">
        <v>212</v>
      </c>
      <c r="AU116" s="210" t="s">
        <v>80</v>
      </c>
      <c r="AY116" s="18" t="s">
        <v>218</v>
      </c>
      <c r="BE116" s="211">
        <f>IF(N116="základní",J116,0)</f>
        <v>0</v>
      </c>
      <c r="BF116" s="211">
        <f>IF(N116="snížená",J116,0)</f>
        <v>0</v>
      </c>
      <c r="BG116" s="211">
        <f>IF(N116="zákl. přenesená",J116,0)</f>
        <v>0</v>
      </c>
      <c r="BH116" s="211">
        <f>IF(N116="sníž. přenesená",J116,0)</f>
        <v>0</v>
      </c>
      <c r="BI116" s="211">
        <f>IF(N116="nulová",J116,0)</f>
        <v>0</v>
      </c>
      <c r="BJ116" s="18" t="s">
        <v>217</v>
      </c>
      <c r="BK116" s="211">
        <f>ROUND(I116*H116,2)</f>
        <v>0</v>
      </c>
      <c r="BL116" s="18" t="s">
        <v>217</v>
      </c>
      <c r="BM116" s="210" t="s">
        <v>351</v>
      </c>
    </row>
    <row r="117" s="2" customFormat="1">
      <c r="A117" s="40"/>
      <c r="B117" s="41"/>
      <c r="C117" s="42"/>
      <c r="D117" s="212" t="s">
        <v>220</v>
      </c>
      <c r="E117" s="42"/>
      <c r="F117" s="213" t="s">
        <v>509</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220</v>
      </c>
      <c r="AU117" s="18" t="s">
        <v>80</v>
      </c>
    </row>
    <row r="118" s="2" customFormat="1">
      <c r="A118" s="40"/>
      <c r="B118" s="41"/>
      <c r="C118" s="199" t="s">
        <v>288</v>
      </c>
      <c r="D118" s="199" t="s">
        <v>212</v>
      </c>
      <c r="E118" s="200" t="s">
        <v>515</v>
      </c>
      <c r="F118" s="201" t="s">
        <v>813</v>
      </c>
      <c r="G118" s="202" t="s">
        <v>179</v>
      </c>
      <c r="H118" s="203">
        <v>23.016999999999999</v>
      </c>
      <c r="I118" s="204"/>
      <c r="J118" s="205">
        <f>ROUND(I118*H118,2)</f>
        <v>0</v>
      </c>
      <c r="K118" s="201" t="s">
        <v>216</v>
      </c>
      <c r="L118" s="46"/>
      <c r="M118" s="206" t="s">
        <v>39</v>
      </c>
      <c r="N118" s="207" t="s">
        <v>53</v>
      </c>
      <c r="O118" s="87"/>
      <c r="P118" s="208">
        <f>O118*H118</f>
        <v>0</v>
      </c>
      <c r="Q118" s="208">
        <v>0</v>
      </c>
      <c r="R118" s="208">
        <f>Q118*H118</f>
        <v>0</v>
      </c>
      <c r="S118" s="208">
        <v>0</v>
      </c>
      <c r="T118" s="208">
        <f>S118*H118</f>
        <v>0</v>
      </c>
      <c r="U118" s="209" t="s">
        <v>39</v>
      </c>
      <c r="V118" s="40"/>
      <c r="W118" s="40"/>
      <c r="X118" s="40"/>
      <c r="Y118" s="40"/>
      <c r="Z118" s="40"/>
      <c r="AA118" s="40"/>
      <c r="AB118" s="40"/>
      <c r="AC118" s="40"/>
      <c r="AD118" s="40"/>
      <c r="AE118" s="40"/>
      <c r="AR118" s="210" t="s">
        <v>217</v>
      </c>
      <c r="AT118" s="210" t="s">
        <v>212</v>
      </c>
      <c r="AU118" s="210" t="s">
        <v>80</v>
      </c>
      <c r="AY118" s="18" t="s">
        <v>218</v>
      </c>
      <c r="BE118" s="211">
        <f>IF(N118="základní",J118,0)</f>
        <v>0</v>
      </c>
      <c r="BF118" s="211">
        <f>IF(N118="snížená",J118,0)</f>
        <v>0</v>
      </c>
      <c r="BG118" s="211">
        <f>IF(N118="zákl. přenesená",J118,0)</f>
        <v>0</v>
      </c>
      <c r="BH118" s="211">
        <f>IF(N118="sníž. přenesená",J118,0)</f>
        <v>0</v>
      </c>
      <c r="BI118" s="211">
        <f>IF(N118="nulová",J118,0)</f>
        <v>0</v>
      </c>
      <c r="BJ118" s="18" t="s">
        <v>217</v>
      </c>
      <c r="BK118" s="211">
        <f>ROUND(I118*H118,2)</f>
        <v>0</v>
      </c>
      <c r="BL118" s="18" t="s">
        <v>217</v>
      </c>
      <c r="BM118" s="210" t="s">
        <v>363</v>
      </c>
    </row>
    <row r="119" s="2" customFormat="1">
      <c r="A119" s="40"/>
      <c r="B119" s="41"/>
      <c r="C119" s="42"/>
      <c r="D119" s="212" t="s">
        <v>220</v>
      </c>
      <c r="E119" s="42"/>
      <c r="F119" s="213" t="s">
        <v>518</v>
      </c>
      <c r="G119" s="42"/>
      <c r="H119" s="42"/>
      <c r="I119" s="214"/>
      <c r="J119" s="42"/>
      <c r="K119" s="42"/>
      <c r="L119" s="46"/>
      <c r="M119" s="215"/>
      <c r="N119" s="216"/>
      <c r="O119" s="87"/>
      <c r="P119" s="87"/>
      <c r="Q119" s="87"/>
      <c r="R119" s="87"/>
      <c r="S119" s="87"/>
      <c r="T119" s="87"/>
      <c r="U119" s="88"/>
      <c r="V119" s="40"/>
      <c r="W119" s="40"/>
      <c r="X119" s="40"/>
      <c r="Y119" s="40"/>
      <c r="Z119" s="40"/>
      <c r="AA119" s="40"/>
      <c r="AB119" s="40"/>
      <c r="AC119" s="40"/>
      <c r="AD119" s="40"/>
      <c r="AE119" s="40"/>
      <c r="AT119" s="18" t="s">
        <v>220</v>
      </c>
      <c r="AU119" s="18" t="s">
        <v>80</v>
      </c>
    </row>
    <row r="120" s="2" customFormat="1">
      <c r="A120" s="40"/>
      <c r="B120" s="41"/>
      <c r="C120" s="42"/>
      <c r="D120" s="212" t="s">
        <v>234</v>
      </c>
      <c r="E120" s="42"/>
      <c r="F120" s="239" t="s">
        <v>814</v>
      </c>
      <c r="G120" s="42"/>
      <c r="H120" s="42"/>
      <c r="I120" s="214"/>
      <c r="J120" s="42"/>
      <c r="K120" s="42"/>
      <c r="L120" s="46"/>
      <c r="M120" s="215"/>
      <c r="N120" s="216"/>
      <c r="O120" s="87"/>
      <c r="P120" s="87"/>
      <c r="Q120" s="87"/>
      <c r="R120" s="87"/>
      <c r="S120" s="87"/>
      <c r="T120" s="87"/>
      <c r="U120" s="88"/>
      <c r="V120" s="40"/>
      <c r="W120" s="40"/>
      <c r="X120" s="40"/>
      <c r="Y120" s="40"/>
      <c r="Z120" s="40"/>
      <c r="AA120" s="40"/>
      <c r="AB120" s="40"/>
      <c r="AC120" s="40"/>
      <c r="AD120" s="40"/>
      <c r="AE120" s="40"/>
      <c r="AT120" s="18" t="s">
        <v>234</v>
      </c>
      <c r="AU120" s="18" t="s">
        <v>80</v>
      </c>
    </row>
    <row r="121" s="2" customFormat="1" ht="21.75" customHeight="1">
      <c r="A121" s="40"/>
      <c r="B121" s="41"/>
      <c r="C121" s="199" t="s">
        <v>240</v>
      </c>
      <c r="D121" s="199" t="s">
        <v>212</v>
      </c>
      <c r="E121" s="200" t="s">
        <v>519</v>
      </c>
      <c r="F121" s="201" t="s">
        <v>815</v>
      </c>
      <c r="G121" s="202" t="s">
        <v>179</v>
      </c>
      <c r="H121" s="203">
        <v>23.823</v>
      </c>
      <c r="I121" s="204"/>
      <c r="J121" s="205">
        <f>ROUND(I121*H121,2)</f>
        <v>0</v>
      </c>
      <c r="K121" s="201" t="s">
        <v>216</v>
      </c>
      <c r="L121" s="46"/>
      <c r="M121" s="206" t="s">
        <v>39</v>
      </c>
      <c r="N121" s="207" t="s">
        <v>53</v>
      </c>
      <c r="O121" s="87"/>
      <c r="P121" s="208">
        <f>O121*H121</f>
        <v>0</v>
      </c>
      <c r="Q121" s="208">
        <v>0</v>
      </c>
      <c r="R121" s="208">
        <f>Q121*H121</f>
        <v>0</v>
      </c>
      <c r="S121" s="208">
        <v>0</v>
      </c>
      <c r="T121" s="208">
        <f>S121*H121</f>
        <v>0</v>
      </c>
      <c r="U121" s="209" t="s">
        <v>39</v>
      </c>
      <c r="V121" s="40"/>
      <c r="W121" s="40"/>
      <c r="X121" s="40"/>
      <c r="Y121" s="40"/>
      <c r="Z121" s="40"/>
      <c r="AA121" s="40"/>
      <c r="AB121" s="40"/>
      <c r="AC121" s="40"/>
      <c r="AD121" s="40"/>
      <c r="AE121" s="40"/>
      <c r="AR121" s="210" t="s">
        <v>217</v>
      </c>
      <c r="AT121" s="210" t="s">
        <v>212</v>
      </c>
      <c r="AU121" s="210" t="s">
        <v>80</v>
      </c>
      <c r="AY121" s="18" t="s">
        <v>218</v>
      </c>
      <c r="BE121" s="211">
        <f>IF(N121="základní",J121,0)</f>
        <v>0</v>
      </c>
      <c r="BF121" s="211">
        <f>IF(N121="snížená",J121,0)</f>
        <v>0</v>
      </c>
      <c r="BG121" s="211">
        <f>IF(N121="zákl. přenesená",J121,0)</f>
        <v>0</v>
      </c>
      <c r="BH121" s="211">
        <f>IF(N121="sníž. přenesená",J121,0)</f>
        <v>0</v>
      </c>
      <c r="BI121" s="211">
        <f>IF(N121="nulová",J121,0)</f>
        <v>0</v>
      </c>
      <c r="BJ121" s="18" t="s">
        <v>217</v>
      </c>
      <c r="BK121" s="211">
        <f>ROUND(I121*H121,2)</f>
        <v>0</v>
      </c>
      <c r="BL121" s="18" t="s">
        <v>217</v>
      </c>
      <c r="BM121" s="210" t="s">
        <v>375</v>
      </c>
    </row>
    <row r="122" s="2" customFormat="1">
      <c r="A122" s="40"/>
      <c r="B122" s="41"/>
      <c r="C122" s="42"/>
      <c r="D122" s="212" t="s">
        <v>220</v>
      </c>
      <c r="E122" s="42"/>
      <c r="F122" s="213" t="s">
        <v>520</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220</v>
      </c>
      <c r="AU122" s="18" t="s">
        <v>80</v>
      </c>
    </row>
    <row r="123" s="2" customFormat="1">
      <c r="A123" s="40"/>
      <c r="B123" s="41"/>
      <c r="C123" s="42"/>
      <c r="D123" s="212" t="s">
        <v>234</v>
      </c>
      <c r="E123" s="42"/>
      <c r="F123" s="239" t="s">
        <v>816</v>
      </c>
      <c r="G123" s="42"/>
      <c r="H123" s="42"/>
      <c r="I123" s="214"/>
      <c r="J123" s="42"/>
      <c r="K123" s="42"/>
      <c r="L123" s="46"/>
      <c r="M123" s="215"/>
      <c r="N123" s="216"/>
      <c r="O123" s="87"/>
      <c r="P123" s="87"/>
      <c r="Q123" s="87"/>
      <c r="R123" s="87"/>
      <c r="S123" s="87"/>
      <c r="T123" s="87"/>
      <c r="U123" s="88"/>
      <c r="V123" s="40"/>
      <c r="W123" s="40"/>
      <c r="X123" s="40"/>
      <c r="Y123" s="40"/>
      <c r="Z123" s="40"/>
      <c r="AA123" s="40"/>
      <c r="AB123" s="40"/>
      <c r="AC123" s="40"/>
      <c r="AD123" s="40"/>
      <c r="AE123" s="40"/>
      <c r="AT123" s="18" t="s">
        <v>234</v>
      </c>
      <c r="AU123" s="18" t="s">
        <v>80</v>
      </c>
    </row>
    <row r="124" s="2" customFormat="1" ht="16.5" customHeight="1">
      <c r="A124" s="40"/>
      <c r="B124" s="41"/>
      <c r="C124" s="250" t="s">
        <v>8</v>
      </c>
      <c r="D124" s="250" t="s">
        <v>313</v>
      </c>
      <c r="E124" s="251" t="s">
        <v>314</v>
      </c>
      <c r="F124" s="252" t="s">
        <v>315</v>
      </c>
      <c r="G124" s="253" t="s">
        <v>179</v>
      </c>
      <c r="H124" s="254">
        <v>135.68000000000001</v>
      </c>
      <c r="I124" s="255"/>
      <c r="J124" s="256">
        <f>ROUND(I124*H124,2)</f>
        <v>0</v>
      </c>
      <c r="K124" s="252" t="s">
        <v>216</v>
      </c>
      <c r="L124" s="257"/>
      <c r="M124" s="258" t="s">
        <v>39</v>
      </c>
      <c r="N124" s="259" t="s">
        <v>53</v>
      </c>
      <c r="O124" s="87"/>
      <c r="P124" s="208">
        <f>O124*H124</f>
        <v>0</v>
      </c>
      <c r="Q124" s="208">
        <v>1</v>
      </c>
      <c r="R124" s="208">
        <f>Q124*H124</f>
        <v>135.68000000000001</v>
      </c>
      <c r="S124" s="208">
        <v>0</v>
      </c>
      <c r="T124" s="208">
        <f>S124*H124</f>
        <v>0</v>
      </c>
      <c r="U124" s="209" t="s">
        <v>39</v>
      </c>
      <c r="V124" s="40"/>
      <c r="W124" s="40"/>
      <c r="X124" s="40"/>
      <c r="Y124" s="40"/>
      <c r="Z124" s="40"/>
      <c r="AA124" s="40"/>
      <c r="AB124" s="40"/>
      <c r="AC124" s="40"/>
      <c r="AD124" s="40"/>
      <c r="AE124" s="40"/>
      <c r="AR124" s="210" t="s">
        <v>219</v>
      </c>
      <c r="AT124" s="210" t="s">
        <v>313</v>
      </c>
      <c r="AU124" s="210" t="s">
        <v>80</v>
      </c>
      <c r="AY124" s="18" t="s">
        <v>218</v>
      </c>
      <c r="BE124" s="211">
        <f>IF(N124="základní",J124,0)</f>
        <v>0</v>
      </c>
      <c r="BF124" s="211">
        <f>IF(N124="snížená",J124,0)</f>
        <v>0</v>
      </c>
      <c r="BG124" s="211">
        <f>IF(N124="zákl. přenesená",J124,0)</f>
        <v>0</v>
      </c>
      <c r="BH124" s="211">
        <f>IF(N124="sníž. přenesená",J124,0)</f>
        <v>0</v>
      </c>
      <c r="BI124" s="211">
        <f>IF(N124="nulová",J124,0)</f>
        <v>0</v>
      </c>
      <c r="BJ124" s="18" t="s">
        <v>217</v>
      </c>
      <c r="BK124" s="211">
        <f>ROUND(I124*H124,2)</f>
        <v>0</v>
      </c>
      <c r="BL124" s="18" t="s">
        <v>217</v>
      </c>
      <c r="BM124" s="210" t="s">
        <v>257</v>
      </c>
    </row>
    <row r="125" s="2" customFormat="1">
      <c r="A125" s="40"/>
      <c r="B125" s="41"/>
      <c r="C125" s="42"/>
      <c r="D125" s="212" t="s">
        <v>220</v>
      </c>
      <c r="E125" s="42"/>
      <c r="F125" s="213" t="s">
        <v>315</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220</v>
      </c>
      <c r="AU125" s="18" t="s">
        <v>80</v>
      </c>
    </row>
    <row r="126" s="2" customFormat="1">
      <c r="A126" s="40"/>
      <c r="B126" s="41"/>
      <c r="C126" s="250" t="s">
        <v>246</v>
      </c>
      <c r="D126" s="250" t="s">
        <v>313</v>
      </c>
      <c r="E126" s="251" t="s">
        <v>817</v>
      </c>
      <c r="F126" s="252" t="s">
        <v>818</v>
      </c>
      <c r="G126" s="253" t="s">
        <v>239</v>
      </c>
      <c r="H126" s="254">
        <v>62</v>
      </c>
      <c r="I126" s="255"/>
      <c r="J126" s="256">
        <f>ROUND(I126*H126,2)</f>
        <v>0</v>
      </c>
      <c r="K126" s="252" t="s">
        <v>216</v>
      </c>
      <c r="L126" s="257"/>
      <c r="M126" s="258" t="s">
        <v>39</v>
      </c>
      <c r="N126" s="259" t="s">
        <v>53</v>
      </c>
      <c r="O126" s="87"/>
      <c r="P126" s="208">
        <f>O126*H126</f>
        <v>0</v>
      </c>
      <c r="Q126" s="208">
        <v>0.32705000000000001</v>
      </c>
      <c r="R126" s="208">
        <f>Q126*H126</f>
        <v>20.277100000000001</v>
      </c>
      <c r="S126" s="208">
        <v>0</v>
      </c>
      <c r="T126" s="208">
        <f>S126*H126</f>
        <v>0</v>
      </c>
      <c r="U126" s="209" t="s">
        <v>39</v>
      </c>
      <c r="V126" s="40"/>
      <c r="W126" s="40"/>
      <c r="X126" s="40"/>
      <c r="Y126" s="40"/>
      <c r="Z126" s="40"/>
      <c r="AA126" s="40"/>
      <c r="AB126" s="40"/>
      <c r="AC126" s="40"/>
      <c r="AD126" s="40"/>
      <c r="AE126" s="40"/>
      <c r="AR126" s="210" t="s">
        <v>219</v>
      </c>
      <c r="AT126" s="210" t="s">
        <v>313</v>
      </c>
      <c r="AU126" s="210" t="s">
        <v>80</v>
      </c>
      <c r="AY126" s="18" t="s">
        <v>218</v>
      </c>
      <c r="BE126" s="211">
        <f>IF(N126="základní",J126,0)</f>
        <v>0</v>
      </c>
      <c r="BF126" s="211">
        <f>IF(N126="snížená",J126,0)</f>
        <v>0</v>
      </c>
      <c r="BG126" s="211">
        <f>IF(N126="zákl. přenesená",J126,0)</f>
        <v>0</v>
      </c>
      <c r="BH126" s="211">
        <f>IF(N126="sníž. přenesená",J126,0)</f>
        <v>0</v>
      </c>
      <c r="BI126" s="211">
        <f>IF(N126="nulová",J126,0)</f>
        <v>0</v>
      </c>
      <c r="BJ126" s="18" t="s">
        <v>217</v>
      </c>
      <c r="BK126" s="211">
        <f>ROUND(I126*H126,2)</f>
        <v>0</v>
      </c>
      <c r="BL126" s="18" t="s">
        <v>217</v>
      </c>
      <c r="BM126" s="210" t="s">
        <v>264</v>
      </c>
    </row>
    <row r="127" s="2" customFormat="1">
      <c r="A127" s="40"/>
      <c r="B127" s="41"/>
      <c r="C127" s="42"/>
      <c r="D127" s="212" t="s">
        <v>220</v>
      </c>
      <c r="E127" s="42"/>
      <c r="F127" s="213" t="s">
        <v>818</v>
      </c>
      <c r="G127" s="42"/>
      <c r="H127" s="42"/>
      <c r="I127" s="214"/>
      <c r="J127" s="42"/>
      <c r="K127" s="42"/>
      <c r="L127" s="46"/>
      <c r="M127" s="215"/>
      <c r="N127" s="216"/>
      <c r="O127" s="87"/>
      <c r="P127" s="87"/>
      <c r="Q127" s="87"/>
      <c r="R127" s="87"/>
      <c r="S127" s="87"/>
      <c r="T127" s="87"/>
      <c r="U127" s="88"/>
      <c r="V127" s="40"/>
      <c r="W127" s="40"/>
      <c r="X127" s="40"/>
      <c r="Y127" s="40"/>
      <c r="Z127" s="40"/>
      <c r="AA127" s="40"/>
      <c r="AB127" s="40"/>
      <c r="AC127" s="40"/>
      <c r="AD127" s="40"/>
      <c r="AE127" s="40"/>
      <c r="AT127" s="18" t="s">
        <v>220</v>
      </c>
      <c r="AU127" s="18" t="s">
        <v>80</v>
      </c>
    </row>
    <row r="128" s="2" customFormat="1" ht="16.5" customHeight="1">
      <c r="A128" s="40"/>
      <c r="B128" s="41"/>
      <c r="C128" s="250" t="s">
        <v>312</v>
      </c>
      <c r="D128" s="250" t="s">
        <v>313</v>
      </c>
      <c r="E128" s="251" t="s">
        <v>544</v>
      </c>
      <c r="F128" s="252" t="s">
        <v>545</v>
      </c>
      <c r="G128" s="253" t="s">
        <v>273</v>
      </c>
      <c r="H128" s="254">
        <v>70</v>
      </c>
      <c r="I128" s="255"/>
      <c r="J128" s="256">
        <f>ROUND(I128*H128,2)</f>
        <v>0</v>
      </c>
      <c r="K128" s="252" t="s">
        <v>216</v>
      </c>
      <c r="L128" s="257"/>
      <c r="M128" s="258" t="s">
        <v>39</v>
      </c>
      <c r="N128" s="259" t="s">
        <v>53</v>
      </c>
      <c r="O128" s="87"/>
      <c r="P128" s="208">
        <f>O128*H128</f>
        <v>0</v>
      </c>
      <c r="Q128" s="208">
        <v>0.064979999999999996</v>
      </c>
      <c r="R128" s="208">
        <f>Q128*H128</f>
        <v>4.5485999999999995</v>
      </c>
      <c r="S128" s="208">
        <v>0</v>
      </c>
      <c r="T128" s="208">
        <f>S128*H128</f>
        <v>0</v>
      </c>
      <c r="U128" s="209" t="s">
        <v>39</v>
      </c>
      <c r="V128" s="40"/>
      <c r="W128" s="40"/>
      <c r="X128" s="40"/>
      <c r="Y128" s="40"/>
      <c r="Z128" s="40"/>
      <c r="AA128" s="40"/>
      <c r="AB128" s="40"/>
      <c r="AC128" s="40"/>
      <c r="AD128" s="40"/>
      <c r="AE128" s="40"/>
      <c r="AR128" s="210" t="s">
        <v>219</v>
      </c>
      <c r="AT128" s="210" t="s">
        <v>313</v>
      </c>
      <c r="AU128" s="210" t="s">
        <v>80</v>
      </c>
      <c r="AY128" s="18" t="s">
        <v>218</v>
      </c>
      <c r="BE128" s="211">
        <f>IF(N128="základní",J128,0)</f>
        <v>0</v>
      </c>
      <c r="BF128" s="211">
        <f>IF(N128="snížená",J128,0)</f>
        <v>0</v>
      </c>
      <c r="BG128" s="211">
        <f>IF(N128="zákl. přenesená",J128,0)</f>
        <v>0</v>
      </c>
      <c r="BH128" s="211">
        <f>IF(N128="sníž. přenesená",J128,0)</f>
        <v>0</v>
      </c>
      <c r="BI128" s="211">
        <f>IF(N128="nulová",J128,0)</f>
        <v>0</v>
      </c>
      <c r="BJ128" s="18" t="s">
        <v>217</v>
      </c>
      <c r="BK128" s="211">
        <f>ROUND(I128*H128,2)</f>
        <v>0</v>
      </c>
      <c r="BL128" s="18" t="s">
        <v>217</v>
      </c>
      <c r="BM128" s="210" t="s">
        <v>409</v>
      </c>
    </row>
    <row r="129" s="2" customFormat="1">
      <c r="A129" s="40"/>
      <c r="B129" s="41"/>
      <c r="C129" s="42"/>
      <c r="D129" s="212" t="s">
        <v>220</v>
      </c>
      <c r="E129" s="42"/>
      <c r="F129" s="213" t="s">
        <v>545</v>
      </c>
      <c r="G129" s="42"/>
      <c r="H129" s="42"/>
      <c r="I129" s="214"/>
      <c r="J129" s="42"/>
      <c r="K129" s="42"/>
      <c r="L129" s="46"/>
      <c r="M129" s="215"/>
      <c r="N129" s="216"/>
      <c r="O129" s="87"/>
      <c r="P129" s="87"/>
      <c r="Q129" s="87"/>
      <c r="R129" s="87"/>
      <c r="S129" s="87"/>
      <c r="T129" s="87"/>
      <c r="U129" s="88"/>
      <c r="V129" s="40"/>
      <c r="W129" s="40"/>
      <c r="X129" s="40"/>
      <c r="Y129" s="40"/>
      <c r="Z129" s="40"/>
      <c r="AA129" s="40"/>
      <c r="AB129" s="40"/>
      <c r="AC129" s="40"/>
      <c r="AD129" s="40"/>
      <c r="AE129" s="40"/>
      <c r="AT129" s="18" t="s">
        <v>220</v>
      </c>
      <c r="AU129" s="18" t="s">
        <v>80</v>
      </c>
    </row>
    <row r="130" s="2" customFormat="1">
      <c r="A130" s="40"/>
      <c r="B130" s="41"/>
      <c r="C130" s="42"/>
      <c r="D130" s="212" t="s">
        <v>234</v>
      </c>
      <c r="E130" s="42"/>
      <c r="F130" s="239" t="s">
        <v>547</v>
      </c>
      <c r="G130" s="42"/>
      <c r="H130" s="42"/>
      <c r="I130" s="214"/>
      <c r="J130" s="42"/>
      <c r="K130" s="42"/>
      <c r="L130" s="46"/>
      <c r="M130" s="215"/>
      <c r="N130" s="216"/>
      <c r="O130" s="87"/>
      <c r="P130" s="87"/>
      <c r="Q130" s="87"/>
      <c r="R130" s="87"/>
      <c r="S130" s="87"/>
      <c r="T130" s="87"/>
      <c r="U130" s="88"/>
      <c r="V130" s="40"/>
      <c r="W130" s="40"/>
      <c r="X130" s="40"/>
      <c r="Y130" s="40"/>
      <c r="Z130" s="40"/>
      <c r="AA130" s="40"/>
      <c r="AB130" s="40"/>
      <c r="AC130" s="40"/>
      <c r="AD130" s="40"/>
      <c r="AE130" s="40"/>
      <c r="AT130" s="18" t="s">
        <v>234</v>
      </c>
      <c r="AU130" s="18" t="s">
        <v>80</v>
      </c>
    </row>
    <row r="131" s="2" customFormat="1" ht="16.5" customHeight="1">
      <c r="A131" s="40"/>
      <c r="B131" s="41"/>
      <c r="C131" s="250" t="s">
        <v>318</v>
      </c>
      <c r="D131" s="250" t="s">
        <v>313</v>
      </c>
      <c r="E131" s="251" t="s">
        <v>372</v>
      </c>
      <c r="F131" s="252" t="s">
        <v>373</v>
      </c>
      <c r="G131" s="253" t="s">
        <v>239</v>
      </c>
      <c r="H131" s="254">
        <v>1</v>
      </c>
      <c r="I131" s="255"/>
      <c r="J131" s="256">
        <f>ROUND(I131*H131,2)</f>
        <v>0</v>
      </c>
      <c r="K131" s="252" t="s">
        <v>216</v>
      </c>
      <c r="L131" s="257"/>
      <c r="M131" s="258" t="s">
        <v>39</v>
      </c>
      <c r="N131" s="259" t="s">
        <v>53</v>
      </c>
      <c r="O131" s="87"/>
      <c r="P131" s="208">
        <f>O131*H131</f>
        <v>0</v>
      </c>
      <c r="Q131" s="208">
        <v>0.39700000000000002</v>
      </c>
      <c r="R131" s="208">
        <f>Q131*H131</f>
        <v>0.39700000000000002</v>
      </c>
      <c r="S131" s="208">
        <v>0</v>
      </c>
      <c r="T131" s="208">
        <f>S131*H131</f>
        <v>0</v>
      </c>
      <c r="U131" s="209" t="s">
        <v>39</v>
      </c>
      <c r="V131" s="40"/>
      <c r="W131" s="40"/>
      <c r="X131" s="40"/>
      <c r="Y131" s="40"/>
      <c r="Z131" s="40"/>
      <c r="AA131" s="40"/>
      <c r="AB131" s="40"/>
      <c r="AC131" s="40"/>
      <c r="AD131" s="40"/>
      <c r="AE131" s="40"/>
      <c r="AR131" s="210" t="s">
        <v>219</v>
      </c>
      <c r="AT131" s="210" t="s">
        <v>313</v>
      </c>
      <c r="AU131" s="210" t="s">
        <v>80</v>
      </c>
      <c r="AY131" s="18" t="s">
        <v>218</v>
      </c>
      <c r="BE131" s="211">
        <f>IF(N131="základní",J131,0)</f>
        <v>0</v>
      </c>
      <c r="BF131" s="211">
        <f>IF(N131="snížená",J131,0)</f>
        <v>0</v>
      </c>
      <c r="BG131" s="211">
        <f>IF(N131="zákl. přenesená",J131,0)</f>
        <v>0</v>
      </c>
      <c r="BH131" s="211">
        <f>IF(N131="sníž. přenesená",J131,0)</f>
        <v>0</v>
      </c>
      <c r="BI131" s="211">
        <f>IF(N131="nulová",J131,0)</f>
        <v>0</v>
      </c>
      <c r="BJ131" s="18" t="s">
        <v>217</v>
      </c>
      <c r="BK131" s="211">
        <f>ROUND(I131*H131,2)</f>
        <v>0</v>
      </c>
      <c r="BL131" s="18" t="s">
        <v>217</v>
      </c>
      <c r="BM131" s="210" t="s">
        <v>269</v>
      </c>
    </row>
    <row r="132" s="2" customFormat="1">
      <c r="A132" s="40"/>
      <c r="B132" s="41"/>
      <c r="C132" s="42"/>
      <c r="D132" s="212" t="s">
        <v>220</v>
      </c>
      <c r="E132" s="42"/>
      <c r="F132" s="213" t="s">
        <v>373</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220</v>
      </c>
      <c r="AU132" s="18" t="s">
        <v>80</v>
      </c>
    </row>
    <row r="133" s="2" customFormat="1" ht="16.5" customHeight="1">
      <c r="A133" s="40"/>
      <c r="B133" s="41"/>
      <c r="C133" s="250" t="s">
        <v>322</v>
      </c>
      <c r="D133" s="250" t="s">
        <v>313</v>
      </c>
      <c r="E133" s="251" t="s">
        <v>376</v>
      </c>
      <c r="F133" s="252" t="s">
        <v>377</v>
      </c>
      <c r="G133" s="253" t="s">
        <v>239</v>
      </c>
      <c r="H133" s="254">
        <v>1</v>
      </c>
      <c r="I133" s="255"/>
      <c r="J133" s="256">
        <f>ROUND(I133*H133,2)</f>
        <v>0</v>
      </c>
      <c r="K133" s="252" t="s">
        <v>216</v>
      </c>
      <c r="L133" s="257"/>
      <c r="M133" s="258" t="s">
        <v>39</v>
      </c>
      <c r="N133" s="259" t="s">
        <v>53</v>
      </c>
      <c r="O133" s="87"/>
      <c r="P133" s="208">
        <f>O133*H133</f>
        <v>0</v>
      </c>
      <c r="Q133" s="208">
        <v>0</v>
      </c>
      <c r="R133" s="208">
        <f>Q133*H133</f>
        <v>0</v>
      </c>
      <c r="S133" s="208">
        <v>0</v>
      </c>
      <c r="T133" s="208">
        <f>S133*H133</f>
        <v>0</v>
      </c>
      <c r="U133" s="209" t="s">
        <v>39</v>
      </c>
      <c r="V133" s="40"/>
      <c r="W133" s="40"/>
      <c r="X133" s="40"/>
      <c r="Y133" s="40"/>
      <c r="Z133" s="40"/>
      <c r="AA133" s="40"/>
      <c r="AB133" s="40"/>
      <c r="AC133" s="40"/>
      <c r="AD133" s="40"/>
      <c r="AE133" s="40"/>
      <c r="AR133" s="210" t="s">
        <v>219</v>
      </c>
      <c r="AT133" s="210" t="s">
        <v>313</v>
      </c>
      <c r="AU133" s="210" t="s">
        <v>80</v>
      </c>
      <c r="AY133" s="18" t="s">
        <v>218</v>
      </c>
      <c r="BE133" s="211">
        <f>IF(N133="základní",J133,0)</f>
        <v>0</v>
      </c>
      <c r="BF133" s="211">
        <f>IF(N133="snížená",J133,0)</f>
        <v>0</v>
      </c>
      <c r="BG133" s="211">
        <f>IF(N133="zákl. přenesená",J133,0)</f>
        <v>0</v>
      </c>
      <c r="BH133" s="211">
        <f>IF(N133="sníž. přenesená",J133,0)</f>
        <v>0</v>
      </c>
      <c r="BI133" s="211">
        <f>IF(N133="nulová",J133,0)</f>
        <v>0</v>
      </c>
      <c r="BJ133" s="18" t="s">
        <v>217</v>
      </c>
      <c r="BK133" s="211">
        <f>ROUND(I133*H133,2)</f>
        <v>0</v>
      </c>
      <c r="BL133" s="18" t="s">
        <v>217</v>
      </c>
      <c r="BM133" s="210" t="s">
        <v>274</v>
      </c>
    </row>
    <row r="134" s="2" customFormat="1">
      <c r="A134" s="40"/>
      <c r="B134" s="41"/>
      <c r="C134" s="42"/>
      <c r="D134" s="212" t="s">
        <v>220</v>
      </c>
      <c r="E134" s="42"/>
      <c r="F134" s="213" t="s">
        <v>377</v>
      </c>
      <c r="G134" s="42"/>
      <c r="H134" s="42"/>
      <c r="I134" s="214"/>
      <c r="J134" s="42"/>
      <c r="K134" s="42"/>
      <c r="L134" s="46"/>
      <c r="M134" s="215"/>
      <c r="N134" s="216"/>
      <c r="O134" s="87"/>
      <c r="P134" s="87"/>
      <c r="Q134" s="87"/>
      <c r="R134" s="87"/>
      <c r="S134" s="87"/>
      <c r="T134" s="87"/>
      <c r="U134" s="88"/>
      <c r="V134" s="40"/>
      <c r="W134" s="40"/>
      <c r="X134" s="40"/>
      <c r="Y134" s="40"/>
      <c r="Z134" s="40"/>
      <c r="AA134" s="40"/>
      <c r="AB134" s="40"/>
      <c r="AC134" s="40"/>
      <c r="AD134" s="40"/>
      <c r="AE134" s="40"/>
      <c r="AT134" s="18" t="s">
        <v>220</v>
      </c>
      <c r="AU134" s="18" t="s">
        <v>80</v>
      </c>
    </row>
    <row r="135" s="2" customFormat="1" ht="55.5" customHeight="1">
      <c r="A135" s="40"/>
      <c r="B135" s="41"/>
      <c r="C135" s="199" t="s">
        <v>330</v>
      </c>
      <c r="D135" s="199" t="s">
        <v>212</v>
      </c>
      <c r="E135" s="200" t="s">
        <v>397</v>
      </c>
      <c r="F135" s="201" t="s">
        <v>398</v>
      </c>
      <c r="G135" s="202" t="s">
        <v>179</v>
      </c>
      <c r="H135" s="203">
        <v>150</v>
      </c>
      <c r="I135" s="204"/>
      <c r="J135" s="205">
        <f>ROUND(I135*H135,2)</f>
        <v>0</v>
      </c>
      <c r="K135" s="201" t="s">
        <v>216</v>
      </c>
      <c r="L135" s="46"/>
      <c r="M135" s="206" t="s">
        <v>39</v>
      </c>
      <c r="N135" s="207" t="s">
        <v>53</v>
      </c>
      <c r="O135" s="87"/>
      <c r="P135" s="208">
        <f>O135*H135</f>
        <v>0</v>
      </c>
      <c r="Q135" s="208">
        <v>0</v>
      </c>
      <c r="R135" s="208">
        <f>Q135*H135</f>
        <v>0</v>
      </c>
      <c r="S135" s="208">
        <v>0</v>
      </c>
      <c r="T135" s="208">
        <f>S135*H135</f>
        <v>0</v>
      </c>
      <c r="U135" s="209" t="s">
        <v>39</v>
      </c>
      <c r="V135" s="40"/>
      <c r="W135" s="40"/>
      <c r="X135" s="40"/>
      <c r="Y135" s="40"/>
      <c r="Z135" s="40"/>
      <c r="AA135" s="40"/>
      <c r="AB135" s="40"/>
      <c r="AC135" s="40"/>
      <c r="AD135" s="40"/>
      <c r="AE135" s="40"/>
      <c r="AR135" s="210" t="s">
        <v>217</v>
      </c>
      <c r="AT135" s="210" t="s">
        <v>212</v>
      </c>
      <c r="AU135" s="210" t="s">
        <v>80</v>
      </c>
      <c r="AY135" s="18" t="s">
        <v>218</v>
      </c>
      <c r="BE135" s="211">
        <f>IF(N135="základní",J135,0)</f>
        <v>0</v>
      </c>
      <c r="BF135" s="211">
        <f>IF(N135="snížená",J135,0)</f>
        <v>0</v>
      </c>
      <c r="BG135" s="211">
        <f>IF(N135="zákl. přenesená",J135,0)</f>
        <v>0</v>
      </c>
      <c r="BH135" s="211">
        <f>IF(N135="sníž. přenesená",J135,0)</f>
        <v>0</v>
      </c>
      <c r="BI135" s="211">
        <f>IF(N135="nulová",J135,0)</f>
        <v>0</v>
      </c>
      <c r="BJ135" s="18" t="s">
        <v>217</v>
      </c>
      <c r="BK135" s="211">
        <f>ROUND(I135*H135,2)</f>
        <v>0</v>
      </c>
      <c r="BL135" s="18" t="s">
        <v>217</v>
      </c>
      <c r="BM135" s="210" t="s">
        <v>481</v>
      </c>
    </row>
    <row r="136" s="2" customFormat="1">
      <c r="A136" s="40"/>
      <c r="B136" s="41"/>
      <c r="C136" s="42"/>
      <c r="D136" s="212" t="s">
        <v>220</v>
      </c>
      <c r="E136" s="42"/>
      <c r="F136" s="213" t="s">
        <v>400</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220</v>
      </c>
      <c r="AU136" s="18" t="s">
        <v>80</v>
      </c>
    </row>
    <row r="137" s="2" customFormat="1">
      <c r="A137" s="40"/>
      <c r="B137" s="41"/>
      <c r="C137" s="42"/>
      <c r="D137" s="212" t="s">
        <v>234</v>
      </c>
      <c r="E137" s="42"/>
      <c r="F137" s="239" t="s">
        <v>760</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234</v>
      </c>
      <c r="AU137" s="18" t="s">
        <v>80</v>
      </c>
    </row>
    <row r="138" s="2" customFormat="1" ht="21.75" customHeight="1">
      <c r="A138" s="40"/>
      <c r="B138" s="41"/>
      <c r="C138" s="199" t="s">
        <v>7</v>
      </c>
      <c r="D138" s="199" t="s">
        <v>212</v>
      </c>
      <c r="E138" s="200" t="s">
        <v>410</v>
      </c>
      <c r="F138" s="201" t="s">
        <v>411</v>
      </c>
      <c r="G138" s="202" t="s">
        <v>179</v>
      </c>
      <c r="H138" s="203">
        <v>150</v>
      </c>
      <c r="I138" s="204"/>
      <c r="J138" s="205">
        <f>ROUND(I138*H138,2)</f>
        <v>0</v>
      </c>
      <c r="K138" s="201" t="s">
        <v>216</v>
      </c>
      <c r="L138" s="46"/>
      <c r="M138" s="206" t="s">
        <v>39</v>
      </c>
      <c r="N138" s="207" t="s">
        <v>53</v>
      </c>
      <c r="O138" s="87"/>
      <c r="P138" s="208">
        <f>O138*H138</f>
        <v>0</v>
      </c>
      <c r="Q138" s="208">
        <v>0</v>
      </c>
      <c r="R138" s="208">
        <f>Q138*H138</f>
        <v>0</v>
      </c>
      <c r="S138" s="208">
        <v>0</v>
      </c>
      <c r="T138" s="208">
        <f>S138*H138</f>
        <v>0</v>
      </c>
      <c r="U138" s="209" t="s">
        <v>39</v>
      </c>
      <c r="V138" s="40"/>
      <c r="W138" s="40"/>
      <c r="X138" s="40"/>
      <c r="Y138" s="40"/>
      <c r="Z138" s="40"/>
      <c r="AA138" s="40"/>
      <c r="AB138" s="40"/>
      <c r="AC138" s="40"/>
      <c r="AD138" s="40"/>
      <c r="AE138" s="40"/>
      <c r="AR138" s="210" t="s">
        <v>217</v>
      </c>
      <c r="AT138" s="210" t="s">
        <v>212</v>
      </c>
      <c r="AU138" s="210" t="s">
        <v>80</v>
      </c>
      <c r="AY138" s="18" t="s">
        <v>218</v>
      </c>
      <c r="BE138" s="211">
        <f>IF(N138="základní",J138,0)</f>
        <v>0</v>
      </c>
      <c r="BF138" s="211">
        <f>IF(N138="snížená",J138,0)</f>
        <v>0</v>
      </c>
      <c r="BG138" s="211">
        <f>IF(N138="zákl. přenesená",J138,0)</f>
        <v>0</v>
      </c>
      <c r="BH138" s="211">
        <f>IF(N138="sníž. přenesená",J138,0)</f>
        <v>0</v>
      </c>
      <c r="BI138" s="211">
        <f>IF(N138="nulová",J138,0)</f>
        <v>0</v>
      </c>
      <c r="BJ138" s="18" t="s">
        <v>217</v>
      </c>
      <c r="BK138" s="211">
        <f>ROUND(I138*H138,2)</f>
        <v>0</v>
      </c>
      <c r="BL138" s="18" t="s">
        <v>217</v>
      </c>
      <c r="BM138" s="210" t="s">
        <v>484</v>
      </c>
    </row>
    <row r="139" s="2" customFormat="1">
      <c r="A139" s="40"/>
      <c r="B139" s="41"/>
      <c r="C139" s="42"/>
      <c r="D139" s="212" t="s">
        <v>220</v>
      </c>
      <c r="E139" s="42"/>
      <c r="F139" s="213" t="s">
        <v>413</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220</v>
      </c>
      <c r="AU139" s="18" t="s">
        <v>80</v>
      </c>
    </row>
    <row r="140" s="2" customFormat="1">
      <c r="A140" s="40"/>
      <c r="B140" s="41"/>
      <c r="C140" s="42"/>
      <c r="D140" s="212" t="s">
        <v>234</v>
      </c>
      <c r="E140" s="42"/>
      <c r="F140" s="239" t="s">
        <v>762</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234</v>
      </c>
      <c r="AU140" s="18" t="s">
        <v>80</v>
      </c>
    </row>
    <row r="141" s="2" customFormat="1" ht="21.75" customHeight="1">
      <c r="A141" s="40"/>
      <c r="B141" s="41"/>
      <c r="C141" s="199" t="s">
        <v>251</v>
      </c>
      <c r="D141" s="199" t="s">
        <v>212</v>
      </c>
      <c r="E141" s="200" t="s">
        <v>306</v>
      </c>
      <c r="F141" s="201" t="s">
        <v>307</v>
      </c>
      <c r="G141" s="202" t="s">
        <v>179</v>
      </c>
      <c r="H141" s="203">
        <v>150</v>
      </c>
      <c r="I141" s="204"/>
      <c r="J141" s="205">
        <f>ROUND(I141*H141,2)</f>
        <v>0</v>
      </c>
      <c r="K141" s="201" t="s">
        <v>216</v>
      </c>
      <c r="L141" s="46"/>
      <c r="M141" s="206" t="s">
        <v>39</v>
      </c>
      <c r="N141" s="207" t="s">
        <v>53</v>
      </c>
      <c r="O141" s="87"/>
      <c r="P141" s="208">
        <f>O141*H141</f>
        <v>0</v>
      </c>
      <c r="Q141" s="208">
        <v>0</v>
      </c>
      <c r="R141" s="208">
        <f>Q141*H141</f>
        <v>0</v>
      </c>
      <c r="S141" s="208">
        <v>0</v>
      </c>
      <c r="T141" s="208">
        <f>S141*H141</f>
        <v>0</v>
      </c>
      <c r="U141" s="209" t="s">
        <v>39</v>
      </c>
      <c r="V141" s="40"/>
      <c r="W141" s="40"/>
      <c r="X141" s="40"/>
      <c r="Y141" s="40"/>
      <c r="Z141" s="40"/>
      <c r="AA141" s="40"/>
      <c r="AB141" s="40"/>
      <c r="AC141" s="40"/>
      <c r="AD141" s="40"/>
      <c r="AE141" s="40"/>
      <c r="AR141" s="210" t="s">
        <v>217</v>
      </c>
      <c r="AT141" s="210" t="s">
        <v>212</v>
      </c>
      <c r="AU141" s="210" t="s">
        <v>80</v>
      </c>
      <c r="AY141" s="18" t="s">
        <v>218</v>
      </c>
      <c r="BE141" s="211">
        <f>IF(N141="základní",J141,0)</f>
        <v>0</v>
      </c>
      <c r="BF141" s="211">
        <f>IF(N141="snížená",J141,0)</f>
        <v>0</v>
      </c>
      <c r="BG141" s="211">
        <f>IF(N141="zákl. přenesená",J141,0)</f>
        <v>0</v>
      </c>
      <c r="BH141" s="211">
        <f>IF(N141="sníž. přenesená",J141,0)</f>
        <v>0</v>
      </c>
      <c r="BI141" s="211">
        <f>IF(N141="nulová",J141,0)</f>
        <v>0</v>
      </c>
      <c r="BJ141" s="18" t="s">
        <v>217</v>
      </c>
      <c r="BK141" s="211">
        <f>ROUND(I141*H141,2)</f>
        <v>0</v>
      </c>
      <c r="BL141" s="18" t="s">
        <v>217</v>
      </c>
      <c r="BM141" s="210" t="s">
        <v>572</v>
      </c>
    </row>
    <row r="142" s="2" customFormat="1">
      <c r="A142" s="40"/>
      <c r="B142" s="41"/>
      <c r="C142" s="42"/>
      <c r="D142" s="212" t="s">
        <v>220</v>
      </c>
      <c r="E142" s="42"/>
      <c r="F142" s="213" t="s">
        <v>309</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220</v>
      </c>
      <c r="AU142" s="18" t="s">
        <v>80</v>
      </c>
    </row>
    <row r="143" s="2" customFormat="1" ht="16.5" customHeight="1">
      <c r="A143" s="40"/>
      <c r="B143" s="41"/>
      <c r="C143" s="199" t="s">
        <v>347</v>
      </c>
      <c r="D143" s="199" t="s">
        <v>212</v>
      </c>
      <c r="E143" s="200" t="s">
        <v>391</v>
      </c>
      <c r="F143" s="201" t="s">
        <v>392</v>
      </c>
      <c r="G143" s="202" t="s">
        <v>179</v>
      </c>
      <c r="H143" s="203">
        <v>0.10000000000000001</v>
      </c>
      <c r="I143" s="204"/>
      <c r="J143" s="205">
        <f>ROUND(I143*H143,2)</f>
        <v>0</v>
      </c>
      <c r="K143" s="201" t="s">
        <v>216</v>
      </c>
      <c r="L143" s="46"/>
      <c r="M143" s="206" t="s">
        <v>39</v>
      </c>
      <c r="N143" s="207" t="s">
        <v>53</v>
      </c>
      <c r="O143" s="87"/>
      <c r="P143" s="208">
        <f>O143*H143</f>
        <v>0</v>
      </c>
      <c r="Q143" s="208">
        <v>0</v>
      </c>
      <c r="R143" s="208">
        <f>Q143*H143</f>
        <v>0</v>
      </c>
      <c r="S143" s="208">
        <v>0</v>
      </c>
      <c r="T143" s="208">
        <f>S143*H143</f>
        <v>0</v>
      </c>
      <c r="U143" s="209" t="s">
        <v>39</v>
      </c>
      <c r="V143" s="40"/>
      <c r="W143" s="40"/>
      <c r="X143" s="40"/>
      <c r="Y143" s="40"/>
      <c r="Z143" s="40"/>
      <c r="AA143" s="40"/>
      <c r="AB143" s="40"/>
      <c r="AC143" s="40"/>
      <c r="AD143" s="40"/>
      <c r="AE143" s="40"/>
      <c r="AR143" s="210" t="s">
        <v>217</v>
      </c>
      <c r="AT143" s="210" t="s">
        <v>212</v>
      </c>
      <c r="AU143" s="210" t="s">
        <v>80</v>
      </c>
      <c r="AY143" s="18" t="s">
        <v>218</v>
      </c>
      <c r="BE143" s="211">
        <f>IF(N143="základní",J143,0)</f>
        <v>0</v>
      </c>
      <c r="BF143" s="211">
        <f>IF(N143="snížená",J143,0)</f>
        <v>0</v>
      </c>
      <c r="BG143" s="211">
        <f>IF(N143="zákl. přenesená",J143,0)</f>
        <v>0</v>
      </c>
      <c r="BH143" s="211">
        <f>IF(N143="sníž. přenesená",J143,0)</f>
        <v>0</v>
      </c>
      <c r="BI143" s="211">
        <f>IF(N143="nulová",J143,0)</f>
        <v>0</v>
      </c>
      <c r="BJ143" s="18" t="s">
        <v>217</v>
      </c>
      <c r="BK143" s="211">
        <f>ROUND(I143*H143,2)</f>
        <v>0</v>
      </c>
      <c r="BL143" s="18" t="s">
        <v>217</v>
      </c>
      <c r="BM143" s="210" t="s">
        <v>487</v>
      </c>
    </row>
    <row r="144" s="2" customFormat="1">
      <c r="A144" s="40"/>
      <c r="B144" s="41"/>
      <c r="C144" s="42"/>
      <c r="D144" s="212" t="s">
        <v>220</v>
      </c>
      <c r="E144" s="42"/>
      <c r="F144" s="213" t="s">
        <v>395</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220</v>
      </c>
      <c r="AU144" s="18" t="s">
        <v>80</v>
      </c>
    </row>
    <row r="145" s="2" customFormat="1">
      <c r="A145" s="40"/>
      <c r="B145" s="41"/>
      <c r="C145" s="199" t="s">
        <v>351</v>
      </c>
      <c r="D145" s="199" t="s">
        <v>212</v>
      </c>
      <c r="E145" s="200" t="s">
        <v>619</v>
      </c>
      <c r="F145" s="201" t="s">
        <v>765</v>
      </c>
      <c r="G145" s="202" t="s">
        <v>239</v>
      </c>
      <c r="H145" s="203">
        <v>1</v>
      </c>
      <c r="I145" s="204"/>
      <c r="J145" s="205">
        <f>ROUND(I145*H145,2)</f>
        <v>0</v>
      </c>
      <c r="K145" s="201" t="s">
        <v>216</v>
      </c>
      <c r="L145" s="46"/>
      <c r="M145" s="206" t="s">
        <v>39</v>
      </c>
      <c r="N145" s="207" t="s">
        <v>53</v>
      </c>
      <c r="O145" s="87"/>
      <c r="P145" s="208">
        <f>O145*H145</f>
        <v>0</v>
      </c>
      <c r="Q145" s="208">
        <v>0</v>
      </c>
      <c r="R145" s="208">
        <f>Q145*H145</f>
        <v>0</v>
      </c>
      <c r="S145" s="208">
        <v>0</v>
      </c>
      <c r="T145" s="208">
        <f>S145*H145</f>
        <v>0</v>
      </c>
      <c r="U145" s="209" t="s">
        <v>39</v>
      </c>
      <c r="V145" s="40"/>
      <c r="W145" s="40"/>
      <c r="X145" s="40"/>
      <c r="Y145" s="40"/>
      <c r="Z145" s="40"/>
      <c r="AA145" s="40"/>
      <c r="AB145" s="40"/>
      <c r="AC145" s="40"/>
      <c r="AD145" s="40"/>
      <c r="AE145" s="40"/>
      <c r="AR145" s="210" t="s">
        <v>217</v>
      </c>
      <c r="AT145" s="210" t="s">
        <v>212</v>
      </c>
      <c r="AU145" s="210" t="s">
        <v>80</v>
      </c>
      <c r="AY145" s="18" t="s">
        <v>218</v>
      </c>
      <c r="BE145" s="211">
        <f>IF(N145="základní",J145,0)</f>
        <v>0</v>
      </c>
      <c r="BF145" s="211">
        <f>IF(N145="snížená",J145,0)</f>
        <v>0</v>
      </c>
      <c r="BG145" s="211">
        <f>IF(N145="zákl. přenesená",J145,0)</f>
        <v>0</v>
      </c>
      <c r="BH145" s="211">
        <f>IF(N145="sníž. přenesená",J145,0)</f>
        <v>0</v>
      </c>
      <c r="BI145" s="211">
        <f>IF(N145="nulová",J145,0)</f>
        <v>0</v>
      </c>
      <c r="BJ145" s="18" t="s">
        <v>217</v>
      </c>
      <c r="BK145" s="211">
        <f>ROUND(I145*H145,2)</f>
        <v>0</v>
      </c>
      <c r="BL145" s="18" t="s">
        <v>217</v>
      </c>
      <c r="BM145" s="210" t="s">
        <v>492</v>
      </c>
    </row>
    <row r="146" s="2" customFormat="1">
      <c r="A146" s="40"/>
      <c r="B146" s="41"/>
      <c r="C146" s="42"/>
      <c r="D146" s="212" t="s">
        <v>220</v>
      </c>
      <c r="E146" s="42"/>
      <c r="F146" s="213" t="s">
        <v>767</v>
      </c>
      <c r="G146" s="42"/>
      <c r="H146" s="42"/>
      <c r="I146" s="214"/>
      <c r="J146" s="42"/>
      <c r="K146" s="42"/>
      <c r="L146" s="46"/>
      <c r="M146" s="215"/>
      <c r="N146" s="216"/>
      <c r="O146" s="87"/>
      <c r="P146" s="87"/>
      <c r="Q146" s="87"/>
      <c r="R146" s="87"/>
      <c r="S146" s="87"/>
      <c r="T146" s="87"/>
      <c r="U146" s="88"/>
      <c r="V146" s="40"/>
      <c r="W146" s="40"/>
      <c r="X146" s="40"/>
      <c r="Y146" s="40"/>
      <c r="Z146" s="40"/>
      <c r="AA146" s="40"/>
      <c r="AB146" s="40"/>
      <c r="AC146" s="40"/>
      <c r="AD146" s="40"/>
      <c r="AE146" s="40"/>
      <c r="AT146" s="18" t="s">
        <v>220</v>
      </c>
      <c r="AU146" s="18" t="s">
        <v>80</v>
      </c>
    </row>
    <row r="147" s="2" customFormat="1">
      <c r="A147" s="40"/>
      <c r="B147" s="41"/>
      <c r="C147" s="42"/>
      <c r="D147" s="212" t="s">
        <v>234</v>
      </c>
      <c r="E147" s="42"/>
      <c r="F147" s="239" t="s">
        <v>819</v>
      </c>
      <c r="G147" s="42"/>
      <c r="H147" s="42"/>
      <c r="I147" s="214"/>
      <c r="J147" s="42"/>
      <c r="K147" s="42"/>
      <c r="L147" s="46"/>
      <c r="M147" s="215"/>
      <c r="N147" s="216"/>
      <c r="O147" s="87"/>
      <c r="P147" s="87"/>
      <c r="Q147" s="87"/>
      <c r="R147" s="87"/>
      <c r="S147" s="87"/>
      <c r="T147" s="87"/>
      <c r="U147" s="88"/>
      <c r="V147" s="40"/>
      <c r="W147" s="40"/>
      <c r="X147" s="40"/>
      <c r="Y147" s="40"/>
      <c r="Z147" s="40"/>
      <c r="AA147" s="40"/>
      <c r="AB147" s="40"/>
      <c r="AC147" s="40"/>
      <c r="AD147" s="40"/>
      <c r="AE147" s="40"/>
      <c r="AT147" s="18" t="s">
        <v>234</v>
      </c>
      <c r="AU147" s="18" t="s">
        <v>80</v>
      </c>
    </row>
    <row r="148" s="2" customFormat="1">
      <c r="A148" s="40"/>
      <c r="B148" s="41"/>
      <c r="C148" s="199" t="s">
        <v>357</v>
      </c>
      <c r="D148" s="199" t="s">
        <v>212</v>
      </c>
      <c r="E148" s="200" t="s">
        <v>624</v>
      </c>
      <c r="F148" s="201" t="s">
        <v>768</v>
      </c>
      <c r="G148" s="202" t="s">
        <v>179</v>
      </c>
      <c r="H148" s="203">
        <v>135.68000000000001</v>
      </c>
      <c r="I148" s="204"/>
      <c r="J148" s="205">
        <f>ROUND(I148*H148,2)</f>
        <v>0</v>
      </c>
      <c r="K148" s="201" t="s">
        <v>216</v>
      </c>
      <c r="L148" s="46"/>
      <c r="M148" s="206" t="s">
        <v>39</v>
      </c>
      <c r="N148" s="207" t="s">
        <v>53</v>
      </c>
      <c r="O148" s="87"/>
      <c r="P148" s="208">
        <f>O148*H148</f>
        <v>0</v>
      </c>
      <c r="Q148" s="208">
        <v>0</v>
      </c>
      <c r="R148" s="208">
        <f>Q148*H148</f>
        <v>0</v>
      </c>
      <c r="S148" s="208">
        <v>0</v>
      </c>
      <c r="T148" s="208">
        <f>S148*H148</f>
        <v>0</v>
      </c>
      <c r="U148" s="209" t="s">
        <v>39</v>
      </c>
      <c r="V148" s="40"/>
      <c r="W148" s="40"/>
      <c r="X148" s="40"/>
      <c r="Y148" s="40"/>
      <c r="Z148" s="40"/>
      <c r="AA148" s="40"/>
      <c r="AB148" s="40"/>
      <c r="AC148" s="40"/>
      <c r="AD148" s="40"/>
      <c r="AE148" s="40"/>
      <c r="AR148" s="210" t="s">
        <v>217</v>
      </c>
      <c r="AT148" s="210" t="s">
        <v>212</v>
      </c>
      <c r="AU148" s="210" t="s">
        <v>80</v>
      </c>
      <c r="AY148" s="18" t="s">
        <v>218</v>
      </c>
      <c r="BE148" s="211">
        <f>IF(N148="základní",J148,0)</f>
        <v>0</v>
      </c>
      <c r="BF148" s="211">
        <f>IF(N148="snížená",J148,0)</f>
        <v>0</v>
      </c>
      <c r="BG148" s="211">
        <f>IF(N148="zákl. přenesená",J148,0)</f>
        <v>0</v>
      </c>
      <c r="BH148" s="211">
        <f>IF(N148="sníž. přenesená",J148,0)</f>
        <v>0</v>
      </c>
      <c r="BI148" s="211">
        <f>IF(N148="nulová",J148,0)</f>
        <v>0</v>
      </c>
      <c r="BJ148" s="18" t="s">
        <v>217</v>
      </c>
      <c r="BK148" s="211">
        <f>ROUND(I148*H148,2)</f>
        <v>0</v>
      </c>
      <c r="BL148" s="18" t="s">
        <v>217</v>
      </c>
      <c r="BM148" s="210" t="s">
        <v>281</v>
      </c>
    </row>
    <row r="149" s="2" customFormat="1">
      <c r="A149" s="40"/>
      <c r="B149" s="41"/>
      <c r="C149" s="42"/>
      <c r="D149" s="212" t="s">
        <v>220</v>
      </c>
      <c r="E149" s="42"/>
      <c r="F149" s="213" t="s">
        <v>769</v>
      </c>
      <c r="G149" s="42"/>
      <c r="H149" s="42"/>
      <c r="I149" s="214"/>
      <c r="J149" s="42"/>
      <c r="K149" s="42"/>
      <c r="L149" s="46"/>
      <c r="M149" s="215"/>
      <c r="N149" s="216"/>
      <c r="O149" s="87"/>
      <c r="P149" s="87"/>
      <c r="Q149" s="87"/>
      <c r="R149" s="87"/>
      <c r="S149" s="87"/>
      <c r="T149" s="87"/>
      <c r="U149" s="88"/>
      <c r="V149" s="40"/>
      <c r="W149" s="40"/>
      <c r="X149" s="40"/>
      <c r="Y149" s="40"/>
      <c r="Z149" s="40"/>
      <c r="AA149" s="40"/>
      <c r="AB149" s="40"/>
      <c r="AC149" s="40"/>
      <c r="AD149" s="40"/>
      <c r="AE149" s="40"/>
      <c r="AT149" s="18" t="s">
        <v>220</v>
      </c>
      <c r="AU149" s="18" t="s">
        <v>80</v>
      </c>
    </row>
    <row r="150" s="2" customFormat="1">
      <c r="A150" s="40"/>
      <c r="B150" s="41"/>
      <c r="C150" s="42"/>
      <c r="D150" s="212" t="s">
        <v>234</v>
      </c>
      <c r="E150" s="42"/>
      <c r="F150" s="239" t="s">
        <v>770</v>
      </c>
      <c r="G150" s="42"/>
      <c r="H150" s="42"/>
      <c r="I150" s="214"/>
      <c r="J150" s="42"/>
      <c r="K150" s="42"/>
      <c r="L150" s="46"/>
      <c r="M150" s="215"/>
      <c r="N150" s="216"/>
      <c r="O150" s="87"/>
      <c r="P150" s="87"/>
      <c r="Q150" s="87"/>
      <c r="R150" s="87"/>
      <c r="S150" s="87"/>
      <c r="T150" s="87"/>
      <c r="U150" s="88"/>
      <c r="V150" s="40"/>
      <c r="W150" s="40"/>
      <c r="X150" s="40"/>
      <c r="Y150" s="40"/>
      <c r="Z150" s="40"/>
      <c r="AA150" s="40"/>
      <c r="AB150" s="40"/>
      <c r="AC150" s="40"/>
      <c r="AD150" s="40"/>
      <c r="AE150" s="40"/>
      <c r="AT150" s="18" t="s">
        <v>234</v>
      </c>
      <c r="AU150" s="18" t="s">
        <v>80</v>
      </c>
    </row>
    <row r="151" s="2" customFormat="1" ht="66.75" customHeight="1">
      <c r="A151" s="40"/>
      <c r="B151" s="41"/>
      <c r="C151" s="199" t="s">
        <v>363</v>
      </c>
      <c r="D151" s="199" t="s">
        <v>212</v>
      </c>
      <c r="E151" s="200" t="s">
        <v>641</v>
      </c>
      <c r="F151" s="201" t="s">
        <v>771</v>
      </c>
      <c r="G151" s="202" t="s">
        <v>179</v>
      </c>
      <c r="H151" s="203">
        <v>4.54</v>
      </c>
      <c r="I151" s="204"/>
      <c r="J151" s="205">
        <f>ROUND(I151*H151,2)</f>
        <v>0</v>
      </c>
      <c r="K151" s="201" t="s">
        <v>216</v>
      </c>
      <c r="L151" s="46"/>
      <c r="M151" s="206" t="s">
        <v>39</v>
      </c>
      <c r="N151" s="207" t="s">
        <v>53</v>
      </c>
      <c r="O151" s="87"/>
      <c r="P151" s="208">
        <f>O151*H151</f>
        <v>0</v>
      </c>
      <c r="Q151" s="208">
        <v>0</v>
      </c>
      <c r="R151" s="208">
        <f>Q151*H151</f>
        <v>0</v>
      </c>
      <c r="S151" s="208">
        <v>0</v>
      </c>
      <c r="T151" s="208">
        <f>S151*H151</f>
        <v>0</v>
      </c>
      <c r="U151" s="209" t="s">
        <v>39</v>
      </c>
      <c r="V151" s="40"/>
      <c r="W151" s="40"/>
      <c r="X151" s="40"/>
      <c r="Y151" s="40"/>
      <c r="Z151" s="40"/>
      <c r="AA151" s="40"/>
      <c r="AB151" s="40"/>
      <c r="AC151" s="40"/>
      <c r="AD151" s="40"/>
      <c r="AE151" s="40"/>
      <c r="AR151" s="210" t="s">
        <v>217</v>
      </c>
      <c r="AT151" s="210" t="s">
        <v>212</v>
      </c>
      <c r="AU151" s="210" t="s">
        <v>80</v>
      </c>
      <c r="AY151" s="18" t="s">
        <v>218</v>
      </c>
      <c r="BE151" s="211">
        <f>IF(N151="základní",J151,0)</f>
        <v>0</v>
      </c>
      <c r="BF151" s="211">
        <f>IF(N151="snížená",J151,0)</f>
        <v>0</v>
      </c>
      <c r="BG151" s="211">
        <f>IF(N151="zákl. přenesená",J151,0)</f>
        <v>0</v>
      </c>
      <c r="BH151" s="211">
        <f>IF(N151="sníž. přenesená",J151,0)</f>
        <v>0</v>
      </c>
      <c r="BI151" s="211">
        <f>IF(N151="nulová",J151,0)</f>
        <v>0</v>
      </c>
      <c r="BJ151" s="18" t="s">
        <v>217</v>
      </c>
      <c r="BK151" s="211">
        <f>ROUND(I151*H151,2)</f>
        <v>0</v>
      </c>
      <c r="BL151" s="18" t="s">
        <v>217</v>
      </c>
      <c r="BM151" s="210" t="s">
        <v>286</v>
      </c>
    </row>
    <row r="152" s="2" customFormat="1">
      <c r="A152" s="40"/>
      <c r="B152" s="41"/>
      <c r="C152" s="42"/>
      <c r="D152" s="212" t="s">
        <v>220</v>
      </c>
      <c r="E152" s="42"/>
      <c r="F152" s="213" t="s">
        <v>772</v>
      </c>
      <c r="G152" s="42"/>
      <c r="H152" s="42"/>
      <c r="I152" s="214"/>
      <c r="J152" s="42"/>
      <c r="K152" s="42"/>
      <c r="L152" s="46"/>
      <c r="M152" s="215"/>
      <c r="N152" s="216"/>
      <c r="O152" s="87"/>
      <c r="P152" s="87"/>
      <c r="Q152" s="87"/>
      <c r="R152" s="87"/>
      <c r="S152" s="87"/>
      <c r="T152" s="87"/>
      <c r="U152" s="88"/>
      <c r="V152" s="40"/>
      <c r="W152" s="40"/>
      <c r="X152" s="40"/>
      <c r="Y152" s="40"/>
      <c r="Z152" s="40"/>
      <c r="AA152" s="40"/>
      <c r="AB152" s="40"/>
      <c r="AC152" s="40"/>
      <c r="AD152" s="40"/>
      <c r="AE152" s="40"/>
      <c r="AT152" s="18" t="s">
        <v>220</v>
      </c>
      <c r="AU152" s="18" t="s">
        <v>80</v>
      </c>
    </row>
    <row r="153" s="2" customFormat="1">
      <c r="A153" s="40"/>
      <c r="B153" s="41"/>
      <c r="C153" s="42"/>
      <c r="D153" s="212" t="s">
        <v>234</v>
      </c>
      <c r="E153" s="42"/>
      <c r="F153" s="239" t="s">
        <v>644</v>
      </c>
      <c r="G153" s="42"/>
      <c r="H153" s="42"/>
      <c r="I153" s="214"/>
      <c r="J153" s="42"/>
      <c r="K153" s="42"/>
      <c r="L153" s="46"/>
      <c r="M153" s="215"/>
      <c r="N153" s="216"/>
      <c r="O153" s="87"/>
      <c r="P153" s="87"/>
      <c r="Q153" s="87"/>
      <c r="R153" s="87"/>
      <c r="S153" s="87"/>
      <c r="T153" s="87"/>
      <c r="U153" s="88"/>
      <c r="V153" s="40"/>
      <c r="W153" s="40"/>
      <c r="X153" s="40"/>
      <c r="Y153" s="40"/>
      <c r="Z153" s="40"/>
      <c r="AA153" s="40"/>
      <c r="AB153" s="40"/>
      <c r="AC153" s="40"/>
      <c r="AD153" s="40"/>
      <c r="AE153" s="40"/>
      <c r="AT153" s="18" t="s">
        <v>234</v>
      </c>
      <c r="AU153" s="18" t="s">
        <v>80</v>
      </c>
    </row>
    <row r="154" s="2" customFormat="1">
      <c r="A154" s="40"/>
      <c r="B154" s="41"/>
      <c r="C154" s="199" t="s">
        <v>371</v>
      </c>
      <c r="D154" s="199" t="s">
        <v>212</v>
      </c>
      <c r="E154" s="200" t="s">
        <v>632</v>
      </c>
      <c r="F154" s="201" t="s">
        <v>633</v>
      </c>
      <c r="G154" s="202" t="s">
        <v>179</v>
      </c>
      <c r="H154" s="203">
        <v>16.748999999999999</v>
      </c>
      <c r="I154" s="204"/>
      <c r="J154" s="205">
        <f>ROUND(I154*H154,2)</f>
        <v>0</v>
      </c>
      <c r="K154" s="201" t="s">
        <v>216</v>
      </c>
      <c r="L154" s="46"/>
      <c r="M154" s="206" t="s">
        <v>39</v>
      </c>
      <c r="N154" s="207" t="s">
        <v>53</v>
      </c>
      <c r="O154" s="87"/>
      <c r="P154" s="208">
        <f>O154*H154</f>
        <v>0</v>
      </c>
      <c r="Q154" s="208">
        <v>0</v>
      </c>
      <c r="R154" s="208">
        <f>Q154*H154</f>
        <v>0</v>
      </c>
      <c r="S154" s="208">
        <v>0</v>
      </c>
      <c r="T154" s="208">
        <f>S154*H154</f>
        <v>0</v>
      </c>
      <c r="U154" s="209" t="s">
        <v>39</v>
      </c>
      <c r="V154" s="40"/>
      <c r="W154" s="40"/>
      <c r="X154" s="40"/>
      <c r="Y154" s="40"/>
      <c r="Z154" s="40"/>
      <c r="AA154" s="40"/>
      <c r="AB154" s="40"/>
      <c r="AC154" s="40"/>
      <c r="AD154" s="40"/>
      <c r="AE154" s="40"/>
      <c r="AR154" s="210" t="s">
        <v>217</v>
      </c>
      <c r="AT154" s="210" t="s">
        <v>212</v>
      </c>
      <c r="AU154" s="210" t="s">
        <v>80</v>
      </c>
      <c r="AY154" s="18" t="s">
        <v>218</v>
      </c>
      <c r="BE154" s="211">
        <f>IF(N154="základní",J154,0)</f>
        <v>0</v>
      </c>
      <c r="BF154" s="211">
        <f>IF(N154="snížená",J154,0)</f>
        <v>0</v>
      </c>
      <c r="BG154" s="211">
        <f>IF(N154="zákl. přenesená",J154,0)</f>
        <v>0</v>
      </c>
      <c r="BH154" s="211">
        <f>IF(N154="sníž. přenesená",J154,0)</f>
        <v>0</v>
      </c>
      <c r="BI154" s="211">
        <f>IF(N154="nulová",J154,0)</f>
        <v>0</v>
      </c>
      <c r="BJ154" s="18" t="s">
        <v>217</v>
      </c>
      <c r="BK154" s="211">
        <f>ROUND(I154*H154,2)</f>
        <v>0</v>
      </c>
      <c r="BL154" s="18" t="s">
        <v>217</v>
      </c>
      <c r="BM154" s="210" t="s">
        <v>291</v>
      </c>
    </row>
    <row r="155" s="2" customFormat="1">
      <c r="A155" s="40"/>
      <c r="B155" s="41"/>
      <c r="C155" s="42"/>
      <c r="D155" s="212" t="s">
        <v>220</v>
      </c>
      <c r="E155" s="42"/>
      <c r="F155" s="213" t="s">
        <v>781</v>
      </c>
      <c r="G155" s="42"/>
      <c r="H155" s="42"/>
      <c r="I155" s="214"/>
      <c r="J155" s="42"/>
      <c r="K155" s="42"/>
      <c r="L155" s="46"/>
      <c r="M155" s="215"/>
      <c r="N155" s="216"/>
      <c r="O155" s="87"/>
      <c r="P155" s="87"/>
      <c r="Q155" s="87"/>
      <c r="R155" s="87"/>
      <c r="S155" s="87"/>
      <c r="T155" s="87"/>
      <c r="U155" s="88"/>
      <c r="V155" s="40"/>
      <c r="W155" s="40"/>
      <c r="X155" s="40"/>
      <c r="Y155" s="40"/>
      <c r="Z155" s="40"/>
      <c r="AA155" s="40"/>
      <c r="AB155" s="40"/>
      <c r="AC155" s="40"/>
      <c r="AD155" s="40"/>
      <c r="AE155" s="40"/>
      <c r="AT155" s="18" t="s">
        <v>220</v>
      </c>
      <c r="AU155" s="18" t="s">
        <v>80</v>
      </c>
    </row>
    <row r="156" s="2" customFormat="1">
      <c r="A156" s="40"/>
      <c r="B156" s="41"/>
      <c r="C156" s="42"/>
      <c r="D156" s="212" t="s">
        <v>234</v>
      </c>
      <c r="E156" s="42"/>
      <c r="F156" s="239" t="s">
        <v>782</v>
      </c>
      <c r="G156" s="42"/>
      <c r="H156" s="42"/>
      <c r="I156" s="214"/>
      <c r="J156" s="42"/>
      <c r="K156" s="42"/>
      <c r="L156" s="46"/>
      <c r="M156" s="215"/>
      <c r="N156" s="216"/>
      <c r="O156" s="87"/>
      <c r="P156" s="87"/>
      <c r="Q156" s="87"/>
      <c r="R156" s="87"/>
      <c r="S156" s="87"/>
      <c r="T156" s="87"/>
      <c r="U156" s="88"/>
      <c r="V156" s="40"/>
      <c r="W156" s="40"/>
      <c r="X156" s="40"/>
      <c r="Y156" s="40"/>
      <c r="Z156" s="40"/>
      <c r="AA156" s="40"/>
      <c r="AB156" s="40"/>
      <c r="AC156" s="40"/>
      <c r="AD156" s="40"/>
      <c r="AE156" s="40"/>
      <c r="AT156" s="18" t="s">
        <v>234</v>
      </c>
      <c r="AU156" s="18" t="s">
        <v>80</v>
      </c>
    </row>
    <row r="157" s="2" customFormat="1">
      <c r="A157" s="40"/>
      <c r="B157" s="41"/>
      <c r="C157" s="199" t="s">
        <v>375</v>
      </c>
      <c r="D157" s="199" t="s">
        <v>212</v>
      </c>
      <c r="E157" s="200" t="s">
        <v>628</v>
      </c>
      <c r="F157" s="201" t="s">
        <v>778</v>
      </c>
      <c r="G157" s="202" t="s">
        <v>179</v>
      </c>
      <c r="H157" s="203">
        <v>17.050000000000001</v>
      </c>
      <c r="I157" s="204"/>
      <c r="J157" s="205">
        <f>ROUND(I157*H157,2)</f>
        <v>0</v>
      </c>
      <c r="K157" s="201" t="s">
        <v>216</v>
      </c>
      <c r="L157" s="46"/>
      <c r="M157" s="206" t="s">
        <v>39</v>
      </c>
      <c r="N157" s="207" t="s">
        <v>53</v>
      </c>
      <c r="O157" s="87"/>
      <c r="P157" s="208">
        <f>O157*H157</f>
        <v>0</v>
      </c>
      <c r="Q157" s="208">
        <v>0</v>
      </c>
      <c r="R157" s="208">
        <f>Q157*H157</f>
        <v>0</v>
      </c>
      <c r="S157" s="208">
        <v>0</v>
      </c>
      <c r="T157" s="208">
        <f>S157*H157</f>
        <v>0</v>
      </c>
      <c r="U157" s="209" t="s">
        <v>39</v>
      </c>
      <c r="V157" s="40"/>
      <c r="W157" s="40"/>
      <c r="X157" s="40"/>
      <c r="Y157" s="40"/>
      <c r="Z157" s="40"/>
      <c r="AA157" s="40"/>
      <c r="AB157" s="40"/>
      <c r="AC157" s="40"/>
      <c r="AD157" s="40"/>
      <c r="AE157" s="40"/>
      <c r="AR157" s="210" t="s">
        <v>217</v>
      </c>
      <c r="AT157" s="210" t="s">
        <v>212</v>
      </c>
      <c r="AU157" s="210" t="s">
        <v>80</v>
      </c>
      <c r="AY157" s="18" t="s">
        <v>218</v>
      </c>
      <c r="BE157" s="211">
        <f>IF(N157="základní",J157,0)</f>
        <v>0</v>
      </c>
      <c r="BF157" s="211">
        <f>IF(N157="snížená",J157,0)</f>
        <v>0</v>
      </c>
      <c r="BG157" s="211">
        <f>IF(N157="zákl. přenesená",J157,0)</f>
        <v>0</v>
      </c>
      <c r="BH157" s="211">
        <f>IF(N157="sníž. přenesená",J157,0)</f>
        <v>0</v>
      </c>
      <c r="BI157" s="211">
        <f>IF(N157="nulová",J157,0)</f>
        <v>0</v>
      </c>
      <c r="BJ157" s="18" t="s">
        <v>217</v>
      </c>
      <c r="BK157" s="211">
        <f>ROUND(I157*H157,2)</f>
        <v>0</v>
      </c>
      <c r="BL157" s="18" t="s">
        <v>217</v>
      </c>
      <c r="BM157" s="210" t="s">
        <v>510</v>
      </c>
    </row>
    <row r="158" s="2" customFormat="1">
      <c r="A158" s="40"/>
      <c r="B158" s="41"/>
      <c r="C158" s="42"/>
      <c r="D158" s="212" t="s">
        <v>220</v>
      </c>
      <c r="E158" s="42"/>
      <c r="F158" s="213" t="s">
        <v>780</v>
      </c>
      <c r="G158" s="42"/>
      <c r="H158" s="42"/>
      <c r="I158" s="214"/>
      <c r="J158" s="42"/>
      <c r="K158" s="42"/>
      <c r="L158" s="46"/>
      <c r="M158" s="215"/>
      <c r="N158" s="216"/>
      <c r="O158" s="87"/>
      <c r="P158" s="87"/>
      <c r="Q158" s="87"/>
      <c r="R158" s="87"/>
      <c r="S158" s="87"/>
      <c r="T158" s="87"/>
      <c r="U158" s="88"/>
      <c r="V158" s="40"/>
      <c r="W158" s="40"/>
      <c r="X158" s="40"/>
      <c r="Y158" s="40"/>
      <c r="Z158" s="40"/>
      <c r="AA158" s="40"/>
      <c r="AB158" s="40"/>
      <c r="AC158" s="40"/>
      <c r="AD158" s="40"/>
      <c r="AE158" s="40"/>
      <c r="AT158" s="18" t="s">
        <v>220</v>
      </c>
      <c r="AU158" s="18" t="s">
        <v>80</v>
      </c>
    </row>
    <row r="159" s="2" customFormat="1">
      <c r="A159" s="40"/>
      <c r="B159" s="41"/>
      <c r="C159" s="42"/>
      <c r="D159" s="212" t="s">
        <v>234</v>
      </c>
      <c r="E159" s="42"/>
      <c r="F159" s="239" t="s">
        <v>631</v>
      </c>
      <c r="G159" s="42"/>
      <c r="H159" s="42"/>
      <c r="I159" s="214"/>
      <c r="J159" s="42"/>
      <c r="K159" s="42"/>
      <c r="L159" s="46"/>
      <c r="M159" s="215"/>
      <c r="N159" s="216"/>
      <c r="O159" s="87"/>
      <c r="P159" s="87"/>
      <c r="Q159" s="87"/>
      <c r="R159" s="87"/>
      <c r="S159" s="87"/>
      <c r="T159" s="87"/>
      <c r="U159" s="88"/>
      <c r="V159" s="40"/>
      <c r="W159" s="40"/>
      <c r="X159" s="40"/>
      <c r="Y159" s="40"/>
      <c r="Z159" s="40"/>
      <c r="AA159" s="40"/>
      <c r="AB159" s="40"/>
      <c r="AC159" s="40"/>
      <c r="AD159" s="40"/>
      <c r="AE159" s="40"/>
      <c r="AT159" s="18" t="s">
        <v>234</v>
      </c>
      <c r="AU159" s="18" t="s">
        <v>80</v>
      </c>
    </row>
    <row r="160" s="2" customFormat="1" ht="16.5" customHeight="1">
      <c r="A160" s="40"/>
      <c r="B160" s="41"/>
      <c r="C160" s="199" t="s">
        <v>379</v>
      </c>
      <c r="D160" s="199" t="s">
        <v>212</v>
      </c>
      <c r="E160" s="200" t="s">
        <v>301</v>
      </c>
      <c r="F160" s="201" t="s">
        <v>302</v>
      </c>
      <c r="G160" s="202" t="s">
        <v>179</v>
      </c>
      <c r="H160" s="203">
        <v>16.864000000000001</v>
      </c>
      <c r="I160" s="204"/>
      <c r="J160" s="205">
        <f>ROUND(I160*H160,2)</f>
        <v>0</v>
      </c>
      <c r="K160" s="201" t="s">
        <v>216</v>
      </c>
      <c r="L160" s="46"/>
      <c r="M160" s="206" t="s">
        <v>39</v>
      </c>
      <c r="N160" s="207" t="s">
        <v>53</v>
      </c>
      <c r="O160" s="87"/>
      <c r="P160" s="208">
        <f>O160*H160</f>
        <v>0</v>
      </c>
      <c r="Q160" s="208">
        <v>0</v>
      </c>
      <c r="R160" s="208">
        <f>Q160*H160</f>
        <v>0</v>
      </c>
      <c r="S160" s="208">
        <v>0</v>
      </c>
      <c r="T160" s="208">
        <f>S160*H160</f>
        <v>0</v>
      </c>
      <c r="U160" s="209" t="s">
        <v>39</v>
      </c>
      <c r="V160" s="40"/>
      <c r="W160" s="40"/>
      <c r="X160" s="40"/>
      <c r="Y160" s="40"/>
      <c r="Z160" s="40"/>
      <c r="AA160" s="40"/>
      <c r="AB160" s="40"/>
      <c r="AC160" s="40"/>
      <c r="AD160" s="40"/>
      <c r="AE160" s="40"/>
      <c r="AR160" s="210" t="s">
        <v>217</v>
      </c>
      <c r="AT160" s="210" t="s">
        <v>212</v>
      </c>
      <c r="AU160" s="210" t="s">
        <v>80</v>
      </c>
      <c r="AY160" s="18" t="s">
        <v>218</v>
      </c>
      <c r="BE160" s="211">
        <f>IF(N160="základní",J160,0)</f>
        <v>0</v>
      </c>
      <c r="BF160" s="211">
        <f>IF(N160="snížená",J160,0)</f>
        <v>0</v>
      </c>
      <c r="BG160" s="211">
        <f>IF(N160="zákl. přenesená",J160,0)</f>
        <v>0</v>
      </c>
      <c r="BH160" s="211">
        <f>IF(N160="sníž. přenesená",J160,0)</f>
        <v>0</v>
      </c>
      <c r="BI160" s="211">
        <f>IF(N160="nulová",J160,0)</f>
        <v>0</v>
      </c>
      <c r="BJ160" s="18" t="s">
        <v>217</v>
      </c>
      <c r="BK160" s="211">
        <f>ROUND(I160*H160,2)</f>
        <v>0</v>
      </c>
      <c r="BL160" s="18" t="s">
        <v>217</v>
      </c>
      <c r="BM160" s="210" t="s">
        <v>513</v>
      </c>
    </row>
    <row r="161" s="2" customFormat="1">
      <c r="A161" s="40"/>
      <c r="B161" s="41"/>
      <c r="C161" s="42"/>
      <c r="D161" s="212" t="s">
        <v>220</v>
      </c>
      <c r="E161" s="42"/>
      <c r="F161" s="213" t="s">
        <v>304</v>
      </c>
      <c r="G161" s="42"/>
      <c r="H161" s="42"/>
      <c r="I161" s="214"/>
      <c r="J161" s="42"/>
      <c r="K161" s="42"/>
      <c r="L161" s="46"/>
      <c r="M161" s="215"/>
      <c r="N161" s="216"/>
      <c r="O161" s="87"/>
      <c r="P161" s="87"/>
      <c r="Q161" s="87"/>
      <c r="R161" s="87"/>
      <c r="S161" s="87"/>
      <c r="T161" s="87"/>
      <c r="U161" s="88"/>
      <c r="V161" s="40"/>
      <c r="W161" s="40"/>
      <c r="X161" s="40"/>
      <c r="Y161" s="40"/>
      <c r="Z161" s="40"/>
      <c r="AA161" s="40"/>
      <c r="AB161" s="40"/>
      <c r="AC161" s="40"/>
      <c r="AD161" s="40"/>
      <c r="AE161" s="40"/>
      <c r="AT161" s="18" t="s">
        <v>220</v>
      </c>
      <c r="AU161" s="18" t="s">
        <v>80</v>
      </c>
    </row>
    <row r="162" s="15" customFormat="1" ht="25.92" customHeight="1">
      <c r="A162" s="15"/>
      <c r="B162" s="260"/>
      <c r="C162" s="261"/>
      <c r="D162" s="262" t="s">
        <v>79</v>
      </c>
      <c r="E162" s="263" t="s">
        <v>327</v>
      </c>
      <c r="F162" s="263" t="s">
        <v>328</v>
      </c>
      <c r="G162" s="261"/>
      <c r="H162" s="261"/>
      <c r="I162" s="264"/>
      <c r="J162" s="265">
        <f>BK162</f>
        <v>0</v>
      </c>
      <c r="K162" s="261"/>
      <c r="L162" s="266"/>
      <c r="M162" s="267"/>
      <c r="N162" s="268"/>
      <c r="O162" s="268"/>
      <c r="P162" s="269">
        <f>P163</f>
        <v>0</v>
      </c>
      <c r="Q162" s="268"/>
      <c r="R162" s="269">
        <f>R163</f>
        <v>0</v>
      </c>
      <c r="S162" s="268"/>
      <c r="T162" s="269">
        <f>T163</f>
        <v>0</v>
      </c>
      <c r="U162" s="270"/>
      <c r="V162" s="15"/>
      <c r="W162" s="15"/>
      <c r="X162" s="15"/>
      <c r="Y162" s="15"/>
      <c r="Z162" s="15"/>
      <c r="AA162" s="15"/>
      <c r="AB162" s="15"/>
      <c r="AC162" s="15"/>
      <c r="AD162" s="15"/>
      <c r="AE162" s="15"/>
      <c r="AR162" s="271" t="s">
        <v>87</v>
      </c>
      <c r="AT162" s="272" t="s">
        <v>79</v>
      </c>
      <c r="AU162" s="272" t="s">
        <v>80</v>
      </c>
      <c r="AY162" s="271" t="s">
        <v>218</v>
      </c>
      <c r="BK162" s="273">
        <f>BK163</f>
        <v>0</v>
      </c>
    </row>
    <row r="163" s="15" customFormat="1" ht="22.8" customHeight="1">
      <c r="A163" s="15"/>
      <c r="B163" s="260"/>
      <c r="C163" s="261"/>
      <c r="D163" s="262" t="s">
        <v>79</v>
      </c>
      <c r="E163" s="274" t="s">
        <v>243</v>
      </c>
      <c r="F163" s="274" t="s">
        <v>329</v>
      </c>
      <c r="G163" s="261"/>
      <c r="H163" s="261"/>
      <c r="I163" s="264"/>
      <c r="J163" s="275">
        <f>BK163</f>
        <v>0</v>
      </c>
      <c r="K163" s="261"/>
      <c r="L163" s="266"/>
      <c r="M163" s="267"/>
      <c r="N163" s="268"/>
      <c r="O163" s="268"/>
      <c r="P163" s="269">
        <f>SUM(P164:P171)</f>
        <v>0</v>
      </c>
      <c r="Q163" s="268"/>
      <c r="R163" s="269">
        <f>SUM(R164:R171)</f>
        <v>0</v>
      </c>
      <c r="S163" s="268"/>
      <c r="T163" s="269">
        <f>SUM(T164:T171)</f>
        <v>0</v>
      </c>
      <c r="U163" s="270"/>
      <c r="V163" s="15"/>
      <c r="W163" s="15"/>
      <c r="X163" s="15"/>
      <c r="Y163" s="15"/>
      <c r="Z163" s="15"/>
      <c r="AA163" s="15"/>
      <c r="AB163" s="15"/>
      <c r="AC163" s="15"/>
      <c r="AD163" s="15"/>
      <c r="AE163" s="15"/>
      <c r="AR163" s="271" t="s">
        <v>87</v>
      </c>
      <c r="AT163" s="272" t="s">
        <v>79</v>
      </c>
      <c r="AU163" s="272" t="s">
        <v>87</v>
      </c>
      <c r="AY163" s="271" t="s">
        <v>218</v>
      </c>
      <c r="BK163" s="273">
        <f>SUM(BK164:BK171)</f>
        <v>0</v>
      </c>
    </row>
    <row r="164" s="2" customFormat="1">
      <c r="A164" s="40"/>
      <c r="B164" s="41"/>
      <c r="C164" s="199" t="s">
        <v>257</v>
      </c>
      <c r="D164" s="199" t="s">
        <v>212</v>
      </c>
      <c r="E164" s="200" t="s">
        <v>255</v>
      </c>
      <c r="F164" s="201" t="s">
        <v>256</v>
      </c>
      <c r="G164" s="202" t="s">
        <v>169</v>
      </c>
      <c r="H164" s="203">
        <v>0.070000000000000007</v>
      </c>
      <c r="I164" s="204"/>
      <c r="J164" s="205">
        <f>ROUND(I164*H164,2)</f>
        <v>0</v>
      </c>
      <c r="K164" s="201" t="s">
        <v>216</v>
      </c>
      <c r="L164" s="46"/>
      <c r="M164" s="206" t="s">
        <v>39</v>
      </c>
      <c r="N164" s="207" t="s">
        <v>53</v>
      </c>
      <c r="O164" s="87"/>
      <c r="P164" s="208">
        <f>O164*H164</f>
        <v>0</v>
      </c>
      <c r="Q164" s="208">
        <v>0</v>
      </c>
      <c r="R164" s="208">
        <f>Q164*H164</f>
        <v>0</v>
      </c>
      <c r="S164" s="208">
        <v>0</v>
      </c>
      <c r="T164" s="208">
        <f>S164*H164</f>
        <v>0</v>
      </c>
      <c r="U164" s="209" t="s">
        <v>39</v>
      </c>
      <c r="V164" s="40"/>
      <c r="W164" s="40"/>
      <c r="X164" s="40"/>
      <c r="Y164" s="40"/>
      <c r="Z164" s="40"/>
      <c r="AA164" s="40"/>
      <c r="AB164" s="40"/>
      <c r="AC164" s="40"/>
      <c r="AD164" s="40"/>
      <c r="AE164" s="40"/>
      <c r="AR164" s="210" t="s">
        <v>217</v>
      </c>
      <c r="AT164" s="210" t="s">
        <v>212</v>
      </c>
      <c r="AU164" s="210" t="s">
        <v>89</v>
      </c>
      <c r="AY164" s="18" t="s">
        <v>218</v>
      </c>
      <c r="BE164" s="211">
        <f>IF(N164="základní",J164,0)</f>
        <v>0</v>
      </c>
      <c r="BF164" s="211">
        <f>IF(N164="snížená",J164,0)</f>
        <v>0</v>
      </c>
      <c r="BG164" s="211">
        <f>IF(N164="zákl. přenesená",J164,0)</f>
        <v>0</v>
      </c>
      <c r="BH164" s="211">
        <f>IF(N164="sníž. přenesená",J164,0)</f>
        <v>0</v>
      </c>
      <c r="BI164" s="211">
        <f>IF(N164="nulová",J164,0)</f>
        <v>0</v>
      </c>
      <c r="BJ164" s="18" t="s">
        <v>217</v>
      </c>
      <c r="BK164" s="211">
        <f>ROUND(I164*H164,2)</f>
        <v>0</v>
      </c>
      <c r="BL164" s="18" t="s">
        <v>217</v>
      </c>
      <c r="BM164" s="210" t="s">
        <v>820</v>
      </c>
    </row>
    <row r="165" s="2" customFormat="1">
      <c r="A165" s="40"/>
      <c r="B165" s="41"/>
      <c r="C165" s="42"/>
      <c r="D165" s="212" t="s">
        <v>220</v>
      </c>
      <c r="E165" s="42"/>
      <c r="F165" s="213" t="s">
        <v>258</v>
      </c>
      <c r="G165" s="42"/>
      <c r="H165" s="42"/>
      <c r="I165" s="214"/>
      <c r="J165" s="42"/>
      <c r="K165" s="42"/>
      <c r="L165" s="46"/>
      <c r="M165" s="215"/>
      <c r="N165" s="216"/>
      <c r="O165" s="87"/>
      <c r="P165" s="87"/>
      <c r="Q165" s="87"/>
      <c r="R165" s="87"/>
      <c r="S165" s="87"/>
      <c r="T165" s="87"/>
      <c r="U165" s="88"/>
      <c r="V165" s="40"/>
      <c r="W165" s="40"/>
      <c r="X165" s="40"/>
      <c r="Y165" s="40"/>
      <c r="Z165" s="40"/>
      <c r="AA165" s="40"/>
      <c r="AB165" s="40"/>
      <c r="AC165" s="40"/>
      <c r="AD165" s="40"/>
      <c r="AE165" s="40"/>
      <c r="AT165" s="18" t="s">
        <v>220</v>
      </c>
      <c r="AU165" s="18" t="s">
        <v>89</v>
      </c>
    </row>
    <row r="166" s="12" customFormat="1">
      <c r="A166" s="12"/>
      <c r="B166" s="217"/>
      <c r="C166" s="218"/>
      <c r="D166" s="212" t="s">
        <v>222</v>
      </c>
      <c r="E166" s="219" t="s">
        <v>39</v>
      </c>
      <c r="F166" s="220" t="s">
        <v>821</v>
      </c>
      <c r="G166" s="218"/>
      <c r="H166" s="221">
        <v>0.070000000000000007</v>
      </c>
      <c r="I166" s="222"/>
      <c r="J166" s="218"/>
      <c r="K166" s="218"/>
      <c r="L166" s="223"/>
      <c r="M166" s="224"/>
      <c r="N166" s="225"/>
      <c r="O166" s="225"/>
      <c r="P166" s="225"/>
      <c r="Q166" s="225"/>
      <c r="R166" s="225"/>
      <c r="S166" s="225"/>
      <c r="T166" s="225"/>
      <c r="U166" s="226"/>
      <c r="V166" s="12"/>
      <c r="W166" s="12"/>
      <c r="X166" s="12"/>
      <c r="Y166" s="12"/>
      <c r="Z166" s="12"/>
      <c r="AA166" s="12"/>
      <c r="AB166" s="12"/>
      <c r="AC166" s="12"/>
      <c r="AD166" s="12"/>
      <c r="AE166" s="12"/>
      <c r="AT166" s="227" t="s">
        <v>222</v>
      </c>
      <c r="AU166" s="227" t="s">
        <v>89</v>
      </c>
      <c r="AV166" s="12" t="s">
        <v>89</v>
      </c>
      <c r="AW166" s="12" t="s">
        <v>41</v>
      </c>
      <c r="AX166" s="12" t="s">
        <v>80</v>
      </c>
      <c r="AY166" s="227" t="s">
        <v>218</v>
      </c>
    </row>
    <row r="167" s="13" customFormat="1">
      <c r="A167" s="13"/>
      <c r="B167" s="228"/>
      <c r="C167" s="229"/>
      <c r="D167" s="212" t="s">
        <v>222</v>
      </c>
      <c r="E167" s="230" t="s">
        <v>39</v>
      </c>
      <c r="F167" s="231" t="s">
        <v>224</v>
      </c>
      <c r="G167" s="229"/>
      <c r="H167" s="232">
        <v>0.070000000000000007</v>
      </c>
      <c r="I167" s="233"/>
      <c r="J167" s="229"/>
      <c r="K167" s="229"/>
      <c r="L167" s="234"/>
      <c r="M167" s="235"/>
      <c r="N167" s="236"/>
      <c r="O167" s="236"/>
      <c r="P167" s="236"/>
      <c r="Q167" s="236"/>
      <c r="R167" s="236"/>
      <c r="S167" s="236"/>
      <c r="T167" s="236"/>
      <c r="U167" s="237"/>
      <c r="V167" s="13"/>
      <c r="W167" s="13"/>
      <c r="X167" s="13"/>
      <c r="Y167" s="13"/>
      <c r="Z167" s="13"/>
      <c r="AA167" s="13"/>
      <c r="AB167" s="13"/>
      <c r="AC167" s="13"/>
      <c r="AD167" s="13"/>
      <c r="AE167" s="13"/>
      <c r="AT167" s="238" t="s">
        <v>222</v>
      </c>
      <c r="AU167" s="238" t="s">
        <v>89</v>
      </c>
      <c r="AV167" s="13" t="s">
        <v>217</v>
      </c>
      <c r="AW167" s="13" t="s">
        <v>41</v>
      </c>
      <c r="AX167" s="13" t="s">
        <v>87</v>
      </c>
      <c r="AY167" s="238" t="s">
        <v>218</v>
      </c>
    </row>
    <row r="168" s="2" customFormat="1">
      <c r="A168" s="40"/>
      <c r="B168" s="41"/>
      <c r="C168" s="199" t="s">
        <v>390</v>
      </c>
      <c r="D168" s="199" t="s">
        <v>212</v>
      </c>
      <c r="E168" s="200" t="s">
        <v>822</v>
      </c>
      <c r="F168" s="201" t="s">
        <v>823</v>
      </c>
      <c r="G168" s="202" t="s">
        <v>273</v>
      </c>
      <c r="H168" s="203">
        <v>70</v>
      </c>
      <c r="I168" s="204"/>
      <c r="J168" s="205">
        <f>ROUND(I168*H168,2)</f>
        <v>0</v>
      </c>
      <c r="K168" s="201" t="s">
        <v>216</v>
      </c>
      <c r="L168" s="46"/>
      <c r="M168" s="206" t="s">
        <v>39</v>
      </c>
      <c r="N168" s="207" t="s">
        <v>53</v>
      </c>
      <c r="O168" s="87"/>
      <c r="P168" s="208">
        <f>O168*H168</f>
        <v>0</v>
      </c>
      <c r="Q168" s="208">
        <v>0</v>
      </c>
      <c r="R168" s="208">
        <f>Q168*H168</f>
        <v>0</v>
      </c>
      <c r="S168" s="208">
        <v>0</v>
      </c>
      <c r="T168" s="208">
        <f>S168*H168</f>
        <v>0</v>
      </c>
      <c r="U168" s="209" t="s">
        <v>39</v>
      </c>
      <c r="V168" s="40"/>
      <c r="W168" s="40"/>
      <c r="X168" s="40"/>
      <c r="Y168" s="40"/>
      <c r="Z168" s="40"/>
      <c r="AA168" s="40"/>
      <c r="AB168" s="40"/>
      <c r="AC168" s="40"/>
      <c r="AD168" s="40"/>
      <c r="AE168" s="40"/>
      <c r="AR168" s="210" t="s">
        <v>217</v>
      </c>
      <c r="AT168" s="210" t="s">
        <v>212</v>
      </c>
      <c r="AU168" s="210" t="s">
        <v>89</v>
      </c>
      <c r="AY168" s="18" t="s">
        <v>218</v>
      </c>
      <c r="BE168" s="211">
        <f>IF(N168="základní",J168,0)</f>
        <v>0</v>
      </c>
      <c r="BF168" s="211">
        <f>IF(N168="snížená",J168,0)</f>
        <v>0</v>
      </c>
      <c r="BG168" s="211">
        <f>IF(N168="zákl. přenesená",J168,0)</f>
        <v>0</v>
      </c>
      <c r="BH168" s="211">
        <f>IF(N168="sníž. přenesená",J168,0)</f>
        <v>0</v>
      </c>
      <c r="BI168" s="211">
        <f>IF(N168="nulová",J168,0)</f>
        <v>0</v>
      </c>
      <c r="BJ168" s="18" t="s">
        <v>217</v>
      </c>
      <c r="BK168" s="211">
        <f>ROUND(I168*H168,2)</f>
        <v>0</v>
      </c>
      <c r="BL168" s="18" t="s">
        <v>217</v>
      </c>
      <c r="BM168" s="210" t="s">
        <v>824</v>
      </c>
    </row>
    <row r="169" s="2" customFormat="1">
      <c r="A169" s="40"/>
      <c r="B169" s="41"/>
      <c r="C169" s="42"/>
      <c r="D169" s="212" t="s">
        <v>220</v>
      </c>
      <c r="E169" s="42"/>
      <c r="F169" s="213" t="s">
        <v>825</v>
      </c>
      <c r="G169" s="42"/>
      <c r="H169" s="42"/>
      <c r="I169" s="214"/>
      <c r="J169" s="42"/>
      <c r="K169" s="42"/>
      <c r="L169" s="46"/>
      <c r="M169" s="215"/>
      <c r="N169" s="216"/>
      <c r="O169" s="87"/>
      <c r="P169" s="87"/>
      <c r="Q169" s="87"/>
      <c r="R169" s="87"/>
      <c r="S169" s="87"/>
      <c r="T169" s="87"/>
      <c r="U169" s="88"/>
      <c r="V169" s="40"/>
      <c r="W169" s="40"/>
      <c r="X169" s="40"/>
      <c r="Y169" s="40"/>
      <c r="Z169" s="40"/>
      <c r="AA169" s="40"/>
      <c r="AB169" s="40"/>
      <c r="AC169" s="40"/>
      <c r="AD169" s="40"/>
      <c r="AE169" s="40"/>
      <c r="AT169" s="18" t="s">
        <v>220</v>
      </c>
      <c r="AU169" s="18" t="s">
        <v>89</v>
      </c>
    </row>
    <row r="170" s="12" customFormat="1">
      <c r="A170" s="12"/>
      <c r="B170" s="217"/>
      <c r="C170" s="218"/>
      <c r="D170" s="212" t="s">
        <v>222</v>
      </c>
      <c r="E170" s="219" t="s">
        <v>39</v>
      </c>
      <c r="F170" s="220" t="s">
        <v>812</v>
      </c>
      <c r="G170" s="218"/>
      <c r="H170" s="221">
        <v>70</v>
      </c>
      <c r="I170" s="222"/>
      <c r="J170" s="218"/>
      <c r="K170" s="218"/>
      <c r="L170" s="223"/>
      <c r="M170" s="224"/>
      <c r="N170" s="225"/>
      <c r="O170" s="225"/>
      <c r="P170" s="225"/>
      <c r="Q170" s="225"/>
      <c r="R170" s="225"/>
      <c r="S170" s="225"/>
      <c r="T170" s="225"/>
      <c r="U170" s="226"/>
      <c r="V170" s="12"/>
      <c r="W170" s="12"/>
      <c r="X170" s="12"/>
      <c r="Y170" s="12"/>
      <c r="Z170" s="12"/>
      <c r="AA170" s="12"/>
      <c r="AB170" s="12"/>
      <c r="AC170" s="12"/>
      <c r="AD170" s="12"/>
      <c r="AE170" s="12"/>
      <c r="AT170" s="227" t="s">
        <v>222</v>
      </c>
      <c r="AU170" s="227" t="s">
        <v>89</v>
      </c>
      <c r="AV170" s="12" t="s">
        <v>89</v>
      </c>
      <c r="AW170" s="12" t="s">
        <v>41</v>
      </c>
      <c r="AX170" s="12" t="s">
        <v>80</v>
      </c>
      <c r="AY170" s="227" t="s">
        <v>218</v>
      </c>
    </row>
    <row r="171" s="13" customFormat="1">
      <c r="A171" s="13"/>
      <c r="B171" s="228"/>
      <c r="C171" s="229"/>
      <c r="D171" s="212" t="s">
        <v>222</v>
      </c>
      <c r="E171" s="230" t="s">
        <v>39</v>
      </c>
      <c r="F171" s="231" t="s">
        <v>224</v>
      </c>
      <c r="G171" s="229"/>
      <c r="H171" s="232">
        <v>70</v>
      </c>
      <c r="I171" s="233"/>
      <c r="J171" s="229"/>
      <c r="K171" s="229"/>
      <c r="L171" s="234"/>
      <c r="M171" s="276"/>
      <c r="N171" s="277"/>
      <c r="O171" s="277"/>
      <c r="P171" s="277"/>
      <c r="Q171" s="277"/>
      <c r="R171" s="277"/>
      <c r="S171" s="277"/>
      <c r="T171" s="277"/>
      <c r="U171" s="278"/>
      <c r="V171" s="13"/>
      <c r="W171" s="13"/>
      <c r="X171" s="13"/>
      <c r="Y171" s="13"/>
      <c r="Z171" s="13"/>
      <c r="AA171" s="13"/>
      <c r="AB171" s="13"/>
      <c r="AC171" s="13"/>
      <c r="AD171" s="13"/>
      <c r="AE171" s="13"/>
      <c r="AT171" s="238" t="s">
        <v>222</v>
      </c>
      <c r="AU171" s="238" t="s">
        <v>89</v>
      </c>
      <c r="AV171" s="13" t="s">
        <v>217</v>
      </c>
      <c r="AW171" s="13" t="s">
        <v>41</v>
      </c>
      <c r="AX171" s="13" t="s">
        <v>87</v>
      </c>
      <c r="AY171" s="238" t="s">
        <v>218</v>
      </c>
    </row>
    <row r="172" s="2" customFormat="1" ht="6.96" customHeight="1">
      <c r="A172" s="40"/>
      <c r="B172" s="62"/>
      <c r="C172" s="63"/>
      <c r="D172" s="63"/>
      <c r="E172" s="63"/>
      <c r="F172" s="63"/>
      <c r="G172" s="63"/>
      <c r="H172" s="63"/>
      <c r="I172" s="63"/>
      <c r="J172" s="63"/>
      <c r="K172" s="63"/>
      <c r="L172" s="46"/>
      <c r="M172" s="40"/>
      <c r="O172" s="40"/>
      <c r="P172" s="40"/>
      <c r="Q172" s="40"/>
      <c r="R172" s="40"/>
      <c r="S172" s="40"/>
      <c r="T172" s="40"/>
      <c r="U172" s="40"/>
      <c r="V172" s="40"/>
      <c r="W172" s="40"/>
      <c r="X172" s="40"/>
      <c r="Y172" s="40"/>
      <c r="Z172" s="40"/>
      <c r="AA172" s="40"/>
      <c r="AB172" s="40"/>
      <c r="AC172" s="40"/>
      <c r="AD172" s="40"/>
      <c r="AE172" s="40"/>
    </row>
  </sheetData>
  <sheetProtection sheet="1" autoFilter="0" formatColumns="0" formatRows="0" objects="1" scenarios="1" spinCount="100000" saltValue="oXU2TgheirShhTL6+i8lt0W/17gCVB/zzgKxcrSp7gRugwmqeCmg2kU6n3bE0iW1vBlajnTU8UhWaWOc+M68Pw==" hashValue="DqKFElSilRGR/RP36iPIHv3Wyd+JLmO62hfc1dUg4JyIoCrntrFAjNUXyUWwOFHLldan3HhO6cJ4judvcgkw2g==" algorithmName="SHA-512" password="CDD6"/>
  <autoFilter ref="C86:K17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173</v>
      </c>
      <c r="L4" s="21"/>
      <c r="M4" s="145" t="s">
        <v>10</v>
      </c>
      <c r="AT4" s="18" t="s">
        <v>41</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185</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826</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tr">
        <f>IF('Rekapitulace zakázky'!AN19="","",'Rekapitulace zakázky'!AN19)</f>
        <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tr">
        <f>IF('Rekapitulace zakázky'!E20="","",'Rekapitulace zakázky'!E20)</f>
        <v>Ing.Horák Jiří, horak@spravazeleznic.cz, 602155923</v>
      </c>
      <c r="F26" s="40"/>
      <c r="G26" s="40"/>
      <c r="H26" s="40"/>
      <c r="I26" s="146" t="s">
        <v>34</v>
      </c>
      <c r="J26" s="136" t="str">
        <f>IF('Rekapitulace zakázky'!AN20="","",'Rekapitulace zakázky'!AN20)</f>
        <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ROUND((SUM(BE87:BE169)),  2)</f>
        <v>0</v>
      </c>
      <c r="G35" s="40"/>
      <c r="H35" s="40"/>
      <c r="I35" s="161">
        <v>0.20999999999999999</v>
      </c>
      <c r="J35" s="160">
        <f>ROUND(((SUM(BE87:BE169))*I35),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ROUND((SUM(BF87:BF169)),  2)</f>
        <v>0</v>
      </c>
      <c r="G36" s="40"/>
      <c r="H36" s="40"/>
      <c r="I36" s="161">
        <v>0.14999999999999999</v>
      </c>
      <c r="J36" s="160">
        <f>ROUND(((SUM(BF87:BF169))*I36),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ROUND((SUM(BG87:BG169)),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ROUND((SUM(BH87:BH169)),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ROUND((SUM(BI87:BI169)),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185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Č15 - 1.SK, spojka 19ab-25</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Ing.Horák Jiří, horak@spravazeleznic.cz,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194</v>
      </c>
      <c r="E64" s="181"/>
      <c r="F64" s="181"/>
      <c r="G64" s="181"/>
      <c r="H64" s="181"/>
      <c r="I64" s="181"/>
      <c r="J64" s="182">
        <f>J160</f>
        <v>0</v>
      </c>
      <c r="K64" s="179"/>
      <c r="L64" s="183"/>
      <c r="S64" s="9"/>
      <c r="T64" s="9"/>
      <c r="U64" s="9"/>
      <c r="V64" s="9"/>
      <c r="W64" s="9"/>
      <c r="X64" s="9"/>
      <c r="Y64" s="9"/>
      <c r="Z64" s="9"/>
      <c r="AA64" s="9"/>
      <c r="AB64" s="9"/>
      <c r="AC64" s="9"/>
      <c r="AD64" s="9"/>
      <c r="AE64" s="9"/>
    </row>
    <row r="65" hidden="1" s="10" customFormat="1" ht="19.92" customHeight="1">
      <c r="A65" s="10"/>
      <c r="B65" s="184"/>
      <c r="C65" s="128"/>
      <c r="D65" s="185" t="s">
        <v>195</v>
      </c>
      <c r="E65" s="186"/>
      <c r="F65" s="186"/>
      <c r="G65" s="186"/>
      <c r="H65" s="186"/>
      <c r="I65" s="186"/>
      <c r="J65" s="187">
        <f>J161</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198</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26.25" customHeight="1">
      <c r="A75" s="40"/>
      <c r="B75" s="41"/>
      <c r="C75" s="42"/>
      <c r="D75" s="42"/>
      <c r="E75" s="173" t="str">
        <f>E7</f>
        <v>Oprava kolejí a výhybek v žst. Úpořiny - změna1 po prohlídce staveniště</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184</v>
      </c>
      <c r="D76" s="23"/>
      <c r="E76" s="23"/>
      <c r="F76" s="23"/>
      <c r="G76" s="23"/>
      <c r="H76" s="23"/>
      <c r="I76" s="23"/>
      <c r="J76" s="23"/>
      <c r="K76" s="23"/>
      <c r="L76" s="21"/>
    </row>
    <row r="77" s="2" customFormat="1" ht="16.5" customHeight="1">
      <c r="A77" s="40"/>
      <c r="B77" s="41"/>
      <c r="C77" s="42"/>
      <c r="D77" s="42"/>
      <c r="E77" s="173" t="s">
        <v>185</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186</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Č15 - 1.SK, spojka 19ab-25</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ŽST Úpořiny</v>
      </c>
      <c r="G81" s="42"/>
      <c r="H81" s="42"/>
      <c r="I81" s="33" t="s">
        <v>24</v>
      </c>
      <c r="J81" s="75" t="str">
        <f>IF(J14="","",J14)</f>
        <v>27. 1. 2021</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železnic, státní organizac</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40.05" customHeight="1">
      <c r="A84" s="40"/>
      <c r="B84" s="41"/>
      <c r="C84" s="33" t="s">
        <v>36</v>
      </c>
      <c r="D84" s="42"/>
      <c r="E84" s="42"/>
      <c r="F84" s="28" t="str">
        <f>IF(E20="","",E20)</f>
        <v>Vyplň údaj</v>
      </c>
      <c r="G84" s="42"/>
      <c r="H84" s="42"/>
      <c r="I84" s="33" t="s">
        <v>42</v>
      </c>
      <c r="J84" s="38" t="str">
        <f>E26</f>
        <v>Ing.Horák Jiří, horak@spravazeleznic.cz, 602155923</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199</v>
      </c>
      <c r="D86" s="192" t="s">
        <v>65</v>
      </c>
      <c r="E86" s="192" t="s">
        <v>61</v>
      </c>
      <c r="F86" s="192" t="s">
        <v>62</v>
      </c>
      <c r="G86" s="192" t="s">
        <v>200</v>
      </c>
      <c r="H86" s="192" t="s">
        <v>201</v>
      </c>
      <c r="I86" s="192" t="s">
        <v>202</v>
      </c>
      <c r="J86" s="192" t="s">
        <v>192</v>
      </c>
      <c r="K86" s="193" t="s">
        <v>203</v>
      </c>
      <c r="L86" s="194"/>
      <c r="M86" s="95" t="s">
        <v>39</v>
      </c>
      <c r="N86" s="96" t="s">
        <v>50</v>
      </c>
      <c r="O86" s="96" t="s">
        <v>204</v>
      </c>
      <c r="P86" s="96" t="s">
        <v>205</v>
      </c>
      <c r="Q86" s="96" t="s">
        <v>206</v>
      </c>
      <c r="R86" s="96" t="s">
        <v>207</v>
      </c>
      <c r="S86" s="96" t="s">
        <v>208</v>
      </c>
      <c r="T86" s="96" t="s">
        <v>209</v>
      </c>
      <c r="U86" s="97" t="s">
        <v>210</v>
      </c>
      <c r="V86" s="189"/>
      <c r="W86" s="189"/>
      <c r="X86" s="189"/>
      <c r="Y86" s="189"/>
      <c r="Z86" s="189"/>
      <c r="AA86" s="189"/>
      <c r="AB86" s="189"/>
      <c r="AC86" s="189"/>
      <c r="AD86" s="189"/>
      <c r="AE86" s="189"/>
    </row>
    <row r="87" s="2" customFormat="1" ht="22.8" customHeight="1">
      <c r="A87" s="40"/>
      <c r="B87" s="41"/>
      <c r="C87" s="102" t="s">
        <v>211</v>
      </c>
      <c r="D87" s="42"/>
      <c r="E87" s="42"/>
      <c r="F87" s="42"/>
      <c r="G87" s="42"/>
      <c r="H87" s="42"/>
      <c r="I87" s="42"/>
      <c r="J87" s="195">
        <f>BK87</f>
        <v>0</v>
      </c>
      <c r="K87" s="42"/>
      <c r="L87" s="46"/>
      <c r="M87" s="98"/>
      <c r="N87" s="196"/>
      <c r="O87" s="99"/>
      <c r="P87" s="197">
        <f>P88+SUM(P89:P160)</f>
        <v>0</v>
      </c>
      <c r="Q87" s="99"/>
      <c r="R87" s="197">
        <f>R88+SUM(R89:R160)</f>
        <v>456.98625924999999</v>
      </c>
      <c r="S87" s="99"/>
      <c r="T87" s="197">
        <f>T88+SUM(T89:T160)</f>
        <v>0</v>
      </c>
      <c r="U87" s="100"/>
      <c r="V87" s="40"/>
      <c r="W87" s="40"/>
      <c r="X87" s="40"/>
      <c r="Y87" s="40"/>
      <c r="Z87" s="40"/>
      <c r="AA87" s="40"/>
      <c r="AB87" s="40"/>
      <c r="AC87" s="40"/>
      <c r="AD87" s="40"/>
      <c r="AE87" s="40"/>
      <c r="AT87" s="18" t="s">
        <v>79</v>
      </c>
      <c r="AU87" s="18" t="s">
        <v>193</v>
      </c>
      <c r="BK87" s="198">
        <f>BK88+SUM(BK89:BK160)</f>
        <v>0</v>
      </c>
    </row>
    <row r="88" s="2" customFormat="1">
      <c r="A88" s="40"/>
      <c r="B88" s="41"/>
      <c r="C88" s="199" t="s">
        <v>87</v>
      </c>
      <c r="D88" s="199" t="s">
        <v>212</v>
      </c>
      <c r="E88" s="200" t="s">
        <v>797</v>
      </c>
      <c r="F88" s="201" t="s">
        <v>798</v>
      </c>
      <c r="G88" s="202" t="s">
        <v>169</v>
      </c>
      <c r="H88" s="203">
        <v>0.11600000000000001</v>
      </c>
      <c r="I88" s="204"/>
      <c r="J88" s="205">
        <f>ROUND(I88*H88,2)</f>
        <v>0</v>
      </c>
      <c r="K88" s="201" t="s">
        <v>216</v>
      </c>
      <c r="L88" s="46"/>
      <c r="M88" s="206" t="s">
        <v>39</v>
      </c>
      <c r="N88" s="207" t="s">
        <v>53</v>
      </c>
      <c r="O88" s="87"/>
      <c r="P88" s="208">
        <f>O88*H88</f>
        <v>0</v>
      </c>
      <c r="Q88" s="208">
        <v>0</v>
      </c>
      <c r="R88" s="208">
        <f>Q88*H88</f>
        <v>0</v>
      </c>
      <c r="S88" s="208">
        <v>0</v>
      </c>
      <c r="T88" s="208">
        <f>S88*H88</f>
        <v>0</v>
      </c>
      <c r="U88" s="209" t="s">
        <v>39</v>
      </c>
      <c r="V88" s="40"/>
      <c r="W88" s="40"/>
      <c r="X88" s="40"/>
      <c r="Y88" s="40"/>
      <c r="Z88" s="40"/>
      <c r="AA88" s="40"/>
      <c r="AB88" s="40"/>
      <c r="AC88" s="40"/>
      <c r="AD88" s="40"/>
      <c r="AE88" s="40"/>
      <c r="AR88" s="210" t="s">
        <v>217</v>
      </c>
      <c r="AT88" s="210" t="s">
        <v>212</v>
      </c>
      <c r="AU88" s="210" t="s">
        <v>80</v>
      </c>
      <c r="AY88" s="18" t="s">
        <v>218</v>
      </c>
      <c r="BE88" s="211">
        <f>IF(N88="základní",J88,0)</f>
        <v>0</v>
      </c>
      <c r="BF88" s="211">
        <f>IF(N88="snížená",J88,0)</f>
        <v>0</v>
      </c>
      <c r="BG88" s="211">
        <f>IF(N88="zákl. přenesená",J88,0)</f>
        <v>0</v>
      </c>
      <c r="BH88" s="211">
        <f>IF(N88="sníž. přenesená",J88,0)</f>
        <v>0</v>
      </c>
      <c r="BI88" s="211">
        <f>IF(N88="nulová",J88,0)</f>
        <v>0</v>
      </c>
      <c r="BJ88" s="18" t="s">
        <v>217</v>
      </c>
      <c r="BK88" s="211">
        <f>ROUND(I88*H88,2)</f>
        <v>0</v>
      </c>
      <c r="BL88" s="18" t="s">
        <v>217</v>
      </c>
      <c r="BM88" s="210" t="s">
        <v>89</v>
      </c>
    </row>
    <row r="89" s="2" customFormat="1">
      <c r="A89" s="40"/>
      <c r="B89" s="41"/>
      <c r="C89" s="42"/>
      <c r="D89" s="212" t="s">
        <v>220</v>
      </c>
      <c r="E89" s="42"/>
      <c r="F89" s="213" t="s">
        <v>799</v>
      </c>
      <c r="G89" s="42"/>
      <c r="H89" s="42"/>
      <c r="I89" s="214"/>
      <c r="J89" s="42"/>
      <c r="K89" s="42"/>
      <c r="L89" s="46"/>
      <c r="M89" s="215"/>
      <c r="N89" s="216"/>
      <c r="O89" s="87"/>
      <c r="P89" s="87"/>
      <c r="Q89" s="87"/>
      <c r="R89" s="87"/>
      <c r="S89" s="87"/>
      <c r="T89" s="87"/>
      <c r="U89" s="88"/>
      <c r="V89" s="40"/>
      <c r="W89" s="40"/>
      <c r="X89" s="40"/>
      <c r="Y89" s="40"/>
      <c r="Z89" s="40"/>
      <c r="AA89" s="40"/>
      <c r="AB89" s="40"/>
      <c r="AC89" s="40"/>
      <c r="AD89" s="40"/>
      <c r="AE89" s="40"/>
      <c r="AT89" s="18" t="s">
        <v>220</v>
      </c>
      <c r="AU89" s="18" t="s">
        <v>80</v>
      </c>
    </row>
    <row r="90" s="2" customFormat="1">
      <c r="A90" s="40"/>
      <c r="B90" s="41"/>
      <c r="C90" s="42"/>
      <c r="D90" s="212" t="s">
        <v>234</v>
      </c>
      <c r="E90" s="42"/>
      <c r="F90" s="239" t="s">
        <v>827</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234</v>
      </c>
      <c r="AU90" s="18" t="s">
        <v>80</v>
      </c>
    </row>
    <row r="91" s="2" customFormat="1" ht="16.5" customHeight="1">
      <c r="A91" s="40"/>
      <c r="B91" s="41"/>
      <c r="C91" s="199" t="s">
        <v>89</v>
      </c>
      <c r="D91" s="199" t="s">
        <v>212</v>
      </c>
      <c r="E91" s="200" t="s">
        <v>336</v>
      </c>
      <c r="F91" s="201" t="s">
        <v>337</v>
      </c>
      <c r="G91" s="202" t="s">
        <v>338</v>
      </c>
      <c r="H91" s="203">
        <v>225</v>
      </c>
      <c r="I91" s="204"/>
      <c r="J91" s="205">
        <f>ROUND(I91*H91,2)</f>
        <v>0</v>
      </c>
      <c r="K91" s="201" t="s">
        <v>216</v>
      </c>
      <c r="L91" s="46"/>
      <c r="M91" s="206" t="s">
        <v>39</v>
      </c>
      <c r="N91" s="207"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217</v>
      </c>
      <c r="AT91" s="210" t="s">
        <v>212</v>
      </c>
      <c r="AU91" s="210" t="s">
        <v>80</v>
      </c>
      <c r="AY91" s="18" t="s">
        <v>218</v>
      </c>
      <c r="BE91" s="211">
        <f>IF(N91="základní",J91,0)</f>
        <v>0</v>
      </c>
      <c r="BF91" s="211">
        <f>IF(N91="snížená",J91,0)</f>
        <v>0</v>
      </c>
      <c r="BG91" s="211">
        <f>IF(N91="zákl. přenesená",J91,0)</f>
        <v>0</v>
      </c>
      <c r="BH91" s="211">
        <f>IF(N91="sníž. přenesená",J91,0)</f>
        <v>0</v>
      </c>
      <c r="BI91" s="211">
        <f>IF(N91="nulová",J91,0)</f>
        <v>0</v>
      </c>
      <c r="BJ91" s="18" t="s">
        <v>217</v>
      </c>
      <c r="BK91" s="211">
        <f>ROUND(I91*H91,2)</f>
        <v>0</v>
      </c>
      <c r="BL91" s="18" t="s">
        <v>217</v>
      </c>
      <c r="BM91" s="210" t="s">
        <v>217</v>
      </c>
    </row>
    <row r="92" s="2" customFormat="1">
      <c r="A92" s="40"/>
      <c r="B92" s="41"/>
      <c r="C92" s="42"/>
      <c r="D92" s="212" t="s">
        <v>220</v>
      </c>
      <c r="E92" s="42"/>
      <c r="F92" s="213" t="s">
        <v>340</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220</v>
      </c>
      <c r="AU92" s="18" t="s">
        <v>80</v>
      </c>
    </row>
    <row r="93" s="2" customFormat="1" ht="16.5" customHeight="1">
      <c r="A93" s="40"/>
      <c r="B93" s="41"/>
      <c r="C93" s="199" t="s">
        <v>229</v>
      </c>
      <c r="D93" s="199" t="s">
        <v>212</v>
      </c>
      <c r="E93" s="200" t="s">
        <v>230</v>
      </c>
      <c r="F93" s="201" t="s">
        <v>231</v>
      </c>
      <c r="G93" s="202" t="s">
        <v>169</v>
      </c>
      <c r="H93" s="203">
        <v>0.23200000000000001</v>
      </c>
      <c r="I93" s="204"/>
      <c r="J93" s="205">
        <f>ROUND(I93*H93,2)</f>
        <v>0</v>
      </c>
      <c r="K93" s="201" t="s">
        <v>216</v>
      </c>
      <c r="L93" s="46"/>
      <c r="M93" s="206" t="s">
        <v>39</v>
      </c>
      <c r="N93" s="207"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217</v>
      </c>
      <c r="AT93" s="210" t="s">
        <v>212</v>
      </c>
      <c r="AU93" s="210" t="s">
        <v>80</v>
      </c>
      <c r="AY93" s="18" t="s">
        <v>218</v>
      </c>
      <c r="BE93" s="211">
        <f>IF(N93="základní",J93,0)</f>
        <v>0</v>
      </c>
      <c r="BF93" s="211">
        <f>IF(N93="snížená",J93,0)</f>
        <v>0</v>
      </c>
      <c r="BG93" s="211">
        <f>IF(N93="zákl. přenesená",J93,0)</f>
        <v>0</v>
      </c>
      <c r="BH93" s="211">
        <f>IF(N93="sníž. přenesená",J93,0)</f>
        <v>0</v>
      </c>
      <c r="BI93" s="211">
        <f>IF(N93="nulová",J93,0)</f>
        <v>0</v>
      </c>
      <c r="BJ93" s="18" t="s">
        <v>217</v>
      </c>
      <c r="BK93" s="211">
        <f>ROUND(I93*H93,2)</f>
        <v>0</v>
      </c>
      <c r="BL93" s="18" t="s">
        <v>217</v>
      </c>
      <c r="BM93" s="210" t="s">
        <v>248</v>
      </c>
    </row>
    <row r="94" s="2" customFormat="1">
      <c r="A94" s="40"/>
      <c r="B94" s="41"/>
      <c r="C94" s="42"/>
      <c r="D94" s="212" t="s">
        <v>220</v>
      </c>
      <c r="E94" s="42"/>
      <c r="F94" s="213" t="s">
        <v>233</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220</v>
      </c>
      <c r="AU94" s="18" t="s">
        <v>80</v>
      </c>
    </row>
    <row r="95" s="2" customFormat="1">
      <c r="A95" s="40"/>
      <c r="B95" s="41"/>
      <c r="C95" s="199" t="s">
        <v>217</v>
      </c>
      <c r="D95" s="199" t="s">
        <v>212</v>
      </c>
      <c r="E95" s="200" t="s">
        <v>801</v>
      </c>
      <c r="F95" s="201" t="s">
        <v>802</v>
      </c>
      <c r="G95" s="202" t="s">
        <v>169</v>
      </c>
      <c r="H95" s="203">
        <v>0.11</v>
      </c>
      <c r="I95" s="204"/>
      <c r="J95" s="205">
        <f>ROUND(I95*H95,2)</f>
        <v>0</v>
      </c>
      <c r="K95" s="201" t="s">
        <v>216</v>
      </c>
      <c r="L95" s="46"/>
      <c r="M95" s="206" t="s">
        <v>39</v>
      </c>
      <c r="N95" s="207" t="s">
        <v>53</v>
      </c>
      <c r="O95" s="87"/>
      <c r="P95" s="208">
        <f>O95*H95</f>
        <v>0</v>
      </c>
      <c r="Q95" s="208">
        <v>0</v>
      </c>
      <c r="R95" s="208">
        <f>Q95*H95</f>
        <v>0</v>
      </c>
      <c r="S95" s="208">
        <v>0</v>
      </c>
      <c r="T95" s="208">
        <f>S95*H95</f>
        <v>0</v>
      </c>
      <c r="U95" s="209" t="s">
        <v>39</v>
      </c>
      <c r="V95" s="40"/>
      <c r="W95" s="40"/>
      <c r="X95" s="40"/>
      <c r="Y95" s="40"/>
      <c r="Z95" s="40"/>
      <c r="AA95" s="40"/>
      <c r="AB95" s="40"/>
      <c r="AC95" s="40"/>
      <c r="AD95" s="40"/>
      <c r="AE95" s="40"/>
      <c r="AR95" s="210" t="s">
        <v>217</v>
      </c>
      <c r="AT95" s="210" t="s">
        <v>212</v>
      </c>
      <c r="AU95" s="210" t="s">
        <v>80</v>
      </c>
      <c r="AY95" s="18" t="s">
        <v>218</v>
      </c>
      <c r="BE95" s="211">
        <f>IF(N95="základní",J95,0)</f>
        <v>0</v>
      </c>
      <c r="BF95" s="211">
        <f>IF(N95="snížená",J95,0)</f>
        <v>0</v>
      </c>
      <c r="BG95" s="211">
        <f>IF(N95="zákl. přenesená",J95,0)</f>
        <v>0</v>
      </c>
      <c r="BH95" s="211">
        <f>IF(N95="sníž. přenesená",J95,0)</f>
        <v>0</v>
      </c>
      <c r="BI95" s="211">
        <f>IF(N95="nulová",J95,0)</f>
        <v>0</v>
      </c>
      <c r="BJ95" s="18" t="s">
        <v>217</v>
      </c>
      <c r="BK95" s="211">
        <f>ROUND(I95*H95,2)</f>
        <v>0</v>
      </c>
      <c r="BL95" s="18" t="s">
        <v>217</v>
      </c>
      <c r="BM95" s="210" t="s">
        <v>219</v>
      </c>
    </row>
    <row r="96" s="2" customFormat="1">
      <c r="A96" s="40"/>
      <c r="B96" s="41"/>
      <c r="C96" s="42"/>
      <c r="D96" s="212" t="s">
        <v>220</v>
      </c>
      <c r="E96" s="42"/>
      <c r="F96" s="213" t="s">
        <v>803</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220</v>
      </c>
      <c r="AU96" s="18" t="s">
        <v>80</v>
      </c>
    </row>
    <row r="97" s="2" customFormat="1">
      <c r="A97" s="40"/>
      <c r="B97" s="41"/>
      <c r="C97" s="199" t="s">
        <v>243</v>
      </c>
      <c r="D97" s="199" t="s">
        <v>212</v>
      </c>
      <c r="E97" s="200" t="s">
        <v>805</v>
      </c>
      <c r="F97" s="201" t="s">
        <v>806</v>
      </c>
      <c r="G97" s="202" t="s">
        <v>169</v>
      </c>
      <c r="H97" s="203">
        <v>0.11</v>
      </c>
      <c r="I97" s="204"/>
      <c r="J97" s="205">
        <f>ROUND(I97*H97,2)</f>
        <v>0</v>
      </c>
      <c r="K97" s="201" t="s">
        <v>216</v>
      </c>
      <c r="L97" s="46"/>
      <c r="M97" s="206" t="s">
        <v>39</v>
      </c>
      <c r="N97" s="207" t="s">
        <v>53</v>
      </c>
      <c r="O97" s="87"/>
      <c r="P97" s="208">
        <f>O97*H97</f>
        <v>0</v>
      </c>
      <c r="Q97" s="208">
        <v>0</v>
      </c>
      <c r="R97" s="208">
        <f>Q97*H97</f>
        <v>0</v>
      </c>
      <c r="S97" s="208">
        <v>0</v>
      </c>
      <c r="T97" s="208">
        <f>S97*H97</f>
        <v>0</v>
      </c>
      <c r="U97" s="209" t="s">
        <v>39</v>
      </c>
      <c r="V97" s="40"/>
      <c r="W97" s="40"/>
      <c r="X97" s="40"/>
      <c r="Y97" s="40"/>
      <c r="Z97" s="40"/>
      <c r="AA97" s="40"/>
      <c r="AB97" s="40"/>
      <c r="AC97" s="40"/>
      <c r="AD97" s="40"/>
      <c r="AE97" s="40"/>
      <c r="AR97" s="210" t="s">
        <v>217</v>
      </c>
      <c r="AT97" s="210" t="s">
        <v>212</v>
      </c>
      <c r="AU97" s="210" t="s">
        <v>80</v>
      </c>
      <c r="AY97" s="18" t="s">
        <v>218</v>
      </c>
      <c r="BE97" s="211">
        <f>IF(N97="základní",J97,0)</f>
        <v>0</v>
      </c>
      <c r="BF97" s="211">
        <f>IF(N97="snížená",J97,0)</f>
        <v>0</v>
      </c>
      <c r="BG97" s="211">
        <f>IF(N97="zákl. přenesená",J97,0)</f>
        <v>0</v>
      </c>
      <c r="BH97" s="211">
        <f>IF(N97="sníž. přenesená",J97,0)</f>
        <v>0</v>
      </c>
      <c r="BI97" s="211">
        <f>IF(N97="nulová",J97,0)</f>
        <v>0</v>
      </c>
      <c r="BJ97" s="18" t="s">
        <v>217</v>
      </c>
      <c r="BK97" s="211">
        <f>ROUND(I97*H97,2)</f>
        <v>0</v>
      </c>
      <c r="BL97" s="18" t="s">
        <v>217</v>
      </c>
      <c r="BM97" s="210" t="s">
        <v>227</v>
      </c>
    </row>
    <row r="98" s="2" customFormat="1">
      <c r="A98" s="40"/>
      <c r="B98" s="41"/>
      <c r="C98" s="42"/>
      <c r="D98" s="212" t="s">
        <v>220</v>
      </c>
      <c r="E98" s="42"/>
      <c r="F98" s="213" t="s">
        <v>807</v>
      </c>
      <c r="G98" s="42"/>
      <c r="H98" s="42"/>
      <c r="I98" s="214"/>
      <c r="J98" s="42"/>
      <c r="K98" s="42"/>
      <c r="L98" s="46"/>
      <c r="M98" s="215"/>
      <c r="N98" s="216"/>
      <c r="O98" s="87"/>
      <c r="P98" s="87"/>
      <c r="Q98" s="87"/>
      <c r="R98" s="87"/>
      <c r="S98" s="87"/>
      <c r="T98" s="87"/>
      <c r="U98" s="88"/>
      <c r="V98" s="40"/>
      <c r="W98" s="40"/>
      <c r="X98" s="40"/>
      <c r="Y98" s="40"/>
      <c r="Z98" s="40"/>
      <c r="AA98" s="40"/>
      <c r="AB98" s="40"/>
      <c r="AC98" s="40"/>
      <c r="AD98" s="40"/>
      <c r="AE98" s="40"/>
      <c r="AT98" s="18" t="s">
        <v>220</v>
      </c>
      <c r="AU98" s="18" t="s">
        <v>80</v>
      </c>
    </row>
    <row r="99" s="2" customFormat="1" ht="16.5" customHeight="1">
      <c r="A99" s="40"/>
      <c r="B99" s="41"/>
      <c r="C99" s="199" t="s">
        <v>248</v>
      </c>
      <c r="D99" s="199" t="s">
        <v>212</v>
      </c>
      <c r="E99" s="200" t="s">
        <v>249</v>
      </c>
      <c r="F99" s="201" t="s">
        <v>250</v>
      </c>
      <c r="G99" s="202" t="s">
        <v>239</v>
      </c>
      <c r="H99" s="203">
        <v>4</v>
      </c>
      <c r="I99" s="204"/>
      <c r="J99" s="205">
        <f>ROUND(I99*H99,2)</f>
        <v>0</v>
      </c>
      <c r="K99" s="201" t="s">
        <v>216</v>
      </c>
      <c r="L99" s="46"/>
      <c r="M99" s="206" t="s">
        <v>39</v>
      </c>
      <c r="N99" s="207" t="s">
        <v>53</v>
      </c>
      <c r="O99" s="87"/>
      <c r="P99" s="208">
        <f>O99*H99</f>
        <v>0</v>
      </c>
      <c r="Q99" s="208">
        <v>0</v>
      </c>
      <c r="R99" s="208">
        <f>Q99*H99</f>
        <v>0</v>
      </c>
      <c r="S99" s="208">
        <v>0</v>
      </c>
      <c r="T99" s="208">
        <f>S99*H99</f>
        <v>0</v>
      </c>
      <c r="U99" s="209" t="s">
        <v>39</v>
      </c>
      <c r="V99" s="40"/>
      <c r="W99" s="40"/>
      <c r="X99" s="40"/>
      <c r="Y99" s="40"/>
      <c r="Z99" s="40"/>
      <c r="AA99" s="40"/>
      <c r="AB99" s="40"/>
      <c r="AC99" s="40"/>
      <c r="AD99" s="40"/>
      <c r="AE99" s="40"/>
      <c r="AR99" s="210" t="s">
        <v>217</v>
      </c>
      <c r="AT99" s="210" t="s">
        <v>212</v>
      </c>
      <c r="AU99" s="210" t="s">
        <v>80</v>
      </c>
      <c r="AY99" s="18" t="s">
        <v>218</v>
      </c>
      <c r="BE99" s="211">
        <f>IF(N99="základní",J99,0)</f>
        <v>0</v>
      </c>
      <c r="BF99" s="211">
        <f>IF(N99="snížená",J99,0)</f>
        <v>0</v>
      </c>
      <c r="BG99" s="211">
        <f>IF(N99="zákl. přenesená",J99,0)</f>
        <v>0</v>
      </c>
      <c r="BH99" s="211">
        <f>IF(N99="sníž. přenesená",J99,0)</f>
        <v>0</v>
      </c>
      <c r="BI99" s="211">
        <f>IF(N99="nulová",J99,0)</f>
        <v>0</v>
      </c>
      <c r="BJ99" s="18" t="s">
        <v>217</v>
      </c>
      <c r="BK99" s="211">
        <f>ROUND(I99*H99,2)</f>
        <v>0</v>
      </c>
      <c r="BL99" s="18" t="s">
        <v>217</v>
      </c>
      <c r="BM99" s="210" t="s">
        <v>232</v>
      </c>
    </row>
    <row r="100" s="2" customFormat="1">
      <c r="A100" s="40"/>
      <c r="B100" s="41"/>
      <c r="C100" s="42"/>
      <c r="D100" s="212" t="s">
        <v>220</v>
      </c>
      <c r="E100" s="42"/>
      <c r="F100" s="213" t="s">
        <v>252</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220</v>
      </c>
      <c r="AU100" s="18" t="s">
        <v>80</v>
      </c>
    </row>
    <row r="101" s="2" customFormat="1">
      <c r="A101" s="40"/>
      <c r="B101" s="41"/>
      <c r="C101" s="199" t="s">
        <v>254</v>
      </c>
      <c r="D101" s="199" t="s">
        <v>212</v>
      </c>
      <c r="E101" s="200" t="s">
        <v>352</v>
      </c>
      <c r="F101" s="201" t="s">
        <v>353</v>
      </c>
      <c r="G101" s="202" t="s">
        <v>169</v>
      </c>
      <c r="H101" s="203">
        <v>0.11</v>
      </c>
      <c r="I101" s="204"/>
      <c r="J101" s="205">
        <f>ROUND(I101*H101,2)</f>
        <v>0</v>
      </c>
      <c r="K101" s="201" t="s">
        <v>216</v>
      </c>
      <c r="L101" s="46"/>
      <c r="M101" s="206" t="s">
        <v>39</v>
      </c>
      <c r="N101" s="207" t="s">
        <v>53</v>
      </c>
      <c r="O101" s="87"/>
      <c r="P101" s="208">
        <f>O101*H101</f>
        <v>0</v>
      </c>
      <c r="Q101" s="208">
        <v>0</v>
      </c>
      <c r="R101" s="208">
        <f>Q101*H101</f>
        <v>0</v>
      </c>
      <c r="S101" s="208">
        <v>0</v>
      </c>
      <c r="T101" s="208">
        <f>S101*H101</f>
        <v>0</v>
      </c>
      <c r="U101" s="209" t="s">
        <v>39</v>
      </c>
      <c r="V101" s="40"/>
      <c r="W101" s="40"/>
      <c r="X101" s="40"/>
      <c r="Y101" s="40"/>
      <c r="Z101" s="40"/>
      <c r="AA101" s="40"/>
      <c r="AB101" s="40"/>
      <c r="AC101" s="40"/>
      <c r="AD101" s="40"/>
      <c r="AE101" s="40"/>
      <c r="AR101" s="210" t="s">
        <v>217</v>
      </c>
      <c r="AT101" s="210" t="s">
        <v>212</v>
      </c>
      <c r="AU101" s="210" t="s">
        <v>80</v>
      </c>
      <c r="AY101" s="18" t="s">
        <v>218</v>
      </c>
      <c r="BE101" s="211">
        <f>IF(N101="základní",J101,0)</f>
        <v>0</v>
      </c>
      <c r="BF101" s="211">
        <f>IF(N101="snížená",J101,0)</f>
        <v>0</v>
      </c>
      <c r="BG101" s="211">
        <f>IF(N101="zákl. přenesená",J101,0)</f>
        <v>0</v>
      </c>
      <c r="BH101" s="211">
        <f>IF(N101="sníž. přenesená",J101,0)</f>
        <v>0</v>
      </c>
      <c r="BI101" s="211">
        <f>IF(N101="nulová",J101,0)</f>
        <v>0</v>
      </c>
      <c r="BJ101" s="18" t="s">
        <v>217</v>
      </c>
      <c r="BK101" s="211">
        <f>ROUND(I101*H101,2)</f>
        <v>0</v>
      </c>
      <c r="BL101" s="18" t="s">
        <v>217</v>
      </c>
      <c r="BM101" s="210" t="s">
        <v>240</v>
      </c>
    </row>
    <row r="102" s="2" customFormat="1">
      <c r="A102" s="40"/>
      <c r="B102" s="41"/>
      <c r="C102" s="42"/>
      <c r="D102" s="212" t="s">
        <v>220</v>
      </c>
      <c r="E102" s="42"/>
      <c r="F102" s="213" t="s">
        <v>355</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220</v>
      </c>
      <c r="AU102" s="18" t="s">
        <v>80</v>
      </c>
    </row>
    <row r="103" s="2" customFormat="1">
      <c r="A103" s="40"/>
      <c r="B103" s="41"/>
      <c r="C103" s="42"/>
      <c r="D103" s="212" t="s">
        <v>234</v>
      </c>
      <c r="E103" s="42"/>
      <c r="F103" s="239" t="s">
        <v>463</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234</v>
      </c>
      <c r="AU103" s="18" t="s">
        <v>80</v>
      </c>
    </row>
    <row r="104" s="2" customFormat="1">
      <c r="A104" s="40"/>
      <c r="B104" s="41"/>
      <c r="C104" s="199" t="s">
        <v>219</v>
      </c>
      <c r="D104" s="199" t="s">
        <v>212</v>
      </c>
      <c r="E104" s="200" t="s">
        <v>828</v>
      </c>
      <c r="F104" s="201" t="s">
        <v>829</v>
      </c>
      <c r="G104" s="202" t="s">
        <v>263</v>
      </c>
      <c r="H104" s="203">
        <v>4</v>
      </c>
      <c r="I104" s="204"/>
      <c r="J104" s="205">
        <f>ROUND(I104*H104,2)</f>
        <v>0</v>
      </c>
      <c r="K104" s="201" t="s">
        <v>216</v>
      </c>
      <c r="L104" s="46"/>
      <c r="M104" s="206" t="s">
        <v>39</v>
      </c>
      <c r="N104" s="207" t="s">
        <v>53</v>
      </c>
      <c r="O104" s="87"/>
      <c r="P104" s="208">
        <f>O104*H104</f>
        <v>0</v>
      </c>
      <c r="Q104" s="208">
        <v>0</v>
      </c>
      <c r="R104" s="208">
        <f>Q104*H104</f>
        <v>0</v>
      </c>
      <c r="S104" s="208">
        <v>0</v>
      </c>
      <c r="T104" s="208">
        <f>S104*H104</f>
        <v>0</v>
      </c>
      <c r="U104" s="209" t="s">
        <v>39</v>
      </c>
      <c r="V104" s="40"/>
      <c r="W104" s="40"/>
      <c r="X104" s="40"/>
      <c r="Y104" s="40"/>
      <c r="Z104" s="40"/>
      <c r="AA104" s="40"/>
      <c r="AB104" s="40"/>
      <c r="AC104" s="40"/>
      <c r="AD104" s="40"/>
      <c r="AE104" s="40"/>
      <c r="AR104" s="210" t="s">
        <v>217</v>
      </c>
      <c r="AT104" s="210" t="s">
        <v>212</v>
      </c>
      <c r="AU104" s="210" t="s">
        <v>80</v>
      </c>
      <c r="AY104" s="18" t="s">
        <v>218</v>
      </c>
      <c r="BE104" s="211">
        <f>IF(N104="základní",J104,0)</f>
        <v>0</v>
      </c>
      <c r="BF104" s="211">
        <f>IF(N104="snížená",J104,0)</f>
        <v>0</v>
      </c>
      <c r="BG104" s="211">
        <f>IF(N104="zákl. přenesená",J104,0)</f>
        <v>0</v>
      </c>
      <c r="BH104" s="211">
        <f>IF(N104="sníž. přenesená",J104,0)</f>
        <v>0</v>
      </c>
      <c r="BI104" s="211">
        <f>IF(N104="nulová",J104,0)</f>
        <v>0</v>
      </c>
      <c r="BJ104" s="18" t="s">
        <v>217</v>
      </c>
      <c r="BK104" s="211">
        <f>ROUND(I104*H104,2)</f>
        <v>0</v>
      </c>
      <c r="BL104" s="18" t="s">
        <v>217</v>
      </c>
      <c r="BM104" s="210" t="s">
        <v>246</v>
      </c>
    </row>
    <row r="105" s="2" customFormat="1">
      <c r="A105" s="40"/>
      <c r="B105" s="41"/>
      <c r="C105" s="42"/>
      <c r="D105" s="212" t="s">
        <v>220</v>
      </c>
      <c r="E105" s="42"/>
      <c r="F105" s="213" t="s">
        <v>830</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220</v>
      </c>
      <c r="AU105" s="18" t="s">
        <v>80</v>
      </c>
    </row>
    <row r="106" s="2" customFormat="1">
      <c r="A106" s="40"/>
      <c r="B106" s="41"/>
      <c r="C106" s="199" t="s">
        <v>266</v>
      </c>
      <c r="D106" s="199" t="s">
        <v>212</v>
      </c>
      <c r="E106" s="200" t="s">
        <v>809</v>
      </c>
      <c r="F106" s="201" t="s">
        <v>810</v>
      </c>
      <c r="G106" s="202" t="s">
        <v>273</v>
      </c>
      <c r="H106" s="203">
        <v>220</v>
      </c>
      <c r="I106" s="204"/>
      <c r="J106" s="205">
        <f>ROUND(I106*H106,2)</f>
        <v>0</v>
      </c>
      <c r="K106" s="201" t="s">
        <v>216</v>
      </c>
      <c r="L106" s="46"/>
      <c r="M106" s="206" t="s">
        <v>39</v>
      </c>
      <c r="N106" s="207" t="s">
        <v>53</v>
      </c>
      <c r="O106" s="87"/>
      <c r="P106" s="208">
        <f>O106*H106</f>
        <v>0</v>
      </c>
      <c r="Q106" s="208">
        <v>0</v>
      </c>
      <c r="R106" s="208">
        <f>Q106*H106</f>
        <v>0</v>
      </c>
      <c r="S106" s="208">
        <v>0</v>
      </c>
      <c r="T106" s="208">
        <f>S106*H106</f>
        <v>0</v>
      </c>
      <c r="U106" s="209" t="s">
        <v>39</v>
      </c>
      <c r="V106" s="40"/>
      <c r="W106" s="40"/>
      <c r="X106" s="40"/>
      <c r="Y106" s="40"/>
      <c r="Z106" s="40"/>
      <c r="AA106" s="40"/>
      <c r="AB106" s="40"/>
      <c r="AC106" s="40"/>
      <c r="AD106" s="40"/>
      <c r="AE106" s="40"/>
      <c r="AR106" s="210" t="s">
        <v>217</v>
      </c>
      <c r="AT106" s="210" t="s">
        <v>212</v>
      </c>
      <c r="AU106" s="210" t="s">
        <v>80</v>
      </c>
      <c r="AY106" s="18" t="s">
        <v>218</v>
      </c>
      <c r="BE106" s="211">
        <f>IF(N106="základní",J106,0)</f>
        <v>0</v>
      </c>
      <c r="BF106" s="211">
        <f>IF(N106="snížená",J106,0)</f>
        <v>0</v>
      </c>
      <c r="BG106" s="211">
        <f>IF(N106="zákl. přenesená",J106,0)</f>
        <v>0</v>
      </c>
      <c r="BH106" s="211">
        <f>IF(N106="sníž. přenesená",J106,0)</f>
        <v>0</v>
      </c>
      <c r="BI106" s="211">
        <f>IF(N106="nulová",J106,0)</f>
        <v>0</v>
      </c>
      <c r="BJ106" s="18" t="s">
        <v>217</v>
      </c>
      <c r="BK106" s="211">
        <f>ROUND(I106*H106,2)</f>
        <v>0</v>
      </c>
      <c r="BL106" s="18" t="s">
        <v>217</v>
      </c>
      <c r="BM106" s="210" t="s">
        <v>318</v>
      </c>
    </row>
    <row r="107" s="2" customFormat="1">
      <c r="A107" s="40"/>
      <c r="B107" s="41"/>
      <c r="C107" s="42"/>
      <c r="D107" s="212" t="s">
        <v>220</v>
      </c>
      <c r="E107" s="42"/>
      <c r="F107" s="213" t="s">
        <v>811</v>
      </c>
      <c r="G107" s="42"/>
      <c r="H107" s="42"/>
      <c r="I107" s="214"/>
      <c r="J107" s="42"/>
      <c r="K107" s="42"/>
      <c r="L107" s="46"/>
      <c r="M107" s="215"/>
      <c r="N107" s="216"/>
      <c r="O107" s="87"/>
      <c r="P107" s="87"/>
      <c r="Q107" s="87"/>
      <c r="R107" s="87"/>
      <c r="S107" s="87"/>
      <c r="T107" s="87"/>
      <c r="U107" s="88"/>
      <c r="V107" s="40"/>
      <c r="W107" s="40"/>
      <c r="X107" s="40"/>
      <c r="Y107" s="40"/>
      <c r="Z107" s="40"/>
      <c r="AA107" s="40"/>
      <c r="AB107" s="40"/>
      <c r="AC107" s="40"/>
      <c r="AD107" s="40"/>
      <c r="AE107" s="40"/>
      <c r="AT107" s="18" t="s">
        <v>220</v>
      </c>
      <c r="AU107" s="18" t="s">
        <v>80</v>
      </c>
    </row>
    <row r="108" s="12" customFormat="1">
      <c r="A108" s="12"/>
      <c r="B108" s="217"/>
      <c r="C108" s="218"/>
      <c r="D108" s="212" t="s">
        <v>222</v>
      </c>
      <c r="E108" s="219" t="s">
        <v>39</v>
      </c>
      <c r="F108" s="220" t="s">
        <v>831</v>
      </c>
      <c r="G108" s="218"/>
      <c r="H108" s="221">
        <v>220</v>
      </c>
      <c r="I108" s="222"/>
      <c r="J108" s="218"/>
      <c r="K108" s="218"/>
      <c r="L108" s="223"/>
      <c r="M108" s="224"/>
      <c r="N108" s="225"/>
      <c r="O108" s="225"/>
      <c r="P108" s="225"/>
      <c r="Q108" s="225"/>
      <c r="R108" s="225"/>
      <c r="S108" s="225"/>
      <c r="T108" s="225"/>
      <c r="U108" s="226"/>
      <c r="V108" s="12"/>
      <c r="W108" s="12"/>
      <c r="X108" s="12"/>
      <c r="Y108" s="12"/>
      <c r="Z108" s="12"/>
      <c r="AA108" s="12"/>
      <c r="AB108" s="12"/>
      <c r="AC108" s="12"/>
      <c r="AD108" s="12"/>
      <c r="AE108" s="12"/>
      <c r="AT108" s="227" t="s">
        <v>222</v>
      </c>
      <c r="AU108" s="227" t="s">
        <v>80</v>
      </c>
      <c r="AV108" s="12" t="s">
        <v>89</v>
      </c>
      <c r="AW108" s="12" t="s">
        <v>41</v>
      </c>
      <c r="AX108" s="12" t="s">
        <v>80</v>
      </c>
      <c r="AY108" s="227" t="s">
        <v>218</v>
      </c>
    </row>
    <row r="109" s="13" customFormat="1">
      <c r="A109" s="13"/>
      <c r="B109" s="228"/>
      <c r="C109" s="229"/>
      <c r="D109" s="212" t="s">
        <v>222</v>
      </c>
      <c r="E109" s="230" t="s">
        <v>39</v>
      </c>
      <c r="F109" s="231" t="s">
        <v>224</v>
      </c>
      <c r="G109" s="229"/>
      <c r="H109" s="232">
        <v>220</v>
      </c>
      <c r="I109" s="233"/>
      <c r="J109" s="229"/>
      <c r="K109" s="229"/>
      <c r="L109" s="234"/>
      <c r="M109" s="235"/>
      <c r="N109" s="236"/>
      <c r="O109" s="236"/>
      <c r="P109" s="236"/>
      <c r="Q109" s="236"/>
      <c r="R109" s="236"/>
      <c r="S109" s="236"/>
      <c r="T109" s="236"/>
      <c r="U109" s="237"/>
      <c r="V109" s="13"/>
      <c r="W109" s="13"/>
      <c r="X109" s="13"/>
      <c r="Y109" s="13"/>
      <c r="Z109" s="13"/>
      <c r="AA109" s="13"/>
      <c r="AB109" s="13"/>
      <c r="AC109" s="13"/>
      <c r="AD109" s="13"/>
      <c r="AE109" s="13"/>
      <c r="AT109" s="238" t="s">
        <v>222</v>
      </c>
      <c r="AU109" s="238" t="s">
        <v>80</v>
      </c>
      <c r="AV109" s="13" t="s">
        <v>217</v>
      </c>
      <c r="AW109" s="13" t="s">
        <v>41</v>
      </c>
      <c r="AX109" s="13" t="s">
        <v>87</v>
      </c>
      <c r="AY109" s="238" t="s">
        <v>218</v>
      </c>
    </row>
    <row r="110" s="2" customFormat="1" ht="21.75" customHeight="1">
      <c r="A110" s="40"/>
      <c r="B110" s="41"/>
      <c r="C110" s="199" t="s">
        <v>227</v>
      </c>
      <c r="D110" s="199" t="s">
        <v>212</v>
      </c>
      <c r="E110" s="200" t="s">
        <v>506</v>
      </c>
      <c r="F110" s="201" t="s">
        <v>733</v>
      </c>
      <c r="G110" s="202" t="s">
        <v>239</v>
      </c>
      <c r="H110" s="203">
        <v>1</v>
      </c>
      <c r="I110" s="204"/>
      <c r="J110" s="205">
        <f>ROUND(I110*H110,2)</f>
        <v>0</v>
      </c>
      <c r="K110" s="201" t="s">
        <v>216</v>
      </c>
      <c r="L110" s="46"/>
      <c r="M110" s="206" t="s">
        <v>39</v>
      </c>
      <c r="N110" s="207" t="s">
        <v>53</v>
      </c>
      <c r="O110" s="87"/>
      <c r="P110" s="208">
        <f>O110*H110</f>
        <v>0</v>
      </c>
      <c r="Q110" s="208">
        <v>0</v>
      </c>
      <c r="R110" s="208">
        <f>Q110*H110</f>
        <v>0</v>
      </c>
      <c r="S110" s="208">
        <v>0</v>
      </c>
      <c r="T110" s="208">
        <f>S110*H110</f>
        <v>0</v>
      </c>
      <c r="U110" s="209" t="s">
        <v>39</v>
      </c>
      <c r="V110" s="40"/>
      <c r="W110" s="40"/>
      <c r="X110" s="40"/>
      <c r="Y110" s="40"/>
      <c r="Z110" s="40"/>
      <c r="AA110" s="40"/>
      <c r="AB110" s="40"/>
      <c r="AC110" s="40"/>
      <c r="AD110" s="40"/>
      <c r="AE110" s="40"/>
      <c r="AR110" s="210" t="s">
        <v>217</v>
      </c>
      <c r="AT110" s="210" t="s">
        <v>212</v>
      </c>
      <c r="AU110" s="210" t="s">
        <v>80</v>
      </c>
      <c r="AY110" s="18" t="s">
        <v>218</v>
      </c>
      <c r="BE110" s="211">
        <f>IF(N110="základní",J110,0)</f>
        <v>0</v>
      </c>
      <c r="BF110" s="211">
        <f>IF(N110="snížená",J110,0)</f>
        <v>0</v>
      </c>
      <c r="BG110" s="211">
        <f>IF(N110="zákl. přenesená",J110,0)</f>
        <v>0</v>
      </c>
      <c r="BH110" s="211">
        <f>IF(N110="sníž. přenesená",J110,0)</f>
        <v>0</v>
      </c>
      <c r="BI110" s="211">
        <f>IF(N110="nulová",J110,0)</f>
        <v>0</v>
      </c>
      <c r="BJ110" s="18" t="s">
        <v>217</v>
      </c>
      <c r="BK110" s="211">
        <f>ROUND(I110*H110,2)</f>
        <v>0</v>
      </c>
      <c r="BL110" s="18" t="s">
        <v>217</v>
      </c>
      <c r="BM110" s="210" t="s">
        <v>330</v>
      </c>
    </row>
    <row r="111" s="2" customFormat="1">
      <c r="A111" s="40"/>
      <c r="B111" s="41"/>
      <c r="C111" s="42"/>
      <c r="D111" s="212" t="s">
        <v>220</v>
      </c>
      <c r="E111" s="42"/>
      <c r="F111" s="213" t="s">
        <v>507</v>
      </c>
      <c r="G111" s="42"/>
      <c r="H111" s="42"/>
      <c r="I111" s="214"/>
      <c r="J111" s="42"/>
      <c r="K111" s="42"/>
      <c r="L111" s="46"/>
      <c r="M111" s="215"/>
      <c r="N111" s="216"/>
      <c r="O111" s="87"/>
      <c r="P111" s="87"/>
      <c r="Q111" s="87"/>
      <c r="R111" s="87"/>
      <c r="S111" s="87"/>
      <c r="T111" s="87"/>
      <c r="U111" s="88"/>
      <c r="V111" s="40"/>
      <c r="W111" s="40"/>
      <c r="X111" s="40"/>
      <c r="Y111" s="40"/>
      <c r="Z111" s="40"/>
      <c r="AA111" s="40"/>
      <c r="AB111" s="40"/>
      <c r="AC111" s="40"/>
      <c r="AD111" s="40"/>
      <c r="AE111" s="40"/>
      <c r="AT111" s="18" t="s">
        <v>220</v>
      </c>
      <c r="AU111" s="18" t="s">
        <v>80</v>
      </c>
    </row>
    <row r="112" s="2" customFormat="1" ht="21.75" customHeight="1">
      <c r="A112" s="40"/>
      <c r="B112" s="41"/>
      <c r="C112" s="199" t="s">
        <v>278</v>
      </c>
      <c r="D112" s="199" t="s">
        <v>212</v>
      </c>
      <c r="E112" s="200" t="s">
        <v>508</v>
      </c>
      <c r="F112" s="201" t="s">
        <v>734</v>
      </c>
      <c r="G112" s="202" t="s">
        <v>239</v>
      </c>
      <c r="H112" s="203">
        <v>1</v>
      </c>
      <c r="I112" s="204"/>
      <c r="J112" s="205">
        <f>ROUND(I112*H112,2)</f>
        <v>0</v>
      </c>
      <c r="K112" s="201" t="s">
        <v>216</v>
      </c>
      <c r="L112" s="46"/>
      <c r="M112" s="206" t="s">
        <v>39</v>
      </c>
      <c r="N112" s="207" t="s">
        <v>53</v>
      </c>
      <c r="O112" s="87"/>
      <c r="P112" s="208">
        <f>O112*H112</f>
        <v>0</v>
      </c>
      <c r="Q112" s="208">
        <v>0</v>
      </c>
      <c r="R112" s="208">
        <f>Q112*H112</f>
        <v>0</v>
      </c>
      <c r="S112" s="208">
        <v>0</v>
      </c>
      <c r="T112" s="208">
        <f>S112*H112</f>
        <v>0</v>
      </c>
      <c r="U112" s="209" t="s">
        <v>39</v>
      </c>
      <c r="V112" s="40"/>
      <c r="W112" s="40"/>
      <c r="X112" s="40"/>
      <c r="Y112" s="40"/>
      <c r="Z112" s="40"/>
      <c r="AA112" s="40"/>
      <c r="AB112" s="40"/>
      <c r="AC112" s="40"/>
      <c r="AD112" s="40"/>
      <c r="AE112" s="40"/>
      <c r="AR112" s="210" t="s">
        <v>217</v>
      </c>
      <c r="AT112" s="210" t="s">
        <v>212</v>
      </c>
      <c r="AU112" s="210" t="s">
        <v>80</v>
      </c>
      <c r="AY112" s="18" t="s">
        <v>218</v>
      </c>
      <c r="BE112" s="211">
        <f>IF(N112="základní",J112,0)</f>
        <v>0</v>
      </c>
      <c r="BF112" s="211">
        <f>IF(N112="snížená",J112,0)</f>
        <v>0</v>
      </c>
      <c r="BG112" s="211">
        <f>IF(N112="zákl. přenesená",J112,0)</f>
        <v>0</v>
      </c>
      <c r="BH112" s="211">
        <f>IF(N112="sníž. přenesená",J112,0)</f>
        <v>0</v>
      </c>
      <c r="BI112" s="211">
        <f>IF(N112="nulová",J112,0)</f>
        <v>0</v>
      </c>
      <c r="BJ112" s="18" t="s">
        <v>217</v>
      </c>
      <c r="BK112" s="211">
        <f>ROUND(I112*H112,2)</f>
        <v>0</v>
      </c>
      <c r="BL112" s="18" t="s">
        <v>217</v>
      </c>
      <c r="BM112" s="210" t="s">
        <v>251</v>
      </c>
    </row>
    <row r="113" s="2" customFormat="1">
      <c r="A113" s="40"/>
      <c r="B113" s="41"/>
      <c r="C113" s="42"/>
      <c r="D113" s="212" t="s">
        <v>220</v>
      </c>
      <c r="E113" s="42"/>
      <c r="F113" s="213" t="s">
        <v>509</v>
      </c>
      <c r="G113" s="42"/>
      <c r="H113" s="42"/>
      <c r="I113" s="214"/>
      <c r="J113" s="42"/>
      <c r="K113" s="42"/>
      <c r="L113" s="46"/>
      <c r="M113" s="215"/>
      <c r="N113" s="216"/>
      <c r="O113" s="87"/>
      <c r="P113" s="87"/>
      <c r="Q113" s="87"/>
      <c r="R113" s="87"/>
      <c r="S113" s="87"/>
      <c r="T113" s="87"/>
      <c r="U113" s="88"/>
      <c r="V113" s="40"/>
      <c r="W113" s="40"/>
      <c r="X113" s="40"/>
      <c r="Y113" s="40"/>
      <c r="Z113" s="40"/>
      <c r="AA113" s="40"/>
      <c r="AB113" s="40"/>
      <c r="AC113" s="40"/>
      <c r="AD113" s="40"/>
      <c r="AE113" s="40"/>
      <c r="AT113" s="18" t="s">
        <v>220</v>
      </c>
      <c r="AU113" s="18" t="s">
        <v>80</v>
      </c>
    </row>
    <row r="114" s="2" customFormat="1">
      <c r="A114" s="40"/>
      <c r="B114" s="41"/>
      <c r="C114" s="199" t="s">
        <v>232</v>
      </c>
      <c r="D114" s="199" t="s">
        <v>212</v>
      </c>
      <c r="E114" s="200" t="s">
        <v>515</v>
      </c>
      <c r="F114" s="201" t="s">
        <v>813</v>
      </c>
      <c r="G114" s="202" t="s">
        <v>179</v>
      </c>
      <c r="H114" s="203">
        <v>69.850999999999999</v>
      </c>
      <c r="I114" s="204"/>
      <c r="J114" s="205">
        <f>ROUND(I114*H114,2)</f>
        <v>0</v>
      </c>
      <c r="K114" s="201" t="s">
        <v>216</v>
      </c>
      <c r="L114" s="46"/>
      <c r="M114" s="206" t="s">
        <v>39</v>
      </c>
      <c r="N114" s="207" t="s">
        <v>53</v>
      </c>
      <c r="O114" s="87"/>
      <c r="P114" s="208">
        <f>O114*H114</f>
        <v>0</v>
      </c>
      <c r="Q114" s="208">
        <v>0</v>
      </c>
      <c r="R114" s="208">
        <f>Q114*H114</f>
        <v>0</v>
      </c>
      <c r="S114" s="208">
        <v>0</v>
      </c>
      <c r="T114" s="208">
        <f>S114*H114</f>
        <v>0</v>
      </c>
      <c r="U114" s="209" t="s">
        <v>39</v>
      </c>
      <c r="V114" s="40"/>
      <c r="W114" s="40"/>
      <c r="X114" s="40"/>
      <c r="Y114" s="40"/>
      <c r="Z114" s="40"/>
      <c r="AA114" s="40"/>
      <c r="AB114" s="40"/>
      <c r="AC114" s="40"/>
      <c r="AD114" s="40"/>
      <c r="AE114" s="40"/>
      <c r="AR114" s="210" t="s">
        <v>217</v>
      </c>
      <c r="AT114" s="210" t="s">
        <v>212</v>
      </c>
      <c r="AU114" s="210" t="s">
        <v>80</v>
      </c>
      <c r="AY114" s="18" t="s">
        <v>218</v>
      </c>
      <c r="BE114" s="211">
        <f>IF(N114="základní",J114,0)</f>
        <v>0</v>
      </c>
      <c r="BF114" s="211">
        <f>IF(N114="snížená",J114,0)</f>
        <v>0</v>
      </c>
      <c r="BG114" s="211">
        <f>IF(N114="zákl. přenesená",J114,0)</f>
        <v>0</v>
      </c>
      <c r="BH114" s="211">
        <f>IF(N114="sníž. přenesená",J114,0)</f>
        <v>0</v>
      </c>
      <c r="BI114" s="211">
        <f>IF(N114="nulová",J114,0)</f>
        <v>0</v>
      </c>
      <c r="BJ114" s="18" t="s">
        <v>217</v>
      </c>
      <c r="BK114" s="211">
        <f>ROUND(I114*H114,2)</f>
        <v>0</v>
      </c>
      <c r="BL114" s="18" t="s">
        <v>217</v>
      </c>
      <c r="BM114" s="210" t="s">
        <v>351</v>
      </c>
    </row>
    <row r="115" s="2" customFormat="1">
      <c r="A115" s="40"/>
      <c r="B115" s="41"/>
      <c r="C115" s="42"/>
      <c r="D115" s="212" t="s">
        <v>220</v>
      </c>
      <c r="E115" s="42"/>
      <c r="F115" s="213" t="s">
        <v>518</v>
      </c>
      <c r="G115" s="42"/>
      <c r="H115" s="42"/>
      <c r="I115" s="214"/>
      <c r="J115" s="42"/>
      <c r="K115" s="42"/>
      <c r="L115" s="46"/>
      <c r="M115" s="215"/>
      <c r="N115" s="216"/>
      <c r="O115" s="87"/>
      <c r="P115" s="87"/>
      <c r="Q115" s="87"/>
      <c r="R115" s="87"/>
      <c r="S115" s="87"/>
      <c r="T115" s="87"/>
      <c r="U115" s="88"/>
      <c r="V115" s="40"/>
      <c r="W115" s="40"/>
      <c r="X115" s="40"/>
      <c r="Y115" s="40"/>
      <c r="Z115" s="40"/>
      <c r="AA115" s="40"/>
      <c r="AB115" s="40"/>
      <c r="AC115" s="40"/>
      <c r="AD115" s="40"/>
      <c r="AE115" s="40"/>
      <c r="AT115" s="18" t="s">
        <v>220</v>
      </c>
      <c r="AU115" s="18" t="s">
        <v>80</v>
      </c>
    </row>
    <row r="116" s="2" customFormat="1">
      <c r="A116" s="40"/>
      <c r="B116" s="41"/>
      <c r="C116" s="42"/>
      <c r="D116" s="212" t="s">
        <v>234</v>
      </c>
      <c r="E116" s="42"/>
      <c r="F116" s="239" t="s">
        <v>832</v>
      </c>
      <c r="G116" s="42"/>
      <c r="H116" s="42"/>
      <c r="I116" s="214"/>
      <c r="J116" s="42"/>
      <c r="K116" s="42"/>
      <c r="L116" s="46"/>
      <c r="M116" s="215"/>
      <c r="N116" s="216"/>
      <c r="O116" s="87"/>
      <c r="P116" s="87"/>
      <c r="Q116" s="87"/>
      <c r="R116" s="87"/>
      <c r="S116" s="87"/>
      <c r="T116" s="87"/>
      <c r="U116" s="88"/>
      <c r="V116" s="40"/>
      <c r="W116" s="40"/>
      <c r="X116" s="40"/>
      <c r="Y116" s="40"/>
      <c r="Z116" s="40"/>
      <c r="AA116" s="40"/>
      <c r="AB116" s="40"/>
      <c r="AC116" s="40"/>
      <c r="AD116" s="40"/>
      <c r="AE116" s="40"/>
      <c r="AT116" s="18" t="s">
        <v>234</v>
      </c>
      <c r="AU116" s="18" t="s">
        <v>80</v>
      </c>
    </row>
    <row r="117" s="2" customFormat="1" ht="21.75" customHeight="1">
      <c r="A117" s="40"/>
      <c r="B117" s="41"/>
      <c r="C117" s="199" t="s">
        <v>288</v>
      </c>
      <c r="D117" s="199" t="s">
        <v>212</v>
      </c>
      <c r="E117" s="200" t="s">
        <v>519</v>
      </c>
      <c r="F117" s="201" t="s">
        <v>815</v>
      </c>
      <c r="G117" s="202" t="s">
        <v>179</v>
      </c>
      <c r="H117" s="203">
        <v>69.510000000000005</v>
      </c>
      <c r="I117" s="204"/>
      <c r="J117" s="205">
        <f>ROUND(I117*H117,2)</f>
        <v>0</v>
      </c>
      <c r="K117" s="201" t="s">
        <v>216</v>
      </c>
      <c r="L117" s="46"/>
      <c r="M117" s="206" t="s">
        <v>39</v>
      </c>
      <c r="N117" s="207" t="s">
        <v>53</v>
      </c>
      <c r="O117" s="87"/>
      <c r="P117" s="208">
        <f>O117*H117</f>
        <v>0</v>
      </c>
      <c r="Q117" s="208">
        <v>0</v>
      </c>
      <c r="R117" s="208">
        <f>Q117*H117</f>
        <v>0</v>
      </c>
      <c r="S117" s="208">
        <v>0</v>
      </c>
      <c r="T117" s="208">
        <f>S117*H117</f>
        <v>0</v>
      </c>
      <c r="U117" s="209" t="s">
        <v>39</v>
      </c>
      <c r="V117" s="40"/>
      <c r="W117" s="40"/>
      <c r="X117" s="40"/>
      <c r="Y117" s="40"/>
      <c r="Z117" s="40"/>
      <c r="AA117" s="40"/>
      <c r="AB117" s="40"/>
      <c r="AC117" s="40"/>
      <c r="AD117" s="40"/>
      <c r="AE117" s="40"/>
      <c r="AR117" s="210" t="s">
        <v>217</v>
      </c>
      <c r="AT117" s="210" t="s">
        <v>212</v>
      </c>
      <c r="AU117" s="210" t="s">
        <v>80</v>
      </c>
      <c r="AY117" s="18" t="s">
        <v>218</v>
      </c>
      <c r="BE117" s="211">
        <f>IF(N117="základní",J117,0)</f>
        <v>0</v>
      </c>
      <c r="BF117" s="211">
        <f>IF(N117="snížená",J117,0)</f>
        <v>0</v>
      </c>
      <c r="BG117" s="211">
        <f>IF(N117="zákl. přenesená",J117,0)</f>
        <v>0</v>
      </c>
      <c r="BH117" s="211">
        <f>IF(N117="sníž. přenesená",J117,0)</f>
        <v>0</v>
      </c>
      <c r="BI117" s="211">
        <f>IF(N117="nulová",J117,0)</f>
        <v>0</v>
      </c>
      <c r="BJ117" s="18" t="s">
        <v>217</v>
      </c>
      <c r="BK117" s="211">
        <f>ROUND(I117*H117,2)</f>
        <v>0</v>
      </c>
      <c r="BL117" s="18" t="s">
        <v>217</v>
      </c>
      <c r="BM117" s="210" t="s">
        <v>363</v>
      </c>
    </row>
    <row r="118" s="2" customFormat="1">
      <c r="A118" s="40"/>
      <c r="B118" s="41"/>
      <c r="C118" s="42"/>
      <c r="D118" s="212" t="s">
        <v>220</v>
      </c>
      <c r="E118" s="42"/>
      <c r="F118" s="213" t="s">
        <v>520</v>
      </c>
      <c r="G118" s="42"/>
      <c r="H118" s="42"/>
      <c r="I118" s="214"/>
      <c r="J118" s="42"/>
      <c r="K118" s="42"/>
      <c r="L118" s="46"/>
      <c r="M118" s="215"/>
      <c r="N118" s="216"/>
      <c r="O118" s="87"/>
      <c r="P118" s="87"/>
      <c r="Q118" s="87"/>
      <c r="R118" s="87"/>
      <c r="S118" s="87"/>
      <c r="T118" s="87"/>
      <c r="U118" s="88"/>
      <c r="V118" s="40"/>
      <c r="W118" s="40"/>
      <c r="X118" s="40"/>
      <c r="Y118" s="40"/>
      <c r="Z118" s="40"/>
      <c r="AA118" s="40"/>
      <c r="AB118" s="40"/>
      <c r="AC118" s="40"/>
      <c r="AD118" s="40"/>
      <c r="AE118" s="40"/>
      <c r="AT118" s="18" t="s">
        <v>220</v>
      </c>
      <c r="AU118" s="18" t="s">
        <v>80</v>
      </c>
    </row>
    <row r="119" s="2" customFormat="1">
      <c r="A119" s="40"/>
      <c r="B119" s="41"/>
      <c r="C119" s="42"/>
      <c r="D119" s="212" t="s">
        <v>234</v>
      </c>
      <c r="E119" s="42"/>
      <c r="F119" s="239" t="s">
        <v>833</v>
      </c>
      <c r="G119" s="42"/>
      <c r="H119" s="42"/>
      <c r="I119" s="214"/>
      <c r="J119" s="42"/>
      <c r="K119" s="42"/>
      <c r="L119" s="46"/>
      <c r="M119" s="215"/>
      <c r="N119" s="216"/>
      <c r="O119" s="87"/>
      <c r="P119" s="87"/>
      <c r="Q119" s="87"/>
      <c r="R119" s="87"/>
      <c r="S119" s="87"/>
      <c r="T119" s="87"/>
      <c r="U119" s="88"/>
      <c r="V119" s="40"/>
      <c r="W119" s="40"/>
      <c r="X119" s="40"/>
      <c r="Y119" s="40"/>
      <c r="Z119" s="40"/>
      <c r="AA119" s="40"/>
      <c r="AB119" s="40"/>
      <c r="AC119" s="40"/>
      <c r="AD119" s="40"/>
      <c r="AE119" s="40"/>
      <c r="AT119" s="18" t="s">
        <v>234</v>
      </c>
      <c r="AU119" s="18" t="s">
        <v>80</v>
      </c>
    </row>
    <row r="120" s="2" customFormat="1" ht="16.5" customHeight="1">
      <c r="A120" s="40"/>
      <c r="B120" s="41"/>
      <c r="C120" s="250" t="s">
        <v>240</v>
      </c>
      <c r="D120" s="250" t="s">
        <v>313</v>
      </c>
      <c r="E120" s="251" t="s">
        <v>314</v>
      </c>
      <c r="F120" s="252" t="s">
        <v>315</v>
      </c>
      <c r="G120" s="253" t="s">
        <v>179</v>
      </c>
      <c r="H120" s="254">
        <v>381.60000000000002</v>
      </c>
      <c r="I120" s="255"/>
      <c r="J120" s="256">
        <f>ROUND(I120*H120,2)</f>
        <v>0</v>
      </c>
      <c r="K120" s="252" t="s">
        <v>216</v>
      </c>
      <c r="L120" s="257"/>
      <c r="M120" s="258" t="s">
        <v>39</v>
      </c>
      <c r="N120" s="259" t="s">
        <v>53</v>
      </c>
      <c r="O120" s="87"/>
      <c r="P120" s="208">
        <f>O120*H120</f>
        <v>0</v>
      </c>
      <c r="Q120" s="208">
        <v>1</v>
      </c>
      <c r="R120" s="208">
        <f>Q120*H120</f>
        <v>381.60000000000002</v>
      </c>
      <c r="S120" s="208">
        <v>0</v>
      </c>
      <c r="T120" s="208">
        <f>S120*H120</f>
        <v>0</v>
      </c>
      <c r="U120" s="209" t="s">
        <v>39</v>
      </c>
      <c r="V120" s="40"/>
      <c r="W120" s="40"/>
      <c r="X120" s="40"/>
      <c r="Y120" s="40"/>
      <c r="Z120" s="40"/>
      <c r="AA120" s="40"/>
      <c r="AB120" s="40"/>
      <c r="AC120" s="40"/>
      <c r="AD120" s="40"/>
      <c r="AE120" s="40"/>
      <c r="AR120" s="210" t="s">
        <v>219</v>
      </c>
      <c r="AT120" s="210" t="s">
        <v>313</v>
      </c>
      <c r="AU120" s="210" t="s">
        <v>80</v>
      </c>
      <c r="AY120" s="18" t="s">
        <v>218</v>
      </c>
      <c r="BE120" s="211">
        <f>IF(N120="základní",J120,0)</f>
        <v>0</v>
      </c>
      <c r="BF120" s="211">
        <f>IF(N120="snížená",J120,0)</f>
        <v>0</v>
      </c>
      <c r="BG120" s="211">
        <f>IF(N120="zákl. přenesená",J120,0)</f>
        <v>0</v>
      </c>
      <c r="BH120" s="211">
        <f>IF(N120="sníž. přenesená",J120,0)</f>
        <v>0</v>
      </c>
      <c r="BI120" s="211">
        <f>IF(N120="nulová",J120,0)</f>
        <v>0</v>
      </c>
      <c r="BJ120" s="18" t="s">
        <v>217</v>
      </c>
      <c r="BK120" s="211">
        <f>ROUND(I120*H120,2)</f>
        <v>0</v>
      </c>
      <c r="BL120" s="18" t="s">
        <v>217</v>
      </c>
      <c r="BM120" s="210" t="s">
        <v>375</v>
      </c>
    </row>
    <row r="121" s="2" customFormat="1">
      <c r="A121" s="40"/>
      <c r="B121" s="41"/>
      <c r="C121" s="42"/>
      <c r="D121" s="212" t="s">
        <v>220</v>
      </c>
      <c r="E121" s="42"/>
      <c r="F121" s="213" t="s">
        <v>315</v>
      </c>
      <c r="G121" s="42"/>
      <c r="H121" s="42"/>
      <c r="I121" s="214"/>
      <c r="J121" s="42"/>
      <c r="K121" s="42"/>
      <c r="L121" s="46"/>
      <c r="M121" s="215"/>
      <c r="N121" s="216"/>
      <c r="O121" s="87"/>
      <c r="P121" s="87"/>
      <c r="Q121" s="87"/>
      <c r="R121" s="87"/>
      <c r="S121" s="87"/>
      <c r="T121" s="87"/>
      <c r="U121" s="88"/>
      <c r="V121" s="40"/>
      <c r="W121" s="40"/>
      <c r="X121" s="40"/>
      <c r="Y121" s="40"/>
      <c r="Z121" s="40"/>
      <c r="AA121" s="40"/>
      <c r="AB121" s="40"/>
      <c r="AC121" s="40"/>
      <c r="AD121" s="40"/>
      <c r="AE121" s="40"/>
      <c r="AT121" s="18" t="s">
        <v>220</v>
      </c>
      <c r="AU121" s="18" t="s">
        <v>80</v>
      </c>
    </row>
    <row r="122" s="2" customFormat="1">
      <c r="A122" s="40"/>
      <c r="B122" s="41"/>
      <c r="C122" s="250" t="s">
        <v>8</v>
      </c>
      <c r="D122" s="250" t="s">
        <v>313</v>
      </c>
      <c r="E122" s="251" t="s">
        <v>817</v>
      </c>
      <c r="F122" s="252" t="s">
        <v>818</v>
      </c>
      <c r="G122" s="253" t="s">
        <v>239</v>
      </c>
      <c r="H122" s="254">
        <v>184</v>
      </c>
      <c r="I122" s="255"/>
      <c r="J122" s="256">
        <f>ROUND(I122*H122,2)</f>
        <v>0</v>
      </c>
      <c r="K122" s="252" t="s">
        <v>216</v>
      </c>
      <c r="L122" s="257"/>
      <c r="M122" s="258" t="s">
        <v>39</v>
      </c>
      <c r="N122" s="259" t="s">
        <v>53</v>
      </c>
      <c r="O122" s="87"/>
      <c r="P122" s="208">
        <f>O122*H122</f>
        <v>0</v>
      </c>
      <c r="Q122" s="208">
        <v>0.32705000000000001</v>
      </c>
      <c r="R122" s="208">
        <f>Q122*H122</f>
        <v>60.177199999999999</v>
      </c>
      <c r="S122" s="208">
        <v>0</v>
      </c>
      <c r="T122" s="208">
        <f>S122*H122</f>
        <v>0</v>
      </c>
      <c r="U122" s="209" t="s">
        <v>39</v>
      </c>
      <c r="V122" s="40"/>
      <c r="W122" s="40"/>
      <c r="X122" s="40"/>
      <c r="Y122" s="40"/>
      <c r="Z122" s="40"/>
      <c r="AA122" s="40"/>
      <c r="AB122" s="40"/>
      <c r="AC122" s="40"/>
      <c r="AD122" s="40"/>
      <c r="AE122" s="40"/>
      <c r="AR122" s="210" t="s">
        <v>219</v>
      </c>
      <c r="AT122" s="210" t="s">
        <v>313</v>
      </c>
      <c r="AU122" s="210" t="s">
        <v>80</v>
      </c>
      <c r="AY122" s="18" t="s">
        <v>218</v>
      </c>
      <c r="BE122" s="211">
        <f>IF(N122="základní",J122,0)</f>
        <v>0</v>
      </c>
      <c r="BF122" s="211">
        <f>IF(N122="snížená",J122,0)</f>
        <v>0</v>
      </c>
      <c r="BG122" s="211">
        <f>IF(N122="zákl. přenesená",J122,0)</f>
        <v>0</v>
      </c>
      <c r="BH122" s="211">
        <f>IF(N122="sníž. přenesená",J122,0)</f>
        <v>0</v>
      </c>
      <c r="BI122" s="211">
        <f>IF(N122="nulová",J122,0)</f>
        <v>0</v>
      </c>
      <c r="BJ122" s="18" t="s">
        <v>217</v>
      </c>
      <c r="BK122" s="211">
        <f>ROUND(I122*H122,2)</f>
        <v>0</v>
      </c>
      <c r="BL122" s="18" t="s">
        <v>217</v>
      </c>
      <c r="BM122" s="210" t="s">
        <v>257</v>
      </c>
    </row>
    <row r="123" s="2" customFormat="1">
      <c r="A123" s="40"/>
      <c r="B123" s="41"/>
      <c r="C123" s="42"/>
      <c r="D123" s="212" t="s">
        <v>220</v>
      </c>
      <c r="E123" s="42"/>
      <c r="F123" s="213" t="s">
        <v>818</v>
      </c>
      <c r="G123" s="42"/>
      <c r="H123" s="42"/>
      <c r="I123" s="214"/>
      <c r="J123" s="42"/>
      <c r="K123" s="42"/>
      <c r="L123" s="46"/>
      <c r="M123" s="215"/>
      <c r="N123" s="216"/>
      <c r="O123" s="87"/>
      <c r="P123" s="87"/>
      <c r="Q123" s="87"/>
      <c r="R123" s="87"/>
      <c r="S123" s="87"/>
      <c r="T123" s="87"/>
      <c r="U123" s="88"/>
      <c r="V123" s="40"/>
      <c r="W123" s="40"/>
      <c r="X123" s="40"/>
      <c r="Y123" s="40"/>
      <c r="Z123" s="40"/>
      <c r="AA123" s="40"/>
      <c r="AB123" s="40"/>
      <c r="AC123" s="40"/>
      <c r="AD123" s="40"/>
      <c r="AE123" s="40"/>
      <c r="AT123" s="18" t="s">
        <v>220</v>
      </c>
      <c r="AU123" s="18" t="s">
        <v>80</v>
      </c>
    </row>
    <row r="124" s="2" customFormat="1">
      <c r="A124" s="40"/>
      <c r="B124" s="41"/>
      <c r="C124" s="250" t="s">
        <v>246</v>
      </c>
      <c r="D124" s="250" t="s">
        <v>313</v>
      </c>
      <c r="E124" s="251" t="s">
        <v>834</v>
      </c>
      <c r="F124" s="252" t="s">
        <v>835</v>
      </c>
      <c r="G124" s="253" t="s">
        <v>239</v>
      </c>
      <c r="H124" s="254">
        <v>3.093</v>
      </c>
      <c r="I124" s="255"/>
      <c r="J124" s="256">
        <f>ROUND(I124*H124,2)</f>
        <v>0</v>
      </c>
      <c r="K124" s="252" t="s">
        <v>216</v>
      </c>
      <c r="L124" s="257"/>
      <c r="M124" s="258" t="s">
        <v>39</v>
      </c>
      <c r="N124" s="259" t="s">
        <v>53</v>
      </c>
      <c r="O124" s="87"/>
      <c r="P124" s="208">
        <f>O124*H124</f>
        <v>0</v>
      </c>
      <c r="Q124" s="208">
        <v>4.5022500000000001</v>
      </c>
      <c r="R124" s="208">
        <f>Q124*H124</f>
        <v>13.925459249999999</v>
      </c>
      <c r="S124" s="208">
        <v>0</v>
      </c>
      <c r="T124" s="208">
        <f>S124*H124</f>
        <v>0</v>
      </c>
      <c r="U124" s="209" t="s">
        <v>39</v>
      </c>
      <c r="V124" s="40"/>
      <c r="W124" s="40"/>
      <c r="X124" s="40"/>
      <c r="Y124" s="40"/>
      <c r="Z124" s="40"/>
      <c r="AA124" s="40"/>
      <c r="AB124" s="40"/>
      <c r="AC124" s="40"/>
      <c r="AD124" s="40"/>
      <c r="AE124" s="40"/>
      <c r="AR124" s="210" t="s">
        <v>219</v>
      </c>
      <c r="AT124" s="210" t="s">
        <v>313</v>
      </c>
      <c r="AU124" s="210" t="s">
        <v>80</v>
      </c>
      <c r="AY124" s="18" t="s">
        <v>218</v>
      </c>
      <c r="BE124" s="211">
        <f>IF(N124="základní",J124,0)</f>
        <v>0</v>
      </c>
      <c r="BF124" s="211">
        <f>IF(N124="snížená",J124,0)</f>
        <v>0</v>
      </c>
      <c r="BG124" s="211">
        <f>IF(N124="zákl. přenesená",J124,0)</f>
        <v>0</v>
      </c>
      <c r="BH124" s="211">
        <f>IF(N124="sníž. přenesená",J124,0)</f>
        <v>0</v>
      </c>
      <c r="BI124" s="211">
        <f>IF(N124="nulová",J124,0)</f>
        <v>0</v>
      </c>
      <c r="BJ124" s="18" t="s">
        <v>217</v>
      </c>
      <c r="BK124" s="211">
        <f>ROUND(I124*H124,2)</f>
        <v>0</v>
      </c>
      <c r="BL124" s="18" t="s">
        <v>217</v>
      </c>
      <c r="BM124" s="210" t="s">
        <v>264</v>
      </c>
    </row>
    <row r="125" s="2" customFormat="1">
      <c r="A125" s="40"/>
      <c r="B125" s="41"/>
      <c r="C125" s="42"/>
      <c r="D125" s="212" t="s">
        <v>220</v>
      </c>
      <c r="E125" s="42"/>
      <c r="F125" s="213" t="s">
        <v>835</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220</v>
      </c>
      <c r="AU125" s="18" t="s">
        <v>80</v>
      </c>
    </row>
    <row r="126" s="2" customFormat="1">
      <c r="A126" s="40"/>
      <c r="B126" s="41"/>
      <c r="C126" s="42"/>
      <c r="D126" s="212" t="s">
        <v>234</v>
      </c>
      <c r="E126" s="42"/>
      <c r="F126" s="239" t="s">
        <v>836</v>
      </c>
      <c r="G126" s="42"/>
      <c r="H126" s="42"/>
      <c r="I126" s="214"/>
      <c r="J126" s="42"/>
      <c r="K126" s="42"/>
      <c r="L126" s="46"/>
      <c r="M126" s="215"/>
      <c r="N126" s="216"/>
      <c r="O126" s="87"/>
      <c r="P126" s="87"/>
      <c r="Q126" s="87"/>
      <c r="R126" s="87"/>
      <c r="S126" s="87"/>
      <c r="T126" s="87"/>
      <c r="U126" s="88"/>
      <c r="V126" s="40"/>
      <c r="W126" s="40"/>
      <c r="X126" s="40"/>
      <c r="Y126" s="40"/>
      <c r="Z126" s="40"/>
      <c r="AA126" s="40"/>
      <c r="AB126" s="40"/>
      <c r="AC126" s="40"/>
      <c r="AD126" s="40"/>
      <c r="AE126" s="40"/>
      <c r="AT126" s="18" t="s">
        <v>234</v>
      </c>
      <c r="AU126" s="18" t="s">
        <v>80</v>
      </c>
    </row>
    <row r="127" s="2" customFormat="1">
      <c r="A127" s="40"/>
      <c r="B127" s="41"/>
      <c r="C127" s="250" t="s">
        <v>312</v>
      </c>
      <c r="D127" s="250" t="s">
        <v>313</v>
      </c>
      <c r="E127" s="251" t="s">
        <v>837</v>
      </c>
      <c r="F127" s="252" t="s">
        <v>838</v>
      </c>
      <c r="G127" s="253" t="s">
        <v>239</v>
      </c>
      <c r="H127" s="254">
        <v>2</v>
      </c>
      <c r="I127" s="255"/>
      <c r="J127" s="256">
        <f>ROUND(I127*H127,2)</f>
        <v>0</v>
      </c>
      <c r="K127" s="252" t="s">
        <v>216</v>
      </c>
      <c r="L127" s="257"/>
      <c r="M127" s="258" t="s">
        <v>39</v>
      </c>
      <c r="N127" s="259" t="s">
        <v>53</v>
      </c>
      <c r="O127" s="87"/>
      <c r="P127" s="208">
        <f>O127*H127</f>
        <v>0</v>
      </c>
      <c r="Q127" s="208">
        <v>0.24479999999999999</v>
      </c>
      <c r="R127" s="208">
        <f>Q127*H127</f>
        <v>0.48959999999999998</v>
      </c>
      <c r="S127" s="208">
        <v>0</v>
      </c>
      <c r="T127" s="208">
        <f>S127*H127</f>
        <v>0</v>
      </c>
      <c r="U127" s="209" t="s">
        <v>39</v>
      </c>
      <c r="V127" s="40"/>
      <c r="W127" s="40"/>
      <c r="X127" s="40"/>
      <c r="Y127" s="40"/>
      <c r="Z127" s="40"/>
      <c r="AA127" s="40"/>
      <c r="AB127" s="40"/>
      <c r="AC127" s="40"/>
      <c r="AD127" s="40"/>
      <c r="AE127" s="40"/>
      <c r="AR127" s="210" t="s">
        <v>219</v>
      </c>
      <c r="AT127" s="210" t="s">
        <v>313</v>
      </c>
      <c r="AU127" s="210" t="s">
        <v>80</v>
      </c>
      <c r="AY127" s="18" t="s">
        <v>218</v>
      </c>
      <c r="BE127" s="211">
        <f>IF(N127="základní",J127,0)</f>
        <v>0</v>
      </c>
      <c r="BF127" s="211">
        <f>IF(N127="snížená",J127,0)</f>
        <v>0</v>
      </c>
      <c r="BG127" s="211">
        <f>IF(N127="zákl. přenesená",J127,0)</f>
        <v>0</v>
      </c>
      <c r="BH127" s="211">
        <f>IF(N127="sníž. přenesená",J127,0)</f>
        <v>0</v>
      </c>
      <c r="BI127" s="211">
        <f>IF(N127="nulová",J127,0)</f>
        <v>0</v>
      </c>
      <c r="BJ127" s="18" t="s">
        <v>217</v>
      </c>
      <c r="BK127" s="211">
        <f>ROUND(I127*H127,2)</f>
        <v>0</v>
      </c>
      <c r="BL127" s="18" t="s">
        <v>217</v>
      </c>
      <c r="BM127" s="210" t="s">
        <v>409</v>
      </c>
    </row>
    <row r="128" s="2" customFormat="1">
      <c r="A128" s="40"/>
      <c r="B128" s="41"/>
      <c r="C128" s="42"/>
      <c r="D128" s="212" t="s">
        <v>220</v>
      </c>
      <c r="E128" s="42"/>
      <c r="F128" s="213" t="s">
        <v>838</v>
      </c>
      <c r="G128" s="42"/>
      <c r="H128" s="42"/>
      <c r="I128" s="214"/>
      <c r="J128" s="42"/>
      <c r="K128" s="42"/>
      <c r="L128" s="46"/>
      <c r="M128" s="215"/>
      <c r="N128" s="216"/>
      <c r="O128" s="87"/>
      <c r="P128" s="87"/>
      <c r="Q128" s="87"/>
      <c r="R128" s="87"/>
      <c r="S128" s="87"/>
      <c r="T128" s="87"/>
      <c r="U128" s="88"/>
      <c r="V128" s="40"/>
      <c r="W128" s="40"/>
      <c r="X128" s="40"/>
      <c r="Y128" s="40"/>
      <c r="Z128" s="40"/>
      <c r="AA128" s="40"/>
      <c r="AB128" s="40"/>
      <c r="AC128" s="40"/>
      <c r="AD128" s="40"/>
      <c r="AE128" s="40"/>
      <c r="AT128" s="18" t="s">
        <v>220</v>
      </c>
      <c r="AU128" s="18" t="s">
        <v>80</v>
      </c>
    </row>
    <row r="129" s="2" customFormat="1" ht="16.5" customHeight="1">
      <c r="A129" s="40"/>
      <c r="B129" s="41"/>
      <c r="C129" s="250" t="s">
        <v>318</v>
      </c>
      <c r="D129" s="250" t="s">
        <v>313</v>
      </c>
      <c r="E129" s="251" t="s">
        <v>372</v>
      </c>
      <c r="F129" s="252" t="s">
        <v>373</v>
      </c>
      <c r="G129" s="253" t="s">
        <v>239</v>
      </c>
      <c r="H129" s="254">
        <v>2</v>
      </c>
      <c r="I129" s="255"/>
      <c r="J129" s="256">
        <f>ROUND(I129*H129,2)</f>
        <v>0</v>
      </c>
      <c r="K129" s="252" t="s">
        <v>216</v>
      </c>
      <c r="L129" s="257"/>
      <c r="M129" s="258" t="s">
        <v>39</v>
      </c>
      <c r="N129" s="259" t="s">
        <v>53</v>
      </c>
      <c r="O129" s="87"/>
      <c r="P129" s="208">
        <f>O129*H129</f>
        <v>0</v>
      </c>
      <c r="Q129" s="208">
        <v>0.39700000000000002</v>
      </c>
      <c r="R129" s="208">
        <f>Q129*H129</f>
        <v>0.79400000000000004</v>
      </c>
      <c r="S129" s="208">
        <v>0</v>
      </c>
      <c r="T129" s="208">
        <f>S129*H129</f>
        <v>0</v>
      </c>
      <c r="U129" s="209" t="s">
        <v>39</v>
      </c>
      <c r="V129" s="40"/>
      <c r="W129" s="40"/>
      <c r="X129" s="40"/>
      <c r="Y129" s="40"/>
      <c r="Z129" s="40"/>
      <c r="AA129" s="40"/>
      <c r="AB129" s="40"/>
      <c r="AC129" s="40"/>
      <c r="AD129" s="40"/>
      <c r="AE129" s="40"/>
      <c r="AR129" s="210" t="s">
        <v>219</v>
      </c>
      <c r="AT129" s="210" t="s">
        <v>313</v>
      </c>
      <c r="AU129" s="210" t="s">
        <v>80</v>
      </c>
      <c r="AY129" s="18" t="s">
        <v>218</v>
      </c>
      <c r="BE129" s="211">
        <f>IF(N129="základní",J129,0)</f>
        <v>0</v>
      </c>
      <c r="BF129" s="211">
        <f>IF(N129="snížená",J129,0)</f>
        <v>0</v>
      </c>
      <c r="BG129" s="211">
        <f>IF(N129="zákl. přenesená",J129,0)</f>
        <v>0</v>
      </c>
      <c r="BH129" s="211">
        <f>IF(N129="sníž. přenesená",J129,0)</f>
        <v>0</v>
      </c>
      <c r="BI129" s="211">
        <f>IF(N129="nulová",J129,0)</f>
        <v>0</v>
      </c>
      <c r="BJ129" s="18" t="s">
        <v>217</v>
      </c>
      <c r="BK129" s="211">
        <f>ROUND(I129*H129,2)</f>
        <v>0</v>
      </c>
      <c r="BL129" s="18" t="s">
        <v>217</v>
      </c>
      <c r="BM129" s="210" t="s">
        <v>269</v>
      </c>
    </row>
    <row r="130" s="2" customFormat="1">
      <c r="A130" s="40"/>
      <c r="B130" s="41"/>
      <c r="C130" s="42"/>
      <c r="D130" s="212" t="s">
        <v>220</v>
      </c>
      <c r="E130" s="42"/>
      <c r="F130" s="213" t="s">
        <v>373</v>
      </c>
      <c r="G130" s="42"/>
      <c r="H130" s="42"/>
      <c r="I130" s="214"/>
      <c r="J130" s="42"/>
      <c r="K130" s="42"/>
      <c r="L130" s="46"/>
      <c r="M130" s="215"/>
      <c r="N130" s="216"/>
      <c r="O130" s="87"/>
      <c r="P130" s="87"/>
      <c r="Q130" s="87"/>
      <c r="R130" s="87"/>
      <c r="S130" s="87"/>
      <c r="T130" s="87"/>
      <c r="U130" s="88"/>
      <c r="V130" s="40"/>
      <c r="W130" s="40"/>
      <c r="X130" s="40"/>
      <c r="Y130" s="40"/>
      <c r="Z130" s="40"/>
      <c r="AA130" s="40"/>
      <c r="AB130" s="40"/>
      <c r="AC130" s="40"/>
      <c r="AD130" s="40"/>
      <c r="AE130" s="40"/>
      <c r="AT130" s="18" t="s">
        <v>220</v>
      </c>
      <c r="AU130" s="18" t="s">
        <v>80</v>
      </c>
    </row>
    <row r="131" s="2" customFormat="1" ht="16.5" customHeight="1">
      <c r="A131" s="40"/>
      <c r="B131" s="41"/>
      <c r="C131" s="250" t="s">
        <v>322</v>
      </c>
      <c r="D131" s="250" t="s">
        <v>313</v>
      </c>
      <c r="E131" s="251" t="s">
        <v>376</v>
      </c>
      <c r="F131" s="252" t="s">
        <v>377</v>
      </c>
      <c r="G131" s="253" t="s">
        <v>239</v>
      </c>
      <c r="H131" s="254">
        <v>2</v>
      </c>
      <c r="I131" s="255"/>
      <c r="J131" s="256">
        <f>ROUND(I131*H131,2)</f>
        <v>0</v>
      </c>
      <c r="K131" s="252" t="s">
        <v>216</v>
      </c>
      <c r="L131" s="257"/>
      <c r="M131" s="258" t="s">
        <v>39</v>
      </c>
      <c r="N131" s="259" t="s">
        <v>53</v>
      </c>
      <c r="O131" s="87"/>
      <c r="P131" s="208">
        <f>O131*H131</f>
        <v>0</v>
      </c>
      <c r="Q131" s="208">
        <v>0</v>
      </c>
      <c r="R131" s="208">
        <f>Q131*H131</f>
        <v>0</v>
      </c>
      <c r="S131" s="208">
        <v>0</v>
      </c>
      <c r="T131" s="208">
        <f>S131*H131</f>
        <v>0</v>
      </c>
      <c r="U131" s="209" t="s">
        <v>39</v>
      </c>
      <c r="V131" s="40"/>
      <c r="W131" s="40"/>
      <c r="X131" s="40"/>
      <c r="Y131" s="40"/>
      <c r="Z131" s="40"/>
      <c r="AA131" s="40"/>
      <c r="AB131" s="40"/>
      <c r="AC131" s="40"/>
      <c r="AD131" s="40"/>
      <c r="AE131" s="40"/>
      <c r="AR131" s="210" t="s">
        <v>219</v>
      </c>
      <c r="AT131" s="210" t="s">
        <v>313</v>
      </c>
      <c r="AU131" s="210" t="s">
        <v>80</v>
      </c>
      <c r="AY131" s="18" t="s">
        <v>218</v>
      </c>
      <c r="BE131" s="211">
        <f>IF(N131="základní",J131,0)</f>
        <v>0</v>
      </c>
      <c r="BF131" s="211">
        <f>IF(N131="snížená",J131,0)</f>
        <v>0</v>
      </c>
      <c r="BG131" s="211">
        <f>IF(N131="zákl. přenesená",J131,0)</f>
        <v>0</v>
      </c>
      <c r="BH131" s="211">
        <f>IF(N131="sníž. přenesená",J131,0)</f>
        <v>0</v>
      </c>
      <c r="BI131" s="211">
        <f>IF(N131="nulová",J131,0)</f>
        <v>0</v>
      </c>
      <c r="BJ131" s="18" t="s">
        <v>217</v>
      </c>
      <c r="BK131" s="211">
        <f>ROUND(I131*H131,2)</f>
        <v>0</v>
      </c>
      <c r="BL131" s="18" t="s">
        <v>217</v>
      </c>
      <c r="BM131" s="210" t="s">
        <v>274</v>
      </c>
    </row>
    <row r="132" s="2" customFormat="1">
      <c r="A132" s="40"/>
      <c r="B132" s="41"/>
      <c r="C132" s="42"/>
      <c r="D132" s="212" t="s">
        <v>220</v>
      </c>
      <c r="E132" s="42"/>
      <c r="F132" s="213" t="s">
        <v>377</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220</v>
      </c>
      <c r="AU132" s="18" t="s">
        <v>80</v>
      </c>
    </row>
    <row r="133" s="2" customFormat="1" ht="55.5" customHeight="1">
      <c r="A133" s="40"/>
      <c r="B133" s="41"/>
      <c r="C133" s="199" t="s">
        <v>330</v>
      </c>
      <c r="D133" s="199" t="s">
        <v>212</v>
      </c>
      <c r="E133" s="200" t="s">
        <v>397</v>
      </c>
      <c r="F133" s="201" t="s">
        <v>398</v>
      </c>
      <c r="G133" s="202" t="s">
        <v>179</v>
      </c>
      <c r="H133" s="203">
        <v>495</v>
      </c>
      <c r="I133" s="204"/>
      <c r="J133" s="205">
        <f>ROUND(I133*H133,2)</f>
        <v>0</v>
      </c>
      <c r="K133" s="201" t="s">
        <v>216</v>
      </c>
      <c r="L133" s="46"/>
      <c r="M133" s="206" t="s">
        <v>39</v>
      </c>
      <c r="N133" s="207" t="s">
        <v>53</v>
      </c>
      <c r="O133" s="87"/>
      <c r="P133" s="208">
        <f>O133*H133</f>
        <v>0</v>
      </c>
      <c r="Q133" s="208">
        <v>0</v>
      </c>
      <c r="R133" s="208">
        <f>Q133*H133</f>
        <v>0</v>
      </c>
      <c r="S133" s="208">
        <v>0</v>
      </c>
      <c r="T133" s="208">
        <f>S133*H133</f>
        <v>0</v>
      </c>
      <c r="U133" s="209" t="s">
        <v>39</v>
      </c>
      <c r="V133" s="40"/>
      <c r="W133" s="40"/>
      <c r="X133" s="40"/>
      <c r="Y133" s="40"/>
      <c r="Z133" s="40"/>
      <c r="AA133" s="40"/>
      <c r="AB133" s="40"/>
      <c r="AC133" s="40"/>
      <c r="AD133" s="40"/>
      <c r="AE133" s="40"/>
      <c r="AR133" s="210" t="s">
        <v>217</v>
      </c>
      <c r="AT133" s="210" t="s">
        <v>212</v>
      </c>
      <c r="AU133" s="210" t="s">
        <v>80</v>
      </c>
      <c r="AY133" s="18" t="s">
        <v>218</v>
      </c>
      <c r="BE133" s="211">
        <f>IF(N133="základní",J133,0)</f>
        <v>0</v>
      </c>
      <c r="BF133" s="211">
        <f>IF(N133="snížená",J133,0)</f>
        <v>0</v>
      </c>
      <c r="BG133" s="211">
        <f>IF(N133="zákl. přenesená",J133,0)</f>
        <v>0</v>
      </c>
      <c r="BH133" s="211">
        <f>IF(N133="sníž. přenesená",J133,0)</f>
        <v>0</v>
      </c>
      <c r="BI133" s="211">
        <f>IF(N133="nulová",J133,0)</f>
        <v>0</v>
      </c>
      <c r="BJ133" s="18" t="s">
        <v>217</v>
      </c>
      <c r="BK133" s="211">
        <f>ROUND(I133*H133,2)</f>
        <v>0</v>
      </c>
      <c r="BL133" s="18" t="s">
        <v>217</v>
      </c>
      <c r="BM133" s="210" t="s">
        <v>481</v>
      </c>
    </row>
    <row r="134" s="2" customFormat="1">
      <c r="A134" s="40"/>
      <c r="B134" s="41"/>
      <c r="C134" s="42"/>
      <c r="D134" s="212" t="s">
        <v>220</v>
      </c>
      <c r="E134" s="42"/>
      <c r="F134" s="213" t="s">
        <v>400</v>
      </c>
      <c r="G134" s="42"/>
      <c r="H134" s="42"/>
      <c r="I134" s="214"/>
      <c r="J134" s="42"/>
      <c r="K134" s="42"/>
      <c r="L134" s="46"/>
      <c r="M134" s="215"/>
      <c r="N134" s="216"/>
      <c r="O134" s="87"/>
      <c r="P134" s="87"/>
      <c r="Q134" s="87"/>
      <c r="R134" s="87"/>
      <c r="S134" s="87"/>
      <c r="T134" s="87"/>
      <c r="U134" s="88"/>
      <c r="V134" s="40"/>
      <c r="W134" s="40"/>
      <c r="X134" s="40"/>
      <c r="Y134" s="40"/>
      <c r="Z134" s="40"/>
      <c r="AA134" s="40"/>
      <c r="AB134" s="40"/>
      <c r="AC134" s="40"/>
      <c r="AD134" s="40"/>
      <c r="AE134" s="40"/>
      <c r="AT134" s="18" t="s">
        <v>220</v>
      </c>
      <c r="AU134" s="18" t="s">
        <v>80</v>
      </c>
    </row>
    <row r="135" s="2" customFormat="1">
      <c r="A135" s="40"/>
      <c r="B135" s="41"/>
      <c r="C135" s="42"/>
      <c r="D135" s="212" t="s">
        <v>234</v>
      </c>
      <c r="E135" s="42"/>
      <c r="F135" s="239" t="s">
        <v>760</v>
      </c>
      <c r="G135" s="42"/>
      <c r="H135" s="42"/>
      <c r="I135" s="214"/>
      <c r="J135" s="42"/>
      <c r="K135" s="42"/>
      <c r="L135" s="46"/>
      <c r="M135" s="215"/>
      <c r="N135" s="216"/>
      <c r="O135" s="87"/>
      <c r="P135" s="87"/>
      <c r="Q135" s="87"/>
      <c r="R135" s="87"/>
      <c r="S135" s="87"/>
      <c r="T135" s="87"/>
      <c r="U135" s="88"/>
      <c r="V135" s="40"/>
      <c r="W135" s="40"/>
      <c r="X135" s="40"/>
      <c r="Y135" s="40"/>
      <c r="Z135" s="40"/>
      <c r="AA135" s="40"/>
      <c r="AB135" s="40"/>
      <c r="AC135" s="40"/>
      <c r="AD135" s="40"/>
      <c r="AE135" s="40"/>
      <c r="AT135" s="18" t="s">
        <v>234</v>
      </c>
      <c r="AU135" s="18" t="s">
        <v>80</v>
      </c>
    </row>
    <row r="136" s="2" customFormat="1" ht="21.75" customHeight="1">
      <c r="A136" s="40"/>
      <c r="B136" s="41"/>
      <c r="C136" s="199" t="s">
        <v>7</v>
      </c>
      <c r="D136" s="199" t="s">
        <v>212</v>
      </c>
      <c r="E136" s="200" t="s">
        <v>410</v>
      </c>
      <c r="F136" s="201" t="s">
        <v>411</v>
      </c>
      <c r="G136" s="202" t="s">
        <v>179</v>
      </c>
      <c r="H136" s="203">
        <v>495</v>
      </c>
      <c r="I136" s="204"/>
      <c r="J136" s="205">
        <f>ROUND(I136*H136,2)</f>
        <v>0</v>
      </c>
      <c r="K136" s="201" t="s">
        <v>216</v>
      </c>
      <c r="L136" s="46"/>
      <c r="M136" s="206" t="s">
        <v>39</v>
      </c>
      <c r="N136" s="207" t="s">
        <v>53</v>
      </c>
      <c r="O136" s="87"/>
      <c r="P136" s="208">
        <f>O136*H136</f>
        <v>0</v>
      </c>
      <c r="Q136" s="208">
        <v>0</v>
      </c>
      <c r="R136" s="208">
        <f>Q136*H136</f>
        <v>0</v>
      </c>
      <c r="S136" s="208">
        <v>0</v>
      </c>
      <c r="T136" s="208">
        <f>S136*H136</f>
        <v>0</v>
      </c>
      <c r="U136" s="209" t="s">
        <v>39</v>
      </c>
      <c r="V136" s="40"/>
      <c r="W136" s="40"/>
      <c r="X136" s="40"/>
      <c r="Y136" s="40"/>
      <c r="Z136" s="40"/>
      <c r="AA136" s="40"/>
      <c r="AB136" s="40"/>
      <c r="AC136" s="40"/>
      <c r="AD136" s="40"/>
      <c r="AE136" s="40"/>
      <c r="AR136" s="210" t="s">
        <v>217</v>
      </c>
      <c r="AT136" s="210" t="s">
        <v>212</v>
      </c>
      <c r="AU136" s="210" t="s">
        <v>80</v>
      </c>
      <c r="AY136" s="18" t="s">
        <v>218</v>
      </c>
      <c r="BE136" s="211">
        <f>IF(N136="základní",J136,0)</f>
        <v>0</v>
      </c>
      <c r="BF136" s="211">
        <f>IF(N136="snížená",J136,0)</f>
        <v>0</v>
      </c>
      <c r="BG136" s="211">
        <f>IF(N136="zákl. přenesená",J136,0)</f>
        <v>0</v>
      </c>
      <c r="BH136" s="211">
        <f>IF(N136="sníž. přenesená",J136,0)</f>
        <v>0</v>
      </c>
      <c r="BI136" s="211">
        <f>IF(N136="nulová",J136,0)</f>
        <v>0</v>
      </c>
      <c r="BJ136" s="18" t="s">
        <v>217</v>
      </c>
      <c r="BK136" s="211">
        <f>ROUND(I136*H136,2)</f>
        <v>0</v>
      </c>
      <c r="BL136" s="18" t="s">
        <v>217</v>
      </c>
      <c r="BM136" s="210" t="s">
        <v>484</v>
      </c>
    </row>
    <row r="137" s="2" customFormat="1">
      <c r="A137" s="40"/>
      <c r="B137" s="41"/>
      <c r="C137" s="42"/>
      <c r="D137" s="212" t="s">
        <v>220</v>
      </c>
      <c r="E137" s="42"/>
      <c r="F137" s="213" t="s">
        <v>413</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220</v>
      </c>
      <c r="AU137" s="18" t="s">
        <v>80</v>
      </c>
    </row>
    <row r="138" s="2" customFormat="1">
      <c r="A138" s="40"/>
      <c r="B138" s="41"/>
      <c r="C138" s="42"/>
      <c r="D138" s="212" t="s">
        <v>234</v>
      </c>
      <c r="E138" s="42"/>
      <c r="F138" s="239" t="s">
        <v>762</v>
      </c>
      <c r="G138" s="42"/>
      <c r="H138" s="42"/>
      <c r="I138" s="214"/>
      <c r="J138" s="42"/>
      <c r="K138" s="42"/>
      <c r="L138" s="46"/>
      <c r="M138" s="215"/>
      <c r="N138" s="216"/>
      <c r="O138" s="87"/>
      <c r="P138" s="87"/>
      <c r="Q138" s="87"/>
      <c r="R138" s="87"/>
      <c r="S138" s="87"/>
      <c r="T138" s="87"/>
      <c r="U138" s="88"/>
      <c r="V138" s="40"/>
      <c r="W138" s="40"/>
      <c r="X138" s="40"/>
      <c r="Y138" s="40"/>
      <c r="Z138" s="40"/>
      <c r="AA138" s="40"/>
      <c r="AB138" s="40"/>
      <c r="AC138" s="40"/>
      <c r="AD138" s="40"/>
      <c r="AE138" s="40"/>
      <c r="AT138" s="18" t="s">
        <v>234</v>
      </c>
      <c r="AU138" s="18" t="s">
        <v>80</v>
      </c>
    </row>
    <row r="139" s="2" customFormat="1" ht="21.75" customHeight="1">
      <c r="A139" s="40"/>
      <c r="B139" s="41"/>
      <c r="C139" s="199" t="s">
        <v>251</v>
      </c>
      <c r="D139" s="199" t="s">
        <v>212</v>
      </c>
      <c r="E139" s="200" t="s">
        <v>306</v>
      </c>
      <c r="F139" s="201" t="s">
        <v>307</v>
      </c>
      <c r="G139" s="202" t="s">
        <v>179</v>
      </c>
      <c r="H139" s="203">
        <v>495</v>
      </c>
      <c r="I139" s="204"/>
      <c r="J139" s="205">
        <f>ROUND(I139*H139,2)</f>
        <v>0</v>
      </c>
      <c r="K139" s="201" t="s">
        <v>216</v>
      </c>
      <c r="L139" s="46"/>
      <c r="M139" s="206" t="s">
        <v>39</v>
      </c>
      <c r="N139" s="207" t="s">
        <v>53</v>
      </c>
      <c r="O139" s="87"/>
      <c r="P139" s="208">
        <f>O139*H139</f>
        <v>0</v>
      </c>
      <c r="Q139" s="208">
        <v>0</v>
      </c>
      <c r="R139" s="208">
        <f>Q139*H139</f>
        <v>0</v>
      </c>
      <c r="S139" s="208">
        <v>0</v>
      </c>
      <c r="T139" s="208">
        <f>S139*H139</f>
        <v>0</v>
      </c>
      <c r="U139" s="209" t="s">
        <v>39</v>
      </c>
      <c r="V139" s="40"/>
      <c r="W139" s="40"/>
      <c r="X139" s="40"/>
      <c r="Y139" s="40"/>
      <c r="Z139" s="40"/>
      <c r="AA139" s="40"/>
      <c r="AB139" s="40"/>
      <c r="AC139" s="40"/>
      <c r="AD139" s="40"/>
      <c r="AE139" s="40"/>
      <c r="AR139" s="210" t="s">
        <v>217</v>
      </c>
      <c r="AT139" s="210" t="s">
        <v>212</v>
      </c>
      <c r="AU139" s="210" t="s">
        <v>80</v>
      </c>
      <c r="AY139" s="18" t="s">
        <v>218</v>
      </c>
      <c r="BE139" s="211">
        <f>IF(N139="základní",J139,0)</f>
        <v>0</v>
      </c>
      <c r="BF139" s="211">
        <f>IF(N139="snížená",J139,0)</f>
        <v>0</v>
      </c>
      <c r="BG139" s="211">
        <f>IF(N139="zákl. přenesená",J139,0)</f>
        <v>0</v>
      </c>
      <c r="BH139" s="211">
        <f>IF(N139="sníž. přenesená",J139,0)</f>
        <v>0</v>
      </c>
      <c r="BI139" s="211">
        <f>IF(N139="nulová",J139,0)</f>
        <v>0</v>
      </c>
      <c r="BJ139" s="18" t="s">
        <v>217</v>
      </c>
      <c r="BK139" s="211">
        <f>ROUND(I139*H139,2)</f>
        <v>0</v>
      </c>
      <c r="BL139" s="18" t="s">
        <v>217</v>
      </c>
      <c r="BM139" s="210" t="s">
        <v>572</v>
      </c>
    </row>
    <row r="140" s="2" customFormat="1">
      <c r="A140" s="40"/>
      <c r="B140" s="41"/>
      <c r="C140" s="42"/>
      <c r="D140" s="212" t="s">
        <v>220</v>
      </c>
      <c r="E140" s="42"/>
      <c r="F140" s="213" t="s">
        <v>309</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220</v>
      </c>
      <c r="AU140" s="18" t="s">
        <v>80</v>
      </c>
    </row>
    <row r="141" s="2" customFormat="1" ht="16.5" customHeight="1">
      <c r="A141" s="40"/>
      <c r="B141" s="41"/>
      <c r="C141" s="199" t="s">
        <v>347</v>
      </c>
      <c r="D141" s="199" t="s">
        <v>212</v>
      </c>
      <c r="E141" s="200" t="s">
        <v>391</v>
      </c>
      <c r="F141" s="201" t="s">
        <v>392</v>
      </c>
      <c r="G141" s="202" t="s">
        <v>179</v>
      </c>
      <c r="H141" s="203">
        <v>0.14999999999999999</v>
      </c>
      <c r="I141" s="204"/>
      <c r="J141" s="205">
        <f>ROUND(I141*H141,2)</f>
        <v>0</v>
      </c>
      <c r="K141" s="201" t="s">
        <v>216</v>
      </c>
      <c r="L141" s="46"/>
      <c r="M141" s="206" t="s">
        <v>39</v>
      </c>
      <c r="N141" s="207" t="s">
        <v>53</v>
      </c>
      <c r="O141" s="87"/>
      <c r="P141" s="208">
        <f>O141*H141</f>
        <v>0</v>
      </c>
      <c r="Q141" s="208">
        <v>0</v>
      </c>
      <c r="R141" s="208">
        <f>Q141*H141</f>
        <v>0</v>
      </c>
      <c r="S141" s="208">
        <v>0</v>
      </c>
      <c r="T141" s="208">
        <f>S141*H141</f>
        <v>0</v>
      </c>
      <c r="U141" s="209" t="s">
        <v>39</v>
      </c>
      <c r="V141" s="40"/>
      <c r="W141" s="40"/>
      <c r="X141" s="40"/>
      <c r="Y141" s="40"/>
      <c r="Z141" s="40"/>
      <c r="AA141" s="40"/>
      <c r="AB141" s="40"/>
      <c r="AC141" s="40"/>
      <c r="AD141" s="40"/>
      <c r="AE141" s="40"/>
      <c r="AR141" s="210" t="s">
        <v>217</v>
      </c>
      <c r="AT141" s="210" t="s">
        <v>212</v>
      </c>
      <c r="AU141" s="210" t="s">
        <v>80</v>
      </c>
      <c r="AY141" s="18" t="s">
        <v>218</v>
      </c>
      <c r="BE141" s="211">
        <f>IF(N141="základní",J141,0)</f>
        <v>0</v>
      </c>
      <c r="BF141" s="211">
        <f>IF(N141="snížená",J141,0)</f>
        <v>0</v>
      </c>
      <c r="BG141" s="211">
        <f>IF(N141="zákl. přenesená",J141,0)</f>
        <v>0</v>
      </c>
      <c r="BH141" s="211">
        <f>IF(N141="sníž. přenesená",J141,0)</f>
        <v>0</v>
      </c>
      <c r="BI141" s="211">
        <f>IF(N141="nulová",J141,0)</f>
        <v>0</v>
      </c>
      <c r="BJ141" s="18" t="s">
        <v>217</v>
      </c>
      <c r="BK141" s="211">
        <f>ROUND(I141*H141,2)</f>
        <v>0</v>
      </c>
      <c r="BL141" s="18" t="s">
        <v>217</v>
      </c>
      <c r="BM141" s="210" t="s">
        <v>487</v>
      </c>
    </row>
    <row r="142" s="2" customFormat="1">
      <c r="A142" s="40"/>
      <c r="B142" s="41"/>
      <c r="C142" s="42"/>
      <c r="D142" s="212" t="s">
        <v>220</v>
      </c>
      <c r="E142" s="42"/>
      <c r="F142" s="213" t="s">
        <v>395</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220</v>
      </c>
      <c r="AU142" s="18" t="s">
        <v>80</v>
      </c>
    </row>
    <row r="143" s="2" customFormat="1">
      <c r="A143" s="40"/>
      <c r="B143" s="41"/>
      <c r="C143" s="199" t="s">
        <v>351</v>
      </c>
      <c r="D143" s="199" t="s">
        <v>212</v>
      </c>
      <c r="E143" s="200" t="s">
        <v>619</v>
      </c>
      <c r="F143" s="201" t="s">
        <v>765</v>
      </c>
      <c r="G143" s="202" t="s">
        <v>239</v>
      </c>
      <c r="H143" s="203">
        <v>1</v>
      </c>
      <c r="I143" s="204"/>
      <c r="J143" s="205">
        <f>ROUND(I143*H143,2)</f>
        <v>0</v>
      </c>
      <c r="K143" s="201" t="s">
        <v>216</v>
      </c>
      <c r="L143" s="46"/>
      <c r="M143" s="206" t="s">
        <v>39</v>
      </c>
      <c r="N143" s="207" t="s">
        <v>53</v>
      </c>
      <c r="O143" s="87"/>
      <c r="P143" s="208">
        <f>O143*H143</f>
        <v>0</v>
      </c>
      <c r="Q143" s="208">
        <v>0</v>
      </c>
      <c r="R143" s="208">
        <f>Q143*H143</f>
        <v>0</v>
      </c>
      <c r="S143" s="208">
        <v>0</v>
      </c>
      <c r="T143" s="208">
        <f>S143*H143</f>
        <v>0</v>
      </c>
      <c r="U143" s="209" t="s">
        <v>39</v>
      </c>
      <c r="V143" s="40"/>
      <c r="W143" s="40"/>
      <c r="X143" s="40"/>
      <c r="Y143" s="40"/>
      <c r="Z143" s="40"/>
      <c r="AA143" s="40"/>
      <c r="AB143" s="40"/>
      <c r="AC143" s="40"/>
      <c r="AD143" s="40"/>
      <c r="AE143" s="40"/>
      <c r="AR143" s="210" t="s">
        <v>217</v>
      </c>
      <c r="AT143" s="210" t="s">
        <v>212</v>
      </c>
      <c r="AU143" s="210" t="s">
        <v>80</v>
      </c>
      <c r="AY143" s="18" t="s">
        <v>218</v>
      </c>
      <c r="BE143" s="211">
        <f>IF(N143="základní",J143,0)</f>
        <v>0</v>
      </c>
      <c r="BF143" s="211">
        <f>IF(N143="snížená",J143,0)</f>
        <v>0</v>
      </c>
      <c r="BG143" s="211">
        <f>IF(N143="zákl. přenesená",J143,0)</f>
        <v>0</v>
      </c>
      <c r="BH143" s="211">
        <f>IF(N143="sníž. přenesená",J143,0)</f>
        <v>0</v>
      </c>
      <c r="BI143" s="211">
        <f>IF(N143="nulová",J143,0)</f>
        <v>0</v>
      </c>
      <c r="BJ143" s="18" t="s">
        <v>217</v>
      </c>
      <c r="BK143" s="211">
        <f>ROUND(I143*H143,2)</f>
        <v>0</v>
      </c>
      <c r="BL143" s="18" t="s">
        <v>217</v>
      </c>
      <c r="BM143" s="210" t="s">
        <v>492</v>
      </c>
    </row>
    <row r="144" s="2" customFormat="1">
      <c r="A144" s="40"/>
      <c r="B144" s="41"/>
      <c r="C144" s="42"/>
      <c r="D144" s="212" t="s">
        <v>220</v>
      </c>
      <c r="E144" s="42"/>
      <c r="F144" s="213" t="s">
        <v>767</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220</v>
      </c>
      <c r="AU144" s="18" t="s">
        <v>80</v>
      </c>
    </row>
    <row r="145" s="2" customFormat="1">
      <c r="A145" s="40"/>
      <c r="B145" s="41"/>
      <c r="C145" s="42"/>
      <c r="D145" s="212" t="s">
        <v>234</v>
      </c>
      <c r="E145" s="42"/>
      <c r="F145" s="239" t="s">
        <v>819</v>
      </c>
      <c r="G145" s="42"/>
      <c r="H145" s="42"/>
      <c r="I145" s="214"/>
      <c r="J145" s="42"/>
      <c r="K145" s="42"/>
      <c r="L145" s="46"/>
      <c r="M145" s="215"/>
      <c r="N145" s="216"/>
      <c r="O145" s="87"/>
      <c r="P145" s="87"/>
      <c r="Q145" s="87"/>
      <c r="R145" s="87"/>
      <c r="S145" s="87"/>
      <c r="T145" s="87"/>
      <c r="U145" s="88"/>
      <c r="V145" s="40"/>
      <c r="W145" s="40"/>
      <c r="X145" s="40"/>
      <c r="Y145" s="40"/>
      <c r="Z145" s="40"/>
      <c r="AA145" s="40"/>
      <c r="AB145" s="40"/>
      <c r="AC145" s="40"/>
      <c r="AD145" s="40"/>
      <c r="AE145" s="40"/>
      <c r="AT145" s="18" t="s">
        <v>234</v>
      </c>
      <c r="AU145" s="18" t="s">
        <v>80</v>
      </c>
    </row>
    <row r="146" s="2" customFormat="1">
      <c r="A146" s="40"/>
      <c r="B146" s="41"/>
      <c r="C146" s="199" t="s">
        <v>357</v>
      </c>
      <c r="D146" s="199" t="s">
        <v>212</v>
      </c>
      <c r="E146" s="200" t="s">
        <v>624</v>
      </c>
      <c r="F146" s="201" t="s">
        <v>768</v>
      </c>
      <c r="G146" s="202" t="s">
        <v>179</v>
      </c>
      <c r="H146" s="203">
        <v>466.39999999999998</v>
      </c>
      <c r="I146" s="204"/>
      <c r="J146" s="205">
        <f>ROUND(I146*H146,2)</f>
        <v>0</v>
      </c>
      <c r="K146" s="201" t="s">
        <v>216</v>
      </c>
      <c r="L146" s="46"/>
      <c r="M146" s="206" t="s">
        <v>39</v>
      </c>
      <c r="N146" s="207" t="s">
        <v>53</v>
      </c>
      <c r="O146" s="87"/>
      <c r="P146" s="208">
        <f>O146*H146</f>
        <v>0</v>
      </c>
      <c r="Q146" s="208">
        <v>0</v>
      </c>
      <c r="R146" s="208">
        <f>Q146*H146</f>
        <v>0</v>
      </c>
      <c r="S146" s="208">
        <v>0</v>
      </c>
      <c r="T146" s="208">
        <f>S146*H146</f>
        <v>0</v>
      </c>
      <c r="U146" s="209" t="s">
        <v>39</v>
      </c>
      <c r="V146" s="40"/>
      <c r="W146" s="40"/>
      <c r="X146" s="40"/>
      <c r="Y146" s="40"/>
      <c r="Z146" s="40"/>
      <c r="AA146" s="40"/>
      <c r="AB146" s="40"/>
      <c r="AC146" s="40"/>
      <c r="AD146" s="40"/>
      <c r="AE146" s="40"/>
      <c r="AR146" s="210" t="s">
        <v>217</v>
      </c>
      <c r="AT146" s="210" t="s">
        <v>212</v>
      </c>
      <c r="AU146" s="210" t="s">
        <v>80</v>
      </c>
      <c r="AY146" s="18" t="s">
        <v>218</v>
      </c>
      <c r="BE146" s="211">
        <f>IF(N146="základní",J146,0)</f>
        <v>0</v>
      </c>
      <c r="BF146" s="211">
        <f>IF(N146="snížená",J146,0)</f>
        <v>0</v>
      </c>
      <c r="BG146" s="211">
        <f>IF(N146="zákl. přenesená",J146,0)</f>
        <v>0</v>
      </c>
      <c r="BH146" s="211">
        <f>IF(N146="sníž. přenesená",J146,0)</f>
        <v>0</v>
      </c>
      <c r="BI146" s="211">
        <f>IF(N146="nulová",J146,0)</f>
        <v>0</v>
      </c>
      <c r="BJ146" s="18" t="s">
        <v>217</v>
      </c>
      <c r="BK146" s="211">
        <f>ROUND(I146*H146,2)</f>
        <v>0</v>
      </c>
      <c r="BL146" s="18" t="s">
        <v>217</v>
      </c>
      <c r="BM146" s="210" t="s">
        <v>281</v>
      </c>
    </row>
    <row r="147" s="2" customFormat="1">
      <c r="A147" s="40"/>
      <c r="B147" s="41"/>
      <c r="C147" s="42"/>
      <c r="D147" s="212" t="s">
        <v>220</v>
      </c>
      <c r="E147" s="42"/>
      <c r="F147" s="213" t="s">
        <v>769</v>
      </c>
      <c r="G147" s="42"/>
      <c r="H147" s="42"/>
      <c r="I147" s="214"/>
      <c r="J147" s="42"/>
      <c r="K147" s="42"/>
      <c r="L147" s="46"/>
      <c r="M147" s="215"/>
      <c r="N147" s="216"/>
      <c r="O147" s="87"/>
      <c r="P147" s="87"/>
      <c r="Q147" s="87"/>
      <c r="R147" s="87"/>
      <c r="S147" s="87"/>
      <c r="T147" s="87"/>
      <c r="U147" s="88"/>
      <c r="V147" s="40"/>
      <c r="W147" s="40"/>
      <c r="X147" s="40"/>
      <c r="Y147" s="40"/>
      <c r="Z147" s="40"/>
      <c r="AA147" s="40"/>
      <c r="AB147" s="40"/>
      <c r="AC147" s="40"/>
      <c r="AD147" s="40"/>
      <c r="AE147" s="40"/>
      <c r="AT147" s="18" t="s">
        <v>220</v>
      </c>
      <c r="AU147" s="18" t="s">
        <v>80</v>
      </c>
    </row>
    <row r="148" s="2" customFormat="1">
      <c r="A148" s="40"/>
      <c r="B148" s="41"/>
      <c r="C148" s="42"/>
      <c r="D148" s="212" t="s">
        <v>234</v>
      </c>
      <c r="E148" s="42"/>
      <c r="F148" s="239" t="s">
        <v>770</v>
      </c>
      <c r="G148" s="42"/>
      <c r="H148" s="42"/>
      <c r="I148" s="214"/>
      <c r="J148" s="42"/>
      <c r="K148" s="42"/>
      <c r="L148" s="46"/>
      <c r="M148" s="215"/>
      <c r="N148" s="216"/>
      <c r="O148" s="87"/>
      <c r="P148" s="87"/>
      <c r="Q148" s="87"/>
      <c r="R148" s="87"/>
      <c r="S148" s="87"/>
      <c r="T148" s="87"/>
      <c r="U148" s="88"/>
      <c r="V148" s="40"/>
      <c r="W148" s="40"/>
      <c r="X148" s="40"/>
      <c r="Y148" s="40"/>
      <c r="Z148" s="40"/>
      <c r="AA148" s="40"/>
      <c r="AB148" s="40"/>
      <c r="AC148" s="40"/>
      <c r="AD148" s="40"/>
      <c r="AE148" s="40"/>
      <c r="AT148" s="18" t="s">
        <v>234</v>
      </c>
      <c r="AU148" s="18" t="s">
        <v>80</v>
      </c>
    </row>
    <row r="149" s="2" customFormat="1" ht="66.75" customHeight="1">
      <c r="A149" s="40"/>
      <c r="B149" s="41"/>
      <c r="C149" s="199" t="s">
        <v>363</v>
      </c>
      <c r="D149" s="199" t="s">
        <v>212</v>
      </c>
      <c r="E149" s="200" t="s">
        <v>695</v>
      </c>
      <c r="F149" s="201" t="s">
        <v>696</v>
      </c>
      <c r="G149" s="202" t="s">
        <v>179</v>
      </c>
      <c r="H149" s="203">
        <v>14.619999999999999</v>
      </c>
      <c r="I149" s="204"/>
      <c r="J149" s="205">
        <f>ROUND(I149*H149,2)</f>
        <v>0</v>
      </c>
      <c r="K149" s="201" t="s">
        <v>216</v>
      </c>
      <c r="L149" s="46"/>
      <c r="M149" s="206" t="s">
        <v>39</v>
      </c>
      <c r="N149" s="207" t="s">
        <v>53</v>
      </c>
      <c r="O149" s="87"/>
      <c r="P149" s="208">
        <f>O149*H149</f>
        <v>0</v>
      </c>
      <c r="Q149" s="208">
        <v>0</v>
      </c>
      <c r="R149" s="208">
        <f>Q149*H149</f>
        <v>0</v>
      </c>
      <c r="S149" s="208">
        <v>0</v>
      </c>
      <c r="T149" s="208">
        <f>S149*H149</f>
        <v>0</v>
      </c>
      <c r="U149" s="209" t="s">
        <v>39</v>
      </c>
      <c r="V149" s="40"/>
      <c r="W149" s="40"/>
      <c r="X149" s="40"/>
      <c r="Y149" s="40"/>
      <c r="Z149" s="40"/>
      <c r="AA149" s="40"/>
      <c r="AB149" s="40"/>
      <c r="AC149" s="40"/>
      <c r="AD149" s="40"/>
      <c r="AE149" s="40"/>
      <c r="AR149" s="210" t="s">
        <v>217</v>
      </c>
      <c r="AT149" s="210" t="s">
        <v>212</v>
      </c>
      <c r="AU149" s="210" t="s">
        <v>80</v>
      </c>
      <c r="AY149" s="18" t="s">
        <v>218</v>
      </c>
      <c r="BE149" s="211">
        <f>IF(N149="základní",J149,0)</f>
        <v>0</v>
      </c>
      <c r="BF149" s="211">
        <f>IF(N149="snížená",J149,0)</f>
        <v>0</v>
      </c>
      <c r="BG149" s="211">
        <f>IF(N149="zákl. přenesená",J149,0)</f>
        <v>0</v>
      </c>
      <c r="BH149" s="211">
        <f>IF(N149="sníž. přenesená",J149,0)</f>
        <v>0</v>
      </c>
      <c r="BI149" s="211">
        <f>IF(N149="nulová",J149,0)</f>
        <v>0</v>
      </c>
      <c r="BJ149" s="18" t="s">
        <v>217</v>
      </c>
      <c r="BK149" s="211">
        <f>ROUND(I149*H149,2)</f>
        <v>0</v>
      </c>
      <c r="BL149" s="18" t="s">
        <v>217</v>
      </c>
      <c r="BM149" s="210" t="s">
        <v>286</v>
      </c>
    </row>
    <row r="150" s="2" customFormat="1">
      <c r="A150" s="40"/>
      <c r="B150" s="41"/>
      <c r="C150" s="42"/>
      <c r="D150" s="212" t="s">
        <v>220</v>
      </c>
      <c r="E150" s="42"/>
      <c r="F150" s="213" t="s">
        <v>698</v>
      </c>
      <c r="G150" s="42"/>
      <c r="H150" s="42"/>
      <c r="I150" s="214"/>
      <c r="J150" s="42"/>
      <c r="K150" s="42"/>
      <c r="L150" s="46"/>
      <c r="M150" s="215"/>
      <c r="N150" s="216"/>
      <c r="O150" s="87"/>
      <c r="P150" s="87"/>
      <c r="Q150" s="87"/>
      <c r="R150" s="87"/>
      <c r="S150" s="87"/>
      <c r="T150" s="87"/>
      <c r="U150" s="88"/>
      <c r="V150" s="40"/>
      <c r="W150" s="40"/>
      <c r="X150" s="40"/>
      <c r="Y150" s="40"/>
      <c r="Z150" s="40"/>
      <c r="AA150" s="40"/>
      <c r="AB150" s="40"/>
      <c r="AC150" s="40"/>
      <c r="AD150" s="40"/>
      <c r="AE150" s="40"/>
      <c r="AT150" s="18" t="s">
        <v>220</v>
      </c>
      <c r="AU150" s="18" t="s">
        <v>80</v>
      </c>
    </row>
    <row r="151" s="2" customFormat="1">
      <c r="A151" s="40"/>
      <c r="B151" s="41"/>
      <c r="C151" s="42"/>
      <c r="D151" s="212" t="s">
        <v>234</v>
      </c>
      <c r="E151" s="42"/>
      <c r="F151" s="239" t="s">
        <v>839</v>
      </c>
      <c r="G151" s="42"/>
      <c r="H151" s="42"/>
      <c r="I151" s="214"/>
      <c r="J151" s="42"/>
      <c r="K151" s="42"/>
      <c r="L151" s="46"/>
      <c r="M151" s="215"/>
      <c r="N151" s="216"/>
      <c r="O151" s="87"/>
      <c r="P151" s="87"/>
      <c r="Q151" s="87"/>
      <c r="R151" s="87"/>
      <c r="S151" s="87"/>
      <c r="T151" s="87"/>
      <c r="U151" s="88"/>
      <c r="V151" s="40"/>
      <c r="W151" s="40"/>
      <c r="X151" s="40"/>
      <c r="Y151" s="40"/>
      <c r="Z151" s="40"/>
      <c r="AA151" s="40"/>
      <c r="AB151" s="40"/>
      <c r="AC151" s="40"/>
      <c r="AD151" s="40"/>
      <c r="AE151" s="40"/>
      <c r="AT151" s="18" t="s">
        <v>234</v>
      </c>
      <c r="AU151" s="18" t="s">
        <v>80</v>
      </c>
    </row>
    <row r="152" s="2" customFormat="1">
      <c r="A152" s="40"/>
      <c r="B152" s="41"/>
      <c r="C152" s="199" t="s">
        <v>371</v>
      </c>
      <c r="D152" s="199" t="s">
        <v>212</v>
      </c>
      <c r="E152" s="200" t="s">
        <v>632</v>
      </c>
      <c r="F152" s="201" t="s">
        <v>633</v>
      </c>
      <c r="G152" s="202" t="s">
        <v>179</v>
      </c>
      <c r="H152" s="203">
        <v>81.349000000000004</v>
      </c>
      <c r="I152" s="204"/>
      <c r="J152" s="205">
        <f>ROUND(I152*H152,2)</f>
        <v>0</v>
      </c>
      <c r="K152" s="201" t="s">
        <v>216</v>
      </c>
      <c r="L152" s="46"/>
      <c r="M152" s="206" t="s">
        <v>39</v>
      </c>
      <c r="N152" s="207" t="s">
        <v>53</v>
      </c>
      <c r="O152" s="87"/>
      <c r="P152" s="208">
        <f>O152*H152</f>
        <v>0</v>
      </c>
      <c r="Q152" s="208">
        <v>0</v>
      </c>
      <c r="R152" s="208">
        <f>Q152*H152</f>
        <v>0</v>
      </c>
      <c r="S152" s="208">
        <v>0</v>
      </c>
      <c r="T152" s="208">
        <f>S152*H152</f>
        <v>0</v>
      </c>
      <c r="U152" s="209" t="s">
        <v>39</v>
      </c>
      <c r="V152" s="40"/>
      <c r="W152" s="40"/>
      <c r="X152" s="40"/>
      <c r="Y152" s="40"/>
      <c r="Z152" s="40"/>
      <c r="AA152" s="40"/>
      <c r="AB152" s="40"/>
      <c r="AC152" s="40"/>
      <c r="AD152" s="40"/>
      <c r="AE152" s="40"/>
      <c r="AR152" s="210" t="s">
        <v>217</v>
      </c>
      <c r="AT152" s="210" t="s">
        <v>212</v>
      </c>
      <c r="AU152" s="210" t="s">
        <v>80</v>
      </c>
      <c r="AY152" s="18" t="s">
        <v>218</v>
      </c>
      <c r="BE152" s="211">
        <f>IF(N152="základní",J152,0)</f>
        <v>0</v>
      </c>
      <c r="BF152" s="211">
        <f>IF(N152="snížená",J152,0)</f>
        <v>0</v>
      </c>
      <c r="BG152" s="211">
        <f>IF(N152="zákl. přenesená",J152,0)</f>
        <v>0</v>
      </c>
      <c r="BH152" s="211">
        <f>IF(N152="sníž. přenesená",J152,0)</f>
        <v>0</v>
      </c>
      <c r="BI152" s="211">
        <f>IF(N152="nulová",J152,0)</f>
        <v>0</v>
      </c>
      <c r="BJ152" s="18" t="s">
        <v>217</v>
      </c>
      <c r="BK152" s="211">
        <f>ROUND(I152*H152,2)</f>
        <v>0</v>
      </c>
      <c r="BL152" s="18" t="s">
        <v>217</v>
      </c>
      <c r="BM152" s="210" t="s">
        <v>291</v>
      </c>
    </row>
    <row r="153" s="2" customFormat="1">
      <c r="A153" s="40"/>
      <c r="B153" s="41"/>
      <c r="C153" s="42"/>
      <c r="D153" s="212" t="s">
        <v>220</v>
      </c>
      <c r="E153" s="42"/>
      <c r="F153" s="213" t="s">
        <v>781</v>
      </c>
      <c r="G153" s="42"/>
      <c r="H153" s="42"/>
      <c r="I153" s="214"/>
      <c r="J153" s="42"/>
      <c r="K153" s="42"/>
      <c r="L153" s="46"/>
      <c r="M153" s="215"/>
      <c r="N153" s="216"/>
      <c r="O153" s="87"/>
      <c r="P153" s="87"/>
      <c r="Q153" s="87"/>
      <c r="R153" s="87"/>
      <c r="S153" s="87"/>
      <c r="T153" s="87"/>
      <c r="U153" s="88"/>
      <c r="V153" s="40"/>
      <c r="W153" s="40"/>
      <c r="X153" s="40"/>
      <c r="Y153" s="40"/>
      <c r="Z153" s="40"/>
      <c r="AA153" s="40"/>
      <c r="AB153" s="40"/>
      <c r="AC153" s="40"/>
      <c r="AD153" s="40"/>
      <c r="AE153" s="40"/>
      <c r="AT153" s="18" t="s">
        <v>220</v>
      </c>
      <c r="AU153" s="18" t="s">
        <v>80</v>
      </c>
    </row>
    <row r="154" s="2" customFormat="1">
      <c r="A154" s="40"/>
      <c r="B154" s="41"/>
      <c r="C154" s="42"/>
      <c r="D154" s="212" t="s">
        <v>234</v>
      </c>
      <c r="E154" s="42"/>
      <c r="F154" s="239" t="s">
        <v>782</v>
      </c>
      <c r="G154" s="42"/>
      <c r="H154" s="42"/>
      <c r="I154" s="214"/>
      <c r="J154" s="42"/>
      <c r="K154" s="42"/>
      <c r="L154" s="46"/>
      <c r="M154" s="215"/>
      <c r="N154" s="216"/>
      <c r="O154" s="87"/>
      <c r="P154" s="87"/>
      <c r="Q154" s="87"/>
      <c r="R154" s="87"/>
      <c r="S154" s="87"/>
      <c r="T154" s="87"/>
      <c r="U154" s="88"/>
      <c r="V154" s="40"/>
      <c r="W154" s="40"/>
      <c r="X154" s="40"/>
      <c r="Y154" s="40"/>
      <c r="Z154" s="40"/>
      <c r="AA154" s="40"/>
      <c r="AB154" s="40"/>
      <c r="AC154" s="40"/>
      <c r="AD154" s="40"/>
      <c r="AE154" s="40"/>
      <c r="AT154" s="18" t="s">
        <v>234</v>
      </c>
      <c r="AU154" s="18" t="s">
        <v>80</v>
      </c>
    </row>
    <row r="155" s="2" customFormat="1">
      <c r="A155" s="40"/>
      <c r="B155" s="41"/>
      <c r="C155" s="199" t="s">
        <v>375</v>
      </c>
      <c r="D155" s="199" t="s">
        <v>212</v>
      </c>
      <c r="E155" s="200" t="s">
        <v>628</v>
      </c>
      <c r="F155" s="201" t="s">
        <v>778</v>
      </c>
      <c r="G155" s="202" t="s">
        <v>179</v>
      </c>
      <c r="H155" s="203">
        <v>51.68</v>
      </c>
      <c r="I155" s="204"/>
      <c r="J155" s="205">
        <f>ROUND(I155*H155,2)</f>
        <v>0</v>
      </c>
      <c r="K155" s="201" t="s">
        <v>216</v>
      </c>
      <c r="L155" s="46"/>
      <c r="M155" s="206" t="s">
        <v>39</v>
      </c>
      <c r="N155" s="207" t="s">
        <v>53</v>
      </c>
      <c r="O155" s="87"/>
      <c r="P155" s="208">
        <f>O155*H155</f>
        <v>0</v>
      </c>
      <c r="Q155" s="208">
        <v>0</v>
      </c>
      <c r="R155" s="208">
        <f>Q155*H155</f>
        <v>0</v>
      </c>
      <c r="S155" s="208">
        <v>0</v>
      </c>
      <c r="T155" s="208">
        <f>S155*H155</f>
        <v>0</v>
      </c>
      <c r="U155" s="209" t="s">
        <v>39</v>
      </c>
      <c r="V155" s="40"/>
      <c r="W155" s="40"/>
      <c r="X155" s="40"/>
      <c r="Y155" s="40"/>
      <c r="Z155" s="40"/>
      <c r="AA155" s="40"/>
      <c r="AB155" s="40"/>
      <c r="AC155" s="40"/>
      <c r="AD155" s="40"/>
      <c r="AE155" s="40"/>
      <c r="AR155" s="210" t="s">
        <v>217</v>
      </c>
      <c r="AT155" s="210" t="s">
        <v>212</v>
      </c>
      <c r="AU155" s="210" t="s">
        <v>80</v>
      </c>
      <c r="AY155" s="18" t="s">
        <v>218</v>
      </c>
      <c r="BE155" s="211">
        <f>IF(N155="základní",J155,0)</f>
        <v>0</v>
      </c>
      <c r="BF155" s="211">
        <f>IF(N155="snížená",J155,0)</f>
        <v>0</v>
      </c>
      <c r="BG155" s="211">
        <f>IF(N155="zákl. přenesená",J155,0)</f>
        <v>0</v>
      </c>
      <c r="BH155" s="211">
        <f>IF(N155="sníž. přenesená",J155,0)</f>
        <v>0</v>
      </c>
      <c r="BI155" s="211">
        <f>IF(N155="nulová",J155,0)</f>
        <v>0</v>
      </c>
      <c r="BJ155" s="18" t="s">
        <v>217</v>
      </c>
      <c r="BK155" s="211">
        <f>ROUND(I155*H155,2)</f>
        <v>0</v>
      </c>
      <c r="BL155" s="18" t="s">
        <v>217</v>
      </c>
      <c r="BM155" s="210" t="s">
        <v>510</v>
      </c>
    </row>
    <row r="156" s="2" customFormat="1">
      <c r="A156" s="40"/>
      <c r="B156" s="41"/>
      <c r="C156" s="42"/>
      <c r="D156" s="212" t="s">
        <v>220</v>
      </c>
      <c r="E156" s="42"/>
      <c r="F156" s="213" t="s">
        <v>780</v>
      </c>
      <c r="G156" s="42"/>
      <c r="H156" s="42"/>
      <c r="I156" s="214"/>
      <c r="J156" s="42"/>
      <c r="K156" s="42"/>
      <c r="L156" s="46"/>
      <c r="M156" s="215"/>
      <c r="N156" s="216"/>
      <c r="O156" s="87"/>
      <c r="P156" s="87"/>
      <c r="Q156" s="87"/>
      <c r="R156" s="87"/>
      <c r="S156" s="87"/>
      <c r="T156" s="87"/>
      <c r="U156" s="88"/>
      <c r="V156" s="40"/>
      <c r="W156" s="40"/>
      <c r="X156" s="40"/>
      <c r="Y156" s="40"/>
      <c r="Z156" s="40"/>
      <c r="AA156" s="40"/>
      <c r="AB156" s="40"/>
      <c r="AC156" s="40"/>
      <c r="AD156" s="40"/>
      <c r="AE156" s="40"/>
      <c r="AT156" s="18" t="s">
        <v>220</v>
      </c>
      <c r="AU156" s="18" t="s">
        <v>80</v>
      </c>
    </row>
    <row r="157" s="2" customFormat="1">
      <c r="A157" s="40"/>
      <c r="B157" s="41"/>
      <c r="C157" s="42"/>
      <c r="D157" s="212" t="s">
        <v>234</v>
      </c>
      <c r="E157" s="42"/>
      <c r="F157" s="239" t="s">
        <v>631</v>
      </c>
      <c r="G157" s="42"/>
      <c r="H157" s="42"/>
      <c r="I157" s="214"/>
      <c r="J157" s="42"/>
      <c r="K157" s="42"/>
      <c r="L157" s="46"/>
      <c r="M157" s="215"/>
      <c r="N157" s="216"/>
      <c r="O157" s="87"/>
      <c r="P157" s="87"/>
      <c r="Q157" s="87"/>
      <c r="R157" s="87"/>
      <c r="S157" s="87"/>
      <c r="T157" s="87"/>
      <c r="U157" s="88"/>
      <c r="V157" s="40"/>
      <c r="W157" s="40"/>
      <c r="X157" s="40"/>
      <c r="Y157" s="40"/>
      <c r="Z157" s="40"/>
      <c r="AA157" s="40"/>
      <c r="AB157" s="40"/>
      <c r="AC157" s="40"/>
      <c r="AD157" s="40"/>
      <c r="AE157" s="40"/>
      <c r="AT157" s="18" t="s">
        <v>234</v>
      </c>
      <c r="AU157" s="18" t="s">
        <v>80</v>
      </c>
    </row>
    <row r="158" s="2" customFormat="1" ht="16.5" customHeight="1">
      <c r="A158" s="40"/>
      <c r="B158" s="41"/>
      <c r="C158" s="199" t="s">
        <v>379</v>
      </c>
      <c r="D158" s="199" t="s">
        <v>212</v>
      </c>
      <c r="E158" s="200" t="s">
        <v>301</v>
      </c>
      <c r="F158" s="201" t="s">
        <v>302</v>
      </c>
      <c r="G158" s="202" t="s">
        <v>179</v>
      </c>
      <c r="H158" s="203">
        <v>51.68</v>
      </c>
      <c r="I158" s="204"/>
      <c r="J158" s="205">
        <f>ROUND(I158*H158,2)</f>
        <v>0</v>
      </c>
      <c r="K158" s="201" t="s">
        <v>216</v>
      </c>
      <c r="L158" s="46"/>
      <c r="M158" s="206" t="s">
        <v>39</v>
      </c>
      <c r="N158" s="207" t="s">
        <v>53</v>
      </c>
      <c r="O158" s="87"/>
      <c r="P158" s="208">
        <f>O158*H158</f>
        <v>0</v>
      </c>
      <c r="Q158" s="208">
        <v>0</v>
      </c>
      <c r="R158" s="208">
        <f>Q158*H158</f>
        <v>0</v>
      </c>
      <c r="S158" s="208">
        <v>0</v>
      </c>
      <c r="T158" s="208">
        <f>S158*H158</f>
        <v>0</v>
      </c>
      <c r="U158" s="209" t="s">
        <v>39</v>
      </c>
      <c r="V158" s="40"/>
      <c r="W158" s="40"/>
      <c r="X158" s="40"/>
      <c r="Y158" s="40"/>
      <c r="Z158" s="40"/>
      <c r="AA158" s="40"/>
      <c r="AB158" s="40"/>
      <c r="AC158" s="40"/>
      <c r="AD158" s="40"/>
      <c r="AE158" s="40"/>
      <c r="AR158" s="210" t="s">
        <v>217</v>
      </c>
      <c r="AT158" s="210" t="s">
        <v>212</v>
      </c>
      <c r="AU158" s="210" t="s">
        <v>80</v>
      </c>
      <c r="AY158" s="18" t="s">
        <v>218</v>
      </c>
      <c r="BE158" s="211">
        <f>IF(N158="základní",J158,0)</f>
        <v>0</v>
      </c>
      <c r="BF158" s="211">
        <f>IF(N158="snížená",J158,0)</f>
        <v>0</v>
      </c>
      <c r="BG158" s="211">
        <f>IF(N158="zákl. přenesená",J158,0)</f>
        <v>0</v>
      </c>
      <c r="BH158" s="211">
        <f>IF(N158="sníž. přenesená",J158,0)</f>
        <v>0</v>
      </c>
      <c r="BI158" s="211">
        <f>IF(N158="nulová",J158,0)</f>
        <v>0</v>
      </c>
      <c r="BJ158" s="18" t="s">
        <v>217</v>
      </c>
      <c r="BK158" s="211">
        <f>ROUND(I158*H158,2)</f>
        <v>0</v>
      </c>
      <c r="BL158" s="18" t="s">
        <v>217</v>
      </c>
      <c r="BM158" s="210" t="s">
        <v>513</v>
      </c>
    </row>
    <row r="159" s="2" customFormat="1">
      <c r="A159" s="40"/>
      <c r="B159" s="41"/>
      <c r="C159" s="42"/>
      <c r="D159" s="212" t="s">
        <v>220</v>
      </c>
      <c r="E159" s="42"/>
      <c r="F159" s="213" t="s">
        <v>304</v>
      </c>
      <c r="G159" s="42"/>
      <c r="H159" s="42"/>
      <c r="I159" s="214"/>
      <c r="J159" s="42"/>
      <c r="K159" s="42"/>
      <c r="L159" s="46"/>
      <c r="M159" s="215"/>
      <c r="N159" s="216"/>
      <c r="O159" s="87"/>
      <c r="P159" s="87"/>
      <c r="Q159" s="87"/>
      <c r="R159" s="87"/>
      <c r="S159" s="87"/>
      <c r="T159" s="87"/>
      <c r="U159" s="88"/>
      <c r="V159" s="40"/>
      <c r="W159" s="40"/>
      <c r="X159" s="40"/>
      <c r="Y159" s="40"/>
      <c r="Z159" s="40"/>
      <c r="AA159" s="40"/>
      <c r="AB159" s="40"/>
      <c r="AC159" s="40"/>
      <c r="AD159" s="40"/>
      <c r="AE159" s="40"/>
      <c r="AT159" s="18" t="s">
        <v>220</v>
      </c>
      <c r="AU159" s="18" t="s">
        <v>80</v>
      </c>
    </row>
    <row r="160" s="15" customFormat="1" ht="25.92" customHeight="1">
      <c r="A160" s="15"/>
      <c r="B160" s="260"/>
      <c r="C160" s="261"/>
      <c r="D160" s="262" t="s">
        <v>79</v>
      </c>
      <c r="E160" s="263" t="s">
        <v>327</v>
      </c>
      <c r="F160" s="263" t="s">
        <v>328</v>
      </c>
      <c r="G160" s="261"/>
      <c r="H160" s="261"/>
      <c r="I160" s="264"/>
      <c r="J160" s="265">
        <f>BK160</f>
        <v>0</v>
      </c>
      <c r="K160" s="261"/>
      <c r="L160" s="266"/>
      <c r="M160" s="267"/>
      <c r="N160" s="268"/>
      <c r="O160" s="268"/>
      <c r="P160" s="269">
        <f>P161</f>
        <v>0</v>
      </c>
      <c r="Q160" s="268"/>
      <c r="R160" s="269">
        <f>R161</f>
        <v>0</v>
      </c>
      <c r="S160" s="268"/>
      <c r="T160" s="269">
        <f>T161</f>
        <v>0</v>
      </c>
      <c r="U160" s="270"/>
      <c r="V160" s="15"/>
      <c r="W160" s="15"/>
      <c r="X160" s="15"/>
      <c r="Y160" s="15"/>
      <c r="Z160" s="15"/>
      <c r="AA160" s="15"/>
      <c r="AB160" s="15"/>
      <c r="AC160" s="15"/>
      <c r="AD160" s="15"/>
      <c r="AE160" s="15"/>
      <c r="AR160" s="271" t="s">
        <v>87</v>
      </c>
      <c r="AT160" s="272" t="s">
        <v>79</v>
      </c>
      <c r="AU160" s="272" t="s">
        <v>80</v>
      </c>
      <c r="AY160" s="271" t="s">
        <v>218</v>
      </c>
      <c r="BK160" s="273">
        <f>BK161</f>
        <v>0</v>
      </c>
    </row>
    <row r="161" s="15" customFormat="1" ht="22.8" customHeight="1">
      <c r="A161" s="15"/>
      <c r="B161" s="260"/>
      <c r="C161" s="261"/>
      <c r="D161" s="262" t="s">
        <v>79</v>
      </c>
      <c r="E161" s="274" t="s">
        <v>243</v>
      </c>
      <c r="F161" s="274" t="s">
        <v>329</v>
      </c>
      <c r="G161" s="261"/>
      <c r="H161" s="261"/>
      <c r="I161" s="264"/>
      <c r="J161" s="275">
        <f>BK161</f>
        <v>0</v>
      </c>
      <c r="K161" s="261"/>
      <c r="L161" s="266"/>
      <c r="M161" s="267"/>
      <c r="N161" s="268"/>
      <c r="O161" s="268"/>
      <c r="P161" s="269">
        <f>SUM(P162:P169)</f>
        <v>0</v>
      </c>
      <c r="Q161" s="268"/>
      <c r="R161" s="269">
        <f>SUM(R162:R169)</f>
        <v>0</v>
      </c>
      <c r="S161" s="268"/>
      <c r="T161" s="269">
        <f>SUM(T162:T169)</f>
        <v>0</v>
      </c>
      <c r="U161" s="270"/>
      <c r="V161" s="15"/>
      <c r="W161" s="15"/>
      <c r="X161" s="15"/>
      <c r="Y161" s="15"/>
      <c r="Z161" s="15"/>
      <c r="AA161" s="15"/>
      <c r="AB161" s="15"/>
      <c r="AC161" s="15"/>
      <c r="AD161" s="15"/>
      <c r="AE161" s="15"/>
      <c r="AR161" s="271" t="s">
        <v>87</v>
      </c>
      <c r="AT161" s="272" t="s">
        <v>79</v>
      </c>
      <c r="AU161" s="272" t="s">
        <v>87</v>
      </c>
      <c r="AY161" s="271" t="s">
        <v>218</v>
      </c>
      <c r="BK161" s="273">
        <f>SUM(BK162:BK169)</f>
        <v>0</v>
      </c>
    </row>
    <row r="162" s="2" customFormat="1">
      <c r="A162" s="40"/>
      <c r="B162" s="41"/>
      <c r="C162" s="199" t="s">
        <v>257</v>
      </c>
      <c r="D162" s="199" t="s">
        <v>212</v>
      </c>
      <c r="E162" s="200" t="s">
        <v>255</v>
      </c>
      <c r="F162" s="201" t="s">
        <v>256</v>
      </c>
      <c r="G162" s="202" t="s">
        <v>169</v>
      </c>
      <c r="H162" s="203">
        <v>0.22</v>
      </c>
      <c r="I162" s="204"/>
      <c r="J162" s="205">
        <f>ROUND(I162*H162,2)</f>
        <v>0</v>
      </c>
      <c r="K162" s="201" t="s">
        <v>216</v>
      </c>
      <c r="L162" s="46"/>
      <c r="M162" s="206" t="s">
        <v>39</v>
      </c>
      <c r="N162" s="207" t="s">
        <v>53</v>
      </c>
      <c r="O162" s="87"/>
      <c r="P162" s="208">
        <f>O162*H162</f>
        <v>0</v>
      </c>
      <c r="Q162" s="208">
        <v>0</v>
      </c>
      <c r="R162" s="208">
        <f>Q162*H162</f>
        <v>0</v>
      </c>
      <c r="S162" s="208">
        <v>0</v>
      </c>
      <c r="T162" s="208">
        <f>S162*H162</f>
        <v>0</v>
      </c>
      <c r="U162" s="209" t="s">
        <v>39</v>
      </c>
      <c r="V162" s="40"/>
      <c r="W162" s="40"/>
      <c r="X162" s="40"/>
      <c r="Y162" s="40"/>
      <c r="Z162" s="40"/>
      <c r="AA162" s="40"/>
      <c r="AB162" s="40"/>
      <c r="AC162" s="40"/>
      <c r="AD162" s="40"/>
      <c r="AE162" s="40"/>
      <c r="AR162" s="210" t="s">
        <v>217</v>
      </c>
      <c r="AT162" s="210" t="s">
        <v>212</v>
      </c>
      <c r="AU162" s="210" t="s">
        <v>89</v>
      </c>
      <c r="AY162" s="18" t="s">
        <v>218</v>
      </c>
      <c r="BE162" s="211">
        <f>IF(N162="základní",J162,0)</f>
        <v>0</v>
      </c>
      <c r="BF162" s="211">
        <f>IF(N162="snížená",J162,0)</f>
        <v>0</v>
      </c>
      <c r="BG162" s="211">
        <f>IF(N162="zákl. přenesená",J162,0)</f>
        <v>0</v>
      </c>
      <c r="BH162" s="211">
        <f>IF(N162="sníž. přenesená",J162,0)</f>
        <v>0</v>
      </c>
      <c r="BI162" s="211">
        <f>IF(N162="nulová",J162,0)</f>
        <v>0</v>
      </c>
      <c r="BJ162" s="18" t="s">
        <v>217</v>
      </c>
      <c r="BK162" s="211">
        <f>ROUND(I162*H162,2)</f>
        <v>0</v>
      </c>
      <c r="BL162" s="18" t="s">
        <v>217</v>
      </c>
      <c r="BM162" s="210" t="s">
        <v>840</v>
      </c>
    </row>
    <row r="163" s="2" customFormat="1">
      <c r="A163" s="40"/>
      <c r="B163" s="41"/>
      <c r="C163" s="42"/>
      <c r="D163" s="212" t="s">
        <v>220</v>
      </c>
      <c r="E163" s="42"/>
      <c r="F163" s="213" t="s">
        <v>258</v>
      </c>
      <c r="G163" s="42"/>
      <c r="H163" s="42"/>
      <c r="I163" s="214"/>
      <c r="J163" s="42"/>
      <c r="K163" s="42"/>
      <c r="L163" s="46"/>
      <c r="M163" s="215"/>
      <c r="N163" s="216"/>
      <c r="O163" s="87"/>
      <c r="P163" s="87"/>
      <c r="Q163" s="87"/>
      <c r="R163" s="87"/>
      <c r="S163" s="87"/>
      <c r="T163" s="87"/>
      <c r="U163" s="88"/>
      <c r="V163" s="40"/>
      <c r="W163" s="40"/>
      <c r="X163" s="40"/>
      <c r="Y163" s="40"/>
      <c r="Z163" s="40"/>
      <c r="AA163" s="40"/>
      <c r="AB163" s="40"/>
      <c r="AC163" s="40"/>
      <c r="AD163" s="40"/>
      <c r="AE163" s="40"/>
      <c r="AT163" s="18" t="s">
        <v>220</v>
      </c>
      <c r="AU163" s="18" t="s">
        <v>89</v>
      </c>
    </row>
    <row r="164" s="12" customFormat="1">
      <c r="A164" s="12"/>
      <c r="B164" s="217"/>
      <c r="C164" s="218"/>
      <c r="D164" s="212" t="s">
        <v>222</v>
      </c>
      <c r="E164" s="219" t="s">
        <v>39</v>
      </c>
      <c r="F164" s="220" t="s">
        <v>841</v>
      </c>
      <c r="G164" s="218"/>
      <c r="H164" s="221">
        <v>0.22</v>
      </c>
      <c r="I164" s="222"/>
      <c r="J164" s="218"/>
      <c r="K164" s="218"/>
      <c r="L164" s="223"/>
      <c r="M164" s="224"/>
      <c r="N164" s="225"/>
      <c r="O164" s="225"/>
      <c r="P164" s="225"/>
      <c r="Q164" s="225"/>
      <c r="R164" s="225"/>
      <c r="S164" s="225"/>
      <c r="T164" s="225"/>
      <c r="U164" s="226"/>
      <c r="V164" s="12"/>
      <c r="W164" s="12"/>
      <c r="X164" s="12"/>
      <c r="Y164" s="12"/>
      <c r="Z164" s="12"/>
      <c r="AA164" s="12"/>
      <c r="AB164" s="12"/>
      <c r="AC164" s="12"/>
      <c r="AD164" s="12"/>
      <c r="AE164" s="12"/>
      <c r="AT164" s="227" t="s">
        <v>222</v>
      </c>
      <c r="AU164" s="227" t="s">
        <v>89</v>
      </c>
      <c r="AV164" s="12" t="s">
        <v>89</v>
      </c>
      <c r="AW164" s="12" t="s">
        <v>41</v>
      </c>
      <c r="AX164" s="12" t="s">
        <v>80</v>
      </c>
      <c r="AY164" s="227" t="s">
        <v>218</v>
      </c>
    </row>
    <row r="165" s="13" customFormat="1">
      <c r="A165" s="13"/>
      <c r="B165" s="228"/>
      <c r="C165" s="229"/>
      <c r="D165" s="212" t="s">
        <v>222</v>
      </c>
      <c r="E165" s="230" t="s">
        <v>39</v>
      </c>
      <c r="F165" s="231" t="s">
        <v>224</v>
      </c>
      <c r="G165" s="229"/>
      <c r="H165" s="232">
        <v>0.22</v>
      </c>
      <c r="I165" s="233"/>
      <c r="J165" s="229"/>
      <c r="K165" s="229"/>
      <c r="L165" s="234"/>
      <c r="M165" s="235"/>
      <c r="N165" s="236"/>
      <c r="O165" s="236"/>
      <c r="P165" s="236"/>
      <c r="Q165" s="236"/>
      <c r="R165" s="236"/>
      <c r="S165" s="236"/>
      <c r="T165" s="236"/>
      <c r="U165" s="237"/>
      <c r="V165" s="13"/>
      <c r="W165" s="13"/>
      <c r="X165" s="13"/>
      <c r="Y165" s="13"/>
      <c r="Z165" s="13"/>
      <c r="AA165" s="13"/>
      <c r="AB165" s="13"/>
      <c r="AC165" s="13"/>
      <c r="AD165" s="13"/>
      <c r="AE165" s="13"/>
      <c r="AT165" s="238" t="s">
        <v>222</v>
      </c>
      <c r="AU165" s="238" t="s">
        <v>89</v>
      </c>
      <c r="AV165" s="13" t="s">
        <v>217</v>
      </c>
      <c r="AW165" s="13" t="s">
        <v>41</v>
      </c>
      <c r="AX165" s="13" t="s">
        <v>87</v>
      </c>
      <c r="AY165" s="238" t="s">
        <v>218</v>
      </c>
    </row>
    <row r="166" s="2" customFormat="1">
      <c r="A166" s="40"/>
      <c r="B166" s="41"/>
      <c r="C166" s="199" t="s">
        <v>390</v>
      </c>
      <c r="D166" s="199" t="s">
        <v>212</v>
      </c>
      <c r="E166" s="200" t="s">
        <v>822</v>
      </c>
      <c r="F166" s="201" t="s">
        <v>823</v>
      </c>
      <c r="G166" s="202" t="s">
        <v>273</v>
      </c>
      <c r="H166" s="203">
        <v>220</v>
      </c>
      <c r="I166" s="204"/>
      <c r="J166" s="205">
        <f>ROUND(I166*H166,2)</f>
        <v>0</v>
      </c>
      <c r="K166" s="201" t="s">
        <v>216</v>
      </c>
      <c r="L166" s="46"/>
      <c r="M166" s="206" t="s">
        <v>39</v>
      </c>
      <c r="N166" s="207" t="s">
        <v>53</v>
      </c>
      <c r="O166" s="87"/>
      <c r="P166" s="208">
        <f>O166*H166</f>
        <v>0</v>
      </c>
      <c r="Q166" s="208">
        <v>0</v>
      </c>
      <c r="R166" s="208">
        <f>Q166*H166</f>
        <v>0</v>
      </c>
      <c r="S166" s="208">
        <v>0</v>
      </c>
      <c r="T166" s="208">
        <f>S166*H166</f>
        <v>0</v>
      </c>
      <c r="U166" s="209" t="s">
        <v>39</v>
      </c>
      <c r="V166" s="40"/>
      <c r="W166" s="40"/>
      <c r="X166" s="40"/>
      <c r="Y166" s="40"/>
      <c r="Z166" s="40"/>
      <c r="AA166" s="40"/>
      <c r="AB166" s="40"/>
      <c r="AC166" s="40"/>
      <c r="AD166" s="40"/>
      <c r="AE166" s="40"/>
      <c r="AR166" s="210" t="s">
        <v>217</v>
      </c>
      <c r="AT166" s="210" t="s">
        <v>212</v>
      </c>
      <c r="AU166" s="210" t="s">
        <v>89</v>
      </c>
      <c r="AY166" s="18" t="s">
        <v>218</v>
      </c>
      <c r="BE166" s="211">
        <f>IF(N166="základní",J166,0)</f>
        <v>0</v>
      </c>
      <c r="BF166" s="211">
        <f>IF(N166="snížená",J166,0)</f>
        <v>0</v>
      </c>
      <c r="BG166" s="211">
        <f>IF(N166="zákl. přenesená",J166,0)</f>
        <v>0</v>
      </c>
      <c r="BH166" s="211">
        <f>IF(N166="sníž. přenesená",J166,0)</f>
        <v>0</v>
      </c>
      <c r="BI166" s="211">
        <f>IF(N166="nulová",J166,0)</f>
        <v>0</v>
      </c>
      <c r="BJ166" s="18" t="s">
        <v>217</v>
      </c>
      <c r="BK166" s="211">
        <f>ROUND(I166*H166,2)</f>
        <v>0</v>
      </c>
      <c r="BL166" s="18" t="s">
        <v>217</v>
      </c>
      <c r="BM166" s="210" t="s">
        <v>842</v>
      </c>
    </row>
    <row r="167" s="2" customFormat="1">
      <c r="A167" s="40"/>
      <c r="B167" s="41"/>
      <c r="C167" s="42"/>
      <c r="D167" s="212" t="s">
        <v>220</v>
      </c>
      <c r="E167" s="42"/>
      <c r="F167" s="213" t="s">
        <v>825</v>
      </c>
      <c r="G167" s="42"/>
      <c r="H167" s="42"/>
      <c r="I167" s="214"/>
      <c r="J167" s="42"/>
      <c r="K167" s="42"/>
      <c r="L167" s="46"/>
      <c r="M167" s="215"/>
      <c r="N167" s="216"/>
      <c r="O167" s="87"/>
      <c r="P167" s="87"/>
      <c r="Q167" s="87"/>
      <c r="R167" s="87"/>
      <c r="S167" s="87"/>
      <c r="T167" s="87"/>
      <c r="U167" s="88"/>
      <c r="V167" s="40"/>
      <c r="W167" s="40"/>
      <c r="X167" s="40"/>
      <c r="Y167" s="40"/>
      <c r="Z167" s="40"/>
      <c r="AA167" s="40"/>
      <c r="AB167" s="40"/>
      <c r="AC167" s="40"/>
      <c r="AD167" s="40"/>
      <c r="AE167" s="40"/>
      <c r="AT167" s="18" t="s">
        <v>220</v>
      </c>
      <c r="AU167" s="18" t="s">
        <v>89</v>
      </c>
    </row>
    <row r="168" s="12" customFormat="1">
      <c r="A168" s="12"/>
      <c r="B168" s="217"/>
      <c r="C168" s="218"/>
      <c r="D168" s="212" t="s">
        <v>222</v>
      </c>
      <c r="E168" s="219" t="s">
        <v>39</v>
      </c>
      <c r="F168" s="220" t="s">
        <v>831</v>
      </c>
      <c r="G168" s="218"/>
      <c r="H168" s="221">
        <v>220</v>
      </c>
      <c r="I168" s="222"/>
      <c r="J168" s="218"/>
      <c r="K168" s="218"/>
      <c r="L168" s="223"/>
      <c r="M168" s="224"/>
      <c r="N168" s="225"/>
      <c r="O168" s="225"/>
      <c r="P168" s="225"/>
      <c r="Q168" s="225"/>
      <c r="R168" s="225"/>
      <c r="S168" s="225"/>
      <c r="T168" s="225"/>
      <c r="U168" s="226"/>
      <c r="V168" s="12"/>
      <c r="W168" s="12"/>
      <c r="X168" s="12"/>
      <c r="Y168" s="12"/>
      <c r="Z168" s="12"/>
      <c r="AA168" s="12"/>
      <c r="AB168" s="12"/>
      <c r="AC168" s="12"/>
      <c r="AD168" s="12"/>
      <c r="AE168" s="12"/>
      <c r="AT168" s="227" t="s">
        <v>222</v>
      </c>
      <c r="AU168" s="227" t="s">
        <v>89</v>
      </c>
      <c r="AV168" s="12" t="s">
        <v>89</v>
      </c>
      <c r="AW168" s="12" t="s">
        <v>41</v>
      </c>
      <c r="AX168" s="12" t="s">
        <v>80</v>
      </c>
      <c r="AY168" s="227" t="s">
        <v>218</v>
      </c>
    </row>
    <row r="169" s="13" customFormat="1">
      <c r="A169" s="13"/>
      <c r="B169" s="228"/>
      <c r="C169" s="229"/>
      <c r="D169" s="212" t="s">
        <v>222</v>
      </c>
      <c r="E169" s="230" t="s">
        <v>39</v>
      </c>
      <c r="F169" s="231" t="s">
        <v>224</v>
      </c>
      <c r="G169" s="229"/>
      <c r="H169" s="232">
        <v>220</v>
      </c>
      <c r="I169" s="233"/>
      <c r="J169" s="229"/>
      <c r="K169" s="229"/>
      <c r="L169" s="234"/>
      <c r="M169" s="276"/>
      <c r="N169" s="277"/>
      <c r="O169" s="277"/>
      <c r="P169" s="277"/>
      <c r="Q169" s="277"/>
      <c r="R169" s="277"/>
      <c r="S169" s="277"/>
      <c r="T169" s="277"/>
      <c r="U169" s="278"/>
      <c r="V169" s="13"/>
      <c r="W169" s="13"/>
      <c r="X169" s="13"/>
      <c r="Y169" s="13"/>
      <c r="Z169" s="13"/>
      <c r="AA169" s="13"/>
      <c r="AB169" s="13"/>
      <c r="AC169" s="13"/>
      <c r="AD169" s="13"/>
      <c r="AE169" s="13"/>
      <c r="AT169" s="238" t="s">
        <v>222</v>
      </c>
      <c r="AU169" s="238" t="s">
        <v>89</v>
      </c>
      <c r="AV169" s="13" t="s">
        <v>217</v>
      </c>
      <c r="AW169" s="13" t="s">
        <v>41</v>
      </c>
      <c r="AX169" s="13" t="s">
        <v>87</v>
      </c>
      <c r="AY169" s="238" t="s">
        <v>218</v>
      </c>
    </row>
    <row r="170" s="2" customFormat="1" ht="6.96" customHeight="1">
      <c r="A170" s="40"/>
      <c r="B170" s="62"/>
      <c r="C170" s="63"/>
      <c r="D170" s="63"/>
      <c r="E170" s="63"/>
      <c r="F170" s="63"/>
      <c r="G170" s="63"/>
      <c r="H170" s="63"/>
      <c r="I170" s="63"/>
      <c r="J170" s="63"/>
      <c r="K170" s="63"/>
      <c r="L170" s="46"/>
      <c r="M170" s="40"/>
      <c r="O170" s="40"/>
      <c r="P170" s="40"/>
      <c r="Q170" s="40"/>
      <c r="R170" s="40"/>
      <c r="S170" s="40"/>
      <c r="T170" s="40"/>
      <c r="U170" s="40"/>
      <c r="V170" s="40"/>
      <c r="W170" s="40"/>
      <c r="X170" s="40"/>
      <c r="Y170" s="40"/>
      <c r="Z170" s="40"/>
      <c r="AA170" s="40"/>
      <c r="AB170" s="40"/>
      <c r="AC170" s="40"/>
      <c r="AD170" s="40"/>
      <c r="AE170" s="40"/>
    </row>
  </sheetData>
  <sheetProtection sheet="1" autoFilter="0" formatColumns="0" formatRows="0" objects="1" scenarios="1" spinCount="100000" saltValue="oinr1ZcIZHrwx4F4Ss2ZwmHOeLGeuiBF1+4QPNGtmcY4H94dlRJJqw/IGrxBfkZTqD2pLhnZX4+M7XRHxCRhIg==" hashValue="WyCAkRfx/gr/XRoY/hQKv8DZvZsq5LiPXPCYj5Rz4FXhcrzaCTdtFyUboiXcN5q/W4BU68TcLIdjErQwyGajQw==" algorithmName="SHA-512" password="CDD6"/>
  <autoFilter ref="C86:K169"/>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c r="AZ2" s="141" t="s">
        <v>843</v>
      </c>
      <c r="BA2" s="141" t="s">
        <v>844</v>
      </c>
      <c r="BB2" s="141" t="s">
        <v>239</v>
      </c>
      <c r="BC2" s="141" t="s">
        <v>269</v>
      </c>
      <c r="BD2" s="141" t="s">
        <v>89</v>
      </c>
    </row>
    <row r="3" hidden="1" s="1" customFormat="1" ht="6.96" customHeight="1">
      <c r="B3" s="142"/>
      <c r="C3" s="143"/>
      <c r="D3" s="143"/>
      <c r="E3" s="143"/>
      <c r="F3" s="143"/>
      <c r="G3" s="143"/>
      <c r="H3" s="143"/>
      <c r="I3" s="143"/>
      <c r="J3" s="143"/>
      <c r="K3" s="143"/>
      <c r="L3" s="21"/>
      <c r="AT3" s="18" t="s">
        <v>89</v>
      </c>
      <c r="AZ3" s="141" t="s">
        <v>845</v>
      </c>
      <c r="BA3" s="141" t="s">
        <v>846</v>
      </c>
      <c r="BB3" s="141" t="s">
        <v>273</v>
      </c>
      <c r="BC3" s="141" t="s">
        <v>847</v>
      </c>
      <c r="BD3" s="141" t="s">
        <v>89</v>
      </c>
    </row>
    <row r="4" hidden="1" s="1" customFormat="1" ht="24.96" customHeight="1">
      <c r="B4" s="21"/>
      <c r="D4" s="144" t="s">
        <v>173</v>
      </c>
      <c r="L4" s="21"/>
      <c r="M4" s="145" t="s">
        <v>10</v>
      </c>
      <c r="AT4" s="18" t="s">
        <v>41</v>
      </c>
      <c r="AZ4" s="141" t="s">
        <v>848</v>
      </c>
      <c r="BA4" s="141" t="s">
        <v>849</v>
      </c>
      <c r="BB4" s="141" t="s">
        <v>273</v>
      </c>
      <c r="BC4" s="141" t="s">
        <v>850</v>
      </c>
      <c r="BD4" s="141" t="s">
        <v>89</v>
      </c>
    </row>
    <row r="5" hidden="1" s="1" customFormat="1" ht="6.96" customHeight="1">
      <c r="B5" s="21"/>
      <c r="L5" s="21"/>
      <c r="AZ5" s="141" t="s">
        <v>851</v>
      </c>
      <c r="BA5" s="141" t="s">
        <v>852</v>
      </c>
      <c r="BB5" s="141" t="s">
        <v>215</v>
      </c>
      <c r="BC5" s="141" t="s">
        <v>853</v>
      </c>
      <c r="BD5" s="141" t="s">
        <v>89</v>
      </c>
    </row>
    <row r="6" hidden="1" s="1" customFormat="1" ht="12" customHeight="1">
      <c r="B6" s="21"/>
      <c r="D6" s="146" t="s">
        <v>16</v>
      </c>
      <c r="L6" s="21"/>
      <c r="AZ6" s="141" t="s">
        <v>854</v>
      </c>
      <c r="BA6" s="141" t="s">
        <v>855</v>
      </c>
      <c r="BB6" s="141" t="s">
        <v>169</v>
      </c>
      <c r="BC6" s="141" t="s">
        <v>856</v>
      </c>
      <c r="BD6" s="141" t="s">
        <v>89</v>
      </c>
    </row>
    <row r="7" hidden="1" s="1" customFormat="1" ht="26.25" customHeight="1">
      <c r="B7" s="21"/>
      <c r="E7" s="147" t="str">
        <f>'Rekapitulace zakázky'!K6</f>
        <v>Oprava kolejí a výhybek v žst. Úpořiny - změna1 po prohlídce staveniště</v>
      </c>
      <c r="F7" s="146"/>
      <c r="G7" s="146"/>
      <c r="H7" s="146"/>
      <c r="L7" s="21"/>
      <c r="AZ7" s="141" t="s">
        <v>857</v>
      </c>
      <c r="BA7" s="141" t="s">
        <v>858</v>
      </c>
      <c r="BB7" s="141" t="s">
        <v>273</v>
      </c>
      <c r="BC7" s="141" t="s">
        <v>546</v>
      </c>
      <c r="BD7" s="141" t="s">
        <v>89</v>
      </c>
    </row>
    <row r="8" hidden="1" s="1" customFormat="1" ht="12" customHeight="1">
      <c r="B8" s="21"/>
      <c r="D8" s="146" t="s">
        <v>184</v>
      </c>
      <c r="L8" s="21"/>
      <c r="AZ8" s="141" t="s">
        <v>859</v>
      </c>
      <c r="BA8" s="141" t="s">
        <v>860</v>
      </c>
      <c r="BB8" s="141" t="s">
        <v>273</v>
      </c>
      <c r="BC8" s="141" t="s">
        <v>861</v>
      </c>
      <c r="BD8" s="141" t="s">
        <v>89</v>
      </c>
    </row>
    <row r="9" hidden="1" s="2" customFormat="1" ht="16.5" customHeight="1">
      <c r="A9" s="40"/>
      <c r="B9" s="46"/>
      <c r="C9" s="40"/>
      <c r="D9" s="40"/>
      <c r="E9" s="147" t="s">
        <v>862</v>
      </c>
      <c r="F9" s="40"/>
      <c r="G9" s="40"/>
      <c r="H9" s="40"/>
      <c r="I9" s="40"/>
      <c r="J9" s="40"/>
      <c r="K9" s="40"/>
      <c r="L9" s="148"/>
      <c r="S9" s="40"/>
      <c r="T9" s="40"/>
      <c r="U9" s="40"/>
      <c r="V9" s="40"/>
      <c r="W9" s="40"/>
      <c r="X9" s="40"/>
      <c r="Y9" s="40"/>
      <c r="Z9" s="40"/>
      <c r="AA9" s="40"/>
      <c r="AB9" s="40"/>
      <c r="AC9" s="40"/>
      <c r="AD9" s="40"/>
      <c r="AE9" s="40"/>
      <c r="AZ9" s="141" t="s">
        <v>863</v>
      </c>
      <c r="BA9" s="141" t="s">
        <v>864</v>
      </c>
      <c r="BB9" s="141" t="s">
        <v>273</v>
      </c>
      <c r="BC9" s="141" t="s">
        <v>865</v>
      </c>
      <c r="BD9" s="141" t="s">
        <v>89</v>
      </c>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c r="AZ10" s="141" t="s">
        <v>866</v>
      </c>
      <c r="BA10" s="141" t="s">
        <v>867</v>
      </c>
      <c r="BB10" s="141" t="s">
        <v>273</v>
      </c>
      <c r="BC10" s="141" t="s">
        <v>868</v>
      </c>
      <c r="BD10" s="141" t="s">
        <v>89</v>
      </c>
    </row>
    <row r="11" hidden="1" s="2" customFormat="1" ht="16.5" customHeight="1">
      <c r="A11" s="40"/>
      <c r="B11" s="46"/>
      <c r="C11" s="40"/>
      <c r="D11" s="40"/>
      <c r="E11" s="149" t="s">
        <v>869</v>
      </c>
      <c r="F11" s="40"/>
      <c r="G11" s="40"/>
      <c r="H11" s="40"/>
      <c r="I11" s="40"/>
      <c r="J11" s="40"/>
      <c r="K11" s="40"/>
      <c r="L11" s="148"/>
      <c r="S11" s="40"/>
      <c r="T11" s="40"/>
      <c r="U11" s="40"/>
      <c r="V11" s="40"/>
      <c r="W11" s="40"/>
      <c r="X11" s="40"/>
      <c r="Y11" s="40"/>
      <c r="Z11" s="40"/>
      <c r="AA11" s="40"/>
      <c r="AB11" s="40"/>
      <c r="AC11" s="40"/>
      <c r="AD11" s="40"/>
      <c r="AE11" s="40"/>
      <c r="AZ11" s="141" t="s">
        <v>870</v>
      </c>
      <c r="BA11" s="141" t="s">
        <v>871</v>
      </c>
      <c r="BB11" s="141" t="s">
        <v>179</v>
      </c>
      <c r="BC11" s="141" t="s">
        <v>872</v>
      </c>
      <c r="BD11" s="141" t="s">
        <v>89</v>
      </c>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c r="AZ12" s="141" t="s">
        <v>873</v>
      </c>
      <c r="BA12" s="141" t="s">
        <v>874</v>
      </c>
      <c r="BB12" s="141" t="s">
        <v>179</v>
      </c>
      <c r="BC12" s="141" t="s">
        <v>875</v>
      </c>
      <c r="BD12" s="141" t="s">
        <v>89</v>
      </c>
    </row>
    <row r="13" hidden="1" s="2" customFormat="1" ht="12" customHeight="1">
      <c r="A13" s="40"/>
      <c r="B13" s="46"/>
      <c r="C13" s="40"/>
      <c r="D13" s="146" t="s">
        <v>18</v>
      </c>
      <c r="E13" s="40"/>
      <c r="F13" s="136" t="s">
        <v>113</v>
      </c>
      <c r="G13" s="40"/>
      <c r="H13" s="40"/>
      <c r="I13" s="146" t="s">
        <v>20</v>
      </c>
      <c r="J13" s="136" t="s">
        <v>21</v>
      </c>
      <c r="K13" s="40"/>
      <c r="L13" s="148"/>
      <c r="S13" s="40"/>
      <c r="T13" s="40"/>
      <c r="U13" s="40"/>
      <c r="V13" s="40"/>
      <c r="W13" s="40"/>
      <c r="X13" s="40"/>
      <c r="Y13" s="40"/>
      <c r="Z13" s="40"/>
      <c r="AA13" s="40"/>
      <c r="AB13" s="40"/>
      <c r="AC13" s="40"/>
      <c r="AD13" s="40"/>
      <c r="AE13" s="40"/>
      <c r="AZ13" s="141" t="s">
        <v>876</v>
      </c>
      <c r="BA13" s="141" t="s">
        <v>877</v>
      </c>
      <c r="BB13" s="141" t="s">
        <v>215</v>
      </c>
      <c r="BC13" s="141" t="s">
        <v>878</v>
      </c>
      <c r="BD13" s="141" t="s">
        <v>89</v>
      </c>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c r="AZ14" s="141" t="s">
        <v>879</v>
      </c>
      <c r="BA14" s="141" t="s">
        <v>880</v>
      </c>
      <c r="BB14" s="141" t="s">
        <v>239</v>
      </c>
      <c r="BC14" s="141" t="s">
        <v>243</v>
      </c>
      <c r="BD14" s="141" t="s">
        <v>89</v>
      </c>
    </row>
    <row r="15" hidden="1" s="2" customFormat="1" ht="21.84" customHeight="1">
      <c r="A15" s="40"/>
      <c r="B15" s="46"/>
      <c r="C15" s="40"/>
      <c r="D15" s="283" t="s">
        <v>26</v>
      </c>
      <c r="E15" s="40"/>
      <c r="F15" s="284" t="s">
        <v>27</v>
      </c>
      <c r="G15" s="40"/>
      <c r="H15" s="40"/>
      <c r="I15" s="283" t="s">
        <v>28</v>
      </c>
      <c r="J15" s="284" t="s">
        <v>29</v>
      </c>
      <c r="K15" s="40"/>
      <c r="L15" s="148"/>
      <c r="S15" s="40"/>
      <c r="T15" s="40"/>
      <c r="U15" s="40"/>
      <c r="V15" s="40"/>
      <c r="W15" s="40"/>
      <c r="X15" s="40"/>
      <c r="Y15" s="40"/>
      <c r="Z15" s="40"/>
      <c r="AA15" s="40"/>
      <c r="AB15" s="40"/>
      <c r="AC15" s="40"/>
      <c r="AD15" s="40"/>
      <c r="AE15" s="40"/>
      <c r="AZ15" s="141" t="s">
        <v>881</v>
      </c>
      <c r="BA15" s="141" t="s">
        <v>882</v>
      </c>
      <c r="BB15" s="141" t="s">
        <v>239</v>
      </c>
      <c r="BC15" s="141" t="s">
        <v>217</v>
      </c>
      <c r="BD15" s="141" t="s">
        <v>89</v>
      </c>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c r="AZ16" s="141" t="s">
        <v>883</v>
      </c>
      <c r="BA16" s="141" t="s">
        <v>884</v>
      </c>
      <c r="BB16" s="141" t="s">
        <v>338</v>
      </c>
      <c r="BC16" s="141" t="s">
        <v>885</v>
      </c>
      <c r="BD16" s="141" t="s">
        <v>89</v>
      </c>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c r="AZ17" s="141" t="s">
        <v>886</v>
      </c>
      <c r="BA17" s="141" t="s">
        <v>702</v>
      </c>
      <c r="BB17" s="141" t="s">
        <v>338</v>
      </c>
      <c r="BC17" s="141" t="s">
        <v>887</v>
      </c>
      <c r="BD17" s="141" t="s">
        <v>89</v>
      </c>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c r="AZ18" s="141" t="s">
        <v>888</v>
      </c>
      <c r="BA18" s="141" t="s">
        <v>889</v>
      </c>
      <c r="BB18" s="141" t="s">
        <v>179</v>
      </c>
      <c r="BC18" s="141" t="s">
        <v>890</v>
      </c>
      <c r="BD18" s="141" t="s">
        <v>89</v>
      </c>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c r="AZ19" s="141" t="s">
        <v>891</v>
      </c>
      <c r="BA19" s="141" t="s">
        <v>892</v>
      </c>
      <c r="BB19" s="141" t="s">
        <v>179</v>
      </c>
      <c r="BC19" s="141" t="s">
        <v>893</v>
      </c>
      <c r="BD19" s="141" t="s">
        <v>89</v>
      </c>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c r="AZ20" s="141" t="s">
        <v>894</v>
      </c>
      <c r="BA20" s="141" t="s">
        <v>895</v>
      </c>
      <c r="BB20" s="141" t="s">
        <v>179</v>
      </c>
      <c r="BC20" s="141" t="s">
        <v>896</v>
      </c>
      <c r="BD20" s="141" t="s">
        <v>89</v>
      </c>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c r="AZ21" s="141" t="s">
        <v>897</v>
      </c>
      <c r="BA21" s="141" t="s">
        <v>898</v>
      </c>
      <c r="BB21" s="141" t="s">
        <v>273</v>
      </c>
      <c r="BC21" s="141" t="s">
        <v>899</v>
      </c>
      <c r="BD21" s="141" t="s">
        <v>89</v>
      </c>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c r="AZ22" s="141" t="s">
        <v>900</v>
      </c>
      <c r="BA22" s="141" t="s">
        <v>901</v>
      </c>
      <c r="BB22" s="141" t="s">
        <v>179</v>
      </c>
      <c r="BC22" s="141" t="s">
        <v>902</v>
      </c>
      <c r="BD22" s="141" t="s">
        <v>89</v>
      </c>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c r="AZ23" s="141" t="s">
        <v>903</v>
      </c>
      <c r="BA23" s="141" t="s">
        <v>904</v>
      </c>
      <c r="BB23" s="141" t="s">
        <v>338</v>
      </c>
      <c r="BC23" s="141" t="s">
        <v>905</v>
      </c>
      <c r="BD23" s="141" t="s">
        <v>89</v>
      </c>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ROUND((SUM(BE88:BE412)),  2)</f>
        <v>0</v>
      </c>
      <c r="G35" s="40"/>
      <c r="H35" s="40"/>
      <c r="I35" s="161">
        <v>0.20999999999999999</v>
      </c>
      <c r="J35" s="160">
        <f>ROUND(((SUM(BE88:BE412))*I35),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ROUND((SUM(BF88:BF412)),  2)</f>
        <v>0</v>
      </c>
      <c r="G36" s="40"/>
      <c r="H36" s="40"/>
      <c r="I36" s="161">
        <v>0.14999999999999999</v>
      </c>
      <c r="J36" s="160">
        <f>ROUND(((SUM(BF88:BF412))*I36),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ROUND((SUM(BG88:BG412)),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ROUND((SUM(BH88:BH412)),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ROUND((SUM(BI88:BI412)),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862</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 xml:space="preserve">Č21 - Výhybky  2,3ab,5ab,6ab,DSK</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194</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195</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197</v>
      </c>
      <c r="E66" s="181"/>
      <c r="F66" s="181"/>
      <c r="G66" s="181"/>
      <c r="H66" s="181"/>
      <c r="I66" s="181"/>
      <c r="J66" s="182">
        <f>J366</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198</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26.25" customHeight="1">
      <c r="A76" s="40"/>
      <c r="B76" s="41"/>
      <c r="C76" s="42"/>
      <c r="D76" s="42"/>
      <c r="E76" s="173" t="str">
        <f>E7</f>
        <v>Oprava kolejí a výhybek v žst. Úpořiny - změna1 po prohlídce staveniště</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184</v>
      </c>
      <c r="D77" s="23"/>
      <c r="E77" s="23"/>
      <c r="F77" s="23"/>
      <c r="G77" s="23"/>
      <c r="H77" s="23"/>
      <c r="I77" s="23"/>
      <c r="J77" s="23"/>
      <c r="K77" s="23"/>
      <c r="L77" s="21"/>
    </row>
    <row r="78" s="2" customFormat="1" ht="16.5" customHeight="1">
      <c r="A78" s="40"/>
      <c r="B78" s="41"/>
      <c r="C78" s="42"/>
      <c r="D78" s="42"/>
      <c r="E78" s="173" t="s">
        <v>862</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186</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 xml:space="preserve">Č21 - Výhybky  2,3ab,5ab,6ab,DSK</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Úpořiny</v>
      </c>
      <c r="G82" s="42"/>
      <c r="H82" s="42"/>
      <c r="I82" s="33" t="s">
        <v>24</v>
      </c>
      <c r="J82" s="75" t="str">
        <f>IF(J14="","",J14)</f>
        <v>27. 1. 2021</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železnic, státní organizac</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 Horák Jiří, horak@szdc.cz, +420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199</v>
      </c>
      <c r="D87" s="192" t="s">
        <v>65</v>
      </c>
      <c r="E87" s="192" t="s">
        <v>61</v>
      </c>
      <c r="F87" s="192" t="s">
        <v>62</v>
      </c>
      <c r="G87" s="192" t="s">
        <v>200</v>
      </c>
      <c r="H87" s="192" t="s">
        <v>201</v>
      </c>
      <c r="I87" s="192" t="s">
        <v>202</v>
      </c>
      <c r="J87" s="192" t="s">
        <v>192</v>
      </c>
      <c r="K87" s="193" t="s">
        <v>203</v>
      </c>
      <c r="L87" s="194"/>
      <c r="M87" s="95" t="s">
        <v>39</v>
      </c>
      <c r="N87" s="96" t="s">
        <v>50</v>
      </c>
      <c r="O87" s="96" t="s">
        <v>204</v>
      </c>
      <c r="P87" s="96" t="s">
        <v>205</v>
      </c>
      <c r="Q87" s="96" t="s">
        <v>206</v>
      </c>
      <c r="R87" s="96" t="s">
        <v>207</v>
      </c>
      <c r="S87" s="96" t="s">
        <v>208</v>
      </c>
      <c r="T87" s="96" t="s">
        <v>209</v>
      </c>
      <c r="U87" s="97" t="s">
        <v>210</v>
      </c>
      <c r="V87" s="189"/>
      <c r="W87" s="189"/>
      <c r="X87" s="189"/>
      <c r="Y87" s="189"/>
      <c r="Z87" s="189"/>
      <c r="AA87" s="189"/>
      <c r="AB87" s="189"/>
      <c r="AC87" s="189"/>
      <c r="AD87" s="189"/>
      <c r="AE87" s="189"/>
    </row>
    <row r="88" s="2" customFormat="1" ht="22.8" customHeight="1">
      <c r="A88" s="40"/>
      <c r="B88" s="41"/>
      <c r="C88" s="102" t="s">
        <v>211</v>
      </c>
      <c r="D88" s="42"/>
      <c r="E88" s="42"/>
      <c r="F88" s="42"/>
      <c r="G88" s="42"/>
      <c r="H88" s="42"/>
      <c r="I88" s="42"/>
      <c r="J88" s="195">
        <f>BK88</f>
        <v>0</v>
      </c>
      <c r="K88" s="42"/>
      <c r="L88" s="46"/>
      <c r="M88" s="98"/>
      <c r="N88" s="196"/>
      <c r="O88" s="99"/>
      <c r="P88" s="197">
        <f>P89+P366</f>
        <v>0</v>
      </c>
      <c r="Q88" s="99"/>
      <c r="R88" s="197">
        <f>R89+R366</f>
        <v>2460.4550130000002</v>
      </c>
      <c r="S88" s="99"/>
      <c r="T88" s="197">
        <f>T89+T366</f>
        <v>0</v>
      </c>
      <c r="U88" s="100"/>
      <c r="V88" s="40"/>
      <c r="W88" s="40"/>
      <c r="X88" s="40"/>
      <c r="Y88" s="40"/>
      <c r="Z88" s="40"/>
      <c r="AA88" s="40"/>
      <c r="AB88" s="40"/>
      <c r="AC88" s="40"/>
      <c r="AD88" s="40"/>
      <c r="AE88" s="40"/>
      <c r="AT88" s="18" t="s">
        <v>79</v>
      </c>
      <c r="AU88" s="18" t="s">
        <v>193</v>
      </c>
      <c r="BK88" s="198">
        <f>BK89+BK366</f>
        <v>0</v>
      </c>
    </row>
    <row r="89" s="15" customFormat="1" ht="25.92" customHeight="1">
      <c r="A89" s="15"/>
      <c r="B89" s="260"/>
      <c r="C89" s="261"/>
      <c r="D89" s="262" t="s">
        <v>79</v>
      </c>
      <c r="E89" s="263" t="s">
        <v>327</v>
      </c>
      <c r="F89" s="263" t="s">
        <v>328</v>
      </c>
      <c r="G89" s="261"/>
      <c r="H89" s="261"/>
      <c r="I89" s="264"/>
      <c r="J89" s="265">
        <f>BK89</f>
        <v>0</v>
      </c>
      <c r="K89" s="261"/>
      <c r="L89" s="266"/>
      <c r="M89" s="267"/>
      <c r="N89" s="268"/>
      <c r="O89" s="268"/>
      <c r="P89" s="269">
        <f>P90</f>
        <v>0</v>
      </c>
      <c r="Q89" s="268"/>
      <c r="R89" s="269">
        <f>R90</f>
        <v>2460.4550130000002</v>
      </c>
      <c r="S89" s="268"/>
      <c r="T89" s="269">
        <f>T90</f>
        <v>0</v>
      </c>
      <c r="U89" s="270"/>
      <c r="V89" s="15"/>
      <c r="W89" s="15"/>
      <c r="X89" s="15"/>
      <c r="Y89" s="15"/>
      <c r="Z89" s="15"/>
      <c r="AA89" s="15"/>
      <c r="AB89" s="15"/>
      <c r="AC89" s="15"/>
      <c r="AD89" s="15"/>
      <c r="AE89" s="15"/>
      <c r="AR89" s="271" t="s">
        <v>87</v>
      </c>
      <c r="AT89" s="272" t="s">
        <v>79</v>
      </c>
      <c r="AU89" s="272" t="s">
        <v>80</v>
      </c>
      <c r="AY89" s="271" t="s">
        <v>218</v>
      </c>
      <c r="BK89" s="273">
        <f>BK90</f>
        <v>0</v>
      </c>
    </row>
    <row r="90" s="15" customFormat="1" ht="22.8" customHeight="1">
      <c r="A90" s="15"/>
      <c r="B90" s="260"/>
      <c r="C90" s="261"/>
      <c r="D90" s="262" t="s">
        <v>79</v>
      </c>
      <c r="E90" s="274" t="s">
        <v>243</v>
      </c>
      <c r="F90" s="274" t="s">
        <v>329</v>
      </c>
      <c r="G90" s="261"/>
      <c r="H90" s="261"/>
      <c r="I90" s="264"/>
      <c r="J90" s="275">
        <f>BK90</f>
        <v>0</v>
      </c>
      <c r="K90" s="261"/>
      <c r="L90" s="266"/>
      <c r="M90" s="267"/>
      <c r="N90" s="268"/>
      <c r="O90" s="268"/>
      <c r="P90" s="269">
        <f>SUM(P91:P365)</f>
        <v>0</v>
      </c>
      <c r="Q90" s="268"/>
      <c r="R90" s="269">
        <f>SUM(R91:R365)</f>
        <v>2460.4550130000002</v>
      </c>
      <c r="S90" s="268"/>
      <c r="T90" s="269">
        <f>SUM(T91:T365)</f>
        <v>0</v>
      </c>
      <c r="U90" s="270"/>
      <c r="V90" s="15"/>
      <c r="W90" s="15"/>
      <c r="X90" s="15"/>
      <c r="Y90" s="15"/>
      <c r="Z90" s="15"/>
      <c r="AA90" s="15"/>
      <c r="AB90" s="15"/>
      <c r="AC90" s="15"/>
      <c r="AD90" s="15"/>
      <c r="AE90" s="15"/>
      <c r="AR90" s="271" t="s">
        <v>87</v>
      </c>
      <c r="AT90" s="272" t="s">
        <v>79</v>
      </c>
      <c r="AU90" s="272" t="s">
        <v>87</v>
      </c>
      <c r="AY90" s="271" t="s">
        <v>218</v>
      </c>
      <c r="BK90" s="273">
        <f>SUM(BK91:BK365)</f>
        <v>0</v>
      </c>
    </row>
    <row r="91" s="2" customFormat="1">
      <c r="A91" s="40"/>
      <c r="B91" s="41"/>
      <c r="C91" s="199" t="s">
        <v>87</v>
      </c>
      <c r="D91" s="199" t="s">
        <v>212</v>
      </c>
      <c r="E91" s="200" t="s">
        <v>906</v>
      </c>
      <c r="F91" s="201" t="s">
        <v>877</v>
      </c>
      <c r="G91" s="202" t="s">
        <v>215</v>
      </c>
      <c r="H91" s="203">
        <v>385</v>
      </c>
      <c r="I91" s="204"/>
      <c r="J91" s="205">
        <f>ROUND(I91*H91,2)</f>
        <v>0</v>
      </c>
      <c r="K91" s="201" t="s">
        <v>216</v>
      </c>
      <c r="L91" s="46"/>
      <c r="M91" s="206" t="s">
        <v>39</v>
      </c>
      <c r="N91" s="207"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217</v>
      </c>
      <c r="AT91" s="210" t="s">
        <v>212</v>
      </c>
      <c r="AU91" s="210" t="s">
        <v>89</v>
      </c>
      <c r="AY91" s="18" t="s">
        <v>218</v>
      </c>
      <c r="BE91" s="211">
        <f>IF(N91="základní",J91,0)</f>
        <v>0</v>
      </c>
      <c r="BF91" s="211">
        <f>IF(N91="snížená",J91,0)</f>
        <v>0</v>
      </c>
      <c r="BG91" s="211">
        <f>IF(N91="zákl. přenesená",J91,0)</f>
        <v>0</v>
      </c>
      <c r="BH91" s="211">
        <f>IF(N91="sníž. přenesená",J91,0)</f>
        <v>0</v>
      </c>
      <c r="BI91" s="211">
        <f>IF(N91="nulová",J91,0)</f>
        <v>0</v>
      </c>
      <c r="BJ91" s="18" t="s">
        <v>217</v>
      </c>
      <c r="BK91" s="211">
        <f>ROUND(I91*H91,2)</f>
        <v>0</v>
      </c>
      <c r="BL91" s="18" t="s">
        <v>217</v>
      </c>
      <c r="BM91" s="210" t="s">
        <v>907</v>
      </c>
    </row>
    <row r="92" s="2" customFormat="1">
      <c r="A92" s="40"/>
      <c r="B92" s="41"/>
      <c r="C92" s="42"/>
      <c r="D92" s="212" t="s">
        <v>220</v>
      </c>
      <c r="E92" s="42"/>
      <c r="F92" s="213" t="s">
        <v>908</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220</v>
      </c>
      <c r="AU92" s="18" t="s">
        <v>89</v>
      </c>
    </row>
    <row r="93" s="12" customFormat="1">
      <c r="A93" s="12"/>
      <c r="B93" s="217"/>
      <c r="C93" s="218"/>
      <c r="D93" s="212" t="s">
        <v>222</v>
      </c>
      <c r="E93" s="219" t="s">
        <v>39</v>
      </c>
      <c r="F93" s="220" t="s">
        <v>909</v>
      </c>
      <c r="G93" s="218"/>
      <c r="H93" s="221">
        <v>122.5</v>
      </c>
      <c r="I93" s="222"/>
      <c r="J93" s="218"/>
      <c r="K93" s="218"/>
      <c r="L93" s="223"/>
      <c r="M93" s="224"/>
      <c r="N93" s="225"/>
      <c r="O93" s="225"/>
      <c r="P93" s="225"/>
      <c r="Q93" s="225"/>
      <c r="R93" s="225"/>
      <c r="S93" s="225"/>
      <c r="T93" s="225"/>
      <c r="U93" s="226"/>
      <c r="V93" s="12"/>
      <c r="W93" s="12"/>
      <c r="X93" s="12"/>
      <c r="Y93" s="12"/>
      <c r="Z93" s="12"/>
      <c r="AA93" s="12"/>
      <c r="AB93" s="12"/>
      <c r="AC93" s="12"/>
      <c r="AD93" s="12"/>
      <c r="AE93" s="12"/>
      <c r="AT93" s="227" t="s">
        <v>222</v>
      </c>
      <c r="AU93" s="227" t="s">
        <v>89</v>
      </c>
      <c r="AV93" s="12" t="s">
        <v>89</v>
      </c>
      <c r="AW93" s="12" t="s">
        <v>41</v>
      </c>
      <c r="AX93" s="12" t="s">
        <v>80</v>
      </c>
      <c r="AY93" s="227" t="s">
        <v>218</v>
      </c>
    </row>
    <row r="94" s="12" customFormat="1">
      <c r="A94" s="12"/>
      <c r="B94" s="217"/>
      <c r="C94" s="218"/>
      <c r="D94" s="212" t="s">
        <v>222</v>
      </c>
      <c r="E94" s="219" t="s">
        <v>39</v>
      </c>
      <c r="F94" s="220" t="s">
        <v>910</v>
      </c>
      <c r="G94" s="218"/>
      <c r="H94" s="221">
        <v>87.5</v>
      </c>
      <c r="I94" s="222"/>
      <c r="J94" s="218"/>
      <c r="K94" s="218"/>
      <c r="L94" s="223"/>
      <c r="M94" s="224"/>
      <c r="N94" s="225"/>
      <c r="O94" s="225"/>
      <c r="P94" s="225"/>
      <c r="Q94" s="225"/>
      <c r="R94" s="225"/>
      <c r="S94" s="225"/>
      <c r="T94" s="225"/>
      <c r="U94" s="226"/>
      <c r="V94" s="12"/>
      <c r="W94" s="12"/>
      <c r="X94" s="12"/>
      <c r="Y94" s="12"/>
      <c r="Z94" s="12"/>
      <c r="AA94" s="12"/>
      <c r="AB94" s="12"/>
      <c r="AC94" s="12"/>
      <c r="AD94" s="12"/>
      <c r="AE94" s="12"/>
      <c r="AT94" s="227" t="s">
        <v>222</v>
      </c>
      <c r="AU94" s="227" t="s">
        <v>89</v>
      </c>
      <c r="AV94" s="12" t="s">
        <v>89</v>
      </c>
      <c r="AW94" s="12" t="s">
        <v>41</v>
      </c>
      <c r="AX94" s="12" t="s">
        <v>80</v>
      </c>
      <c r="AY94" s="227" t="s">
        <v>218</v>
      </c>
    </row>
    <row r="95" s="12" customFormat="1">
      <c r="A95" s="12"/>
      <c r="B95" s="217"/>
      <c r="C95" s="218"/>
      <c r="D95" s="212" t="s">
        <v>222</v>
      </c>
      <c r="E95" s="219" t="s">
        <v>39</v>
      </c>
      <c r="F95" s="220" t="s">
        <v>911</v>
      </c>
      <c r="G95" s="218"/>
      <c r="H95" s="221">
        <v>175</v>
      </c>
      <c r="I95" s="222"/>
      <c r="J95" s="218"/>
      <c r="K95" s="218"/>
      <c r="L95" s="223"/>
      <c r="M95" s="224"/>
      <c r="N95" s="225"/>
      <c r="O95" s="225"/>
      <c r="P95" s="225"/>
      <c r="Q95" s="225"/>
      <c r="R95" s="225"/>
      <c r="S95" s="225"/>
      <c r="T95" s="225"/>
      <c r="U95" s="226"/>
      <c r="V95" s="12"/>
      <c r="W95" s="12"/>
      <c r="X95" s="12"/>
      <c r="Y95" s="12"/>
      <c r="Z95" s="12"/>
      <c r="AA95" s="12"/>
      <c r="AB95" s="12"/>
      <c r="AC95" s="12"/>
      <c r="AD95" s="12"/>
      <c r="AE95" s="12"/>
      <c r="AT95" s="227" t="s">
        <v>222</v>
      </c>
      <c r="AU95" s="227" t="s">
        <v>89</v>
      </c>
      <c r="AV95" s="12" t="s">
        <v>89</v>
      </c>
      <c r="AW95" s="12" t="s">
        <v>41</v>
      </c>
      <c r="AX95" s="12" t="s">
        <v>80</v>
      </c>
      <c r="AY95" s="227" t="s">
        <v>218</v>
      </c>
    </row>
    <row r="96" s="13" customFormat="1">
      <c r="A96" s="13"/>
      <c r="B96" s="228"/>
      <c r="C96" s="229"/>
      <c r="D96" s="212" t="s">
        <v>222</v>
      </c>
      <c r="E96" s="230" t="s">
        <v>876</v>
      </c>
      <c r="F96" s="231" t="s">
        <v>224</v>
      </c>
      <c r="G96" s="229"/>
      <c r="H96" s="232">
        <v>385</v>
      </c>
      <c r="I96" s="233"/>
      <c r="J96" s="229"/>
      <c r="K96" s="229"/>
      <c r="L96" s="234"/>
      <c r="M96" s="235"/>
      <c r="N96" s="236"/>
      <c r="O96" s="236"/>
      <c r="P96" s="236"/>
      <c r="Q96" s="236"/>
      <c r="R96" s="236"/>
      <c r="S96" s="236"/>
      <c r="T96" s="236"/>
      <c r="U96" s="237"/>
      <c r="V96" s="13"/>
      <c r="W96" s="13"/>
      <c r="X96" s="13"/>
      <c r="Y96" s="13"/>
      <c r="Z96" s="13"/>
      <c r="AA96" s="13"/>
      <c r="AB96" s="13"/>
      <c r="AC96" s="13"/>
      <c r="AD96" s="13"/>
      <c r="AE96" s="13"/>
      <c r="AT96" s="238" t="s">
        <v>222</v>
      </c>
      <c r="AU96" s="238" t="s">
        <v>89</v>
      </c>
      <c r="AV96" s="13" t="s">
        <v>217</v>
      </c>
      <c r="AW96" s="13" t="s">
        <v>41</v>
      </c>
      <c r="AX96" s="13" t="s">
        <v>87</v>
      </c>
      <c r="AY96" s="238" t="s">
        <v>218</v>
      </c>
    </row>
    <row r="97" s="2" customFormat="1">
      <c r="A97" s="40"/>
      <c r="B97" s="41"/>
      <c r="C97" s="199" t="s">
        <v>89</v>
      </c>
      <c r="D97" s="199" t="s">
        <v>212</v>
      </c>
      <c r="E97" s="200" t="s">
        <v>213</v>
      </c>
      <c r="F97" s="201" t="s">
        <v>214</v>
      </c>
      <c r="G97" s="202" t="s">
        <v>215</v>
      </c>
      <c r="H97" s="203">
        <v>385</v>
      </c>
      <c r="I97" s="204"/>
      <c r="J97" s="205">
        <f>ROUND(I97*H97,2)</f>
        <v>0</v>
      </c>
      <c r="K97" s="201" t="s">
        <v>216</v>
      </c>
      <c r="L97" s="46"/>
      <c r="M97" s="206" t="s">
        <v>39</v>
      </c>
      <c r="N97" s="207" t="s">
        <v>53</v>
      </c>
      <c r="O97" s="87"/>
      <c r="P97" s="208">
        <f>O97*H97</f>
        <v>0</v>
      </c>
      <c r="Q97" s="208">
        <v>0</v>
      </c>
      <c r="R97" s="208">
        <f>Q97*H97</f>
        <v>0</v>
      </c>
      <c r="S97" s="208">
        <v>0</v>
      </c>
      <c r="T97" s="208">
        <f>S97*H97</f>
        <v>0</v>
      </c>
      <c r="U97" s="209" t="s">
        <v>39</v>
      </c>
      <c r="V97" s="40"/>
      <c r="W97" s="40"/>
      <c r="X97" s="40"/>
      <c r="Y97" s="40"/>
      <c r="Z97" s="40"/>
      <c r="AA97" s="40"/>
      <c r="AB97" s="40"/>
      <c r="AC97" s="40"/>
      <c r="AD97" s="40"/>
      <c r="AE97" s="40"/>
      <c r="AR97" s="210" t="s">
        <v>217</v>
      </c>
      <c r="AT97" s="210" t="s">
        <v>212</v>
      </c>
      <c r="AU97" s="210" t="s">
        <v>89</v>
      </c>
      <c r="AY97" s="18" t="s">
        <v>218</v>
      </c>
      <c r="BE97" s="211">
        <f>IF(N97="základní",J97,0)</f>
        <v>0</v>
      </c>
      <c r="BF97" s="211">
        <f>IF(N97="snížená",J97,0)</f>
        <v>0</v>
      </c>
      <c r="BG97" s="211">
        <f>IF(N97="zákl. přenesená",J97,0)</f>
        <v>0</v>
      </c>
      <c r="BH97" s="211">
        <f>IF(N97="sníž. přenesená",J97,0)</f>
        <v>0</v>
      </c>
      <c r="BI97" s="211">
        <f>IF(N97="nulová",J97,0)</f>
        <v>0</v>
      </c>
      <c r="BJ97" s="18" t="s">
        <v>217</v>
      </c>
      <c r="BK97" s="211">
        <f>ROUND(I97*H97,2)</f>
        <v>0</v>
      </c>
      <c r="BL97" s="18" t="s">
        <v>217</v>
      </c>
      <c r="BM97" s="210" t="s">
        <v>912</v>
      </c>
    </row>
    <row r="98" s="2" customFormat="1">
      <c r="A98" s="40"/>
      <c r="B98" s="41"/>
      <c r="C98" s="42"/>
      <c r="D98" s="212" t="s">
        <v>220</v>
      </c>
      <c r="E98" s="42"/>
      <c r="F98" s="213" t="s">
        <v>221</v>
      </c>
      <c r="G98" s="42"/>
      <c r="H98" s="42"/>
      <c r="I98" s="214"/>
      <c r="J98" s="42"/>
      <c r="K98" s="42"/>
      <c r="L98" s="46"/>
      <c r="M98" s="215"/>
      <c r="N98" s="216"/>
      <c r="O98" s="87"/>
      <c r="P98" s="87"/>
      <c r="Q98" s="87"/>
      <c r="R98" s="87"/>
      <c r="S98" s="87"/>
      <c r="T98" s="87"/>
      <c r="U98" s="88"/>
      <c r="V98" s="40"/>
      <c r="W98" s="40"/>
      <c r="X98" s="40"/>
      <c r="Y98" s="40"/>
      <c r="Z98" s="40"/>
      <c r="AA98" s="40"/>
      <c r="AB98" s="40"/>
      <c r="AC98" s="40"/>
      <c r="AD98" s="40"/>
      <c r="AE98" s="40"/>
      <c r="AT98" s="18" t="s">
        <v>220</v>
      </c>
      <c r="AU98" s="18" t="s">
        <v>89</v>
      </c>
    </row>
    <row r="99" s="12" customFormat="1">
      <c r="A99" s="12"/>
      <c r="B99" s="217"/>
      <c r="C99" s="218"/>
      <c r="D99" s="212" t="s">
        <v>222</v>
      </c>
      <c r="E99" s="219" t="s">
        <v>39</v>
      </c>
      <c r="F99" s="220" t="s">
        <v>876</v>
      </c>
      <c r="G99" s="218"/>
      <c r="H99" s="221">
        <v>385</v>
      </c>
      <c r="I99" s="222"/>
      <c r="J99" s="218"/>
      <c r="K99" s="218"/>
      <c r="L99" s="223"/>
      <c r="M99" s="224"/>
      <c r="N99" s="225"/>
      <c r="O99" s="225"/>
      <c r="P99" s="225"/>
      <c r="Q99" s="225"/>
      <c r="R99" s="225"/>
      <c r="S99" s="225"/>
      <c r="T99" s="225"/>
      <c r="U99" s="226"/>
      <c r="V99" s="12"/>
      <c r="W99" s="12"/>
      <c r="X99" s="12"/>
      <c r="Y99" s="12"/>
      <c r="Z99" s="12"/>
      <c r="AA99" s="12"/>
      <c r="AB99" s="12"/>
      <c r="AC99" s="12"/>
      <c r="AD99" s="12"/>
      <c r="AE99" s="12"/>
      <c r="AT99" s="227" t="s">
        <v>222</v>
      </c>
      <c r="AU99" s="227" t="s">
        <v>89</v>
      </c>
      <c r="AV99" s="12" t="s">
        <v>89</v>
      </c>
      <c r="AW99" s="12" t="s">
        <v>41</v>
      </c>
      <c r="AX99" s="12" t="s">
        <v>80</v>
      </c>
      <c r="AY99" s="227" t="s">
        <v>218</v>
      </c>
    </row>
    <row r="100" s="13" customFormat="1">
      <c r="A100" s="13"/>
      <c r="B100" s="228"/>
      <c r="C100" s="229"/>
      <c r="D100" s="212" t="s">
        <v>222</v>
      </c>
      <c r="E100" s="230" t="s">
        <v>39</v>
      </c>
      <c r="F100" s="231" t="s">
        <v>224</v>
      </c>
      <c r="G100" s="229"/>
      <c r="H100" s="232">
        <v>385</v>
      </c>
      <c r="I100" s="233"/>
      <c r="J100" s="229"/>
      <c r="K100" s="229"/>
      <c r="L100" s="234"/>
      <c r="M100" s="235"/>
      <c r="N100" s="236"/>
      <c r="O100" s="236"/>
      <c r="P100" s="236"/>
      <c r="Q100" s="236"/>
      <c r="R100" s="236"/>
      <c r="S100" s="236"/>
      <c r="T100" s="236"/>
      <c r="U100" s="237"/>
      <c r="V100" s="13"/>
      <c r="W100" s="13"/>
      <c r="X100" s="13"/>
      <c r="Y100" s="13"/>
      <c r="Z100" s="13"/>
      <c r="AA100" s="13"/>
      <c r="AB100" s="13"/>
      <c r="AC100" s="13"/>
      <c r="AD100" s="13"/>
      <c r="AE100" s="13"/>
      <c r="AT100" s="238" t="s">
        <v>222</v>
      </c>
      <c r="AU100" s="238" t="s">
        <v>89</v>
      </c>
      <c r="AV100" s="13" t="s">
        <v>217</v>
      </c>
      <c r="AW100" s="13" t="s">
        <v>41</v>
      </c>
      <c r="AX100" s="13" t="s">
        <v>87</v>
      </c>
      <c r="AY100" s="238" t="s">
        <v>218</v>
      </c>
    </row>
    <row r="101" s="2" customFormat="1">
      <c r="A101" s="40"/>
      <c r="B101" s="41"/>
      <c r="C101" s="199" t="s">
        <v>229</v>
      </c>
      <c r="D101" s="199" t="s">
        <v>212</v>
      </c>
      <c r="E101" s="200" t="s">
        <v>797</v>
      </c>
      <c r="F101" s="201" t="s">
        <v>798</v>
      </c>
      <c r="G101" s="202" t="s">
        <v>169</v>
      </c>
      <c r="H101" s="203">
        <v>0.081000000000000003</v>
      </c>
      <c r="I101" s="204"/>
      <c r="J101" s="205">
        <f>ROUND(I101*H101,2)</f>
        <v>0</v>
      </c>
      <c r="K101" s="201" t="s">
        <v>216</v>
      </c>
      <c r="L101" s="46"/>
      <c r="M101" s="206" t="s">
        <v>39</v>
      </c>
      <c r="N101" s="207" t="s">
        <v>53</v>
      </c>
      <c r="O101" s="87"/>
      <c r="P101" s="208">
        <f>O101*H101</f>
        <v>0</v>
      </c>
      <c r="Q101" s="208">
        <v>0</v>
      </c>
      <c r="R101" s="208">
        <f>Q101*H101</f>
        <v>0</v>
      </c>
      <c r="S101" s="208">
        <v>0</v>
      </c>
      <c r="T101" s="208">
        <f>S101*H101</f>
        <v>0</v>
      </c>
      <c r="U101" s="209" t="s">
        <v>39</v>
      </c>
      <c r="V101" s="40"/>
      <c r="W101" s="40"/>
      <c r="X101" s="40"/>
      <c r="Y101" s="40"/>
      <c r="Z101" s="40"/>
      <c r="AA101" s="40"/>
      <c r="AB101" s="40"/>
      <c r="AC101" s="40"/>
      <c r="AD101" s="40"/>
      <c r="AE101" s="40"/>
      <c r="AR101" s="210" t="s">
        <v>217</v>
      </c>
      <c r="AT101" s="210" t="s">
        <v>212</v>
      </c>
      <c r="AU101" s="210" t="s">
        <v>89</v>
      </c>
      <c r="AY101" s="18" t="s">
        <v>218</v>
      </c>
      <c r="BE101" s="211">
        <f>IF(N101="základní",J101,0)</f>
        <v>0</v>
      </c>
      <c r="BF101" s="211">
        <f>IF(N101="snížená",J101,0)</f>
        <v>0</v>
      </c>
      <c r="BG101" s="211">
        <f>IF(N101="zákl. přenesená",J101,0)</f>
        <v>0</v>
      </c>
      <c r="BH101" s="211">
        <f>IF(N101="sníž. přenesená",J101,0)</f>
        <v>0</v>
      </c>
      <c r="BI101" s="211">
        <f>IF(N101="nulová",J101,0)</f>
        <v>0</v>
      </c>
      <c r="BJ101" s="18" t="s">
        <v>217</v>
      </c>
      <c r="BK101" s="211">
        <f>ROUND(I101*H101,2)</f>
        <v>0</v>
      </c>
      <c r="BL101" s="18" t="s">
        <v>217</v>
      </c>
      <c r="BM101" s="210" t="s">
        <v>913</v>
      </c>
    </row>
    <row r="102" s="2" customFormat="1">
      <c r="A102" s="40"/>
      <c r="B102" s="41"/>
      <c r="C102" s="42"/>
      <c r="D102" s="212" t="s">
        <v>220</v>
      </c>
      <c r="E102" s="42"/>
      <c r="F102" s="213" t="s">
        <v>799</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220</v>
      </c>
      <c r="AU102" s="18" t="s">
        <v>89</v>
      </c>
    </row>
    <row r="103" s="12" customFormat="1">
      <c r="A103" s="12"/>
      <c r="B103" s="217"/>
      <c r="C103" s="218"/>
      <c r="D103" s="212" t="s">
        <v>222</v>
      </c>
      <c r="E103" s="219" t="s">
        <v>39</v>
      </c>
      <c r="F103" s="220" t="s">
        <v>914</v>
      </c>
      <c r="G103" s="218"/>
      <c r="H103" s="221">
        <v>0.081000000000000003</v>
      </c>
      <c r="I103" s="222"/>
      <c r="J103" s="218"/>
      <c r="K103" s="218"/>
      <c r="L103" s="223"/>
      <c r="M103" s="224"/>
      <c r="N103" s="225"/>
      <c r="O103" s="225"/>
      <c r="P103" s="225"/>
      <c r="Q103" s="225"/>
      <c r="R103" s="225"/>
      <c r="S103" s="225"/>
      <c r="T103" s="225"/>
      <c r="U103" s="226"/>
      <c r="V103" s="12"/>
      <c r="W103" s="12"/>
      <c r="X103" s="12"/>
      <c r="Y103" s="12"/>
      <c r="Z103" s="12"/>
      <c r="AA103" s="12"/>
      <c r="AB103" s="12"/>
      <c r="AC103" s="12"/>
      <c r="AD103" s="12"/>
      <c r="AE103" s="12"/>
      <c r="AT103" s="227" t="s">
        <v>222</v>
      </c>
      <c r="AU103" s="227" t="s">
        <v>89</v>
      </c>
      <c r="AV103" s="12" t="s">
        <v>89</v>
      </c>
      <c r="AW103" s="12" t="s">
        <v>41</v>
      </c>
      <c r="AX103" s="12" t="s">
        <v>80</v>
      </c>
      <c r="AY103" s="227" t="s">
        <v>218</v>
      </c>
    </row>
    <row r="104" s="13" customFormat="1">
      <c r="A104" s="13"/>
      <c r="B104" s="228"/>
      <c r="C104" s="229"/>
      <c r="D104" s="212" t="s">
        <v>222</v>
      </c>
      <c r="E104" s="230" t="s">
        <v>854</v>
      </c>
      <c r="F104" s="231" t="s">
        <v>224</v>
      </c>
      <c r="G104" s="229"/>
      <c r="H104" s="232">
        <v>0.081000000000000003</v>
      </c>
      <c r="I104" s="233"/>
      <c r="J104" s="229"/>
      <c r="K104" s="229"/>
      <c r="L104" s="234"/>
      <c r="M104" s="235"/>
      <c r="N104" s="236"/>
      <c r="O104" s="236"/>
      <c r="P104" s="236"/>
      <c r="Q104" s="236"/>
      <c r="R104" s="236"/>
      <c r="S104" s="236"/>
      <c r="T104" s="236"/>
      <c r="U104" s="237"/>
      <c r="V104" s="13"/>
      <c r="W104" s="13"/>
      <c r="X104" s="13"/>
      <c r="Y104" s="13"/>
      <c r="Z104" s="13"/>
      <c r="AA104" s="13"/>
      <c r="AB104" s="13"/>
      <c r="AC104" s="13"/>
      <c r="AD104" s="13"/>
      <c r="AE104" s="13"/>
      <c r="AT104" s="238" t="s">
        <v>222</v>
      </c>
      <c r="AU104" s="238" t="s">
        <v>89</v>
      </c>
      <c r="AV104" s="13" t="s">
        <v>217</v>
      </c>
      <c r="AW104" s="13" t="s">
        <v>41</v>
      </c>
      <c r="AX104" s="13" t="s">
        <v>87</v>
      </c>
      <c r="AY104" s="238" t="s">
        <v>218</v>
      </c>
    </row>
    <row r="105" s="2" customFormat="1">
      <c r="A105" s="40"/>
      <c r="B105" s="41"/>
      <c r="C105" s="199" t="s">
        <v>217</v>
      </c>
      <c r="D105" s="199" t="s">
        <v>212</v>
      </c>
      <c r="E105" s="200" t="s">
        <v>915</v>
      </c>
      <c r="F105" s="201" t="s">
        <v>916</v>
      </c>
      <c r="G105" s="202" t="s">
        <v>273</v>
      </c>
      <c r="H105" s="203">
        <v>383.24000000000001</v>
      </c>
      <c r="I105" s="204"/>
      <c r="J105" s="205">
        <f>ROUND(I105*H105,2)</f>
        <v>0</v>
      </c>
      <c r="K105" s="201" t="s">
        <v>216</v>
      </c>
      <c r="L105" s="46"/>
      <c r="M105" s="206" t="s">
        <v>39</v>
      </c>
      <c r="N105" s="207" t="s">
        <v>53</v>
      </c>
      <c r="O105" s="87"/>
      <c r="P105" s="208">
        <f>O105*H105</f>
        <v>0</v>
      </c>
      <c r="Q105" s="208">
        <v>0</v>
      </c>
      <c r="R105" s="208">
        <f>Q105*H105</f>
        <v>0</v>
      </c>
      <c r="S105" s="208">
        <v>0</v>
      </c>
      <c r="T105" s="208">
        <f>S105*H105</f>
        <v>0</v>
      </c>
      <c r="U105" s="209" t="s">
        <v>39</v>
      </c>
      <c r="V105" s="40"/>
      <c r="W105" s="40"/>
      <c r="X105" s="40"/>
      <c r="Y105" s="40"/>
      <c r="Z105" s="40"/>
      <c r="AA105" s="40"/>
      <c r="AB105" s="40"/>
      <c r="AC105" s="40"/>
      <c r="AD105" s="40"/>
      <c r="AE105" s="40"/>
      <c r="AR105" s="210" t="s">
        <v>217</v>
      </c>
      <c r="AT105" s="210" t="s">
        <v>212</v>
      </c>
      <c r="AU105" s="210" t="s">
        <v>89</v>
      </c>
      <c r="AY105" s="18" t="s">
        <v>218</v>
      </c>
      <c r="BE105" s="211">
        <f>IF(N105="základní",J105,0)</f>
        <v>0</v>
      </c>
      <c r="BF105" s="211">
        <f>IF(N105="snížená",J105,0)</f>
        <v>0</v>
      </c>
      <c r="BG105" s="211">
        <f>IF(N105="zákl. přenesená",J105,0)</f>
        <v>0</v>
      </c>
      <c r="BH105" s="211">
        <f>IF(N105="sníž. přenesená",J105,0)</f>
        <v>0</v>
      </c>
      <c r="BI105" s="211">
        <f>IF(N105="nulová",J105,0)</f>
        <v>0</v>
      </c>
      <c r="BJ105" s="18" t="s">
        <v>217</v>
      </c>
      <c r="BK105" s="211">
        <f>ROUND(I105*H105,2)</f>
        <v>0</v>
      </c>
      <c r="BL105" s="18" t="s">
        <v>217</v>
      </c>
      <c r="BM105" s="210" t="s">
        <v>917</v>
      </c>
    </row>
    <row r="106" s="2" customFormat="1">
      <c r="A106" s="40"/>
      <c r="B106" s="41"/>
      <c r="C106" s="42"/>
      <c r="D106" s="212" t="s">
        <v>220</v>
      </c>
      <c r="E106" s="42"/>
      <c r="F106" s="213" t="s">
        <v>918</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220</v>
      </c>
      <c r="AU106" s="18" t="s">
        <v>89</v>
      </c>
    </row>
    <row r="107" s="14" customFormat="1">
      <c r="A107" s="14"/>
      <c r="B107" s="240"/>
      <c r="C107" s="241"/>
      <c r="D107" s="212" t="s">
        <v>222</v>
      </c>
      <c r="E107" s="242" t="s">
        <v>39</v>
      </c>
      <c r="F107" s="243" t="s">
        <v>919</v>
      </c>
      <c r="G107" s="241"/>
      <c r="H107" s="242" t="s">
        <v>39</v>
      </c>
      <c r="I107" s="244"/>
      <c r="J107" s="241"/>
      <c r="K107" s="241"/>
      <c r="L107" s="245"/>
      <c r="M107" s="246"/>
      <c r="N107" s="247"/>
      <c r="O107" s="247"/>
      <c r="P107" s="247"/>
      <c r="Q107" s="247"/>
      <c r="R107" s="247"/>
      <c r="S107" s="247"/>
      <c r="T107" s="247"/>
      <c r="U107" s="248"/>
      <c r="V107" s="14"/>
      <c r="W107" s="14"/>
      <c r="X107" s="14"/>
      <c r="Y107" s="14"/>
      <c r="Z107" s="14"/>
      <c r="AA107" s="14"/>
      <c r="AB107" s="14"/>
      <c r="AC107" s="14"/>
      <c r="AD107" s="14"/>
      <c r="AE107" s="14"/>
      <c r="AT107" s="249" t="s">
        <v>222</v>
      </c>
      <c r="AU107" s="249" t="s">
        <v>89</v>
      </c>
      <c r="AV107" s="14" t="s">
        <v>87</v>
      </c>
      <c r="AW107" s="14" t="s">
        <v>41</v>
      </c>
      <c r="AX107" s="14" t="s">
        <v>80</v>
      </c>
      <c r="AY107" s="249" t="s">
        <v>218</v>
      </c>
    </row>
    <row r="108" s="12" customFormat="1">
      <c r="A108" s="12"/>
      <c r="B108" s="217"/>
      <c r="C108" s="218"/>
      <c r="D108" s="212" t="s">
        <v>222</v>
      </c>
      <c r="E108" s="219" t="s">
        <v>866</v>
      </c>
      <c r="F108" s="220" t="s">
        <v>868</v>
      </c>
      <c r="G108" s="218"/>
      <c r="H108" s="221">
        <v>39.219999999999999</v>
      </c>
      <c r="I108" s="222"/>
      <c r="J108" s="218"/>
      <c r="K108" s="218"/>
      <c r="L108" s="223"/>
      <c r="M108" s="224"/>
      <c r="N108" s="225"/>
      <c r="O108" s="225"/>
      <c r="P108" s="225"/>
      <c r="Q108" s="225"/>
      <c r="R108" s="225"/>
      <c r="S108" s="225"/>
      <c r="T108" s="225"/>
      <c r="U108" s="226"/>
      <c r="V108" s="12"/>
      <c r="W108" s="12"/>
      <c r="X108" s="12"/>
      <c r="Y108" s="12"/>
      <c r="Z108" s="12"/>
      <c r="AA108" s="12"/>
      <c r="AB108" s="12"/>
      <c r="AC108" s="12"/>
      <c r="AD108" s="12"/>
      <c r="AE108" s="12"/>
      <c r="AT108" s="227" t="s">
        <v>222</v>
      </c>
      <c r="AU108" s="227" t="s">
        <v>89</v>
      </c>
      <c r="AV108" s="12" t="s">
        <v>89</v>
      </c>
      <c r="AW108" s="12" t="s">
        <v>41</v>
      </c>
      <c r="AX108" s="12" t="s">
        <v>80</v>
      </c>
      <c r="AY108" s="227" t="s">
        <v>218</v>
      </c>
    </row>
    <row r="109" s="14" customFormat="1">
      <c r="A109" s="14"/>
      <c r="B109" s="240"/>
      <c r="C109" s="241"/>
      <c r="D109" s="212" t="s">
        <v>222</v>
      </c>
      <c r="E109" s="242" t="s">
        <v>39</v>
      </c>
      <c r="F109" s="243" t="s">
        <v>920</v>
      </c>
      <c r="G109" s="241"/>
      <c r="H109" s="242" t="s">
        <v>39</v>
      </c>
      <c r="I109" s="244"/>
      <c r="J109" s="241"/>
      <c r="K109" s="241"/>
      <c r="L109" s="245"/>
      <c r="M109" s="246"/>
      <c r="N109" s="247"/>
      <c r="O109" s="247"/>
      <c r="P109" s="247"/>
      <c r="Q109" s="247"/>
      <c r="R109" s="247"/>
      <c r="S109" s="247"/>
      <c r="T109" s="247"/>
      <c r="U109" s="248"/>
      <c r="V109" s="14"/>
      <c r="W109" s="14"/>
      <c r="X109" s="14"/>
      <c r="Y109" s="14"/>
      <c r="Z109" s="14"/>
      <c r="AA109" s="14"/>
      <c r="AB109" s="14"/>
      <c r="AC109" s="14"/>
      <c r="AD109" s="14"/>
      <c r="AE109" s="14"/>
      <c r="AT109" s="249" t="s">
        <v>222</v>
      </c>
      <c r="AU109" s="249" t="s">
        <v>89</v>
      </c>
      <c r="AV109" s="14" t="s">
        <v>87</v>
      </c>
      <c r="AW109" s="14" t="s">
        <v>41</v>
      </c>
      <c r="AX109" s="14" t="s">
        <v>80</v>
      </c>
      <c r="AY109" s="249" t="s">
        <v>218</v>
      </c>
    </row>
    <row r="110" s="12" customFormat="1">
      <c r="A110" s="12"/>
      <c r="B110" s="217"/>
      <c r="C110" s="218"/>
      <c r="D110" s="212" t="s">
        <v>222</v>
      </c>
      <c r="E110" s="219" t="s">
        <v>39</v>
      </c>
      <c r="F110" s="220" t="s">
        <v>921</v>
      </c>
      <c r="G110" s="218"/>
      <c r="H110" s="221">
        <v>197.03999999999999</v>
      </c>
      <c r="I110" s="222"/>
      <c r="J110" s="218"/>
      <c r="K110" s="218"/>
      <c r="L110" s="223"/>
      <c r="M110" s="224"/>
      <c r="N110" s="225"/>
      <c r="O110" s="225"/>
      <c r="P110" s="225"/>
      <c r="Q110" s="225"/>
      <c r="R110" s="225"/>
      <c r="S110" s="225"/>
      <c r="T110" s="225"/>
      <c r="U110" s="226"/>
      <c r="V110" s="12"/>
      <c r="W110" s="12"/>
      <c r="X110" s="12"/>
      <c r="Y110" s="12"/>
      <c r="Z110" s="12"/>
      <c r="AA110" s="12"/>
      <c r="AB110" s="12"/>
      <c r="AC110" s="12"/>
      <c r="AD110" s="12"/>
      <c r="AE110" s="12"/>
      <c r="AT110" s="227" t="s">
        <v>222</v>
      </c>
      <c r="AU110" s="227" t="s">
        <v>89</v>
      </c>
      <c r="AV110" s="12" t="s">
        <v>89</v>
      </c>
      <c r="AW110" s="12" t="s">
        <v>41</v>
      </c>
      <c r="AX110" s="12" t="s">
        <v>80</v>
      </c>
      <c r="AY110" s="227" t="s">
        <v>218</v>
      </c>
    </row>
    <row r="111" s="14" customFormat="1">
      <c r="A111" s="14"/>
      <c r="B111" s="240"/>
      <c r="C111" s="241"/>
      <c r="D111" s="212" t="s">
        <v>222</v>
      </c>
      <c r="E111" s="242" t="s">
        <v>39</v>
      </c>
      <c r="F111" s="243" t="s">
        <v>922</v>
      </c>
      <c r="G111" s="241"/>
      <c r="H111" s="242" t="s">
        <v>39</v>
      </c>
      <c r="I111" s="244"/>
      <c r="J111" s="241"/>
      <c r="K111" s="241"/>
      <c r="L111" s="245"/>
      <c r="M111" s="246"/>
      <c r="N111" s="247"/>
      <c r="O111" s="247"/>
      <c r="P111" s="247"/>
      <c r="Q111" s="247"/>
      <c r="R111" s="247"/>
      <c r="S111" s="247"/>
      <c r="T111" s="247"/>
      <c r="U111" s="248"/>
      <c r="V111" s="14"/>
      <c r="W111" s="14"/>
      <c r="X111" s="14"/>
      <c r="Y111" s="14"/>
      <c r="Z111" s="14"/>
      <c r="AA111" s="14"/>
      <c r="AB111" s="14"/>
      <c r="AC111" s="14"/>
      <c r="AD111" s="14"/>
      <c r="AE111" s="14"/>
      <c r="AT111" s="249" t="s">
        <v>222</v>
      </c>
      <c r="AU111" s="249" t="s">
        <v>89</v>
      </c>
      <c r="AV111" s="14" t="s">
        <v>87</v>
      </c>
      <c r="AW111" s="14" t="s">
        <v>41</v>
      </c>
      <c r="AX111" s="14" t="s">
        <v>80</v>
      </c>
      <c r="AY111" s="249" t="s">
        <v>218</v>
      </c>
    </row>
    <row r="112" s="12" customFormat="1">
      <c r="A112" s="12"/>
      <c r="B112" s="217"/>
      <c r="C112" s="218"/>
      <c r="D112" s="212" t="s">
        <v>222</v>
      </c>
      <c r="E112" s="219" t="s">
        <v>863</v>
      </c>
      <c r="F112" s="220" t="s">
        <v>865</v>
      </c>
      <c r="G112" s="218"/>
      <c r="H112" s="221">
        <v>106.98</v>
      </c>
      <c r="I112" s="222"/>
      <c r="J112" s="218"/>
      <c r="K112" s="218"/>
      <c r="L112" s="223"/>
      <c r="M112" s="224"/>
      <c r="N112" s="225"/>
      <c r="O112" s="225"/>
      <c r="P112" s="225"/>
      <c r="Q112" s="225"/>
      <c r="R112" s="225"/>
      <c r="S112" s="225"/>
      <c r="T112" s="225"/>
      <c r="U112" s="226"/>
      <c r="V112" s="12"/>
      <c r="W112" s="12"/>
      <c r="X112" s="12"/>
      <c r="Y112" s="12"/>
      <c r="Z112" s="12"/>
      <c r="AA112" s="12"/>
      <c r="AB112" s="12"/>
      <c r="AC112" s="12"/>
      <c r="AD112" s="12"/>
      <c r="AE112" s="12"/>
      <c r="AT112" s="227" t="s">
        <v>222</v>
      </c>
      <c r="AU112" s="227" t="s">
        <v>89</v>
      </c>
      <c r="AV112" s="12" t="s">
        <v>89</v>
      </c>
      <c r="AW112" s="12" t="s">
        <v>41</v>
      </c>
      <c r="AX112" s="12" t="s">
        <v>80</v>
      </c>
      <c r="AY112" s="227" t="s">
        <v>218</v>
      </c>
    </row>
    <row r="113" s="16" customFormat="1">
      <c r="A113" s="16"/>
      <c r="B113" s="285"/>
      <c r="C113" s="286"/>
      <c r="D113" s="212" t="s">
        <v>222</v>
      </c>
      <c r="E113" s="287" t="s">
        <v>39</v>
      </c>
      <c r="F113" s="288" t="s">
        <v>923</v>
      </c>
      <c r="G113" s="286"/>
      <c r="H113" s="289">
        <v>343.24000000000001</v>
      </c>
      <c r="I113" s="290"/>
      <c r="J113" s="286"/>
      <c r="K113" s="286"/>
      <c r="L113" s="291"/>
      <c r="M113" s="292"/>
      <c r="N113" s="293"/>
      <c r="O113" s="293"/>
      <c r="P113" s="293"/>
      <c r="Q113" s="293"/>
      <c r="R113" s="293"/>
      <c r="S113" s="293"/>
      <c r="T113" s="293"/>
      <c r="U113" s="294"/>
      <c r="V113" s="16"/>
      <c r="W113" s="16"/>
      <c r="X113" s="16"/>
      <c r="Y113" s="16"/>
      <c r="Z113" s="16"/>
      <c r="AA113" s="16"/>
      <c r="AB113" s="16"/>
      <c r="AC113" s="16"/>
      <c r="AD113" s="16"/>
      <c r="AE113" s="16"/>
      <c r="AT113" s="295" t="s">
        <v>222</v>
      </c>
      <c r="AU113" s="295" t="s">
        <v>89</v>
      </c>
      <c r="AV113" s="16" t="s">
        <v>229</v>
      </c>
      <c r="AW113" s="16" t="s">
        <v>41</v>
      </c>
      <c r="AX113" s="16" t="s">
        <v>80</v>
      </c>
      <c r="AY113" s="295" t="s">
        <v>218</v>
      </c>
    </row>
    <row r="114" s="14" customFormat="1">
      <c r="A114" s="14"/>
      <c r="B114" s="240"/>
      <c r="C114" s="241"/>
      <c r="D114" s="212" t="s">
        <v>222</v>
      </c>
      <c r="E114" s="242" t="s">
        <v>39</v>
      </c>
      <c r="F114" s="243" t="s">
        <v>924</v>
      </c>
      <c r="G114" s="241"/>
      <c r="H114" s="242" t="s">
        <v>39</v>
      </c>
      <c r="I114" s="244"/>
      <c r="J114" s="241"/>
      <c r="K114" s="241"/>
      <c r="L114" s="245"/>
      <c r="M114" s="246"/>
      <c r="N114" s="247"/>
      <c r="O114" s="247"/>
      <c r="P114" s="247"/>
      <c r="Q114" s="247"/>
      <c r="R114" s="247"/>
      <c r="S114" s="247"/>
      <c r="T114" s="247"/>
      <c r="U114" s="248"/>
      <c r="V114" s="14"/>
      <c r="W114" s="14"/>
      <c r="X114" s="14"/>
      <c r="Y114" s="14"/>
      <c r="Z114" s="14"/>
      <c r="AA114" s="14"/>
      <c r="AB114" s="14"/>
      <c r="AC114" s="14"/>
      <c r="AD114" s="14"/>
      <c r="AE114" s="14"/>
      <c r="AT114" s="249" t="s">
        <v>222</v>
      </c>
      <c r="AU114" s="249" t="s">
        <v>89</v>
      </c>
      <c r="AV114" s="14" t="s">
        <v>87</v>
      </c>
      <c r="AW114" s="14" t="s">
        <v>41</v>
      </c>
      <c r="AX114" s="14" t="s">
        <v>80</v>
      </c>
      <c r="AY114" s="249" t="s">
        <v>218</v>
      </c>
    </row>
    <row r="115" s="12" customFormat="1">
      <c r="A115" s="12"/>
      <c r="B115" s="217"/>
      <c r="C115" s="218"/>
      <c r="D115" s="212" t="s">
        <v>222</v>
      </c>
      <c r="E115" s="219" t="s">
        <v>39</v>
      </c>
      <c r="F115" s="220" t="s">
        <v>925</v>
      </c>
      <c r="G115" s="218"/>
      <c r="H115" s="221">
        <v>30</v>
      </c>
      <c r="I115" s="222"/>
      <c r="J115" s="218"/>
      <c r="K115" s="218"/>
      <c r="L115" s="223"/>
      <c r="M115" s="224"/>
      <c r="N115" s="225"/>
      <c r="O115" s="225"/>
      <c r="P115" s="225"/>
      <c r="Q115" s="225"/>
      <c r="R115" s="225"/>
      <c r="S115" s="225"/>
      <c r="T115" s="225"/>
      <c r="U115" s="226"/>
      <c r="V115" s="12"/>
      <c r="W115" s="12"/>
      <c r="X115" s="12"/>
      <c r="Y115" s="12"/>
      <c r="Z115" s="12"/>
      <c r="AA115" s="12"/>
      <c r="AB115" s="12"/>
      <c r="AC115" s="12"/>
      <c r="AD115" s="12"/>
      <c r="AE115" s="12"/>
      <c r="AT115" s="227" t="s">
        <v>222</v>
      </c>
      <c r="AU115" s="227" t="s">
        <v>89</v>
      </c>
      <c r="AV115" s="12" t="s">
        <v>89</v>
      </c>
      <c r="AW115" s="12" t="s">
        <v>41</v>
      </c>
      <c r="AX115" s="12" t="s">
        <v>80</v>
      </c>
      <c r="AY115" s="227" t="s">
        <v>218</v>
      </c>
    </row>
    <row r="116" s="14" customFormat="1">
      <c r="A116" s="14"/>
      <c r="B116" s="240"/>
      <c r="C116" s="241"/>
      <c r="D116" s="212" t="s">
        <v>222</v>
      </c>
      <c r="E116" s="242" t="s">
        <v>39</v>
      </c>
      <c r="F116" s="243" t="s">
        <v>926</v>
      </c>
      <c r="G116" s="241"/>
      <c r="H116" s="242" t="s">
        <v>39</v>
      </c>
      <c r="I116" s="244"/>
      <c r="J116" s="241"/>
      <c r="K116" s="241"/>
      <c r="L116" s="245"/>
      <c r="M116" s="246"/>
      <c r="N116" s="247"/>
      <c r="O116" s="247"/>
      <c r="P116" s="247"/>
      <c r="Q116" s="247"/>
      <c r="R116" s="247"/>
      <c r="S116" s="247"/>
      <c r="T116" s="247"/>
      <c r="U116" s="248"/>
      <c r="V116" s="14"/>
      <c r="W116" s="14"/>
      <c r="X116" s="14"/>
      <c r="Y116" s="14"/>
      <c r="Z116" s="14"/>
      <c r="AA116" s="14"/>
      <c r="AB116" s="14"/>
      <c r="AC116" s="14"/>
      <c r="AD116" s="14"/>
      <c r="AE116" s="14"/>
      <c r="AT116" s="249" t="s">
        <v>222</v>
      </c>
      <c r="AU116" s="249" t="s">
        <v>89</v>
      </c>
      <c r="AV116" s="14" t="s">
        <v>87</v>
      </c>
      <c r="AW116" s="14" t="s">
        <v>41</v>
      </c>
      <c r="AX116" s="14" t="s">
        <v>80</v>
      </c>
      <c r="AY116" s="249" t="s">
        <v>218</v>
      </c>
    </row>
    <row r="117" s="12" customFormat="1">
      <c r="A117" s="12"/>
      <c r="B117" s="217"/>
      <c r="C117" s="218"/>
      <c r="D117" s="212" t="s">
        <v>222</v>
      </c>
      <c r="E117" s="219" t="s">
        <v>39</v>
      </c>
      <c r="F117" s="220" t="s">
        <v>227</v>
      </c>
      <c r="G117" s="218"/>
      <c r="H117" s="221">
        <v>10</v>
      </c>
      <c r="I117" s="222"/>
      <c r="J117" s="218"/>
      <c r="K117" s="218"/>
      <c r="L117" s="223"/>
      <c r="M117" s="224"/>
      <c r="N117" s="225"/>
      <c r="O117" s="225"/>
      <c r="P117" s="225"/>
      <c r="Q117" s="225"/>
      <c r="R117" s="225"/>
      <c r="S117" s="225"/>
      <c r="T117" s="225"/>
      <c r="U117" s="226"/>
      <c r="V117" s="12"/>
      <c r="W117" s="12"/>
      <c r="X117" s="12"/>
      <c r="Y117" s="12"/>
      <c r="Z117" s="12"/>
      <c r="AA117" s="12"/>
      <c r="AB117" s="12"/>
      <c r="AC117" s="12"/>
      <c r="AD117" s="12"/>
      <c r="AE117" s="12"/>
      <c r="AT117" s="227" t="s">
        <v>222</v>
      </c>
      <c r="AU117" s="227" t="s">
        <v>89</v>
      </c>
      <c r="AV117" s="12" t="s">
        <v>89</v>
      </c>
      <c r="AW117" s="12" t="s">
        <v>41</v>
      </c>
      <c r="AX117" s="12" t="s">
        <v>80</v>
      </c>
      <c r="AY117" s="227" t="s">
        <v>218</v>
      </c>
    </row>
    <row r="118" s="16" customFormat="1">
      <c r="A118" s="16"/>
      <c r="B118" s="285"/>
      <c r="C118" s="286"/>
      <c r="D118" s="212" t="s">
        <v>222</v>
      </c>
      <c r="E118" s="287" t="s">
        <v>39</v>
      </c>
      <c r="F118" s="288" t="s">
        <v>923</v>
      </c>
      <c r="G118" s="286"/>
      <c r="H118" s="289">
        <v>40</v>
      </c>
      <c r="I118" s="290"/>
      <c r="J118" s="286"/>
      <c r="K118" s="286"/>
      <c r="L118" s="291"/>
      <c r="M118" s="292"/>
      <c r="N118" s="293"/>
      <c r="O118" s="293"/>
      <c r="P118" s="293"/>
      <c r="Q118" s="293"/>
      <c r="R118" s="293"/>
      <c r="S118" s="293"/>
      <c r="T118" s="293"/>
      <c r="U118" s="294"/>
      <c r="V118" s="16"/>
      <c r="W118" s="16"/>
      <c r="X118" s="16"/>
      <c r="Y118" s="16"/>
      <c r="Z118" s="16"/>
      <c r="AA118" s="16"/>
      <c r="AB118" s="16"/>
      <c r="AC118" s="16"/>
      <c r="AD118" s="16"/>
      <c r="AE118" s="16"/>
      <c r="AT118" s="295" t="s">
        <v>222</v>
      </c>
      <c r="AU118" s="295" t="s">
        <v>89</v>
      </c>
      <c r="AV118" s="16" t="s">
        <v>229</v>
      </c>
      <c r="AW118" s="16" t="s">
        <v>41</v>
      </c>
      <c r="AX118" s="16" t="s">
        <v>80</v>
      </c>
      <c r="AY118" s="295" t="s">
        <v>218</v>
      </c>
    </row>
    <row r="119" s="13" customFormat="1">
      <c r="A119" s="13"/>
      <c r="B119" s="228"/>
      <c r="C119" s="229"/>
      <c r="D119" s="212" t="s">
        <v>222</v>
      </c>
      <c r="E119" s="230" t="s">
        <v>859</v>
      </c>
      <c r="F119" s="231" t="s">
        <v>224</v>
      </c>
      <c r="G119" s="229"/>
      <c r="H119" s="232">
        <v>383.24000000000001</v>
      </c>
      <c r="I119" s="233"/>
      <c r="J119" s="229"/>
      <c r="K119" s="229"/>
      <c r="L119" s="234"/>
      <c r="M119" s="235"/>
      <c r="N119" s="236"/>
      <c r="O119" s="236"/>
      <c r="P119" s="236"/>
      <c r="Q119" s="236"/>
      <c r="R119" s="236"/>
      <c r="S119" s="236"/>
      <c r="T119" s="236"/>
      <c r="U119" s="237"/>
      <c r="V119" s="13"/>
      <c r="W119" s="13"/>
      <c r="X119" s="13"/>
      <c r="Y119" s="13"/>
      <c r="Z119" s="13"/>
      <c r="AA119" s="13"/>
      <c r="AB119" s="13"/>
      <c r="AC119" s="13"/>
      <c r="AD119" s="13"/>
      <c r="AE119" s="13"/>
      <c r="AT119" s="238" t="s">
        <v>222</v>
      </c>
      <c r="AU119" s="238" t="s">
        <v>89</v>
      </c>
      <c r="AV119" s="13" t="s">
        <v>217</v>
      </c>
      <c r="AW119" s="13" t="s">
        <v>41</v>
      </c>
      <c r="AX119" s="13" t="s">
        <v>87</v>
      </c>
      <c r="AY119" s="238" t="s">
        <v>218</v>
      </c>
    </row>
    <row r="120" s="14" customFormat="1">
      <c r="A120" s="14"/>
      <c r="B120" s="240"/>
      <c r="C120" s="241"/>
      <c r="D120" s="212" t="s">
        <v>222</v>
      </c>
      <c r="E120" s="242" t="s">
        <v>39</v>
      </c>
      <c r="F120" s="243" t="s">
        <v>927</v>
      </c>
      <c r="G120" s="241"/>
      <c r="H120" s="242" t="s">
        <v>39</v>
      </c>
      <c r="I120" s="244"/>
      <c r="J120" s="241"/>
      <c r="K120" s="241"/>
      <c r="L120" s="245"/>
      <c r="M120" s="246"/>
      <c r="N120" s="247"/>
      <c r="O120" s="247"/>
      <c r="P120" s="247"/>
      <c r="Q120" s="247"/>
      <c r="R120" s="247"/>
      <c r="S120" s="247"/>
      <c r="T120" s="247"/>
      <c r="U120" s="248"/>
      <c r="V120" s="14"/>
      <c r="W120" s="14"/>
      <c r="X120" s="14"/>
      <c r="Y120" s="14"/>
      <c r="Z120" s="14"/>
      <c r="AA120" s="14"/>
      <c r="AB120" s="14"/>
      <c r="AC120" s="14"/>
      <c r="AD120" s="14"/>
      <c r="AE120" s="14"/>
      <c r="AT120" s="249" t="s">
        <v>222</v>
      </c>
      <c r="AU120" s="249" t="s">
        <v>89</v>
      </c>
      <c r="AV120" s="14" t="s">
        <v>87</v>
      </c>
      <c r="AW120" s="14" t="s">
        <v>41</v>
      </c>
      <c r="AX120" s="14" t="s">
        <v>80</v>
      </c>
      <c r="AY120" s="249" t="s">
        <v>218</v>
      </c>
    </row>
    <row r="121" s="2" customFormat="1" ht="16.5" customHeight="1">
      <c r="A121" s="40"/>
      <c r="B121" s="41"/>
      <c r="C121" s="199" t="s">
        <v>243</v>
      </c>
      <c r="D121" s="199" t="s">
        <v>212</v>
      </c>
      <c r="E121" s="200" t="s">
        <v>336</v>
      </c>
      <c r="F121" s="201" t="s">
        <v>337</v>
      </c>
      <c r="G121" s="202" t="s">
        <v>338</v>
      </c>
      <c r="H121" s="203">
        <v>178.80799999999999</v>
      </c>
      <c r="I121" s="204"/>
      <c r="J121" s="205">
        <f>ROUND(I121*H121,2)</f>
        <v>0</v>
      </c>
      <c r="K121" s="201" t="s">
        <v>216</v>
      </c>
      <c r="L121" s="46"/>
      <c r="M121" s="206" t="s">
        <v>39</v>
      </c>
      <c r="N121" s="207" t="s">
        <v>53</v>
      </c>
      <c r="O121" s="87"/>
      <c r="P121" s="208">
        <f>O121*H121</f>
        <v>0</v>
      </c>
      <c r="Q121" s="208">
        <v>0</v>
      </c>
      <c r="R121" s="208">
        <f>Q121*H121</f>
        <v>0</v>
      </c>
      <c r="S121" s="208">
        <v>0</v>
      </c>
      <c r="T121" s="208">
        <f>S121*H121</f>
        <v>0</v>
      </c>
      <c r="U121" s="209" t="s">
        <v>39</v>
      </c>
      <c r="V121" s="40"/>
      <c r="W121" s="40"/>
      <c r="X121" s="40"/>
      <c r="Y121" s="40"/>
      <c r="Z121" s="40"/>
      <c r="AA121" s="40"/>
      <c r="AB121" s="40"/>
      <c r="AC121" s="40"/>
      <c r="AD121" s="40"/>
      <c r="AE121" s="40"/>
      <c r="AR121" s="210" t="s">
        <v>217</v>
      </c>
      <c r="AT121" s="210" t="s">
        <v>212</v>
      </c>
      <c r="AU121" s="210" t="s">
        <v>89</v>
      </c>
      <c r="AY121" s="18" t="s">
        <v>218</v>
      </c>
      <c r="BE121" s="211">
        <f>IF(N121="základní",J121,0)</f>
        <v>0</v>
      </c>
      <c r="BF121" s="211">
        <f>IF(N121="snížená",J121,0)</f>
        <v>0</v>
      </c>
      <c r="BG121" s="211">
        <f>IF(N121="zákl. přenesená",J121,0)</f>
        <v>0</v>
      </c>
      <c r="BH121" s="211">
        <f>IF(N121="sníž. přenesená",J121,0)</f>
        <v>0</v>
      </c>
      <c r="BI121" s="211">
        <f>IF(N121="nulová",J121,0)</f>
        <v>0</v>
      </c>
      <c r="BJ121" s="18" t="s">
        <v>217</v>
      </c>
      <c r="BK121" s="211">
        <f>ROUND(I121*H121,2)</f>
        <v>0</v>
      </c>
      <c r="BL121" s="18" t="s">
        <v>217</v>
      </c>
      <c r="BM121" s="210" t="s">
        <v>928</v>
      </c>
    </row>
    <row r="122" s="2" customFormat="1">
      <c r="A122" s="40"/>
      <c r="B122" s="41"/>
      <c r="C122" s="42"/>
      <c r="D122" s="212" t="s">
        <v>220</v>
      </c>
      <c r="E122" s="42"/>
      <c r="F122" s="213" t="s">
        <v>340</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220</v>
      </c>
      <c r="AU122" s="18" t="s">
        <v>89</v>
      </c>
    </row>
    <row r="123" s="12" customFormat="1">
      <c r="A123" s="12"/>
      <c r="B123" s="217"/>
      <c r="C123" s="218"/>
      <c r="D123" s="212" t="s">
        <v>222</v>
      </c>
      <c r="E123" s="219" t="s">
        <v>39</v>
      </c>
      <c r="F123" s="220" t="s">
        <v>929</v>
      </c>
      <c r="G123" s="218"/>
      <c r="H123" s="221">
        <v>178.80799999999999</v>
      </c>
      <c r="I123" s="222"/>
      <c r="J123" s="218"/>
      <c r="K123" s="218"/>
      <c r="L123" s="223"/>
      <c r="M123" s="224"/>
      <c r="N123" s="225"/>
      <c r="O123" s="225"/>
      <c r="P123" s="225"/>
      <c r="Q123" s="225"/>
      <c r="R123" s="225"/>
      <c r="S123" s="225"/>
      <c r="T123" s="225"/>
      <c r="U123" s="226"/>
      <c r="V123" s="12"/>
      <c r="W123" s="12"/>
      <c r="X123" s="12"/>
      <c r="Y123" s="12"/>
      <c r="Z123" s="12"/>
      <c r="AA123" s="12"/>
      <c r="AB123" s="12"/>
      <c r="AC123" s="12"/>
      <c r="AD123" s="12"/>
      <c r="AE123" s="12"/>
      <c r="AT123" s="227" t="s">
        <v>222</v>
      </c>
      <c r="AU123" s="227" t="s">
        <v>89</v>
      </c>
      <c r="AV123" s="12" t="s">
        <v>89</v>
      </c>
      <c r="AW123" s="12" t="s">
        <v>41</v>
      </c>
      <c r="AX123" s="12" t="s">
        <v>80</v>
      </c>
      <c r="AY123" s="227" t="s">
        <v>218</v>
      </c>
    </row>
    <row r="124" s="13" customFormat="1">
      <c r="A124" s="13"/>
      <c r="B124" s="228"/>
      <c r="C124" s="229"/>
      <c r="D124" s="212" t="s">
        <v>222</v>
      </c>
      <c r="E124" s="230" t="s">
        <v>883</v>
      </c>
      <c r="F124" s="231" t="s">
        <v>224</v>
      </c>
      <c r="G124" s="229"/>
      <c r="H124" s="232">
        <v>178.80799999999999</v>
      </c>
      <c r="I124" s="233"/>
      <c r="J124" s="229"/>
      <c r="K124" s="229"/>
      <c r="L124" s="234"/>
      <c r="M124" s="235"/>
      <c r="N124" s="236"/>
      <c r="O124" s="236"/>
      <c r="P124" s="236"/>
      <c r="Q124" s="236"/>
      <c r="R124" s="236"/>
      <c r="S124" s="236"/>
      <c r="T124" s="236"/>
      <c r="U124" s="237"/>
      <c r="V124" s="13"/>
      <c r="W124" s="13"/>
      <c r="X124" s="13"/>
      <c r="Y124" s="13"/>
      <c r="Z124" s="13"/>
      <c r="AA124" s="13"/>
      <c r="AB124" s="13"/>
      <c r="AC124" s="13"/>
      <c r="AD124" s="13"/>
      <c r="AE124" s="13"/>
      <c r="AT124" s="238" t="s">
        <v>222</v>
      </c>
      <c r="AU124" s="238" t="s">
        <v>89</v>
      </c>
      <c r="AV124" s="13" t="s">
        <v>217</v>
      </c>
      <c r="AW124" s="13" t="s">
        <v>41</v>
      </c>
      <c r="AX124" s="13" t="s">
        <v>87</v>
      </c>
      <c r="AY124" s="238" t="s">
        <v>218</v>
      </c>
    </row>
    <row r="125" s="2" customFormat="1" ht="21.75" customHeight="1">
      <c r="A125" s="40"/>
      <c r="B125" s="41"/>
      <c r="C125" s="199" t="s">
        <v>248</v>
      </c>
      <c r="D125" s="199" t="s">
        <v>212</v>
      </c>
      <c r="E125" s="200" t="s">
        <v>430</v>
      </c>
      <c r="F125" s="201" t="s">
        <v>702</v>
      </c>
      <c r="G125" s="202" t="s">
        <v>338</v>
      </c>
      <c r="H125" s="203">
        <v>467.95999999999998</v>
      </c>
      <c r="I125" s="204"/>
      <c r="J125" s="205">
        <f>ROUND(I125*H125,2)</f>
        <v>0</v>
      </c>
      <c r="K125" s="201" t="s">
        <v>216</v>
      </c>
      <c r="L125" s="46"/>
      <c r="M125" s="206" t="s">
        <v>39</v>
      </c>
      <c r="N125" s="207" t="s">
        <v>53</v>
      </c>
      <c r="O125" s="87"/>
      <c r="P125" s="208">
        <f>O125*H125</f>
        <v>0</v>
      </c>
      <c r="Q125" s="208">
        <v>0</v>
      </c>
      <c r="R125" s="208">
        <f>Q125*H125</f>
        <v>0</v>
      </c>
      <c r="S125" s="208">
        <v>0</v>
      </c>
      <c r="T125" s="208">
        <f>S125*H125</f>
        <v>0</v>
      </c>
      <c r="U125" s="209" t="s">
        <v>39</v>
      </c>
      <c r="V125" s="40"/>
      <c r="W125" s="40"/>
      <c r="X125" s="40"/>
      <c r="Y125" s="40"/>
      <c r="Z125" s="40"/>
      <c r="AA125" s="40"/>
      <c r="AB125" s="40"/>
      <c r="AC125" s="40"/>
      <c r="AD125" s="40"/>
      <c r="AE125" s="40"/>
      <c r="AR125" s="210" t="s">
        <v>217</v>
      </c>
      <c r="AT125" s="210" t="s">
        <v>212</v>
      </c>
      <c r="AU125" s="210" t="s">
        <v>89</v>
      </c>
      <c r="AY125" s="18" t="s">
        <v>218</v>
      </c>
      <c r="BE125" s="211">
        <f>IF(N125="základní",J125,0)</f>
        <v>0</v>
      </c>
      <c r="BF125" s="211">
        <f>IF(N125="snížená",J125,0)</f>
        <v>0</v>
      </c>
      <c r="BG125" s="211">
        <f>IF(N125="zákl. přenesená",J125,0)</f>
        <v>0</v>
      </c>
      <c r="BH125" s="211">
        <f>IF(N125="sníž. přenesená",J125,0)</f>
        <v>0</v>
      </c>
      <c r="BI125" s="211">
        <f>IF(N125="nulová",J125,0)</f>
        <v>0</v>
      </c>
      <c r="BJ125" s="18" t="s">
        <v>217</v>
      </c>
      <c r="BK125" s="211">
        <f>ROUND(I125*H125,2)</f>
        <v>0</v>
      </c>
      <c r="BL125" s="18" t="s">
        <v>217</v>
      </c>
      <c r="BM125" s="210" t="s">
        <v>930</v>
      </c>
    </row>
    <row r="126" s="2" customFormat="1">
      <c r="A126" s="40"/>
      <c r="B126" s="41"/>
      <c r="C126" s="42"/>
      <c r="D126" s="212" t="s">
        <v>220</v>
      </c>
      <c r="E126" s="42"/>
      <c r="F126" s="213" t="s">
        <v>432</v>
      </c>
      <c r="G126" s="42"/>
      <c r="H126" s="42"/>
      <c r="I126" s="214"/>
      <c r="J126" s="42"/>
      <c r="K126" s="42"/>
      <c r="L126" s="46"/>
      <c r="M126" s="215"/>
      <c r="N126" s="216"/>
      <c r="O126" s="87"/>
      <c r="P126" s="87"/>
      <c r="Q126" s="87"/>
      <c r="R126" s="87"/>
      <c r="S126" s="87"/>
      <c r="T126" s="87"/>
      <c r="U126" s="88"/>
      <c r="V126" s="40"/>
      <c r="W126" s="40"/>
      <c r="X126" s="40"/>
      <c r="Y126" s="40"/>
      <c r="Z126" s="40"/>
      <c r="AA126" s="40"/>
      <c r="AB126" s="40"/>
      <c r="AC126" s="40"/>
      <c r="AD126" s="40"/>
      <c r="AE126" s="40"/>
      <c r="AT126" s="18" t="s">
        <v>220</v>
      </c>
      <c r="AU126" s="18" t="s">
        <v>89</v>
      </c>
    </row>
    <row r="127" s="14" customFormat="1">
      <c r="A127" s="14"/>
      <c r="B127" s="240"/>
      <c r="C127" s="241"/>
      <c r="D127" s="212" t="s">
        <v>222</v>
      </c>
      <c r="E127" s="242" t="s">
        <v>39</v>
      </c>
      <c r="F127" s="243" t="s">
        <v>931</v>
      </c>
      <c r="G127" s="241"/>
      <c r="H127" s="242" t="s">
        <v>39</v>
      </c>
      <c r="I127" s="244"/>
      <c r="J127" s="241"/>
      <c r="K127" s="241"/>
      <c r="L127" s="245"/>
      <c r="M127" s="246"/>
      <c r="N127" s="247"/>
      <c r="O127" s="247"/>
      <c r="P127" s="247"/>
      <c r="Q127" s="247"/>
      <c r="R127" s="247"/>
      <c r="S127" s="247"/>
      <c r="T127" s="247"/>
      <c r="U127" s="248"/>
      <c r="V127" s="14"/>
      <c r="W127" s="14"/>
      <c r="X127" s="14"/>
      <c r="Y127" s="14"/>
      <c r="Z127" s="14"/>
      <c r="AA127" s="14"/>
      <c r="AB127" s="14"/>
      <c r="AC127" s="14"/>
      <c r="AD127" s="14"/>
      <c r="AE127" s="14"/>
      <c r="AT127" s="249" t="s">
        <v>222</v>
      </c>
      <c r="AU127" s="249" t="s">
        <v>89</v>
      </c>
      <c r="AV127" s="14" t="s">
        <v>87</v>
      </c>
      <c r="AW127" s="14" t="s">
        <v>41</v>
      </c>
      <c r="AX127" s="14" t="s">
        <v>80</v>
      </c>
      <c r="AY127" s="249" t="s">
        <v>218</v>
      </c>
    </row>
    <row r="128" s="12" customFormat="1">
      <c r="A128" s="12"/>
      <c r="B128" s="217"/>
      <c r="C128" s="218"/>
      <c r="D128" s="212" t="s">
        <v>222</v>
      </c>
      <c r="E128" s="219" t="s">
        <v>39</v>
      </c>
      <c r="F128" s="220" t="s">
        <v>932</v>
      </c>
      <c r="G128" s="218"/>
      <c r="H128" s="221">
        <v>541.5</v>
      </c>
      <c r="I128" s="222"/>
      <c r="J128" s="218"/>
      <c r="K128" s="218"/>
      <c r="L128" s="223"/>
      <c r="M128" s="224"/>
      <c r="N128" s="225"/>
      <c r="O128" s="225"/>
      <c r="P128" s="225"/>
      <c r="Q128" s="225"/>
      <c r="R128" s="225"/>
      <c r="S128" s="225"/>
      <c r="T128" s="225"/>
      <c r="U128" s="226"/>
      <c r="V128" s="12"/>
      <c r="W128" s="12"/>
      <c r="X128" s="12"/>
      <c r="Y128" s="12"/>
      <c r="Z128" s="12"/>
      <c r="AA128" s="12"/>
      <c r="AB128" s="12"/>
      <c r="AC128" s="12"/>
      <c r="AD128" s="12"/>
      <c r="AE128" s="12"/>
      <c r="AT128" s="227" t="s">
        <v>222</v>
      </c>
      <c r="AU128" s="227" t="s">
        <v>89</v>
      </c>
      <c r="AV128" s="12" t="s">
        <v>89</v>
      </c>
      <c r="AW128" s="12" t="s">
        <v>41</v>
      </c>
      <c r="AX128" s="12" t="s">
        <v>80</v>
      </c>
      <c r="AY128" s="227" t="s">
        <v>218</v>
      </c>
    </row>
    <row r="129" s="14" customFormat="1">
      <c r="A129" s="14"/>
      <c r="B129" s="240"/>
      <c r="C129" s="241"/>
      <c r="D129" s="212" t="s">
        <v>222</v>
      </c>
      <c r="E129" s="242" t="s">
        <v>39</v>
      </c>
      <c r="F129" s="243" t="s">
        <v>933</v>
      </c>
      <c r="G129" s="241"/>
      <c r="H129" s="242" t="s">
        <v>39</v>
      </c>
      <c r="I129" s="244"/>
      <c r="J129" s="241"/>
      <c r="K129" s="241"/>
      <c r="L129" s="245"/>
      <c r="M129" s="246"/>
      <c r="N129" s="247"/>
      <c r="O129" s="247"/>
      <c r="P129" s="247"/>
      <c r="Q129" s="247"/>
      <c r="R129" s="247"/>
      <c r="S129" s="247"/>
      <c r="T129" s="247"/>
      <c r="U129" s="248"/>
      <c r="V129" s="14"/>
      <c r="W129" s="14"/>
      <c r="X129" s="14"/>
      <c r="Y129" s="14"/>
      <c r="Z129" s="14"/>
      <c r="AA129" s="14"/>
      <c r="AB129" s="14"/>
      <c r="AC129" s="14"/>
      <c r="AD129" s="14"/>
      <c r="AE129" s="14"/>
      <c r="AT129" s="249" t="s">
        <v>222</v>
      </c>
      <c r="AU129" s="249" t="s">
        <v>89</v>
      </c>
      <c r="AV129" s="14" t="s">
        <v>87</v>
      </c>
      <c r="AW129" s="14" t="s">
        <v>41</v>
      </c>
      <c r="AX129" s="14" t="s">
        <v>80</v>
      </c>
      <c r="AY129" s="249" t="s">
        <v>218</v>
      </c>
    </row>
    <row r="130" s="12" customFormat="1">
      <c r="A130" s="12"/>
      <c r="B130" s="217"/>
      <c r="C130" s="218"/>
      <c r="D130" s="212" t="s">
        <v>222</v>
      </c>
      <c r="E130" s="219" t="s">
        <v>39</v>
      </c>
      <c r="F130" s="220" t="s">
        <v>934</v>
      </c>
      <c r="G130" s="218"/>
      <c r="H130" s="221">
        <v>-73.540000000000006</v>
      </c>
      <c r="I130" s="222"/>
      <c r="J130" s="218"/>
      <c r="K130" s="218"/>
      <c r="L130" s="223"/>
      <c r="M130" s="224"/>
      <c r="N130" s="225"/>
      <c r="O130" s="225"/>
      <c r="P130" s="225"/>
      <c r="Q130" s="225"/>
      <c r="R130" s="225"/>
      <c r="S130" s="225"/>
      <c r="T130" s="225"/>
      <c r="U130" s="226"/>
      <c r="V130" s="12"/>
      <c r="W130" s="12"/>
      <c r="X130" s="12"/>
      <c r="Y130" s="12"/>
      <c r="Z130" s="12"/>
      <c r="AA130" s="12"/>
      <c r="AB130" s="12"/>
      <c r="AC130" s="12"/>
      <c r="AD130" s="12"/>
      <c r="AE130" s="12"/>
      <c r="AT130" s="227" t="s">
        <v>222</v>
      </c>
      <c r="AU130" s="227" t="s">
        <v>89</v>
      </c>
      <c r="AV130" s="12" t="s">
        <v>89</v>
      </c>
      <c r="AW130" s="12" t="s">
        <v>41</v>
      </c>
      <c r="AX130" s="12" t="s">
        <v>80</v>
      </c>
      <c r="AY130" s="227" t="s">
        <v>218</v>
      </c>
    </row>
    <row r="131" s="13" customFormat="1">
      <c r="A131" s="13"/>
      <c r="B131" s="228"/>
      <c r="C131" s="229"/>
      <c r="D131" s="212" t="s">
        <v>222</v>
      </c>
      <c r="E131" s="230" t="s">
        <v>886</v>
      </c>
      <c r="F131" s="231" t="s">
        <v>224</v>
      </c>
      <c r="G131" s="229"/>
      <c r="H131" s="232">
        <v>467.95999999999998</v>
      </c>
      <c r="I131" s="233"/>
      <c r="J131" s="229"/>
      <c r="K131" s="229"/>
      <c r="L131" s="234"/>
      <c r="M131" s="235"/>
      <c r="N131" s="236"/>
      <c r="O131" s="236"/>
      <c r="P131" s="236"/>
      <c r="Q131" s="236"/>
      <c r="R131" s="236"/>
      <c r="S131" s="236"/>
      <c r="T131" s="236"/>
      <c r="U131" s="237"/>
      <c r="V131" s="13"/>
      <c r="W131" s="13"/>
      <c r="X131" s="13"/>
      <c r="Y131" s="13"/>
      <c r="Z131" s="13"/>
      <c r="AA131" s="13"/>
      <c r="AB131" s="13"/>
      <c r="AC131" s="13"/>
      <c r="AD131" s="13"/>
      <c r="AE131" s="13"/>
      <c r="AT131" s="238" t="s">
        <v>222</v>
      </c>
      <c r="AU131" s="238" t="s">
        <v>89</v>
      </c>
      <c r="AV131" s="13" t="s">
        <v>217</v>
      </c>
      <c r="AW131" s="13" t="s">
        <v>41</v>
      </c>
      <c r="AX131" s="13" t="s">
        <v>87</v>
      </c>
      <c r="AY131" s="238" t="s">
        <v>218</v>
      </c>
    </row>
    <row r="132" s="2" customFormat="1" ht="16.5" customHeight="1">
      <c r="A132" s="40"/>
      <c r="B132" s="41"/>
      <c r="C132" s="199" t="s">
        <v>254</v>
      </c>
      <c r="D132" s="199" t="s">
        <v>212</v>
      </c>
      <c r="E132" s="200" t="s">
        <v>230</v>
      </c>
      <c r="F132" s="201" t="s">
        <v>231</v>
      </c>
      <c r="G132" s="202" t="s">
        <v>169</v>
      </c>
      <c r="H132" s="203">
        <v>0.16200000000000001</v>
      </c>
      <c r="I132" s="204"/>
      <c r="J132" s="205">
        <f>ROUND(I132*H132,2)</f>
        <v>0</v>
      </c>
      <c r="K132" s="201" t="s">
        <v>216</v>
      </c>
      <c r="L132" s="46"/>
      <c r="M132" s="206" t="s">
        <v>39</v>
      </c>
      <c r="N132" s="207" t="s">
        <v>53</v>
      </c>
      <c r="O132" s="87"/>
      <c r="P132" s="208">
        <f>O132*H132</f>
        <v>0</v>
      </c>
      <c r="Q132" s="208">
        <v>0</v>
      </c>
      <c r="R132" s="208">
        <f>Q132*H132</f>
        <v>0</v>
      </c>
      <c r="S132" s="208">
        <v>0</v>
      </c>
      <c r="T132" s="208">
        <f>S132*H132</f>
        <v>0</v>
      </c>
      <c r="U132" s="209" t="s">
        <v>39</v>
      </c>
      <c r="V132" s="40"/>
      <c r="W132" s="40"/>
      <c r="X132" s="40"/>
      <c r="Y132" s="40"/>
      <c r="Z132" s="40"/>
      <c r="AA132" s="40"/>
      <c r="AB132" s="40"/>
      <c r="AC132" s="40"/>
      <c r="AD132" s="40"/>
      <c r="AE132" s="40"/>
      <c r="AR132" s="210" t="s">
        <v>217</v>
      </c>
      <c r="AT132" s="210" t="s">
        <v>212</v>
      </c>
      <c r="AU132" s="210" t="s">
        <v>89</v>
      </c>
      <c r="AY132" s="18" t="s">
        <v>218</v>
      </c>
      <c r="BE132" s="211">
        <f>IF(N132="základní",J132,0)</f>
        <v>0</v>
      </c>
      <c r="BF132" s="211">
        <f>IF(N132="snížená",J132,0)</f>
        <v>0</v>
      </c>
      <c r="BG132" s="211">
        <f>IF(N132="zákl. přenesená",J132,0)</f>
        <v>0</v>
      </c>
      <c r="BH132" s="211">
        <f>IF(N132="sníž. přenesená",J132,0)</f>
        <v>0</v>
      </c>
      <c r="BI132" s="211">
        <f>IF(N132="nulová",J132,0)</f>
        <v>0</v>
      </c>
      <c r="BJ132" s="18" t="s">
        <v>217</v>
      </c>
      <c r="BK132" s="211">
        <f>ROUND(I132*H132,2)</f>
        <v>0</v>
      </c>
      <c r="BL132" s="18" t="s">
        <v>217</v>
      </c>
      <c r="BM132" s="210" t="s">
        <v>935</v>
      </c>
    </row>
    <row r="133" s="2" customFormat="1">
      <c r="A133" s="40"/>
      <c r="B133" s="41"/>
      <c r="C133" s="42"/>
      <c r="D133" s="212" t="s">
        <v>220</v>
      </c>
      <c r="E133" s="42"/>
      <c r="F133" s="213" t="s">
        <v>233</v>
      </c>
      <c r="G133" s="42"/>
      <c r="H133" s="42"/>
      <c r="I133" s="214"/>
      <c r="J133" s="42"/>
      <c r="K133" s="42"/>
      <c r="L133" s="46"/>
      <c r="M133" s="215"/>
      <c r="N133" s="216"/>
      <c r="O133" s="87"/>
      <c r="P133" s="87"/>
      <c r="Q133" s="87"/>
      <c r="R133" s="87"/>
      <c r="S133" s="87"/>
      <c r="T133" s="87"/>
      <c r="U133" s="88"/>
      <c r="V133" s="40"/>
      <c r="W133" s="40"/>
      <c r="X133" s="40"/>
      <c r="Y133" s="40"/>
      <c r="Z133" s="40"/>
      <c r="AA133" s="40"/>
      <c r="AB133" s="40"/>
      <c r="AC133" s="40"/>
      <c r="AD133" s="40"/>
      <c r="AE133" s="40"/>
      <c r="AT133" s="18" t="s">
        <v>220</v>
      </c>
      <c r="AU133" s="18" t="s">
        <v>89</v>
      </c>
    </row>
    <row r="134" s="12" customFormat="1">
      <c r="A134" s="12"/>
      <c r="B134" s="217"/>
      <c r="C134" s="218"/>
      <c r="D134" s="212" t="s">
        <v>222</v>
      </c>
      <c r="E134" s="219" t="s">
        <v>39</v>
      </c>
      <c r="F134" s="220" t="s">
        <v>936</v>
      </c>
      <c r="G134" s="218"/>
      <c r="H134" s="221">
        <v>0.16200000000000001</v>
      </c>
      <c r="I134" s="222"/>
      <c r="J134" s="218"/>
      <c r="K134" s="218"/>
      <c r="L134" s="223"/>
      <c r="M134" s="224"/>
      <c r="N134" s="225"/>
      <c r="O134" s="225"/>
      <c r="P134" s="225"/>
      <c r="Q134" s="225"/>
      <c r="R134" s="225"/>
      <c r="S134" s="225"/>
      <c r="T134" s="225"/>
      <c r="U134" s="226"/>
      <c r="V134" s="12"/>
      <c r="W134" s="12"/>
      <c r="X134" s="12"/>
      <c r="Y134" s="12"/>
      <c r="Z134" s="12"/>
      <c r="AA134" s="12"/>
      <c r="AB134" s="12"/>
      <c r="AC134" s="12"/>
      <c r="AD134" s="12"/>
      <c r="AE134" s="12"/>
      <c r="AT134" s="227" t="s">
        <v>222</v>
      </c>
      <c r="AU134" s="227" t="s">
        <v>89</v>
      </c>
      <c r="AV134" s="12" t="s">
        <v>89</v>
      </c>
      <c r="AW134" s="12" t="s">
        <v>41</v>
      </c>
      <c r="AX134" s="12" t="s">
        <v>80</v>
      </c>
      <c r="AY134" s="227" t="s">
        <v>218</v>
      </c>
    </row>
    <row r="135" s="13" customFormat="1">
      <c r="A135" s="13"/>
      <c r="B135" s="228"/>
      <c r="C135" s="229"/>
      <c r="D135" s="212" t="s">
        <v>222</v>
      </c>
      <c r="E135" s="230" t="s">
        <v>39</v>
      </c>
      <c r="F135" s="231" t="s">
        <v>224</v>
      </c>
      <c r="G135" s="229"/>
      <c r="H135" s="232">
        <v>0.16200000000000001</v>
      </c>
      <c r="I135" s="233"/>
      <c r="J135" s="229"/>
      <c r="K135" s="229"/>
      <c r="L135" s="234"/>
      <c r="M135" s="235"/>
      <c r="N135" s="236"/>
      <c r="O135" s="236"/>
      <c r="P135" s="236"/>
      <c r="Q135" s="236"/>
      <c r="R135" s="236"/>
      <c r="S135" s="236"/>
      <c r="T135" s="236"/>
      <c r="U135" s="237"/>
      <c r="V135" s="13"/>
      <c r="W135" s="13"/>
      <c r="X135" s="13"/>
      <c r="Y135" s="13"/>
      <c r="Z135" s="13"/>
      <c r="AA135" s="13"/>
      <c r="AB135" s="13"/>
      <c r="AC135" s="13"/>
      <c r="AD135" s="13"/>
      <c r="AE135" s="13"/>
      <c r="AT135" s="238" t="s">
        <v>222</v>
      </c>
      <c r="AU135" s="238" t="s">
        <v>89</v>
      </c>
      <c r="AV135" s="13" t="s">
        <v>217</v>
      </c>
      <c r="AW135" s="13" t="s">
        <v>41</v>
      </c>
      <c r="AX135" s="13" t="s">
        <v>87</v>
      </c>
      <c r="AY135" s="238" t="s">
        <v>218</v>
      </c>
    </row>
    <row r="136" s="2" customFormat="1" ht="16.5" customHeight="1">
      <c r="A136" s="40"/>
      <c r="B136" s="41"/>
      <c r="C136" s="199" t="s">
        <v>219</v>
      </c>
      <c r="D136" s="199" t="s">
        <v>212</v>
      </c>
      <c r="E136" s="200" t="s">
        <v>433</v>
      </c>
      <c r="F136" s="201" t="s">
        <v>703</v>
      </c>
      <c r="G136" s="202" t="s">
        <v>273</v>
      </c>
      <c r="H136" s="203">
        <v>766.48000000000002</v>
      </c>
      <c r="I136" s="204"/>
      <c r="J136" s="205">
        <f>ROUND(I136*H136,2)</f>
        <v>0</v>
      </c>
      <c r="K136" s="201" t="s">
        <v>216</v>
      </c>
      <c r="L136" s="46"/>
      <c r="M136" s="206" t="s">
        <v>39</v>
      </c>
      <c r="N136" s="207" t="s">
        <v>53</v>
      </c>
      <c r="O136" s="87"/>
      <c r="P136" s="208">
        <f>O136*H136</f>
        <v>0</v>
      </c>
      <c r="Q136" s="208">
        <v>0</v>
      </c>
      <c r="R136" s="208">
        <f>Q136*H136</f>
        <v>0</v>
      </c>
      <c r="S136" s="208">
        <v>0</v>
      </c>
      <c r="T136" s="208">
        <f>S136*H136</f>
        <v>0</v>
      </c>
      <c r="U136" s="209" t="s">
        <v>39</v>
      </c>
      <c r="V136" s="40"/>
      <c r="W136" s="40"/>
      <c r="X136" s="40"/>
      <c r="Y136" s="40"/>
      <c r="Z136" s="40"/>
      <c r="AA136" s="40"/>
      <c r="AB136" s="40"/>
      <c r="AC136" s="40"/>
      <c r="AD136" s="40"/>
      <c r="AE136" s="40"/>
      <c r="AR136" s="210" t="s">
        <v>217</v>
      </c>
      <c r="AT136" s="210" t="s">
        <v>212</v>
      </c>
      <c r="AU136" s="210" t="s">
        <v>89</v>
      </c>
      <c r="AY136" s="18" t="s">
        <v>218</v>
      </c>
      <c r="BE136" s="211">
        <f>IF(N136="základní",J136,0)</f>
        <v>0</v>
      </c>
      <c r="BF136" s="211">
        <f>IF(N136="snížená",J136,0)</f>
        <v>0</v>
      </c>
      <c r="BG136" s="211">
        <f>IF(N136="zákl. přenesená",J136,0)</f>
        <v>0</v>
      </c>
      <c r="BH136" s="211">
        <f>IF(N136="sníž. přenesená",J136,0)</f>
        <v>0</v>
      </c>
      <c r="BI136" s="211">
        <f>IF(N136="nulová",J136,0)</f>
        <v>0</v>
      </c>
      <c r="BJ136" s="18" t="s">
        <v>217</v>
      </c>
      <c r="BK136" s="211">
        <f>ROUND(I136*H136,2)</f>
        <v>0</v>
      </c>
      <c r="BL136" s="18" t="s">
        <v>217</v>
      </c>
      <c r="BM136" s="210" t="s">
        <v>937</v>
      </c>
    </row>
    <row r="137" s="2" customFormat="1">
      <c r="A137" s="40"/>
      <c r="B137" s="41"/>
      <c r="C137" s="42"/>
      <c r="D137" s="212" t="s">
        <v>220</v>
      </c>
      <c r="E137" s="42"/>
      <c r="F137" s="213" t="s">
        <v>434</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220</v>
      </c>
      <c r="AU137" s="18" t="s">
        <v>89</v>
      </c>
    </row>
    <row r="138" s="2" customFormat="1">
      <c r="A138" s="40"/>
      <c r="B138" s="41"/>
      <c r="C138" s="42"/>
      <c r="D138" s="212" t="s">
        <v>234</v>
      </c>
      <c r="E138" s="42"/>
      <c r="F138" s="239" t="s">
        <v>938</v>
      </c>
      <c r="G138" s="42"/>
      <c r="H138" s="42"/>
      <c r="I138" s="214"/>
      <c r="J138" s="42"/>
      <c r="K138" s="42"/>
      <c r="L138" s="46"/>
      <c r="M138" s="215"/>
      <c r="N138" s="216"/>
      <c r="O138" s="87"/>
      <c r="P138" s="87"/>
      <c r="Q138" s="87"/>
      <c r="R138" s="87"/>
      <c r="S138" s="87"/>
      <c r="T138" s="87"/>
      <c r="U138" s="88"/>
      <c r="V138" s="40"/>
      <c r="W138" s="40"/>
      <c r="X138" s="40"/>
      <c r="Y138" s="40"/>
      <c r="Z138" s="40"/>
      <c r="AA138" s="40"/>
      <c r="AB138" s="40"/>
      <c r="AC138" s="40"/>
      <c r="AD138" s="40"/>
      <c r="AE138" s="40"/>
      <c r="AT138" s="18" t="s">
        <v>234</v>
      </c>
      <c r="AU138" s="18" t="s">
        <v>89</v>
      </c>
    </row>
    <row r="139" s="12" customFormat="1">
      <c r="A139" s="12"/>
      <c r="B139" s="217"/>
      <c r="C139" s="218"/>
      <c r="D139" s="212" t="s">
        <v>222</v>
      </c>
      <c r="E139" s="219" t="s">
        <v>39</v>
      </c>
      <c r="F139" s="220" t="s">
        <v>939</v>
      </c>
      <c r="G139" s="218"/>
      <c r="H139" s="221">
        <v>766.48000000000002</v>
      </c>
      <c r="I139" s="222"/>
      <c r="J139" s="218"/>
      <c r="K139" s="218"/>
      <c r="L139" s="223"/>
      <c r="M139" s="224"/>
      <c r="N139" s="225"/>
      <c r="O139" s="225"/>
      <c r="P139" s="225"/>
      <c r="Q139" s="225"/>
      <c r="R139" s="225"/>
      <c r="S139" s="225"/>
      <c r="T139" s="225"/>
      <c r="U139" s="226"/>
      <c r="V139" s="12"/>
      <c r="W139" s="12"/>
      <c r="X139" s="12"/>
      <c r="Y139" s="12"/>
      <c r="Z139" s="12"/>
      <c r="AA139" s="12"/>
      <c r="AB139" s="12"/>
      <c r="AC139" s="12"/>
      <c r="AD139" s="12"/>
      <c r="AE139" s="12"/>
      <c r="AT139" s="227" t="s">
        <v>222</v>
      </c>
      <c r="AU139" s="227" t="s">
        <v>89</v>
      </c>
      <c r="AV139" s="12" t="s">
        <v>89</v>
      </c>
      <c r="AW139" s="12" t="s">
        <v>41</v>
      </c>
      <c r="AX139" s="12" t="s">
        <v>80</v>
      </c>
      <c r="AY139" s="227" t="s">
        <v>218</v>
      </c>
    </row>
    <row r="140" s="13" customFormat="1">
      <c r="A140" s="13"/>
      <c r="B140" s="228"/>
      <c r="C140" s="229"/>
      <c r="D140" s="212" t="s">
        <v>222</v>
      </c>
      <c r="E140" s="230" t="s">
        <v>39</v>
      </c>
      <c r="F140" s="231" t="s">
        <v>224</v>
      </c>
      <c r="G140" s="229"/>
      <c r="H140" s="232">
        <v>766.48000000000002</v>
      </c>
      <c r="I140" s="233"/>
      <c r="J140" s="229"/>
      <c r="K140" s="229"/>
      <c r="L140" s="234"/>
      <c r="M140" s="235"/>
      <c r="N140" s="236"/>
      <c r="O140" s="236"/>
      <c r="P140" s="236"/>
      <c r="Q140" s="236"/>
      <c r="R140" s="236"/>
      <c r="S140" s="236"/>
      <c r="T140" s="236"/>
      <c r="U140" s="237"/>
      <c r="V140" s="13"/>
      <c r="W140" s="13"/>
      <c r="X140" s="13"/>
      <c r="Y140" s="13"/>
      <c r="Z140" s="13"/>
      <c r="AA140" s="13"/>
      <c r="AB140" s="13"/>
      <c r="AC140" s="13"/>
      <c r="AD140" s="13"/>
      <c r="AE140" s="13"/>
      <c r="AT140" s="238" t="s">
        <v>222</v>
      </c>
      <c r="AU140" s="238" t="s">
        <v>89</v>
      </c>
      <c r="AV140" s="13" t="s">
        <v>217</v>
      </c>
      <c r="AW140" s="13" t="s">
        <v>41</v>
      </c>
      <c r="AX140" s="13" t="s">
        <v>87</v>
      </c>
      <c r="AY140" s="238" t="s">
        <v>218</v>
      </c>
    </row>
    <row r="141" s="2" customFormat="1" ht="16.5" customHeight="1">
      <c r="A141" s="40"/>
      <c r="B141" s="41"/>
      <c r="C141" s="250" t="s">
        <v>266</v>
      </c>
      <c r="D141" s="250" t="s">
        <v>313</v>
      </c>
      <c r="E141" s="251" t="s">
        <v>314</v>
      </c>
      <c r="F141" s="252" t="s">
        <v>315</v>
      </c>
      <c r="G141" s="253" t="s">
        <v>179</v>
      </c>
      <c r="H141" s="254">
        <v>1076.8679999999999</v>
      </c>
      <c r="I141" s="255"/>
      <c r="J141" s="256">
        <f>ROUND(I141*H141,2)</f>
        <v>0</v>
      </c>
      <c r="K141" s="252" t="s">
        <v>216</v>
      </c>
      <c r="L141" s="257"/>
      <c r="M141" s="258" t="s">
        <v>39</v>
      </c>
      <c r="N141" s="259" t="s">
        <v>53</v>
      </c>
      <c r="O141" s="87"/>
      <c r="P141" s="208">
        <f>O141*H141</f>
        <v>0</v>
      </c>
      <c r="Q141" s="208">
        <v>1</v>
      </c>
      <c r="R141" s="208">
        <f>Q141*H141</f>
        <v>1076.8679999999999</v>
      </c>
      <c r="S141" s="208">
        <v>0</v>
      </c>
      <c r="T141" s="208">
        <f>S141*H141</f>
        <v>0</v>
      </c>
      <c r="U141" s="209" t="s">
        <v>39</v>
      </c>
      <c r="V141" s="40"/>
      <c r="W141" s="40"/>
      <c r="X141" s="40"/>
      <c r="Y141" s="40"/>
      <c r="Z141" s="40"/>
      <c r="AA141" s="40"/>
      <c r="AB141" s="40"/>
      <c r="AC141" s="40"/>
      <c r="AD141" s="40"/>
      <c r="AE141" s="40"/>
      <c r="AR141" s="210" t="s">
        <v>219</v>
      </c>
      <c r="AT141" s="210" t="s">
        <v>313</v>
      </c>
      <c r="AU141" s="210" t="s">
        <v>89</v>
      </c>
      <c r="AY141" s="18" t="s">
        <v>218</v>
      </c>
      <c r="BE141" s="211">
        <f>IF(N141="základní",J141,0)</f>
        <v>0</v>
      </c>
      <c r="BF141" s="211">
        <f>IF(N141="snížená",J141,0)</f>
        <v>0</v>
      </c>
      <c r="BG141" s="211">
        <f>IF(N141="zákl. přenesená",J141,0)</f>
        <v>0</v>
      </c>
      <c r="BH141" s="211">
        <f>IF(N141="sníž. přenesená",J141,0)</f>
        <v>0</v>
      </c>
      <c r="BI141" s="211">
        <f>IF(N141="nulová",J141,0)</f>
        <v>0</v>
      </c>
      <c r="BJ141" s="18" t="s">
        <v>217</v>
      </c>
      <c r="BK141" s="211">
        <f>ROUND(I141*H141,2)</f>
        <v>0</v>
      </c>
      <c r="BL141" s="18" t="s">
        <v>217</v>
      </c>
      <c r="BM141" s="210" t="s">
        <v>940</v>
      </c>
    </row>
    <row r="142" s="2" customFormat="1">
      <c r="A142" s="40"/>
      <c r="B142" s="41"/>
      <c r="C142" s="42"/>
      <c r="D142" s="212" t="s">
        <v>220</v>
      </c>
      <c r="E142" s="42"/>
      <c r="F142" s="213" t="s">
        <v>315</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220</v>
      </c>
      <c r="AU142" s="18" t="s">
        <v>89</v>
      </c>
    </row>
    <row r="143" s="12" customFormat="1">
      <c r="A143" s="12"/>
      <c r="B143" s="217"/>
      <c r="C143" s="218"/>
      <c r="D143" s="212" t="s">
        <v>222</v>
      </c>
      <c r="E143" s="219" t="s">
        <v>39</v>
      </c>
      <c r="F143" s="220" t="s">
        <v>941</v>
      </c>
      <c r="G143" s="218"/>
      <c r="H143" s="221">
        <v>779.15300000000002</v>
      </c>
      <c r="I143" s="222"/>
      <c r="J143" s="218"/>
      <c r="K143" s="218"/>
      <c r="L143" s="223"/>
      <c r="M143" s="224"/>
      <c r="N143" s="225"/>
      <c r="O143" s="225"/>
      <c r="P143" s="225"/>
      <c r="Q143" s="225"/>
      <c r="R143" s="225"/>
      <c r="S143" s="225"/>
      <c r="T143" s="225"/>
      <c r="U143" s="226"/>
      <c r="V143" s="12"/>
      <c r="W143" s="12"/>
      <c r="X143" s="12"/>
      <c r="Y143" s="12"/>
      <c r="Z143" s="12"/>
      <c r="AA143" s="12"/>
      <c r="AB143" s="12"/>
      <c r="AC143" s="12"/>
      <c r="AD143" s="12"/>
      <c r="AE143" s="12"/>
      <c r="AT143" s="227" t="s">
        <v>222</v>
      </c>
      <c r="AU143" s="227" t="s">
        <v>89</v>
      </c>
      <c r="AV143" s="12" t="s">
        <v>89</v>
      </c>
      <c r="AW143" s="12" t="s">
        <v>41</v>
      </c>
      <c r="AX143" s="12" t="s">
        <v>80</v>
      </c>
      <c r="AY143" s="227" t="s">
        <v>218</v>
      </c>
    </row>
    <row r="144" s="12" customFormat="1">
      <c r="A144" s="12"/>
      <c r="B144" s="217"/>
      <c r="C144" s="218"/>
      <c r="D144" s="212" t="s">
        <v>222</v>
      </c>
      <c r="E144" s="219" t="s">
        <v>39</v>
      </c>
      <c r="F144" s="220" t="s">
        <v>942</v>
      </c>
      <c r="G144" s="218"/>
      <c r="H144" s="221">
        <v>297.71499999999997</v>
      </c>
      <c r="I144" s="222"/>
      <c r="J144" s="218"/>
      <c r="K144" s="218"/>
      <c r="L144" s="223"/>
      <c r="M144" s="224"/>
      <c r="N144" s="225"/>
      <c r="O144" s="225"/>
      <c r="P144" s="225"/>
      <c r="Q144" s="225"/>
      <c r="R144" s="225"/>
      <c r="S144" s="225"/>
      <c r="T144" s="225"/>
      <c r="U144" s="226"/>
      <c r="V144" s="12"/>
      <c r="W144" s="12"/>
      <c r="X144" s="12"/>
      <c r="Y144" s="12"/>
      <c r="Z144" s="12"/>
      <c r="AA144" s="12"/>
      <c r="AB144" s="12"/>
      <c r="AC144" s="12"/>
      <c r="AD144" s="12"/>
      <c r="AE144" s="12"/>
      <c r="AT144" s="227" t="s">
        <v>222</v>
      </c>
      <c r="AU144" s="227" t="s">
        <v>89</v>
      </c>
      <c r="AV144" s="12" t="s">
        <v>89</v>
      </c>
      <c r="AW144" s="12" t="s">
        <v>41</v>
      </c>
      <c r="AX144" s="12" t="s">
        <v>80</v>
      </c>
      <c r="AY144" s="227" t="s">
        <v>218</v>
      </c>
    </row>
    <row r="145" s="13" customFormat="1">
      <c r="A145" s="13"/>
      <c r="B145" s="228"/>
      <c r="C145" s="229"/>
      <c r="D145" s="212" t="s">
        <v>222</v>
      </c>
      <c r="E145" s="230" t="s">
        <v>888</v>
      </c>
      <c r="F145" s="231" t="s">
        <v>224</v>
      </c>
      <c r="G145" s="229"/>
      <c r="H145" s="232">
        <v>1076.8679999999999</v>
      </c>
      <c r="I145" s="233"/>
      <c r="J145" s="229"/>
      <c r="K145" s="229"/>
      <c r="L145" s="234"/>
      <c r="M145" s="235"/>
      <c r="N145" s="236"/>
      <c r="O145" s="236"/>
      <c r="P145" s="236"/>
      <c r="Q145" s="236"/>
      <c r="R145" s="236"/>
      <c r="S145" s="236"/>
      <c r="T145" s="236"/>
      <c r="U145" s="237"/>
      <c r="V145" s="13"/>
      <c r="W145" s="13"/>
      <c r="X145" s="13"/>
      <c r="Y145" s="13"/>
      <c r="Z145" s="13"/>
      <c r="AA145" s="13"/>
      <c r="AB145" s="13"/>
      <c r="AC145" s="13"/>
      <c r="AD145" s="13"/>
      <c r="AE145" s="13"/>
      <c r="AT145" s="238" t="s">
        <v>222</v>
      </c>
      <c r="AU145" s="238" t="s">
        <v>89</v>
      </c>
      <c r="AV145" s="13" t="s">
        <v>217</v>
      </c>
      <c r="AW145" s="13" t="s">
        <v>41</v>
      </c>
      <c r="AX145" s="13" t="s">
        <v>87</v>
      </c>
      <c r="AY145" s="238" t="s">
        <v>218</v>
      </c>
    </row>
    <row r="146" s="2" customFormat="1" ht="16.5" customHeight="1">
      <c r="A146" s="40"/>
      <c r="B146" s="41"/>
      <c r="C146" s="250" t="s">
        <v>227</v>
      </c>
      <c r="D146" s="250" t="s">
        <v>313</v>
      </c>
      <c r="E146" s="251" t="s">
        <v>943</v>
      </c>
      <c r="F146" s="252" t="s">
        <v>944</v>
      </c>
      <c r="G146" s="253" t="s">
        <v>179</v>
      </c>
      <c r="H146" s="254">
        <v>1056.3989999999999</v>
      </c>
      <c r="I146" s="255"/>
      <c r="J146" s="256">
        <f>ROUND(I146*H146,2)</f>
        <v>0</v>
      </c>
      <c r="K146" s="252" t="s">
        <v>216</v>
      </c>
      <c r="L146" s="257"/>
      <c r="M146" s="258" t="s">
        <v>39</v>
      </c>
      <c r="N146" s="259" t="s">
        <v>53</v>
      </c>
      <c r="O146" s="87"/>
      <c r="P146" s="208">
        <f>O146*H146</f>
        <v>0</v>
      </c>
      <c r="Q146" s="208">
        <v>1</v>
      </c>
      <c r="R146" s="208">
        <f>Q146*H146</f>
        <v>1056.3989999999999</v>
      </c>
      <c r="S146" s="208">
        <v>0</v>
      </c>
      <c r="T146" s="208">
        <f>S146*H146</f>
        <v>0</v>
      </c>
      <c r="U146" s="209" t="s">
        <v>39</v>
      </c>
      <c r="V146" s="40"/>
      <c r="W146" s="40"/>
      <c r="X146" s="40"/>
      <c r="Y146" s="40"/>
      <c r="Z146" s="40"/>
      <c r="AA146" s="40"/>
      <c r="AB146" s="40"/>
      <c r="AC146" s="40"/>
      <c r="AD146" s="40"/>
      <c r="AE146" s="40"/>
      <c r="AR146" s="210" t="s">
        <v>219</v>
      </c>
      <c r="AT146" s="210" t="s">
        <v>313</v>
      </c>
      <c r="AU146" s="210" t="s">
        <v>89</v>
      </c>
      <c r="AY146" s="18" t="s">
        <v>218</v>
      </c>
      <c r="BE146" s="211">
        <f>IF(N146="základní",J146,0)</f>
        <v>0</v>
      </c>
      <c r="BF146" s="211">
        <f>IF(N146="snížená",J146,0)</f>
        <v>0</v>
      </c>
      <c r="BG146" s="211">
        <f>IF(N146="zákl. přenesená",J146,0)</f>
        <v>0</v>
      </c>
      <c r="BH146" s="211">
        <f>IF(N146="sníž. přenesená",J146,0)</f>
        <v>0</v>
      </c>
      <c r="BI146" s="211">
        <f>IF(N146="nulová",J146,0)</f>
        <v>0</v>
      </c>
      <c r="BJ146" s="18" t="s">
        <v>217</v>
      </c>
      <c r="BK146" s="211">
        <f>ROUND(I146*H146,2)</f>
        <v>0</v>
      </c>
      <c r="BL146" s="18" t="s">
        <v>217</v>
      </c>
      <c r="BM146" s="210" t="s">
        <v>945</v>
      </c>
    </row>
    <row r="147" s="2" customFormat="1">
      <c r="A147" s="40"/>
      <c r="B147" s="41"/>
      <c r="C147" s="42"/>
      <c r="D147" s="212" t="s">
        <v>220</v>
      </c>
      <c r="E147" s="42"/>
      <c r="F147" s="213" t="s">
        <v>944</v>
      </c>
      <c r="G147" s="42"/>
      <c r="H147" s="42"/>
      <c r="I147" s="214"/>
      <c r="J147" s="42"/>
      <c r="K147" s="42"/>
      <c r="L147" s="46"/>
      <c r="M147" s="215"/>
      <c r="N147" s="216"/>
      <c r="O147" s="87"/>
      <c r="P147" s="87"/>
      <c r="Q147" s="87"/>
      <c r="R147" s="87"/>
      <c r="S147" s="87"/>
      <c r="T147" s="87"/>
      <c r="U147" s="88"/>
      <c r="V147" s="40"/>
      <c r="W147" s="40"/>
      <c r="X147" s="40"/>
      <c r="Y147" s="40"/>
      <c r="Z147" s="40"/>
      <c r="AA147" s="40"/>
      <c r="AB147" s="40"/>
      <c r="AC147" s="40"/>
      <c r="AD147" s="40"/>
      <c r="AE147" s="40"/>
      <c r="AT147" s="18" t="s">
        <v>220</v>
      </c>
      <c r="AU147" s="18" t="s">
        <v>89</v>
      </c>
    </row>
    <row r="148" s="12" customFormat="1">
      <c r="A148" s="12"/>
      <c r="B148" s="217"/>
      <c r="C148" s="218"/>
      <c r="D148" s="212" t="s">
        <v>222</v>
      </c>
      <c r="E148" s="219" t="s">
        <v>39</v>
      </c>
      <c r="F148" s="220" t="s">
        <v>946</v>
      </c>
      <c r="G148" s="218"/>
      <c r="H148" s="221">
        <v>929.81299999999999</v>
      </c>
      <c r="I148" s="222"/>
      <c r="J148" s="218"/>
      <c r="K148" s="218"/>
      <c r="L148" s="223"/>
      <c r="M148" s="224"/>
      <c r="N148" s="225"/>
      <c r="O148" s="225"/>
      <c r="P148" s="225"/>
      <c r="Q148" s="225"/>
      <c r="R148" s="225"/>
      <c r="S148" s="225"/>
      <c r="T148" s="225"/>
      <c r="U148" s="226"/>
      <c r="V148" s="12"/>
      <c r="W148" s="12"/>
      <c r="X148" s="12"/>
      <c r="Y148" s="12"/>
      <c r="Z148" s="12"/>
      <c r="AA148" s="12"/>
      <c r="AB148" s="12"/>
      <c r="AC148" s="12"/>
      <c r="AD148" s="12"/>
      <c r="AE148" s="12"/>
      <c r="AT148" s="227" t="s">
        <v>222</v>
      </c>
      <c r="AU148" s="227" t="s">
        <v>89</v>
      </c>
      <c r="AV148" s="12" t="s">
        <v>89</v>
      </c>
      <c r="AW148" s="12" t="s">
        <v>41</v>
      </c>
      <c r="AX148" s="12" t="s">
        <v>80</v>
      </c>
      <c r="AY148" s="227" t="s">
        <v>218</v>
      </c>
    </row>
    <row r="149" s="12" customFormat="1">
      <c r="A149" s="12"/>
      <c r="B149" s="217"/>
      <c r="C149" s="218"/>
      <c r="D149" s="212" t="s">
        <v>222</v>
      </c>
      <c r="E149" s="219" t="s">
        <v>39</v>
      </c>
      <c r="F149" s="220" t="s">
        <v>947</v>
      </c>
      <c r="G149" s="218"/>
      <c r="H149" s="221">
        <v>126.586</v>
      </c>
      <c r="I149" s="222"/>
      <c r="J149" s="218"/>
      <c r="K149" s="218"/>
      <c r="L149" s="223"/>
      <c r="M149" s="224"/>
      <c r="N149" s="225"/>
      <c r="O149" s="225"/>
      <c r="P149" s="225"/>
      <c r="Q149" s="225"/>
      <c r="R149" s="225"/>
      <c r="S149" s="225"/>
      <c r="T149" s="225"/>
      <c r="U149" s="226"/>
      <c r="V149" s="12"/>
      <c r="W149" s="12"/>
      <c r="X149" s="12"/>
      <c r="Y149" s="12"/>
      <c r="Z149" s="12"/>
      <c r="AA149" s="12"/>
      <c r="AB149" s="12"/>
      <c r="AC149" s="12"/>
      <c r="AD149" s="12"/>
      <c r="AE149" s="12"/>
      <c r="AT149" s="227" t="s">
        <v>222</v>
      </c>
      <c r="AU149" s="227" t="s">
        <v>89</v>
      </c>
      <c r="AV149" s="12" t="s">
        <v>89</v>
      </c>
      <c r="AW149" s="12" t="s">
        <v>41</v>
      </c>
      <c r="AX149" s="12" t="s">
        <v>80</v>
      </c>
      <c r="AY149" s="227" t="s">
        <v>218</v>
      </c>
    </row>
    <row r="150" s="13" customFormat="1">
      <c r="A150" s="13"/>
      <c r="B150" s="228"/>
      <c r="C150" s="229"/>
      <c r="D150" s="212" t="s">
        <v>222</v>
      </c>
      <c r="E150" s="230" t="s">
        <v>894</v>
      </c>
      <c r="F150" s="231" t="s">
        <v>224</v>
      </c>
      <c r="G150" s="229"/>
      <c r="H150" s="232">
        <v>1056.3989999999999</v>
      </c>
      <c r="I150" s="233"/>
      <c r="J150" s="229"/>
      <c r="K150" s="229"/>
      <c r="L150" s="234"/>
      <c r="M150" s="235"/>
      <c r="N150" s="236"/>
      <c r="O150" s="236"/>
      <c r="P150" s="236"/>
      <c r="Q150" s="236"/>
      <c r="R150" s="236"/>
      <c r="S150" s="236"/>
      <c r="T150" s="236"/>
      <c r="U150" s="237"/>
      <c r="V150" s="13"/>
      <c r="W150" s="13"/>
      <c r="X150" s="13"/>
      <c r="Y150" s="13"/>
      <c r="Z150" s="13"/>
      <c r="AA150" s="13"/>
      <c r="AB150" s="13"/>
      <c r="AC150" s="13"/>
      <c r="AD150" s="13"/>
      <c r="AE150" s="13"/>
      <c r="AT150" s="238" t="s">
        <v>222</v>
      </c>
      <c r="AU150" s="238" t="s">
        <v>89</v>
      </c>
      <c r="AV150" s="13" t="s">
        <v>217</v>
      </c>
      <c r="AW150" s="13" t="s">
        <v>41</v>
      </c>
      <c r="AX150" s="13" t="s">
        <v>87</v>
      </c>
      <c r="AY150" s="238" t="s">
        <v>218</v>
      </c>
    </row>
    <row r="151" s="2" customFormat="1" ht="16.5" customHeight="1">
      <c r="A151" s="40"/>
      <c r="B151" s="41"/>
      <c r="C151" s="250" t="s">
        <v>278</v>
      </c>
      <c r="D151" s="250" t="s">
        <v>313</v>
      </c>
      <c r="E151" s="251" t="s">
        <v>948</v>
      </c>
      <c r="F151" s="252" t="s">
        <v>949</v>
      </c>
      <c r="G151" s="253" t="s">
        <v>179</v>
      </c>
      <c r="H151" s="254">
        <v>19.635000000000002</v>
      </c>
      <c r="I151" s="255"/>
      <c r="J151" s="256">
        <f>ROUND(I151*H151,2)</f>
        <v>0</v>
      </c>
      <c r="K151" s="252" t="s">
        <v>216</v>
      </c>
      <c r="L151" s="257"/>
      <c r="M151" s="258" t="s">
        <v>39</v>
      </c>
      <c r="N151" s="259" t="s">
        <v>53</v>
      </c>
      <c r="O151" s="87"/>
      <c r="P151" s="208">
        <f>O151*H151</f>
        <v>0</v>
      </c>
      <c r="Q151" s="208">
        <v>1</v>
      </c>
      <c r="R151" s="208">
        <f>Q151*H151</f>
        <v>19.635000000000002</v>
      </c>
      <c r="S151" s="208">
        <v>0</v>
      </c>
      <c r="T151" s="208">
        <f>S151*H151</f>
        <v>0</v>
      </c>
      <c r="U151" s="209" t="s">
        <v>39</v>
      </c>
      <c r="V151" s="40"/>
      <c r="W151" s="40"/>
      <c r="X151" s="40"/>
      <c r="Y151" s="40"/>
      <c r="Z151" s="40"/>
      <c r="AA151" s="40"/>
      <c r="AB151" s="40"/>
      <c r="AC151" s="40"/>
      <c r="AD151" s="40"/>
      <c r="AE151" s="40"/>
      <c r="AR151" s="210" t="s">
        <v>219</v>
      </c>
      <c r="AT151" s="210" t="s">
        <v>313</v>
      </c>
      <c r="AU151" s="210" t="s">
        <v>89</v>
      </c>
      <c r="AY151" s="18" t="s">
        <v>218</v>
      </c>
      <c r="BE151" s="211">
        <f>IF(N151="základní",J151,0)</f>
        <v>0</v>
      </c>
      <c r="BF151" s="211">
        <f>IF(N151="snížená",J151,0)</f>
        <v>0</v>
      </c>
      <c r="BG151" s="211">
        <f>IF(N151="zákl. přenesená",J151,0)</f>
        <v>0</v>
      </c>
      <c r="BH151" s="211">
        <f>IF(N151="sníž. přenesená",J151,0)</f>
        <v>0</v>
      </c>
      <c r="BI151" s="211">
        <f>IF(N151="nulová",J151,0)</f>
        <v>0</v>
      </c>
      <c r="BJ151" s="18" t="s">
        <v>217</v>
      </c>
      <c r="BK151" s="211">
        <f>ROUND(I151*H151,2)</f>
        <v>0</v>
      </c>
      <c r="BL151" s="18" t="s">
        <v>217</v>
      </c>
      <c r="BM151" s="210" t="s">
        <v>950</v>
      </c>
    </row>
    <row r="152" s="2" customFormat="1">
      <c r="A152" s="40"/>
      <c r="B152" s="41"/>
      <c r="C152" s="42"/>
      <c r="D152" s="212" t="s">
        <v>220</v>
      </c>
      <c r="E152" s="42"/>
      <c r="F152" s="213" t="s">
        <v>949</v>
      </c>
      <c r="G152" s="42"/>
      <c r="H152" s="42"/>
      <c r="I152" s="214"/>
      <c r="J152" s="42"/>
      <c r="K152" s="42"/>
      <c r="L152" s="46"/>
      <c r="M152" s="215"/>
      <c r="N152" s="216"/>
      <c r="O152" s="87"/>
      <c r="P152" s="87"/>
      <c r="Q152" s="87"/>
      <c r="R152" s="87"/>
      <c r="S152" s="87"/>
      <c r="T152" s="87"/>
      <c r="U152" s="88"/>
      <c r="V152" s="40"/>
      <c r="W152" s="40"/>
      <c r="X152" s="40"/>
      <c r="Y152" s="40"/>
      <c r="Z152" s="40"/>
      <c r="AA152" s="40"/>
      <c r="AB152" s="40"/>
      <c r="AC152" s="40"/>
      <c r="AD152" s="40"/>
      <c r="AE152" s="40"/>
      <c r="AT152" s="18" t="s">
        <v>220</v>
      </c>
      <c r="AU152" s="18" t="s">
        <v>89</v>
      </c>
    </row>
    <row r="153" s="12" customFormat="1">
      <c r="A153" s="12"/>
      <c r="B153" s="217"/>
      <c r="C153" s="218"/>
      <c r="D153" s="212" t="s">
        <v>222</v>
      </c>
      <c r="E153" s="219" t="s">
        <v>39</v>
      </c>
      <c r="F153" s="220" t="s">
        <v>951</v>
      </c>
      <c r="G153" s="218"/>
      <c r="H153" s="221">
        <v>19.635000000000002</v>
      </c>
      <c r="I153" s="222"/>
      <c r="J153" s="218"/>
      <c r="K153" s="218"/>
      <c r="L153" s="223"/>
      <c r="M153" s="224"/>
      <c r="N153" s="225"/>
      <c r="O153" s="225"/>
      <c r="P153" s="225"/>
      <c r="Q153" s="225"/>
      <c r="R153" s="225"/>
      <c r="S153" s="225"/>
      <c r="T153" s="225"/>
      <c r="U153" s="226"/>
      <c r="V153" s="12"/>
      <c r="W153" s="12"/>
      <c r="X153" s="12"/>
      <c r="Y153" s="12"/>
      <c r="Z153" s="12"/>
      <c r="AA153" s="12"/>
      <c r="AB153" s="12"/>
      <c r="AC153" s="12"/>
      <c r="AD153" s="12"/>
      <c r="AE153" s="12"/>
      <c r="AT153" s="227" t="s">
        <v>222</v>
      </c>
      <c r="AU153" s="227" t="s">
        <v>89</v>
      </c>
      <c r="AV153" s="12" t="s">
        <v>89</v>
      </c>
      <c r="AW153" s="12" t="s">
        <v>41</v>
      </c>
      <c r="AX153" s="12" t="s">
        <v>80</v>
      </c>
      <c r="AY153" s="227" t="s">
        <v>218</v>
      </c>
    </row>
    <row r="154" s="13" customFormat="1">
      <c r="A154" s="13"/>
      <c r="B154" s="228"/>
      <c r="C154" s="229"/>
      <c r="D154" s="212" t="s">
        <v>222</v>
      </c>
      <c r="E154" s="230" t="s">
        <v>891</v>
      </c>
      <c r="F154" s="231" t="s">
        <v>224</v>
      </c>
      <c r="G154" s="229"/>
      <c r="H154" s="232">
        <v>19.635000000000002</v>
      </c>
      <c r="I154" s="233"/>
      <c r="J154" s="229"/>
      <c r="K154" s="229"/>
      <c r="L154" s="234"/>
      <c r="M154" s="235"/>
      <c r="N154" s="236"/>
      <c r="O154" s="236"/>
      <c r="P154" s="236"/>
      <c r="Q154" s="236"/>
      <c r="R154" s="236"/>
      <c r="S154" s="236"/>
      <c r="T154" s="236"/>
      <c r="U154" s="237"/>
      <c r="V154" s="13"/>
      <c r="W154" s="13"/>
      <c r="X154" s="13"/>
      <c r="Y154" s="13"/>
      <c r="Z154" s="13"/>
      <c r="AA154" s="13"/>
      <c r="AB154" s="13"/>
      <c r="AC154" s="13"/>
      <c r="AD154" s="13"/>
      <c r="AE154" s="13"/>
      <c r="AT154" s="238" t="s">
        <v>222</v>
      </c>
      <c r="AU154" s="238" t="s">
        <v>89</v>
      </c>
      <c r="AV154" s="13" t="s">
        <v>217</v>
      </c>
      <c r="AW154" s="13" t="s">
        <v>41</v>
      </c>
      <c r="AX154" s="13" t="s">
        <v>87</v>
      </c>
      <c r="AY154" s="238" t="s">
        <v>218</v>
      </c>
    </row>
    <row r="155" s="2" customFormat="1" ht="16.5" customHeight="1">
      <c r="A155" s="40"/>
      <c r="B155" s="41"/>
      <c r="C155" s="250" t="s">
        <v>232</v>
      </c>
      <c r="D155" s="250" t="s">
        <v>313</v>
      </c>
      <c r="E155" s="251" t="s">
        <v>952</v>
      </c>
      <c r="F155" s="252" t="s">
        <v>953</v>
      </c>
      <c r="G155" s="253" t="s">
        <v>215</v>
      </c>
      <c r="H155" s="254">
        <v>1515.25</v>
      </c>
      <c r="I155" s="255"/>
      <c r="J155" s="256">
        <f>ROUND(I155*H155,2)</f>
        <v>0</v>
      </c>
      <c r="K155" s="252" t="s">
        <v>216</v>
      </c>
      <c r="L155" s="257"/>
      <c r="M155" s="258" t="s">
        <v>39</v>
      </c>
      <c r="N155" s="259" t="s">
        <v>53</v>
      </c>
      <c r="O155" s="87"/>
      <c r="P155" s="208">
        <f>O155*H155</f>
        <v>0</v>
      </c>
      <c r="Q155" s="208">
        <v>0</v>
      </c>
      <c r="R155" s="208">
        <f>Q155*H155</f>
        <v>0</v>
      </c>
      <c r="S155" s="208">
        <v>0</v>
      </c>
      <c r="T155" s="208">
        <f>S155*H155</f>
        <v>0</v>
      </c>
      <c r="U155" s="209" t="s">
        <v>39</v>
      </c>
      <c r="V155" s="40"/>
      <c r="W155" s="40"/>
      <c r="X155" s="40"/>
      <c r="Y155" s="40"/>
      <c r="Z155" s="40"/>
      <c r="AA155" s="40"/>
      <c r="AB155" s="40"/>
      <c r="AC155" s="40"/>
      <c r="AD155" s="40"/>
      <c r="AE155" s="40"/>
      <c r="AR155" s="210" t="s">
        <v>219</v>
      </c>
      <c r="AT155" s="210" t="s">
        <v>313</v>
      </c>
      <c r="AU155" s="210" t="s">
        <v>89</v>
      </c>
      <c r="AY155" s="18" t="s">
        <v>218</v>
      </c>
      <c r="BE155" s="211">
        <f>IF(N155="základní",J155,0)</f>
        <v>0</v>
      </c>
      <c r="BF155" s="211">
        <f>IF(N155="snížená",J155,0)</f>
        <v>0</v>
      </c>
      <c r="BG155" s="211">
        <f>IF(N155="zákl. přenesená",J155,0)</f>
        <v>0</v>
      </c>
      <c r="BH155" s="211">
        <f>IF(N155="sníž. přenesená",J155,0)</f>
        <v>0</v>
      </c>
      <c r="BI155" s="211">
        <f>IF(N155="nulová",J155,0)</f>
        <v>0</v>
      </c>
      <c r="BJ155" s="18" t="s">
        <v>217</v>
      </c>
      <c r="BK155" s="211">
        <f>ROUND(I155*H155,2)</f>
        <v>0</v>
      </c>
      <c r="BL155" s="18" t="s">
        <v>217</v>
      </c>
      <c r="BM155" s="210" t="s">
        <v>954</v>
      </c>
    </row>
    <row r="156" s="2" customFormat="1">
      <c r="A156" s="40"/>
      <c r="B156" s="41"/>
      <c r="C156" s="42"/>
      <c r="D156" s="212" t="s">
        <v>220</v>
      </c>
      <c r="E156" s="42"/>
      <c r="F156" s="213" t="s">
        <v>953</v>
      </c>
      <c r="G156" s="42"/>
      <c r="H156" s="42"/>
      <c r="I156" s="214"/>
      <c r="J156" s="42"/>
      <c r="K156" s="42"/>
      <c r="L156" s="46"/>
      <c r="M156" s="215"/>
      <c r="N156" s="216"/>
      <c r="O156" s="87"/>
      <c r="P156" s="87"/>
      <c r="Q156" s="87"/>
      <c r="R156" s="87"/>
      <c r="S156" s="87"/>
      <c r="T156" s="87"/>
      <c r="U156" s="88"/>
      <c r="V156" s="40"/>
      <c r="W156" s="40"/>
      <c r="X156" s="40"/>
      <c r="Y156" s="40"/>
      <c r="Z156" s="40"/>
      <c r="AA156" s="40"/>
      <c r="AB156" s="40"/>
      <c r="AC156" s="40"/>
      <c r="AD156" s="40"/>
      <c r="AE156" s="40"/>
      <c r="AT156" s="18" t="s">
        <v>220</v>
      </c>
      <c r="AU156" s="18" t="s">
        <v>89</v>
      </c>
    </row>
    <row r="157" s="12" customFormat="1">
      <c r="A157" s="12"/>
      <c r="B157" s="217"/>
      <c r="C157" s="218"/>
      <c r="D157" s="212" t="s">
        <v>222</v>
      </c>
      <c r="E157" s="219" t="s">
        <v>39</v>
      </c>
      <c r="F157" s="220" t="s">
        <v>955</v>
      </c>
      <c r="G157" s="218"/>
      <c r="H157" s="221">
        <v>1515.25</v>
      </c>
      <c r="I157" s="222"/>
      <c r="J157" s="218"/>
      <c r="K157" s="218"/>
      <c r="L157" s="223"/>
      <c r="M157" s="224"/>
      <c r="N157" s="225"/>
      <c r="O157" s="225"/>
      <c r="P157" s="225"/>
      <c r="Q157" s="225"/>
      <c r="R157" s="225"/>
      <c r="S157" s="225"/>
      <c r="T157" s="225"/>
      <c r="U157" s="226"/>
      <c r="V157" s="12"/>
      <c r="W157" s="12"/>
      <c r="X157" s="12"/>
      <c r="Y157" s="12"/>
      <c r="Z157" s="12"/>
      <c r="AA157" s="12"/>
      <c r="AB157" s="12"/>
      <c r="AC157" s="12"/>
      <c r="AD157" s="12"/>
      <c r="AE157" s="12"/>
      <c r="AT157" s="227" t="s">
        <v>222</v>
      </c>
      <c r="AU157" s="227" t="s">
        <v>89</v>
      </c>
      <c r="AV157" s="12" t="s">
        <v>89</v>
      </c>
      <c r="AW157" s="12" t="s">
        <v>41</v>
      </c>
      <c r="AX157" s="12" t="s">
        <v>80</v>
      </c>
      <c r="AY157" s="227" t="s">
        <v>218</v>
      </c>
    </row>
    <row r="158" s="13" customFormat="1">
      <c r="A158" s="13"/>
      <c r="B158" s="228"/>
      <c r="C158" s="229"/>
      <c r="D158" s="212" t="s">
        <v>222</v>
      </c>
      <c r="E158" s="230" t="s">
        <v>39</v>
      </c>
      <c r="F158" s="231" t="s">
        <v>224</v>
      </c>
      <c r="G158" s="229"/>
      <c r="H158" s="232">
        <v>1515.25</v>
      </c>
      <c r="I158" s="233"/>
      <c r="J158" s="229"/>
      <c r="K158" s="229"/>
      <c r="L158" s="234"/>
      <c r="M158" s="235"/>
      <c r="N158" s="236"/>
      <c r="O158" s="236"/>
      <c r="P158" s="236"/>
      <c r="Q158" s="236"/>
      <c r="R158" s="236"/>
      <c r="S158" s="236"/>
      <c r="T158" s="236"/>
      <c r="U158" s="237"/>
      <c r="V158" s="13"/>
      <c r="W158" s="13"/>
      <c r="X158" s="13"/>
      <c r="Y158" s="13"/>
      <c r="Z158" s="13"/>
      <c r="AA158" s="13"/>
      <c r="AB158" s="13"/>
      <c r="AC158" s="13"/>
      <c r="AD158" s="13"/>
      <c r="AE158" s="13"/>
      <c r="AT158" s="238" t="s">
        <v>222</v>
      </c>
      <c r="AU158" s="238" t="s">
        <v>89</v>
      </c>
      <c r="AV158" s="13" t="s">
        <v>217</v>
      </c>
      <c r="AW158" s="13" t="s">
        <v>41</v>
      </c>
      <c r="AX158" s="13" t="s">
        <v>87</v>
      </c>
      <c r="AY158" s="238" t="s">
        <v>218</v>
      </c>
    </row>
    <row r="159" s="2" customFormat="1">
      <c r="A159" s="40"/>
      <c r="B159" s="41"/>
      <c r="C159" s="250" t="s">
        <v>288</v>
      </c>
      <c r="D159" s="250" t="s">
        <v>313</v>
      </c>
      <c r="E159" s="251" t="s">
        <v>573</v>
      </c>
      <c r="F159" s="252" t="s">
        <v>574</v>
      </c>
      <c r="G159" s="253" t="s">
        <v>273</v>
      </c>
      <c r="H159" s="254">
        <v>242</v>
      </c>
      <c r="I159" s="255"/>
      <c r="J159" s="256">
        <f>ROUND(I159*H159,2)</f>
        <v>0</v>
      </c>
      <c r="K159" s="252" t="s">
        <v>216</v>
      </c>
      <c r="L159" s="257"/>
      <c r="M159" s="258" t="s">
        <v>39</v>
      </c>
      <c r="N159" s="259" t="s">
        <v>53</v>
      </c>
      <c r="O159" s="87"/>
      <c r="P159" s="208">
        <f>O159*H159</f>
        <v>0</v>
      </c>
      <c r="Q159" s="208">
        <v>0</v>
      </c>
      <c r="R159" s="208">
        <f>Q159*H159</f>
        <v>0</v>
      </c>
      <c r="S159" s="208">
        <v>0</v>
      </c>
      <c r="T159" s="208">
        <f>S159*H159</f>
        <v>0</v>
      </c>
      <c r="U159" s="209" t="s">
        <v>39</v>
      </c>
      <c r="V159" s="40"/>
      <c r="W159" s="40"/>
      <c r="X159" s="40"/>
      <c r="Y159" s="40"/>
      <c r="Z159" s="40"/>
      <c r="AA159" s="40"/>
      <c r="AB159" s="40"/>
      <c r="AC159" s="40"/>
      <c r="AD159" s="40"/>
      <c r="AE159" s="40"/>
      <c r="AR159" s="210" t="s">
        <v>219</v>
      </c>
      <c r="AT159" s="210" t="s">
        <v>313</v>
      </c>
      <c r="AU159" s="210" t="s">
        <v>89</v>
      </c>
      <c r="AY159" s="18" t="s">
        <v>218</v>
      </c>
      <c r="BE159" s="211">
        <f>IF(N159="základní",J159,0)</f>
        <v>0</v>
      </c>
      <c r="BF159" s="211">
        <f>IF(N159="snížená",J159,0)</f>
        <v>0</v>
      </c>
      <c r="BG159" s="211">
        <f>IF(N159="zákl. přenesená",J159,0)</f>
        <v>0</v>
      </c>
      <c r="BH159" s="211">
        <f>IF(N159="sníž. přenesená",J159,0)</f>
        <v>0</v>
      </c>
      <c r="BI159" s="211">
        <f>IF(N159="nulová",J159,0)</f>
        <v>0</v>
      </c>
      <c r="BJ159" s="18" t="s">
        <v>217</v>
      </c>
      <c r="BK159" s="211">
        <f>ROUND(I159*H159,2)</f>
        <v>0</v>
      </c>
      <c r="BL159" s="18" t="s">
        <v>217</v>
      </c>
      <c r="BM159" s="210" t="s">
        <v>956</v>
      </c>
    </row>
    <row r="160" s="2" customFormat="1">
      <c r="A160" s="40"/>
      <c r="B160" s="41"/>
      <c r="C160" s="42"/>
      <c r="D160" s="212" t="s">
        <v>220</v>
      </c>
      <c r="E160" s="42"/>
      <c r="F160" s="213" t="s">
        <v>574</v>
      </c>
      <c r="G160" s="42"/>
      <c r="H160" s="42"/>
      <c r="I160" s="214"/>
      <c r="J160" s="42"/>
      <c r="K160" s="42"/>
      <c r="L160" s="46"/>
      <c r="M160" s="215"/>
      <c r="N160" s="216"/>
      <c r="O160" s="87"/>
      <c r="P160" s="87"/>
      <c r="Q160" s="87"/>
      <c r="R160" s="87"/>
      <c r="S160" s="87"/>
      <c r="T160" s="87"/>
      <c r="U160" s="88"/>
      <c r="V160" s="40"/>
      <c r="W160" s="40"/>
      <c r="X160" s="40"/>
      <c r="Y160" s="40"/>
      <c r="Z160" s="40"/>
      <c r="AA160" s="40"/>
      <c r="AB160" s="40"/>
      <c r="AC160" s="40"/>
      <c r="AD160" s="40"/>
      <c r="AE160" s="40"/>
      <c r="AT160" s="18" t="s">
        <v>220</v>
      </c>
      <c r="AU160" s="18" t="s">
        <v>89</v>
      </c>
    </row>
    <row r="161" s="12" customFormat="1">
      <c r="A161" s="12"/>
      <c r="B161" s="217"/>
      <c r="C161" s="218"/>
      <c r="D161" s="212" t="s">
        <v>222</v>
      </c>
      <c r="E161" s="219" t="s">
        <v>39</v>
      </c>
      <c r="F161" s="220" t="s">
        <v>957</v>
      </c>
      <c r="G161" s="218"/>
      <c r="H161" s="221">
        <v>242</v>
      </c>
      <c r="I161" s="222"/>
      <c r="J161" s="218"/>
      <c r="K161" s="218"/>
      <c r="L161" s="223"/>
      <c r="M161" s="224"/>
      <c r="N161" s="225"/>
      <c r="O161" s="225"/>
      <c r="P161" s="225"/>
      <c r="Q161" s="225"/>
      <c r="R161" s="225"/>
      <c r="S161" s="225"/>
      <c r="T161" s="225"/>
      <c r="U161" s="226"/>
      <c r="V161" s="12"/>
      <c r="W161" s="12"/>
      <c r="X161" s="12"/>
      <c r="Y161" s="12"/>
      <c r="Z161" s="12"/>
      <c r="AA161" s="12"/>
      <c r="AB161" s="12"/>
      <c r="AC161" s="12"/>
      <c r="AD161" s="12"/>
      <c r="AE161" s="12"/>
      <c r="AT161" s="227" t="s">
        <v>222</v>
      </c>
      <c r="AU161" s="227" t="s">
        <v>89</v>
      </c>
      <c r="AV161" s="12" t="s">
        <v>89</v>
      </c>
      <c r="AW161" s="12" t="s">
        <v>41</v>
      </c>
      <c r="AX161" s="12" t="s">
        <v>80</v>
      </c>
      <c r="AY161" s="227" t="s">
        <v>218</v>
      </c>
    </row>
    <row r="162" s="13" customFormat="1">
      <c r="A162" s="13"/>
      <c r="B162" s="228"/>
      <c r="C162" s="229"/>
      <c r="D162" s="212" t="s">
        <v>222</v>
      </c>
      <c r="E162" s="230" t="s">
        <v>897</v>
      </c>
      <c r="F162" s="231" t="s">
        <v>224</v>
      </c>
      <c r="G162" s="229"/>
      <c r="H162" s="232">
        <v>242</v>
      </c>
      <c r="I162" s="233"/>
      <c r="J162" s="229"/>
      <c r="K162" s="229"/>
      <c r="L162" s="234"/>
      <c r="M162" s="235"/>
      <c r="N162" s="236"/>
      <c r="O162" s="236"/>
      <c r="P162" s="236"/>
      <c r="Q162" s="236"/>
      <c r="R162" s="236"/>
      <c r="S162" s="236"/>
      <c r="T162" s="236"/>
      <c r="U162" s="237"/>
      <c r="V162" s="13"/>
      <c r="W162" s="13"/>
      <c r="X162" s="13"/>
      <c r="Y162" s="13"/>
      <c r="Z162" s="13"/>
      <c r="AA162" s="13"/>
      <c r="AB162" s="13"/>
      <c r="AC162" s="13"/>
      <c r="AD162" s="13"/>
      <c r="AE162" s="13"/>
      <c r="AT162" s="238" t="s">
        <v>222</v>
      </c>
      <c r="AU162" s="238" t="s">
        <v>89</v>
      </c>
      <c r="AV162" s="13" t="s">
        <v>217</v>
      </c>
      <c r="AW162" s="13" t="s">
        <v>41</v>
      </c>
      <c r="AX162" s="13" t="s">
        <v>87</v>
      </c>
      <c r="AY162" s="238" t="s">
        <v>218</v>
      </c>
    </row>
    <row r="163" s="2" customFormat="1">
      <c r="A163" s="40"/>
      <c r="B163" s="41"/>
      <c r="C163" s="250" t="s">
        <v>240</v>
      </c>
      <c r="D163" s="250" t="s">
        <v>313</v>
      </c>
      <c r="E163" s="251" t="s">
        <v>578</v>
      </c>
      <c r="F163" s="252" t="s">
        <v>579</v>
      </c>
      <c r="G163" s="253" t="s">
        <v>239</v>
      </c>
      <c r="H163" s="254">
        <v>4</v>
      </c>
      <c r="I163" s="255"/>
      <c r="J163" s="256">
        <f>ROUND(I163*H163,2)</f>
        <v>0</v>
      </c>
      <c r="K163" s="252" t="s">
        <v>216</v>
      </c>
      <c r="L163" s="257"/>
      <c r="M163" s="258" t="s">
        <v>39</v>
      </c>
      <c r="N163" s="259" t="s">
        <v>53</v>
      </c>
      <c r="O163" s="87"/>
      <c r="P163" s="208">
        <f>O163*H163</f>
        <v>0</v>
      </c>
      <c r="Q163" s="208">
        <v>0</v>
      </c>
      <c r="R163" s="208">
        <f>Q163*H163</f>
        <v>0</v>
      </c>
      <c r="S163" s="208">
        <v>0</v>
      </c>
      <c r="T163" s="208">
        <f>S163*H163</f>
        <v>0</v>
      </c>
      <c r="U163" s="209" t="s">
        <v>39</v>
      </c>
      <c r="V163" s="40"/>
      <c r="W163" s="40"/>
      <c r="X163" s="40"/>
      <c r="Y163" s="40"/>
      <c r="Z163" s="40"/>
      <c r="AA163" s="40"/>
      <c r="AB163" s="40"/>
      <c r="AC163" s="40"/>
      <c r="AD163" s="40"/>
      <c r="AE163" s="40"/>
      <c r="AR163" s="210" t="s">
        <v>219</v>
      </c>
      <c r="AT163" s="210" t="s">
        <v>313</v>
      </c>
      <c r="AU163" s="210" t="s">
        <v>89</v>
      </c>
      <c r="AY163" s="18" t="s">
        <v>218</v>
      </c>
      <c r="BE163" s="211">
        <f>IF(N163="základní",J163,0)</f>
        <v>0</v>
      </c>
      <c r="BF163" s="211">
        <f>IF(N163="snížená",J163,0)</f>
        <v>0</v>
      </c>
      <c r="BG163" s="211">
        <f>IF(N163="zákl. přenesená",J163,0)</f>
        <v>0</v>
      </c>
      <c r="BH163" s="211">
        <f>IF(N163="sníž. přenesená",J163,0)</f>
        <v>0</v>
      </c>
      <c r="BI163" s="211">
        <f>IF(N163="nulová",J163,0)</f>
        <v>0</v>
      </c>
      <c r="BJ163" s="18" t="s">
        <v>217</v>
      </c>
      <c r="BK163" s="211">
        <f>ROUND(I163*H163,2)</f>
        <v>0</v>
      </c>
      <c r="BL163" s="18" t="s">
        <v>217</v>
      </c>
      <c r="BM163" s="210" t="s">
        <v>958</v>
      </c>
    </row>
    <row r="164" s="2" customFormat="1">
      <c r="A164" s="40"/>
      <c r="B164" s="41"/>
      <c r="C164" s="42"/>
      <c r="D164" s="212" t="s">
        <v>220</v>
      </c>
      <c r="E164" s="42"/>
      <c r="F164" s="213" t="s">
        <v>579</v>
      </c>
      <c r="G164" s="42"/>
      <c r="H164" s="42"/>
      <c r="I164" s="214"/>
      <c r="J164" s="42"/>
      <c r="K164" s="42"/>
      <c r="L164" s="46"/>
      <c r="M164" s="215"/>
      <c r="N164" s="216"/>
      <c r="O164" s="87"/>
      <c r="P164" s="87"/>
      <c r="Q164" s="87"/>
      <c r="R164" s="87"/>
      <c r="S164" s="87"/>
      <c r="T164" s="87"/>
      <c r="U164" s="88"/>
      <c r="V164" s="40"/>
      <c r="W164" s="40"/>
      <c r="X164" s="40"/>
      <c r="Y164" s="40"/>
      <c r="Z164" s="40"/>
      <c r="AA164" s="40"/>
      <c r="AB164" s="40"/>
      <c r="AC164" s="40"/>
      <c r="AD164" s="40"/>
      <c r="AE164" s="40"/>
      <c r="AT164" s="18" t="s">
        <v>220</v>
      </c>
      <c r="AU164" s="18" t="s">
        <v>89</v>
      </c>
    </row>
    <row r="165" s="12" customFormat="1">
      <c r="A165" s="12"/>
      <c r="B165" s="217"/>
      <c r="C165" s="218"/>
      <c r="D165" s="212" t="s">
        <v>222</v>
      </c>
      <c r="E165" s="219" t="s">
        <v>39</v>
      </c>
      <c r="F165" s="220" t="s">
        <v>959</v>
      </c>
      <c r="G165" s="218"/>
      <c r="H165" s="221">
        <v>4</v>
      </c>
      <c r="I165" s="222"/>
      <c r="J165" s="218"/>
      <c r="K165" s="218"/>
      <c r="L165" s="223"/>
      <c r="M165" s="224"/>
      <c r="N165" s="225"/>
      <c r="O165" s="225"/>
      <c r="P165" s="225"/>
      <c r="Q165" s="225"/>
      <c r="R165" s="225"/>
      <c r="S165" s="225"/>
      <c r="T165" s="225"/>
      <c r="U165" s="226"/>
      <c r="V165" s="12"/>
      <c r="W165" s="12"/>
      <c r="X165" s="12"/>
      <c r="Y165" s="12"/>
      <c r="Z165" s="12"/>
      <c r="AA165" s="12"/>
      <c r="AB165" s="12"/>
      <c r="AC165" s="12"/>
      <c r="AD165" s="12"/>
      <c r="AE165" s="12"/>
      <c r="AT165" s="227" t="s">
        <v>222</v>
      </c>
      <c r="AU165" s="227" t="s">
        <v>89</v>
      </c>
      <c r="AV165" s="12" t="s">
        <v>89</v>
      </c>
      <c r="AW165" s="12" t="s">
        <v>41</v>
      </c>
      <c r="AX165" s="12" t="s">
        <v>80</v>
      </c>
      <c r="AY165" s="227" t="s">
        <v>218</v>
      </c>
    </row>
    <row r="166" s="13" customFormat="1">
      <c r="A166" s="13"/>
      <c r="B166" s="228"/>
      <c r="C166" s="229"/>
      <c r="D166" s="212" t="s">
        <v>222</v>
      </c>
      <c r="E166" s="230" t="s">
        <v>881</v>
      </c>
      <c r="F166" s="231" t="s">
        <v>224</v>
      </c>
      <c r="G166" s="229"/>
      <c r="H166" s="232">
        <v>4</v>
      </c>
      <c r="I166" s="233"/>
      <c r="J166" s="229"/>
      <c r="K166" s="229"/>
      <c r="L166" s="234"/>
      <c r="M166" s="235"/>
      <c r="N166" s="236"/>
      <c r="O166" s="236"/>
      <c r="P166" s="236"/>
      <c r="Q166" s="236"/>
      <c r="R166" s="236"/>
      <c r="S166" s="236"/>
      <c r="T166" s="236"/>
      <c r="U166" s="237"/>
      <c r="V166" s="13"/>
      <c r="W166" s="13"/>
      <c r="X166" s="13"/>
      <c r="Y166" s="13"/>
      <c r="Z166" s="13"/>
      <c r="AA166" s="13"/>
      <c r="AB166" s="13"/>
      <c r="AC166" s="13"/>
      <c r="AD166" s="13"/>
      <c r="AE166" s="13"/>
      <c r="AT166" s="238" t="s">
        <v>222</v>
      </c>
      <c r="AU166" s="238" t="s">
        <v>89</v>
      </c>
      <c r="AV166" s="13" t="s">
        <v>217</v>
      </c>
      <c r="AW166" s="13" t="s">
        <v>41</v>
      </c>
      <c r="AX166" s="13" t="s">
        <v>87</v>
      </c>
      <c r="AY166" s="238" t="s">
        <v>218</v>
      </c>
    </row>
    <row r="167" s="2" customFormat="1">
      <c r="A167" s="40"/>
      <c r="B167" s="41"/>
      <c r="C167" s="250" t="s">
        <v>8</v>
      </c>
      <c r="D167" s="250" t="s">
        <v>313</v>
      </c>
      <c r="E167" s="251" t="s">
        <v>582</v>
      </c>
      <c r="F167" s="252" t="s">
        <v>583</v>
      </c>
      <c r="G167" s="253" t="s">
        <v>239</v>
      </c>
      <c r="H167" s="254">
        <v>5</v>
      </c>
      <c r="I167" s="255"/>
      <c r="J167" s="256">
        <f>ROUND(I167*H167,2)</f>
        <v>0</v>
      </c>
      <c r="K167" s="252" t="s">
        <v>216</v>
      </c>
      <c r="L167" s="257"/>
      <c r="M167" s="258" t="s">
        <v>39</v>
      </c>
      <c r="N167" s="259" t="s">
        <v>53</v>
      </c>
      <c r="O167" s="87"/>
      <c r="P167" s="208">
        <f>O167*H167</f>
        <v>0</v>
      </c>
      <c r="Q167" s="208">
        <v>0</v>
      </c>
      <c r="R167" s="208">
        <f>Q167*H167</f>
        <v>0</v>
      </c>
      <c r="S167" s="208">
        <v>0</v>
      </c>
      <c r="T167" s="208">
        <f>S167*H167</f>
        <v>0</v>
      </c>
      <c r="U167" s="209" t="s">
        <v>39</v>
      </c>
      <c r="V167" s="40"/>
      <c r="W167" s="40"/>
      <c r="X167" s="40"/>
      <c r="Y167" s="40"/>
      <c r="Z167" s="40"/>
      <c r="AA167" s="40"/>
      <c r="AB167" s="40"/>
      <c r="AC167" s="40"/>
      <c r="AD167" s="40"/>
      <c r="AE167" s="40"/>
      <c r="AR167" s="210" t="s">
        <v>219</v>
      </c>
      <c r="AT167" s="210" t="s">
        <v>313</v>
      </c>
      <c r="AU167" s="210" t="s">
        <v>89</v>
      </c>
      <c r="AY167" s="18" t="s">
        <v>218</v>
      </c>
      <c r="BE167" s="211">
        <f>IF(N167="základní",J167,0)</f>
        <v>0</v>
      </c>
      <c r="BF167" s="211">
        <f>IF(N167="snížená",J167,0)</f>
        <v>0</v>
      </c>
      <c r="BG167" s="211">
        <f>IF(N167="zákl. přenesená",J167,0)</f>
        <v>0</v>
      </c>
      <c r="BH167" s="211">
        <f>IF(N167="sníž. přenesená",J167,0)</f>
        <v>0</v>
      </c>
      <c r="BI167" s="211">
        <f>IF(N167="nulová",J167,0)</f>
        <v>0</v>
      </c>
      <c r="BJ167" s="18" t="s">
        <v>217</v>
      </c>
      <c r="BK167" s="211">
        <f>ROUND(I167*H167,2)</f>
        <v>0</v>
      </c>
      <c r="BL167" s="18" t="s">
        <v>217</v>
      </c>
      <c r="BM167" s="210" t="s">
        <v>960</v>
      </c>
    </row>
    <row r="168" s="2" customFormat="1">
      <c r="A168" s="40"/>
      <c r="B168" s="41"/>
      <c r="C168" s="42"/>
      <c r="D168" s="212" t="s">
        <v>220</v>
      </c>
      <c r="E168" s="42"/>
      <c r="F168" s="213" t="s">
        <v>583</v>
      </c>
      <c r="G168" s="42"/>
      <c r="H168" s="42"/>
      <c r="I168" s="214"/>
      <c r="J168" s="42"/>
      <c r="K168" s="42"/>
      <c r="L168" s="46"/>
      <c r="M168" s="215"/>
      <c r="N168" s="216"/>
      <c r="O168" s="87"/>
      <c r="P168" s="87"/>
      <c r="Q168" s="87"/>
      <c r="R168" s="87"/>
      <c r="S168" s="87"/>
      <c r="T168" s="87"/>
      <c r="U168" s="88"/>
      <c r="V168" s="40"/>
      <c r="W168" s="40"/>
      <c r="X168" s="40"/>
      <c r="Y168" s="40"/>
      <c r="Z168" s="40"/>
      <c r="AA168" s="40"/>
      <c r="AB168" s="40"/>
      <c r="AC168" s="40"/>
      <c r="AD168" s="40"/>
      <c r="AE168" s="40"/>
      <c r="AT168" s="18" t="s">
        <v>220</v>
      </c>
      <c r="AU168" s="18" t="s">
        <v>89</v>
      </c>
    </row>
    <row r="169" s="12" customFormat="1">
      <c r="A169" s="12"/>
      <c r="B169" s="217"/>
      <c r="C169" s="218"/>
      <c r="D169" s="212" t="s">
        <v>222</v>
      </c>
      <c r="E169" s="219" t="s">
        <v>39</v>
      </c>
      <c r="F169" s="220" t="s">
        <v>961</v>
      </c>
      <c r="G169" s="218"/>
      <c r="H169" s="221">
        <v>5</v>
      </c>
      <c r="I169" s="222"/>
      <c r="J169" s="218"/>
      <c r="K169" s="218"/>
      <c r="L169" s="223"/>
      <c r="M169" s="224"/>
      <c r="N169" s="225"/>
      <c r="O169" s="225"/>
      <c r="P169" s="225"/>
      <c r="Q169" s="225"/>
      <c r="R169" s="225"/>
      <c r="S169" s="225"/>
      <c r="T169" s="225"/>
      <c r="U169" s="226"/>
      <c r="V169" s="12"/>
      <c r="W169" s="12"/>
      <c r="X169" s="12"/>
      <c r="Y169" s="12"/>
      <c r="Z169" s="12"/>
      <c r="AA169" s="12"/>
      <c r="AB169" s="12"/>
      <c r="AC169" s="12"/>
      <c r="AD169" s="12"/>
      <c r="AE169" s="12"/>
      <c r="AT169" s="227" t="s">
        <v>222</v>
      </c>
      <c r="AU169" s="227" t="s">
        <v>89</v>
      </c>
      <c r="AV169" s="12" t="s">
        <v>89</v>
      </c>
      <c r="AW169" s="12" t="s">
        <v>41</v>
      </c>
      <c r="AX169" s="12" t="s">
        <v>80</v>
      </c>
      <c r="AY169" s="227" t="s">
        <v>218</v>
      </c>
    </row>
    <row r="170" s="13" customFormat="1">
      <c r="A170" s="13"/>
      <c r="B170" s="228"/>
      <c r="C170" s="229"/>
      <c r="D170" s="212" t="s">
        <v>222</v>
      </c>
      <c r="E170" s="230" t="s">
        <v>879</v>
      </c>
      <c r="F170" s="231" t="s">
        <v>224</v>
      </c>
      <c r="G170" s="229"/>
      <c r="H170" s="232">
        <v>5</v>
      </c>
      <c r="I170" s="233"/>
      <c r="J170" s="229"/>
      <c r="K170" s="229"/>
      <c r="L170" s="234"/>
      <c r="M170" s="235"/>
      <c r="N170" s="236"/>
      <c r="O170" s="236"/>
      <c r="P170" s="236"/>
      <c r="Q170" s="236"/>
      <c r="R170" s="236"/>
      <c r="S170" s="236"/>
      <c r="T170" s="236"/>
      <c r="U170" s="237"/>
      <c r="V170" s="13"/>
      <c r="W170" s="13"/>
      <c r="X170" s="13"/>
      <c r="Y170" s="13"/>
      <c r="Z170" s="13"/>
      <c r="AA170" s="13"/>
      <c r="AB170" s="13"/>
      <c r="AC170" s="13"/>
      <c r="AD170" s="13"/>
      <c r="AE170" s="13"/>
      <c r="AT170" s="238" t="s">
        <v>222</v>
      </c>
      <c r="AU170" s="238" t="s">
        <v>89</v>
      </c>
      <c r="AV170" s="13" t="s">
        <v>217</v>
      </c>
      <c r="AW170" s="13" t="s">
        <v>41</v>
      </c>
      <c r="AX170" s="13" t="s">
        <v>87</v>
      </c>
      <c r="AY170" s="238" t="s">
        <v>218</v>
      </c>
    </row>
    <row r="171" s="2" customFormat="1" ht="16.5" customHeight="1">
      <c r="A171" s="40"/>
      <c r="B171" s="41"/>
      <c r="C171" s="250" t="s">
        <v>246</v>
      </c>
      <c r="D171" s="250" t="s">
        <v>313</v>
      </c>
      <c r="E171" s="251" t="s">
        <v>595</v>
      </c>
      <c r="F171" s="252" t="s">
        <v>596</v>
      </c>
      <c r="G171" s="253" t="s">
        <v>215</v>
      </c>
      <c r="H171" s="254">
        <v>653.39999999999998</v>
      </c>
      <c r="I171" s="255"/>
      <c r="J171" s="256">
        <f>ROUND(I171*H171,2)</f>
        <v>0</v>
      </c>
      <c r="K171" s="252" t="s">
        <v>39</v>
      </c>
      <c r="L171" s="257"/>
      <c r="M171" s="258" t="s">
        <v>39</v>
      </c>
      <c r="N171" s="259" t="s">
        <v>53</v>
      </c>
      <c r="O171" s="87"/>
      <c r="P171" s="208">
        <f>O171*H171</f>
        <v>0</v>
      </c>
      <c r="Q171" s="208">
        <v>0.0014</v>
      </c>
      <c r="R171" s="208">
        <f>Q171*H171</f>
        <v>0.91475999999999991</v>
      </c>
      <c r="S171" s="208">
        <v>0</v>
      </c>
      <c r="T171" s="208">
        <f>S171*H171</f>
        <v>0</v>
      </c>
      <c r="U171" s="209" t="s">
        <v>39</v>
      </c>
      <c r="V171" s="40"/>
      <c r="W171" s="40"/>
      <c r="X171" s="40"/>
      <c r="Y171" s="40"/>
      <c r="Z171" s="40"/>
      <c r="AA171" s="40"/>
      <c r="AB171" s="40"/>
      <c r="AC171" s="40"/>
      <c r="AD171" s="40"/>
      <c r="AE171" s="40"/>
      <c r="AR171" s="210" t="s">
        <v>219</v>
      </c>
      <c r="AT171" s="210" t="s">
        <v>313</v>
      </c>
      <c r="AU171" s="210" t="s">
        <v>89</v>
      </c>
      <c r="AY171" s="18" t="s">
        <v>218</v>
      </c>
      <c r="BE171" s="211">
        <f>IF(N171="základní",J171,0)</f>
        <v>0</v>
      </c>
      <c r="BF171" s="211">
        <f>IF(N171="snížená",J171,0)</f>
        <v>0</v>
      </c>
      <c r="BG171" s="211">
        <f>IF(N171="zákl. přenesená",J171,0)</f>
        <v>0</v>
      </c>
      <c r="BH171" s="211">
        <f>IF(N171="sníž. přenesená",J171,0)</f>
        <v>0</v>
      </c>
      <c r="BI171" s="211">
        <f>IF(N171="nulová",J171,0)</f>
        <v>0</v>
      </c>
      <c r="BJ171" s="18" t="s">
        <v>217</v>
      </c>
      <c r="BK171" s="211">
        <f>ROUND(I171*H171,2)</f>
        <v>0</v>
      </c>
      <c r="BL171" s="18" t="s">
        <v>217</v>
      </c>
      <c r="BM171" s="210" t="s">
        <v>962</v>
      </c>
    </row>
    <row r="172" s="2" customFormat="1">
      <c r="A172" s="40"/>
      <c r="B172" s="41"/>
      <c r="C172" s="42"/>
      <c r="D172" s="212" t="s">
        <v>220</v>
      </c>
      <c r="E172" s="42"/>
      <c r="F172" s="213" t="s">
        <v>596</v>
      </c>
      <c r="G172" s="42"/>
      <c r="H172" s="42"/>
      <c r="I172" s="214"/>
      <c r="J172" s="42"/>
      <c r="K172" s="42"/>
      <c r="L172" s="46"/>
      <c r="M172" s="215"/>
      <c r="N172" s="216"/>
      <c r="O172" s="87"/>
      <c r="P172" s="87"/>
      <c r="Q172" s="87"/>
      <c r="R172" s="87"/>
      <c r="S172" s="87"/>
      <c r="T172" s="87"/>
      <c r="U172" s="88"/>
      <c r="V172" s="40"/>
      <c r="W172" s="40"/>
      <c r="X172" s="40"/>
      <c r="Y172" s="40"/>
      <c r="Z172" s="40"/>
      <c r="AA172" s="40"/>
      <c r="AB172" s="40"/>
      <c r="AC172" s="40"/>
      <c r="AD172" s="40"/>
      <c r="AE172" s="40"/>
      <c r="AT172" s="18" t="s">
        <v>220</v>
      </c>
      <c r="AU172" s="18" t="s">
        <v>89</v>
      </c>
    </row>
    <row r="173" s="12" customFormat="1">
      <c r="A173" s="12"/>
      <c r="B173" s="217"/>
      <c r="C173" s="218"/>
      <c r="D173" s="212" t="s">
        <v>222</v>
      </c>
      <c r="E173" s="219" t="s">
        <v>39</v>
      </c>
      <c r="F173" s="220" t="s">
        <v>963</v>
      </c>
      <c r="G173" s="218"/>
      <c r="H173" s="221">
        <v>653.39999999999998</v>
      </c>
      <c r="I173" s="222"/>
      <c r="J173" s="218"/>
      <c r="K173" s="218"/>
      <c r="L173" s="223"/>
      <c r="M173" s="224"/>
      <c r="N173" s="225"/>
      <c r="O173" s="225"/>
      <c r="P173" s="225"/>
      <c r="Q173" s="225"/>
      <c r="R173" s="225"/>
      <c r="S173" s="225"/>
      <c r="T173" s="225"/>
      <c r="U173" s="226"/>
      <c r="V173" s="12"/>
      <c r="W173" s="12"/>
      <c r="X173" s="12"/>
      <c r="Y173" s="12"/>
      <c r="Z173" s="12"/>
      <c r="AA173" s="12"/>
      <c r="AB173" s="12"/>
      <c r="AC173" s="12"/>
      <c r="AD173" s="12"/>
      <c r="AE173" s="12"/>
      <c r="AT173" s="227" t="s">
        <v>222</v>
      </c>
      <c r="AU173" s="227" t="s">
        <v>89</v>
      </c>
      <c r="AV173" s="12" t="s">
        <v>89</v>
      </c>
      <c r="AW173" s="12" t="s">
        <v>41</v>
      </c>
      <c r="AX173" s="12" t="s">
        <v>80</v>
      </c>
      <c r="AY173" s="227" t="s">
        <v>218</v>
      </c>
    </row>
    <row r="174" s="13" customFormat="1">
      <c r="A174" s="13"/>
      <c r="B174" s="228"/>
      <c r="C174" s="229"/>
      <c r="D174" s="212" t="s">
        <v>222</v>
      </c>
      <c r="E174" s="230" t="s">
        <v>39</v>
      </c>
      <c r="F174" s="231" t="s">
        <v>224</v>
      </c>
      <c r="G174" s="229"/>
      <c r="H174" s="232">
        <v>653.39999999999998</v>
      </c>
      <c r="I174" s="233"/>
      <c r="J174" s="229"/>
      <c r="K174" s="229"/>
      <c r="L174" s="234"/>
      <c r="M174" s="235"/>
      <c r="N174" s="236"/>
      <c r="O174" s="236"/>
      <c r="P174" s="236"/>
      <c r="Q174" s="236"/>
      <c r="R174" s="236"/>
      <c r="S174" s="236"/>
      <c r="T174" s="236"/>
      <c r="U174" s="237"/>
      <c r="V174" s="13"/>
      <c r="W174" s="13"/>
      <c r="X174" s="13"/>
      <c r="Y174" s="13"/>
      <c r="Z174" s="13"/>
      <c r="AA174" s="13"/>
      <c r="AB174" s="13"/>
      <c r="AC174" s="13"/>
      <c r="AD174" s="13"/>
      <c r="AE174" s="13"/>
      <c r="AT174" s="238" t="s">
        <v>222</v>
      </c>
      <c r="AU174" s="238" t="s">
        <v>89</v>
      </c>
      <c r="AV174" s="13" t="s">
        <v>217</v>
      </c>
      <c r="AW174" s="13" t="s">
        <v>41</v>
      </c>
      <c r="AX174" s="13" t="s">
        <v>87</v>
      </c>
      <c r="AY174" s="238" t="s">
        <v>218</v>
      </c>
    </row>
    <row r="175" s="2" customFormat="1">
      <c r="A175" s="40"/>
      <c r="B175" s="41"/>
      <c r="C175" s="199" t="s">
        <v>312</v>
      </c>
      <c r="D175" s="199" t="s">
        <v>212</v>
      </c>
      <c r="E175" s="200" t="s">
        <v>964</v>
      </c>
      <c r="F175" s="201" t="s">
        <v>965</v>
      </c>
      <c r="G175" s="202" t="s">
        <v>169</v>
      </c>
      <c r="H175" s="203">
        <v>0.081000000000000003</v>
      </c>
      <c r="I175" s="204"/>
      <c r="J175" s="205">
        <f>ROUND(I175*H175,2)</f>
        <v>0</v>
      </c>
      <c r="K175" s="201" t="s">
        <v>216</v>
      </c>
      <c r="L175" s="46"/>
      <c r="M175" s="206" t="s">
        <v>39</v>
      </c>
      <c r="N175" s="207" t="s">
        <v>53</v>
      </c>
      <c r="O175" s="87"/>
      <c r="P175" s="208">
        <f>O175*H175</f>
        <v>0</v>
      </c>
      <c r="Q175" s="208">
        <v>0</v>
      </c>
      <c r="R175" s="208">
        <f>Q175*H175</f>
        <v>0</v>
      </c>
      <c r="S175" s="208">
        <v>0</v>
      </c>
      <c r="T175" s="208">
        <f>S175*H175</f>
        <v>0</v>
      </c>
      <c r="U175" s="209" t="s">
        <v>39</v>
      </c>
      <c r="V175" s="40"/>
      <c r="W175" s="40"/>
      <c r="X175" s="40"/>
      <c r="Y175" s="40"/>
      <c r="Z175" s="40"/>
      <c r="AA175" s="40"/>
      <c r="AB175" s="40"/>
      <c r="AC175" s="40"/>
      <c r="AD175" s="40"/>
      <c r="AE175" s="40"/>
      <c r="AR175" s="210" t="s">
        <v>217</v>
      </c>
      <c r="AT175" s="210" t="s">
        <v>212</v>
      </c>
      <c r="AU175" s="210" t="s">
        <v>89</v>
      </c>
      <c r="AY175" s="18" t="s">
        <v>218</v>
      </c>
      <c r="BE175" s="211">
        <f>IF(N175="základní",J175,0)</f>
        <v>0</v>
      </c>
      <c r="BF175" s="211">
        <f>IF(N175="snížená",J175,0)</f>
        <v>0</v>
      </c>
      <c r="BG175" s="211">
        <f>IF(N175="zákl. přenesená",J175,0)</f>
        <v>0</v>
      </c>
      <c r="BH175" s="211">
        <f>IF(N175="sníž. přenesená",J175,0)</f>
        <v>0</v>
      </c>
      <c r="BI175" s="211">
        <f>IF(N175="nulová",J175,0)</f>
        <v>0</v>
      </c>
      <c r="BJ175" s="18" t="s">
        <v>217</v>
      </c>
      <c r="BK175" s="211">
        <f>ROUND(I175*H175,2)</f>
        <v>0</v>
      </c>
      <c r="BL175" s="18" t="s">
        <v>217</v>
      </c>
      <c r="BM175" s="210" t="s">
        <v>966</v>
      </c>
    </row>
    <row r="176" s="2" customFormat="1">
      <c r="A176" s="40"/>
      <c r="B176" s="41"/>
      <c r="C176" s="42"/>
      <c r="D176" s="212" t="s">
        <v>220</v>
      </c>
      <c r="E176" s="42"/>
      <c r="F176" s="213" t="s">
        <v>967</v>
      </c>
      <c r="G176" s="42"/>
      <c r="H176" s="42"/>
      <c r="I176" s="214"/>
      <c r="J176" s="42"/>
      <c r="K176" s="42"/>
      <c r="L176" s="46"/>
      <c r="M176" s="215"/>
      <c r="N176" s="216"/>
      <c r="O176" s="87"/>
      <c r="P176" s="87"/>
      <c r="Q176" s="87"/>
      <c r="R176" s="87"/>
      <c r="S176" s="87"/>
      <c r="T176" s="87"/>
      <c r="U176" s="88"/>
      <c r="V176" s="40"/>
      <c r="W176" s="40"/>
      <c r="X176" s="40"/>
      <c r="Y176" s="40"/>
      <c r="Z176" s="40"/>
      <c r="AA176" s="40"/>
      <c r="AB176" s="40"/>
      <c r="AC176" s="40"/>
      <c r="AD176" s="40"/>
      <c r="AE176" s="40"/>
      <c r="AT176" s="18" t="s">
        <v>220</v>
      </c>
      <c r="AU176" s="18" t="s">
        <v>89</v>
      </c>
    </row>
    <row r="177" s="12" customFormat="1">
      <c r="A177" s="12"/>
      <c r="B177" s="217"/>
      <c r="C177" s="218"/>
      <c r="D177" s="212" t="s">
        <v>222</v>
      </c>
      <c r="E177" s="219" t="s">
        <v>39</v>
      </c>
      <c r="F177" s="220" t="s">
        <v>854</v>
      </c>
      <c r="G177" s="218"/>
      <c r="H177" s="221">
        <v>0.081000000000000003</v>
      </c>
      <c r="I177" s="222"/>
      <c r="J177" s="218"/>
      <c r="K177" s="218"/>
      <c r="L177" s="223"/>
      <c r="M177" s="224"/>
      <c r="N177" s="225"/>
      <c r="O177" s="225"/>
      <c r="P177" s="225"/>
      <c r="Q177" s="225"/>
      <c r="R177" s="225"/>
      <c r="S177" s="225"/>
      <c r="T177" s="225"/>
      <c r="U177" s="226"/>
      <c r="V177" s="12"/>
      <c r="W177" s="12"/>
      <c r="X177" s="12"/>
      <c r="Y177" s="12"/>
      <c r="Z177" s="12"/>
      <c r="AA177" s="12"/>
      <c r="AB177" s="12"/>
      <c r="AC177" s="12"/>
      <c r="AD177" s="12"/>
      <c r="AE177" s="12"/>
      <c r="AT177" s="227" t="s">
        <v>222</v>
      </c>
      <c r="AU177" s="227" t="s">
        <v>89</v>
      </c>
      <c r="AV177" s="12" t="s">
        <v>89</v>
      </c>
      <c r="AW177" s="12" t="s">
        <v>41</v>
      </c>
      <c r="AX177" s="12" t="s">
        <v>80</v>
      </c>
      <c r="AY177" s="227" t="s">
        <v>218</v>
      </c>
    </row>
    <row r="178" s="13" customFormat="1">
      <c r="A178" s="13"/>
      <c r="B178" s="228"/>
      <c r="C178" s="229"/>
      <c r="D178" s="212" t="s">
        <v>222</v>
      </c>
      <c r="E178" s="230" t="s">
        <v>39</v>
      </c>
      <c r="F178" s="231" t="s">
        <v>224</v>
      </c>
      <c r="G178" s="229"/>
      <c r="H178" s="232">
        <v>0.081000000000000003</v>
      </c>
      <c r="I178" s="233"/>
      <c r="J178" s="229"/>
      <c r="K178" s="229"/>
      <c r="L178" s="234"/>
      <c r="M178" s="235"/>
      <c r="N178" s="236"/>
      <c r="O178" s="236"/>
      <c r="P178" s="236"/>
      <c r="Q178" s="236"/>
      <c r="R178" s="236"/>
      <c r="S178" s="236"/>
      <c r="T178" s="236"/>
      <c r="U178" s="237"/>
      <c r="V178" s="13"/>
      <c r="W178" s="13"/>
      <c r="X178" s="13"/>
      <c r="Y178" s="13"/>
      <c r="Z178" s="13"/>
      <c r="AA178" s="13"/>
      <c r="AB178" s="13"/>
      <c r="AC178" s="13"/>
      <c r="AD178" s="13"/>
      <c r="AE178" s="13"/>
      <c r="AT178" s="238" t="s">
        <v>222</v>
      </c>
      <c r="AU178" s="238" t="s">
        <v>89</v>
      </c>
      <c r="AV178" s="13" t="s">
        <v>217</v>
      </c>
      <c r="AW178" s="13" t="s">
        <v>41</v>
      </c>
      <c r="AX178" s="13" t="s">
        <v>87</v>
      </c>
      <c r="AY178" s="238" t="s">
        <v>218</v>
      </c>
    </row>
    <row r="179" s="2" customFormat="1">
      <c r="A179" s="40"/>
      <c r="B179" s="41"/>
      <c r="C179" s="199" t="s">
        <v>318</v>
      </c>
      <c r="D179" s="199" t="s">
        <v>212</v>
      </c>
      <c r="E179" s="200" t="s">
        <v>968</v>
      </c>
      <c r="F179" s="201" t="s">
        <v>969</v>
      </c>
      <c r="G179" s="202" t="s">
        <v>169</v>
      </c>
      <c r="H179" s="203">
        <v>0.081000000000000003</v>
      </c>
      <c r="I179" s="204"/>
      <c r="J179" s="205">
        <f>ROUND(I179*H179,2)</f>
        <v>0</v>
      </c>
      <c r="K179" s="201" t="s">
        <v>216</v>
      </c>
      <c r="L179" s="46"/>
      <c r="M179" s="206" t="s">
        <v>39</v>
      </c>
      <c r="N179" s="207" t="s">
        <v>53</v>
      </c>
      <c r="O179" s="87"/>
      <c r="P179" s="208">
        <f>O179*H179</f>
        <v>0</v>
      </c>
      <c r="Q179" s="208">
        <v>0</v>
      </c>
      <c r="R179" s="208">
        <f>Q179*H179</f>
        <v>0</v>
      </c>
      <c r="S179" s="208">
        <v>0</v>
      </c>
      <c r="T179" s="208">
        <f>S179*H179</f>
        <v>0</v>
      </c>
      <c r="U179" s="209" t="s">
        <v>39</v>
      </c>
      <c r="V179" s="40"/>
      <c r="W179" s="40"/>
      <c r="X179" s="40"/>
      <c r="Y179" s="40"/>
      <c r="Z179" s="40"/>
      <c r="AA179" s="40"/>
      <c r="AB179" s="40"/>
      <c r="AC179" s="40"/>
      <c r="AD179" s="40"/>
      <c r="AE179" s="40"/>
      <c r="AR179" s="210" t="s">
        <v>217</v>
      </c>
      <c r="AT179" s="210" t="s">
        <v>212</v>
      </c>
      <c r="AU179" s="210" t="s">
        <v>89</v>
      </c>
      <c r="AY179" s="18" t="s">
        <v>218</v>
      </c>
      <c r="BE179" s="211">
        <f>IF(N179="základní",J179,0)</f>
        <v>0</v>
      </c>
      <c r="BF179" s="211">
        <f>IF(N179="snížená",J179,0)</f>
        <v>0</v>
      </c>
      <c r="BG179" s="211">
        <f>IF(N179="zákl. přenesená",J179,0)</f>
        <v>0</v>
      </c>
      <c r="BH179" s="211">
        <f>IF(N179="sníž. přenesená",J179,0)</f>
        <v>0</v>
      </c>
      <c r="BI179" s="211">
        <f>IF(N179="nulová",J179,0)</f>
        <v>0</v>
      </c>
      <c r="BJ179" s="18" t="s">
        <v>217</v>
      </c>
      <c r="BK179" s="211">
        <f>ROUND(I179*H179,2)</f>
        <v>0</v>
      </c>
      <c r="BL179" s="18" t="s">
        <v>217</v>
      </c>
      <c r="BM179" s="210" t="s">
        <v>970</v>
      </c>
    </row>
    <row r="180" s="2" customFormat="1">
      <c r="A180" s="40"/>
      <c r="B180" s="41"/>
      <c r="C180" s="42"/>
      <c r="D180" s="212" t="s">
        <v>220</v>
      </c>
      <c r="E180" s="42"/>
      <c r="F180" s="213" t="s">
        <v>971</v>
      </c>
      <c r="G180" s="42"/>
      <c r="H180" s="42"/>
      <c r="I180" s="214"/>
      <c r="J180" s="42"/>
      <c r="K180" s="42"/>
      <c r="L180" s="46"/>
      <c r="M180" s="215"/>
      <c r="N180" s="216"/>
      <c r="O180" s="87"/>
      <c r="P180" s="87"/>
      <c r="Q180" s="87"/>
      <c r="R180" s="87"/>
      <c r="S180" s="87"/>
      <c r="T180" s="87"/>
      <c r="U180" s="88"/>
      <c r="V180" s="40"/>
      <c r="W180" s="40"/>
      <c r="X180" s="40"/>
      <c r="Y180" s="40"/>
      <c r="Z180" s="40"/>
      <c r="AA180" s="40"/>
      <c r="AB180" s="40"/>
      <c r="AC180" s="40"/>
      <c r="AD180" s="40"/>
      <c r="AE180" s="40"/>
      <c r="AT180" s="18" t="s">
        <v>220</v>
      </c>
      <c r="AU180" s="18" t="s">
        <v>89</v>
      </c>
    </row>
    <row r="181" s="12" customFormat="1">
      <c r="A181" s="12"/>
      <c r="B181" s="217"/>
      <c r="C181" s="218"/>
      <c r="D181" s="212" t="s">
        <v>222</v>
      </c>
      <c r="E181" s="219" t="s">
        <v>39</v>
      </c>
      <c r="F181" s="220" t="s">
        <v>854</v>
      </c>
      <c r="G181" s="218"/>
      <c r="H181" s="221">
        <v>0.081000000000000003</v>
      </c>
      <c r="I181" s="222"/>
      <c r="J181" s="218"/>
      <c r="K181" s="218"/>
      <c r="L181" s="223"/>
      <c r="M181" s="224"/>
      <c r="N181" s="225"/>
      <c r="O181" s="225"/>
      <c r="P181" s="225"/>
      <c r="Q181" s="225"/>
      <c r="R181" s="225"/>
      <c r="S181" s="225"/>
      <c r="T181" s="225"/>
      <c r="U181" s="226"/>
      <c r="V181" s="12"/>
      <c r="W181" s="12"/>
      <c r="X181" s="12"/>
      <c r="Y181" s="12"/>
      <c r="Z181" s="12"/>
      <c r="AA181" s="12"/>
      <c r="AB181" s="12"/>
      <c r="AC181" s="12"/>
      <c r="AD181" s="12"/>
      <c r="AE181" s="12"/>
      <c r="AT181" s="227" t="s">
        <v>222</v>
      </c>
      <c r="AU181" s="227" t="s">
        <v>89</v>
      </c>
      <c r="AV181" s="12" t="s">
        <v>89</v>
      </c>
      <c r="AW181" s="12" t="s">
        <v>41</v>
      </c>
      <c r="AX181" s="12" t="s">
        <v>87</v>
      </c>
      <c r="AY181" s="227" t="s">
        <v>218</v>
      </c>
    </row>
    <row r="182" s="2" customFormat="1" ht="16.5" customHeight="1">
      <c r="A182" s="40"/>
      <c r="B182" s="41"/>
      <c r="C182" s="199" t="s">
        <v>322</v>
      </c>
      <c r="D182" s="199" t="s">
        <v>212</v>
      </c>
      <c r="E182" s="200" t="s">
        <v>972</v>
      </c>
      <c r="F182" s="201" t="s">
        <v>973</v>
      </c>
      <c r="G182" s="202" t="s">
        <v>273</v>
      </c>
      <c r="H182" s="203">
        <v>21</v>
      </c>
      <c r="I182" s="204"/>
      <c r="J182" s="205">
        <f>ROUND(I182*H182,2)</f>
        <v>0</v>
      </c>
      <c r="K182" s="201" t="s">
        <v>216</v>
      </c>
      <c r="L182" s="46"/>
      <c r="M182" s="206" t="s">
        <v>39</v>
      </c>
      <c r="N182" s="207" t="s">
        <v>53</v>
      </c>
      <c r="O182" s="87"/>
      <c r="P182" s="208">
        <f>O182*H182</f>
        <v>0</v>
      </c>
      <c r="Q182" s="208">
        <v>0</v>
      </c>
      <c r="R182" s="208">
        <f>Q182*H182</f>
        <v>0</v>
      </c>
      <c r="S182" s="208">
        <v>0</v>
      </c>
      <c r="T182" s="208">
        <f>S182*H182</f>
        <v>0</v>
      </c>
      <c r="U182" s="209" t="s">
        <v>39</v>
      </c>
      <c r="V182" s="40"/>
      <c r="W182" s="40"/>
      <c r="X182" s="40"/>
      <c r="Y182" s="40"/>
      <c r="Z182" s="40"/>
      <c r="AA182" s="40"/>
      <c r="AB182" s="40"/>
      <c r="AC182" s="40"/>
      <c r="AD182" s="40"/>
      <c r="AE182" s="40"/>
      <c r="AR182" s="210" t="s">
        <v>217</v>
      </c>
      <c r="AT182" s="210" t="s">
        <v>212</v>
      </c>
      <c r="AU182" s="210" t="s">
        <v>89</v>
      </c>
      <c r="AY182" s="18" t="s">
        <v>218</v>
      </c>
      <c r="BE182" s="211">
        <f>IF(N182="základní",J182,0)</f>
        <v>0</v>
      </c>
      <c r="BF182" s="211">
        <f>IF(N182="snížená",J182,0)</f>
        <v>0</v>
      </c>
      <c r="BG182" s="211">
        <f>IF(N182="zákl. přenesená",J182,0)</f>
        <v>0</v>
      </c>
      <c r="BH182" s="211">
        <f>IF(N182="sníž. přenesená",J182,0)</f>
        <v>0</v>
      </c>
      <c r="BI182" s="211">
        <f>IF(N182="nulová",J182,0)</f>
        <v>0</v>
      </c>
      <c r="BJ182" s="18" t="s">
        <v>217</v>
      </c>
      <c r="BK182" s="211">
        <f>ROUND(I182*H182,2)</f>
        <v>0</v>
      </c>
      <c r="BL182" s="18" t="s">
        <v>217</v>
      </c>
      <c r="BM182" s="210" t="s">
        <v>974</v>
      </c>
    </row>
    <row r="183" s="2" customFormat="1">
      <c r="A183" s="40"/>
      <c r="B183" s="41"/>
      <c r="C183" s="42"/>
      <c r="D183" s="212" t="s">
        <v>220</v>
      </c>
      <c r="E183" s="42"/>
      <c r="F183" s="213" t="s">
        <v>975</v>
      </c>
      <c r="G183" s="42"/>
      <c r="H183" s="42"/>
      <c r="I183" s="214"/>
      <c r="J183" s="42"/>
      <c r="K183" s="42"/>
      <c r="L183" s="46"/>
      <c r="M183" s="215"/>
      <c r="N183" s="216"/>
      <c r="O183" s="87"/>
      <c r="P183" s="87"/>
      <c r="Q183" s="87"/>
      <c r="R183" s="87"/>
      <c r="S183" s="87"/>
      <c r="T183" s="87"/>
      <c r="U183" s="88"/>
      <c r="V183" s="40"/>
      <c r="W183" s="40"/>
      <c r="X183" s="40"/>
      <c r="Y183" s="40"/>
      <c r="Z183" s="40"/>
      <c r="AA183" s="40"/>
      <c r="AB183" s="40"/>
      <c r="AC183" s="40"/>
      <c r="AD183" s="40"/>
      <c r="AE183" s="40"/>
      <c r="AT183" s="18" t="s">
        <v>220</v>
      </c>
      <c r="AU183" s="18" t="s">
        <v>89</v>
      </c>
    </row>
    <row r="184" s="12" customFormat="1">
      <c r="A184" s="12"/>
      <c r="B184" s="217"/>
      <c r="C184" s="218"/>
      <c r="D184" s="212" t="s">
        <v>222</v>
      </c>
      <c r="E184" s="219" t="s">
        <v>39</v>
      </c>
      <c r="F184" s="220" t="s">
        <v>976</v>
      </c>
      <c r="G184" s="218"/>
      <c r="H184" s="221">
        <v>21</v>
      </c>
      <c r="I184" s="222"/>
      <c r="J184" s="218"/>
      <c r="K184" s="218"/>
      <c r="L184" s="223"/>
      <c r="M184" s="224"/>
      <c r="N184" s="225"/>
      <c r="O184" s="225"/>
      <c r="P184" s="225"/>
      <c r="Q184" s="225"/>
      <c r="R184" s="225"/>
      <c r="S184" s="225"/>
      <c r="T184" s="225"/>
      <c r="U184" s="226"/>
      <c r="V184" s="12"/>
      <c r="W184" s="12"/>
      <c r="X184" s="12"/>
      <c r="Y184" s="12"/>
      <c r="Z184" s="12"/>
      <c r="AA184" s="12"/>
      <c r="AB184" s="12"/>
      <c r="AC184" s="12"/>
      <c r="AD184" s="12"/>
      <c r="AE184" s="12"/>
      <c r="AT184" s="227" t="s">
        <v>222</v>
      </c>
      <c r="AU184" s="227" t="s">
        <v>89</v>
      </c>
      <c r="AV184" s="12" t="s">
        <v>89</v>
      </c>
      <c r="AW184" s="12" t="s">
        <v>41</v>
      </c>
      <c r="AX184" s="12" t="s">
        <v>80</v>
      </c>
      <c r="AY184" s="227" t="s">
        <v>218</v>
      </c>
    </row>
    <row r="185" s="13" customFormat="1">
      <c r="A185" s="13"/>
      <c r="B185" s="228"/>
      <c r="C185" s="229"/>
      <c r="D185" s="212" t="s">
        <v>222</v>
      </c>
      <c r="E185" s="230" t="s">
        <v>39</v>
      </c>
      <c r="F185" s="231" t="s">
        <v>224</v>
      </c>
      <c r="G185" s="229"/>
      <c r="H185" s="232">
        <v>21</v>
      </c>
      <c r="I185" s="233"/>
      <c r="J185" s="229"/>
      <c r="K185" s="229"/>
      <c r="L185" s="234"/>
      <c r="M185" s="235"/>
      <c r="N185" s="236"/>
      <c r="O185" s="236"/>
      <c r="P185" s="236"/>
      <c r="Q185" s="236"/>
      <c r="R185" s="236"/>
      <c r="S185" s="236"/>
      <c r="T185" s="236"/>
      <c r="U185" s="237"/>
      <c r="V185" s="13"/>
      <c r="W185" s="13"/>
      <c r="X185" s="13"/>
      <c r="Y185" s="13"/>
      <c r="Z185" s="13"/>
      <c r="AA185" s="13"/>
      <c r="AB185" s="13"/>
      <c r="AC185" s="13"/>
      <c r="AD185" s="13"/>
      <c r="AE185" s="13"/>
      <c r="AT185" s="238" t="s">
        <v>222</v>
      </c>
      <c r="AU185" s="238" t="s">
        <v>89</v>
      </c>
      <c r="AV185" s="13" t="s">
        <v>217</v>
      </c>
      <c r="AW185" s="13" t="s">
        <v>41</v>
      </c>
      <c r="AX185" s="13" t="s">
        <v>87</v>
      </c>
      <c r="AY185" s="238" t="s">
        <v>218</v>
      </c>
    </row>
    <row r="186" s="2" customFormat="1">
      <c r="A186" s="40"/>
      <c r="B186" s="41"/>
      <c r="C186" s="250" t="s">
        <v>330</v>
      </c>
      <c r="D186" s="250" t="s">
        <v>313</v>
      </c>
      <c r="E186" s="251" t="s">
        <v>977</v>
      </c>
      <c r="F186" s="252" t="s">
        <v>978</v>
      </c>
      <c r="G186" s="253" t="s">
        <v>239</v>
      </c>
      <c r="H186" s="254">
        <v>6</v>
      </c>
      <c r="I186" s="255"/>
      <c r="J186" s="256">
        <f>ROUND(I186*H186,2)</f>
        <v>0</v>
      </c>
      <c r="K186" s="252" t="s">
        <v>216</v>
      </c>
      <c r="L186" s="257"/>
      <c r="M186" s="258" t="s">
        <v>39</v>
      </c>
      <c r="N186" s="259" t="s">
        <v>53</v>
      </c>
      <c r="O186" s="87"/>
      <c r="P186" s="208">
        <f>O186*H186</f>
        <v>0</v>
      </c>
      <c r="Q186" s="208">
        <v>0.25081999999999999</v>
      </c>
      <c r="R186" s="208">
        <f>Q186*H186</f>
        <v>1.5049199999999998</v>
      </c>
      <c r="S186" s="208">
        <v>0</v>
      </c>
      <c r="T186" s="208">
        <f>S186*H186</f>
        <v>0</v>
      </c>
      <c r="U186" s="209" t="s">
        <v>39</v>
      </c>
      <c r="V186" s="40"/>
      <c r="W186" s="40"/>
      <c r="X186" s="40"/>
      <c r="Y186" s="40"/>
      <c r="Z186" s="40"/>
      <c r="AA186" s="40"/>
      <c r="AB186" s="40"/>
      <c r="AC186" s="40"/>
      <c r="AD186" s="40"/>
      <c r="AE186" s="40"/>
      <c r="AR186" s="210" t="s">
        <v>219</v>
      </c>
      <c r="AT186" s="210" t="s">
        <v>313</v>
      </c>
      <c r="AU186" s="210" t="s">
        <v>89</v>
      </c>
      <c r="AY186" s="18" t="s">
        <v>218</v>
      </c>
      <c r="BE186" s="211">
        <f>IF(N186="základní",J186,0)</f>
        <v>0</v>
      </c>
      <c r="BF186" s="211">
        <f>IF(N186="snížená",J186,0)</f>
        <v>0</v>
      </c>
      <c r="BG186" s="211">
        <f>IF(N186="zákl. přenesená",J186,0)</f>
        <v>0</v>
      </c>
      <c r="BH186" s="211">
        <f>IF(N186="sníž. přenesená",J186,0)</f>
        <v>0</v>
      </c>
      <c r="BI186" s="211">
        <f>IF(N186="nulová",J186,0)</f>
        <v>0</v>
      </c>
      <c r="BJ186" s="18" t="s">
        <v>217</v>
      </c>
      <c r="BK186" s="211">
        <f>ROUND(I186*H186,2)</f>
        <v>0</v>
      </c>
      <c r="BL186" s="18" t="s">
        <v>217</v>
      </c>
      <c r="BM186" s="210" t="s">
        <v>979</v>
      </c>
    </row>
    <row r="187" s="2" customFormat="1">
      <c r="A187" s="40"/>
      <c r="B187" s="41"/>
      <c r="C187" s="42"/>
      <c r="D187" s="212" t="s">
        <v>220</v>
      </c>
      <c r="E187" s="42"/>
      <c r="F187" s="213" t="s">
        <v>978</v>
      </c>
      <c r="G187" s="42"/>
      <c r="H187" s="42"/>
      <c r="I187" s="214"/>
      <c r="J187" s="42"/>
      <c r="K187" s="42"/>
      <c r="L187" s="46"/>
      <c r="M187" s="215"/>
      <c r="N187" s="216"/>
      <c r="O187" s="87"/>
      <c r="P187" s="87"/>
      <c r="Q187" s="87"/>
      <c r="R187" s="87"/>
      <c r="S187" s="87"/>
      <c r="T187" s="87"/>
      <c r="U187" s="88"/>
      <c r="V187" s="40"/>
      <c r="W187" s="40"/>
      <c r="X187" s="40"/>
      <c r="Y187" s="40"/>
      <c r="Z187" s="40"/>
      <c r="AA187" s="40"/>
      <c r="AB187" s="40"/>
      <c r="AC187" s="40"/>
      <c r="AD187" s="40"/>
      <c r="AE187" s="40"/>
      <c r="AT187" s="18" t="s">
        <v>220</v>
      </c>
      <c r="AU187" s="18" t="s">
        <v>89</v>
      </c>
    </row>
    <row r="188" s="12" customFormat="1">
      <c r="A188" s="12"/>
      <c r="B188" s="217"/>
      <c r="C188" s="218"/>
      <c r="D188" s="212" t="s">
        <v>222</v>
      </c>
      <c r="E188" s="219" t="s">
        <v>39</v>
      </c>
      <c r="F188" s="220" t="s">
        <v>980</v>
      </c>
      <c r="G188" s="218"/>
      <c r="H188" s="221">
        <v>6</v>
      </c>
      <c r="I188" s="222"/>
      <c r="J188" s="218"/>
      <c r="K188" s="218"/>
      <c r="L188" s="223"/>
      <c r="M188" s="224"/>
      <c r="N188" s="225"/>
      <c r="O188" s="225"/>
      <c r="P188" s="225"/>
      <c r="Q188" s="225"/>
      <c r="R188" s="225"/>
      <c r="S188" s="225"/>
      <c r="T188" s="225"/>
      <c r="U188" s="226"/>
      <c r="V188" s="12"/>
      <c r="W188" s="12"/>
      <c r="X188" s="12"/>
      <c r="Y188" s="12"/>
      <c r="Z188" s="12"/>
      <c r="AA188" s="12"/>
      <c r="AB188" s="12"/>
      <c r="AC188" s="12"/>
      <c r="AD188" s="12"/>
      <c r="AE188" s="12"/>
      <c r="AT188" s="227" t="s">
        <v>222</v>
      </c>
      <c r="AU188" s="227" t="s">
        <v>89</v>
      </c>
      <c r="AV188" s="12" t="s">
        <v>89</v>
      </c>
      <c r="AW188" s="12" t="s">
        <v>41</v>
      </c>
      <c r="AX188" s="12" t="s">
        <v>80</v>
      </c>
      <c r="AY188" s="227" t="s">
        <v>218</v>
      </c>
    </row>
    <row r="189" s="13" customFormat="1">
      <c r="A189" s="13"/>
      <c r="B189" s="228"/>
      <c r="C189" s="229"/>
      <c r="D189" s="212" t="s">
        <v>222</v>
      </c>
      <c r="E189" s="230" t="s">
        <v>39</v>
      </c>
      <c r="F189" s="231" t="s">
        <v>224</v>
      </c>
      <c r="G189" s="229"/>
      <c r="H189" s="232">
        <v>6</v>
      </c>
      <c r="I189" s="233"/>
      <c r="J189" s="229"/>
      <c r="K189" s="229"/>
      <c r="L189" s="234"/>
      <c r="M189" s="235"/>
      <c r="N189" s="236"/>
      <c r="O189" s="236"/>
      <c r="P189" s="236"/>
      <c r="Q189" s="236"/>
      <c r="R189" s="236"/>
      <c r="S189" s="236"/>
      <c r="T189" s="236"/>
      <c r="U189" s="237"/>
      <c r="V189" s="13"/>
      <c r="W189" s="13"/>
      <c r="X189" s="13"/>
      <c r="Y189" s="13"/>
      <c r="Z189" s="13"/>
      <c r="AA189" s="13"/>
      <c r="AB189" s="13"/>
      <c r="AC189" s="13"/>
      <c r="AD189" s="13"/>
      <c r="AE189" s="13"/>
      <c r="AT189" s="238" t="s">
        <v>222</v>
      </c>
      <c r="AU189" s="238" t="s">
        <v>89</v>
      </c>
      <c r="AV189" s="13" t="s">
        <v>217</v>
      </c>
      <c r="AW189" s="13" t="s">
        <v>41</v>
      </c>
      <c r="AX189" s="13" t="s">
        <v>87</v>
      </c>
      <c r="AY189" s="238" t="s">
        <v>218</v>
      </c>
    </row>
    <row r="190" s="2" customFormat="1" ht="16.5" customHeight="1">
      <c r="A190" s="40"/>
      <c r="B190" s="41"/>
      <c r="C190" s="199" t="s">
        <v>7</v>
      </c>
      <c r="D190" s="199" t="s">
        <v>212</v>
      </c>
      <c r="E190" s="200" t="s">
        <v>249</v>
      </c>
      <c r="F190" s="201" t="s">
        <v>250</v>
      </c>
      <c r="G190" s="202" t="s">
        <v>239</v>
      </c>
      <c r="H190" s="203">
        <v>100</v>
      </c>
      <c r="I190" s="204"/>
      <c r="J190" s="205">
        <f>ROUND(I190*H190,2)</f>
        <v>0</v>
      </c>
      <c r="K190" s="201" t="s">
        <v>216</v>
      </c>
      <c r="L190" s="46"/>
      <c r="M190" s="206" t="s">
        <v>39</v>
      </c>
      <c r="N190" s="207" t="s">
        <v>53</v>
      </c>
      <c r="O190" s="87"/>
      <c r="P190" s="208">
        <f>O190*H190</f>
        <v>0</v>
      </c>
      <c r="Q190" s="208">
        <v>0</v>
      </c>
      <c r="R190" s="208">
        <f>Q190*H190</f>
        <v>0</v>
      </c>
      <c r="S190" s="208">
        <v>0</v>
      </c>
      <c r="T190" s="208">
        <f>S190*H190</f>
        <v>0</v>
      </c>
      <c r="U190" s="209" t="s">
        <v>39</v>
      </c>
      <c r="V190" s="40"/>
      <c r="W190" s="40"/>
      <c r="X190" s="40"/>
      <c r="Y190" s="40"/>
      <c r="Z190" s="40"/>
      <c r="AA190" s="40"/>
      <c r="AB190" s="40"/>
      <c r="AC190" s="40"/>
      <c r="AD190" s="40"/>
      <c r="AE190" s="40"/>
      <c r="AR190" s="210" t="s">
        <v>217</v>
      </c>
      <c r="AT190" s="210" t="s">
        <v>212</v>
      </c>
      <c r="AU190" s="210" t="s">
        <v>89</v>
      </c>
      <c r="AY190" s="18" t="s">
        <v>218</v>
      </c>
      <c r="BE190" s="211">
        <f>IF(N190="základní",J190,0)</f>
        <v>0</v>
      </c>
      <c r="BF190" s="211">
        <f>IF(N190="snížená",J190,0)</f>
        <v>0</v>
      </c>
      <c r="BG190" s="211">
        <f>IF(N190="zákl. přenesená",J190,0)</f>
        <v>0</v>
      </c>
      <c r="BH190" s="211">
        <f>IF(N190="sníž. přenesená",J190,0)</f>
        <v>0</v>
      </c>
      <c r="BI190" s="211">
        <f>IF(N190="nulová",J190,0)</f>
        <v>0</v>
      </c>
      <c r="BJ190" s="18" t="s">
        <v>217</v>
      </c>
      <c r="BK190" s="211">
        <f>ROUND(I190*H190,2)</f>
        <v>0</v>
      </c>
      <c r="BL190" s="18" t="s">
        <v>217</v>
      </c>
      <c r="BM190" s="210" t="s">
        <v>981</v>
      </c>
    </row>
    <row r="191" s="2" customFormat="1">
      <c r="A191" s="40"/>
      <c r="B191" s="41"/>
      <c r="C191" s="42"/>
      <c r="D191" s="212" t="s">
        <v>220</v>
      </c>
      <c r="E191" s="42"/>
      <c r="F191" s="213" t="s">
        <v>252</v>
      </c>
      <c r="G191" s="42"/>
      <c r="H191" s="42"/>
      <c r="I191" s="214"/>
      <c r="J191" s="42"/>
      <c r="K191" s="42"/>
      <c r="L191" s="46"/>
      <c r="M191" s="215"/>
      <c r="N191" s="216"/>
      <c r="O191" s="87"/>
      <c r="P191" s="87"/>
      <c r="Q191" s="87"/>
      <c r="R191" s="87"/>
      <c r="S191" s="87"/>
      <c r="T191" s="87"/>
      <c r="U191" s="88"/>
      <c r="V191" s="40"/>
      <c r="W191" s="40"/>
      <c r="X191" s="40"/>
      <c r="Y191" s="40"/>
      <c r="Z191" s="40"/>
      <c r="AA191" s="40"/>
      <c r="AB191" s="40"/>
      <c r="AC191" s="40"/>
      <c r="AD191" s="40"/>
      <c r="AE191" s="40"/>
      <c r="AT191" s="18" t="s">
        <v>220</v>
      </c>
      <c r="AU191" s="18" t="s">
        <v>89</v>
      </c>
    </row>
    <row r="192" s="2" customFormat="1" ht="16.5" customHeight="1">
      <c r="A192" s="40"/>
      <c r="B192" s="41"/>
      <c r="C192" s="199" t="s">
        <v>251</v>
      </c>
      <c r="D192" s="199" t="s">
        <v>212</v>
      </c>
      <c r="E192" s="200" t="s">
        <v>982</v>
      </c>
      <c r="F192" s="201" t="s">
        <v>983</v>
      </c>
      <c r="G192" s="202" t="s">
        <v>239</v>
      </c>
      <c r="H192" s="203">
        <v>20</v>
      </c>
      <c r="I192" s="204"/>
      <c r="J192" s="205">
        <f>ROUND(I192*H192,2)</f>
        <v>0</v>
      </c>
      <c r="K192" s="201" t="s">
        <v>216</v>
      </c>
      <c r="L192" s="46"/>
      <c r="M192" s="206" t="s">
        <v>39</v>
      </c>
      <c r="N192" s="207" t="s">
        <v>53</v>
      </c>
      <c r="O192" s="87"/>
      <c r="P192" s="208">
        <f>O192*H192</f>
        <v>0</v>
      </c>
      <c r="Q192" s="208">
        <v>0</v>
      </c>
      <c r="R192" s="208">
        <f>Q192*H192</f>
        <v>0</v>
      </c>
      <c r="S192" s="208">
        <v>0</v>
      </c>
      <c r="T192" s="208">
        <f>S192*H192</f>
        <v>0</v>
      </c>
      <c r="U192" s="209" t="s">
        <v>39</v>
      </c>
      <c r="V192" s="40"/>
      <c r="W192" s="40"/>
      <c r="X192" s="40"/>
      <c r="Y192" s="40"/>
      <c r="Z192" s="40"/>
      <c r="AA192" s="40"/>
      <c r="AB192" s="40"/>
      <c r="AC192" s="40"/>
      <c r="AD192" s="40"/>
      <c r="AE192" s="40"/>
      <c r="AR192" s="210" t="s">
        <v>217</v>
      </c>
      <c r="AT192" s="210" t="s">
        <v>212</v>
      </c>
      <c r="AU192" s="210" t="s">
        <v>89</v>
      </c>
      <c r="AY192" s="18" t="s">
        <v>218</v>
      </c>
      <c r="BE192" s="211">
        <f>IF(N192="základní",J192,0)</f>
        <v>0</v>
      </c>
      <c r="BF192" s="211">
        <f>IF(N192="snížená",J192,0)</f>
        <v>0</v>
      </c>
      <c r="BG192" s="211">
        <f>IF(N192="zákl. přenesená",J192,0)</f>
        <v>0</v>
      </c>
      <c r="BH192" s="211">
        <f>IF(N192="sníž. přenesená",J192,0)</f>
        <v>0</v>
      </c>
      <c r="BI192" s="211">
        <f>IF(N192="nulová",J192,0)</f>
        <v>0</v>
      </c>
      <c r="BJ192" s="18" t="s">
        <v>217</v>
      </c>
      <c r="BK192" s="211">
        <f>ROUND(I192*H192,2)</f>
        <v>0</v>
      </c>
      <c r="BL192" s="18" t="s">
        <v>217</v>
      </c>
      <c r="BM192" s="210" t="s">
        <v>984</v>
      </c>
    </row>
    <row r="193" s="2" customFormat="1">
      <c r="A193" s="40"/>
      <c r="B193" s="41"/>
      <c r="C193" s="42"/>
      <c r="D193" s="212" t="s">
        <v>220</v>
      </c>
      <c r="E193" s="42"/>
      <c r="F193" s="213" t="s">
        <v>985</v>
      </c>
      <c r="G193" s="42"/>
      <c r="H193" s="42"/>
      <c r="I193" s="214"/>
      <c r="J193" s="42"/>
      <c r="K193" s="42"/>
      <c r="L193" s="46"/>
      <c r="M193" s="215"/>
      <c r="N193" s="216"/>
      <c r="O193" s="87"/>
      <c r="P193" s="87"/>
      <c r="Q193" s="87"/>
      <c r="R193" s="87"/>
      <c r="S193" s="87"/>
      <c r="T193" s="87"/>
      <c r="U193" s="88"/>
      <c r="V193" s="40"/>
      <c r="W193" s="40"/>
      <c r="X193" s="40"/>
      <c r="Y193" s="40"/>
      <c r="Z193" s="40"/>
      <c r="AA193" s="40"/>
      <c r="AB193" s="40"/>
      <c r="AC193" s="40"/>
      <c r="AD193" s="40"/>
      <c r="AE193" s="40"/>
      <c r="AT193" s="18" t="s">
        <v>220</v>
      </c>
      <c r="AU193" s="18" t="s">
        <v>89</v>
      </c>
    </row>
    <row r="194" s="2" customFormat="1">
      <c r="A194" s="40"/>
      <c r="B194" s="41"/>
      <c r="C194" s="42"/>
      <c r="D194" s="212" t="s">
        <v>234</v>
      </c>
      <c r="E194" s="42"/>
      <c r="F194" s="239" t="s">
        <v>253</v>
      </c>
      <c r="G194" s="42"/>
      <c r="H194" s="42"/>
      <c r="I194" s="214"/>
      <c r="J194" s="42"/>
      <c r="K194" s="42"/>
      <c r="L194" s="46"/>
      <c r="M194" s="215"/>
      <c r="N194" s="216"/>
      <c r="O194" s="87"/>
      <c r="P194" s="87"/>
      <c r="Q194" s="87"/>
      <c r="R194" s="87"/>
      <c r="S194" s="87"/>
      <c r="T194" s="87"/>
      <c r="U194" s="88"/>
      <c r="V194" s="40"/>
      <c r="W194" s="40"/>
      <c r="X194" s="40"/>
      <c r="Y194" s="40"/>
      <c r="Z194" s="40"/>
      <c r="AA194" s="40"/>
      <c r="AB194" s="40"/>
      <c r="AC194" s="40"/>
      <c r="AD194" s="40"/>
      <c r="AE194" s="40"/>
      <c r="AT194" s="18" t="s">
        <v>234</v>
      </c>
      <c r="AU194" s="18" t="s">
        <v>89</v>
      </c>
    </row>
    <row r="195" s="2" customFormat="1" ht="16.5" customHeight="1">
      <c r="A195" s="40"/>
      <c r="B195" s="41"/>
      <c r="C195" s="199" t="s">
        <v>347</v>
      </c>
      <c r="D195" s="199" t="s">
        <v>212</v>
      </c>
      <c r="E195" s="200" t="s">
        <v>986</v>
      </c>
      <c r="F195" s="201" t="s">
        <v>987</v>
      </c>
      <c r="G195" s="202" t="s">
        <v>988</v>
      </c>
      <c r="H195" s="203">
        <v>16</v>
      </c>
      <c r="I195" s="204"/>
      <c r="J195" s="205">
        <f>ROUND(I195*H195,2)</f>
        <v>0</v>
      </c>
      <c r="K195" s="201" t="s">
        <v>216</v>
      </c>
      <c r="L195" s="46"/>
      <c r="M195" s="206" t="s">
        <v>39</v>
      </c>
      <c r="N195" s="207" t="s">
        <v>53</v>
      </c>
      <c r="O195" s="87"/>
      <c r="P195" s="208">
        <f>O195*H195</f>
        <v>0</v>
      </c>
      <c r="Q195" s="208">
        <v>0</v>
      </c>
      <c r="R195" s="208">
        <f>Q195*H195</f>
        <v>0</v>
      </c>
      <c r="S195" s="208">
        <v>0</v>
      </c>
      <c r="T195" s="208">
        <f>S195*H195</f>
        <v>0</v>
      </c>
      <c r="U195" s="209" t="s">
        <v>39</v>
      </c>
      <c r="V195" s="40"/>
      <c r="W195" s="40"/>
      <c r="X195" s="40"/>
      <c r="Y195" s="40"/>
      <c r="Z195" s="40"/>
      <c r="AA195" s="40"/>
      <c r="AB195" s="40"/>
      <c r="AC195" s="40"/>
      <c r="AD195" s="40"/>
      <c r="AE195" s="40"/>
      <c r="AR195" s="210" t="s">
        <v>217</v>
      </c>
      <c r="AT195" s="210" t="s">
        <v>212</v>
      </c>
      <c r="AU195" s="210" t="s">
        <v>89</v>
      </c>
      <c r="AY195" s="18" t="s">
        <v>218</v>
      </c>
      <c r="BE195" s="211">
        <f>IF(N195="základní",J195,0)</f>
        <v>0</v>
      </c>
      <c r="BF195" s="211">
        <f>IF(N195="snížená",J195,0)</f>
        <v>0</v>
      </c>
      <c r="BG195" s="211">
        <f>IF(N195="zákl. přenesená",J195,0)</f>
        <v>0</v>
      </c>
      <c r="BH195" s="211">
        <f>IF(N195="sníž. přenesená",J195,0)</f>
        <v>0</v>
      </c>
      <c r="BI195" s="211">
        <f>IF(N195="nulová",J195,0)</f>
        <v>0</v>
      </c>
      <c r="BJ195" s="18" t="s">
        <v>217</v>
      </c>
      <c r="BK195" s="211">
        <f>ROUND(I195*H195,2)</f>
        <v>0</v>
      </c>
      <c r="BL195" s="18" t="s">
        <v>217</v>
      </c>
      <c r="BM195" s="210" t="s">
        <v>989</v>
      </c>
    </row>
    <row r="196" s="2" customFormat="1">
      <c r="A196" s="40"/>
      <c r="B196" s="41"/>
      <c r="C196" s="42"/>
      <c r="D196" s="212" t="s">
        <v>220</v>
      </c>
      <c r="E196" s="42"/>
      <c r="F196" s="213" t="s">
        <v>990</v>
      </c>
      <c r="G196" s="42"/>
      <c r="H196" s="42"/>
      <c r="I196" s="214"/>
      <c r="J196" s="42"/>
      <c r="K196" s="42"/>
      <c r="L196" s="46"/>
      <c r="M196" s="215"/>
      <c r="N196" s="216"/>
      <c r="O196" s="87"/>
      <c r="P196" s="87"/>
      <c r="Q196" s="87"/>
      <c r="R196" s="87"/>
      <c r="S196" s="87"/>
      <c r="T196" s="87"/>
      <c r="U196" s="88"/>
      <c r="V196" s="40"/>
      <c r="W196" s="40"/>
      <c r="X196" s="40"/>
      <c r="Y196" s="40"/>
      <c r="Z196" s="40"/>
      <c r="AA196" s="40"/>
      <c r="AB196" s="40"/>
      <c r="AC196" s="40"/>
      <c r="AD196" s="40"/>
      <c r="AE196" s="40"/>
      <c r="AT196" s="18" t="s">
        <v>220</v>
      </c>
      <c r="AU196" s="18" t="s">
        <v>89</v>
      </c>
    </row>
    <row r="197" s="2" customFormat="1" ht="21.75" customHeight="1">
      <c r="A197" s="40"/>
      <c r="B197" s="41"/>
      <c r="C197" s="250" t="s">
        <v>351</v>
      </c>
      <c r="D197" s="250" t="s">
        <v>313</v>
      </c>
      <c r="E197" s="251" t="s">
        <v>991</v>
      </c>
      <c r="F197" s="252" t="s">
        <v>992</v>
      </c>
      <c r="G197" s="253" t="s">
        <v>239</v>
      </c>
      <c r="H197" s="254">
        <v>16</v>
      </c>
      <c r="I197" s="255"/>
      <c r="J197" s="256">
        <f>ROUND(I197*H197,2)</f>
        <v>0</v>
      </c>
      <c r="K197" s="252" t="s">
        <v>216</v>
      </c>
      <c r="L197" s="257"/>
      <c r="M197" s="258" t="s">
        <v>39</v>
      </c>
      <c r="N197" s="259" t="s">
        <v>53</v>
      </c>
      <c r="O197" s="87"/>
      <c r="P197" s="208">
        <f>O197*H197</f>
        <v>0</v>
      </c>
      <c r="Q197" s="208">
        <v>0</v>
      </c>
      <c r="R197" s="208">
        <f>Q197*H197</f>
        <v>0</v>
      </c>
      <c r="S197" s="208">
        <v>0</v>
      </c>
      <c r="T197" s="208">
        <f>S197*H197</f>
        <v>0</v>
      </c>
      <c r="U197" s="209" t="s">
        <v>39</v>
      </c>
      <c r="V197" s="40"/>
      <c r="W197" s="40"/>
      <c r="X197" s="40"/>
      <c r="Y197" s="40"/>
      <c r="Z197" s="40"/>
      <c r="AA197" s="40"/>
      <c r="AB197" s="40"/>
      <c r="AC197" s="40"/>
      <c r="AD197" s="40"/>
      <c r="AE197" s="40"/>
      <c r="AR197" s="210" t="s">
        <v>219</v>
      </c>
      <c r="AT197" s="210" t="s">
        <v>313</v>
      </c>
      <c r="AU197" s="210" t="s">
        <v>89</v>
      </c>
      <c r="AY197" s="18" t="s">
        <v>218</v>
      </c>
      <c r="BE197" s="211">
        <f>IF(N197="základní",J197,0)</f>
        <v>0</v>
      </c>
      <c r="BF197" s="211">
        <f>IF(N197="snížená",J197,0)</f>
        <v>0</v>
      </c>
      <c r="BG197" s="211">
        <f>IF(N197="zákl. přenesená",J197,0)</f>
        <v>0</v>
      </c>
      <c r="BH197" s="211">
        <f>IF(N197="sníž. přenesená",J197,0)</f>
        <v>0</v>
      </c>
      <c r="BI197" s="211">
        <f>IF(N197="nulová",J197,0)</f>
        <v>0</v>
      </c>
      <c r="BJ197" s="18" t="s">
        <v>217</v>
      </c>
      <c r="BK197" s="211">
        <f>ROUND(I197*H197,2)</f>
        <v>0</v>
      </c>
      <c r="BL197" s="18" t="s">
        <v>217</v>
      </c>
      <c r="BM197" s="210" t="s">
        <v>993</v>
      </c>
    </row>
    <row r="198" s="2" customFormat="1">
      <c r="A198" s="40"/>
      <c r="B198" s="41"/>
      <c r="C198" s="42"/>
      <c r="D198" s="212" t="s">
        <v>220</v>
      </c>
      <c r="E198" s="42"/>
      <c r="F198" s="213" t="s">
        <v>992</v>
      </c>
      <c r="G198" s="42"/>
      <c r="H198" s="42"/>
      <c r="I198" s="214"/>
      <c r="J198" s="42"/>
      <c r="K198" s="42"/>
      <c r="L198" s="46"/>
      <c r="M198" s="215"/>
      <c r="N198" s="216"/>
      <c r="O198" s="87"/>
      <c r="P198" s="87"/>
      <c r="Q198" s="87"/>
      <c r="R198" s="87"/>
      <c r="S198" s="87"/>
      <c r="T198" s="87"/>
      <c r="U198" s="88"/>
      <c r="V198" s="40"/>
      <c r="W198" s="40"/>
      <c r="X198" s="40"/>
      <c r="Y198" s="40"/>
      <c r="Z198" s="40"/>
      <c r="AA198" s="40"/>
      <c r="AB198" s="40"/>
      <c r="AC198" s="40"/>
      <c r="AD198" s="40"/>
      <c r="AE198" s="40"/>
      <c r="AT198" s="18" t="s">
        <v>220</v>
      </c>
      <c r="AU198" s="18" t="s">
        <v>89</v>
      </c>
    </row>
    <row r="199" s="12" customFormat="1">
      <c r="A199" s="12"/>
      <c r="B199" s="217"/>
      <c r="C199" s="218"/>
      <c r="D199" s="212" t="s">
        <v>222</v>
      </c>
      <c r="E199" s="219" t="s">
        <v>39</v>
      </c>
      <c r="F199" s="220" t="s">
        <v>994</v>
      </c>
      <c r="G199" s="218"/>
      <c r="H199" s="221">
        <v>0</v>
      </c>
      <c r="I199" s="222"/>
      <c r="J199" s="218"/>
      <c r="K199" s="218"/>
      <c r="L199" s="223"/>
      <c r="M199" s="224"/>
      <c r="N199" s="225"/>
      <c r="O199" s="225"/>
      <c r="P199" s="225"/>
      <c r="Q199" s="225"/>
      <c r="R199" s="225"/>
      <c r="S199" s="225"/>
      <c r="T199" s="225"/>
      <c r="U199" s="226"/>
      <c r="V199" s="12"/>
      <c r="W199" s="12"/>
      <c r="X199" s="12"/>
      <c r="Y199" s="12"/>
      <c r="Z199" s="12"/>
      <c r="AA199" s="12"/>
      <c r="AB199" s="12"/>
      <c r="AC199" s="12"/>
      <c r="AD199" s="12"/>
      <c r="AE199" s="12"/>
      <c r="AT199" s="227" t="s">
        <v>222</v>
      </c>
      <c r="AU199" s="227" t="s">
        <v>89</v>
      </c>
      <c r="AV199" s="12" t="s">
        <v>89</v>
      </c>
      <c r="AW199" s="12" t="s">
        <v>41</v>
      </c>
      <c r="AX199" s="12" t="s">
        <v>80</v>
      </c>
      <c r="AY199" s="227" t="s">
        <v>218</v>
      </c>
    </row>
    <row r="200" s="12" customFormat="1">
      <c r="A200" s="12"/>
      <c r="B200" s="217"/>
      <c r="C200" s="218"/>
      <c r="D200" s="212" t="s">
        <v>222</v>
      </c>
      <c r="E200" s="219" t="s">
        <v>39</v>
      </c>
      <c r="F200" s="220" t="s">
        <v>995</v>
      </c>
      <c r="G200" s="218"/>
      <c r="H200" s="221">
        <v>12</v>
      </c>
      <c r="I200" s="222"/>
      <c r="J200" s="218"/>
      <c r="K200" s="218"/>
      <c r="L200" s="223"/>
      <c r="M200" s="224"/>
      <c r="N200" s="225"/>
      <c r="O200" s="225"/>
      <c r="P200" s="225"/>
      <c r="Q200" s="225"/>
      <c r="R200" s="225"/>
      <c r="S200" s="225"/>
      <c r="T200" s="225"/>
      <c r="U200" s="226"/>
      <c r="V200" s="12"/>
      <c r="W200" s="12"/>
      <c r="X200" s="12"/>
      <c r="Y200" s="12"/>
      <c r="Z200" s="12"/>
      <c r="AA200" s="12"/>
      <c r="AB200" s="12"/>
      <c r="AC200" s="12"/>
      <c r="AD200" s="12"/>
      <c r="AE200" s="12"/>
      <c r="AT200" s="227" t="s">
        <v>222</v>
      </c>
      <c r="AU200" s="227" t="s">
        <v>89</v>
      </c>
      <c r="AV200" s="12" t="s">
        <v>89</v>
      </c>
      <c r="AW200" s="12" t="s">
        <v>41</v>
      </c>
      <c r="AX200" s="12" t="s">
        <v>80</v>
      </c>
      <c r="AY200" s="227" t="s">
        <v>218</v>
      </c>
    </row>
    <row r="201" s="12" customFormat="1">
      <c r="A201" s="12"/>
      <c r="B201" s="217"/>
      <c r="C201" s="218"/>
      <c r="D201" s="212" t="s">
        <v>222</v>
      </c>
      <c r="E201" s="219" t="s">
        <v>39</v>
      </c>
      <c r="F201" s="220" t="s">
        <v>996</v>
      </c>
      <c r="G201" s="218"/>
      <c r="H201" s="221">
        <v>4</v>
      </c>
      <c r="I201" s="222"/>
      <c r="J201" s="218"/>
      <c r="K201" s="218"/>
      <c r="L201" s="223"/>
      <c r="M201" s="224"/>
      <c r="N201" s="225"/>
      <c r="O201" s="225"/>
      <c r="P201" s="225"/>
      <c r="Q201" s="225"/>
      <c r="R201" s="225"/>
      <c r="S201" s="225"/>
      <c r="T201" s="225"/>
      <c r="U201" s="226"/>
      <c r="V201" s="12"/>
      <c r="W201" s="12"/>
      <c r="X201" s="12"/>
      <c r="Y201" s="12"/>
      <c r="Z201" s="12"/>
      <c r="AA201" s="12"/>
      <c r="AB201" s="12"/>
      <c r="AC201" s="12"/>
      <c r="AD201" s="12"/>
      <c r="AE201" s="12"/>
      <c r="AT201" s="227" t="s">
        <v>222</v>
      </c>
      <c r="AU201" s="227" t="s">
        <v>89</v>
      </c>
      <c r="AV201" s="12" t="s">
        <v>89</v>
      </c>
      <c r="AW201" s="12" t="s">
        <v>41</v>
      </c>
      <c r="AX201" s="12" t="s">
        <v>80</v>
      </c>
      <c r="AY201" s="227" t="s">
        <v>218</v>
      </c>
    </row>
    <row r="202" s="13" customFormat="1">
      <c r="A202" s="13"/>
      <c r="B202" s="228"/>
      <c r="C202" s="229"/>
      <c r="D202" s="212" t="s">
        <v>222</v>
      </c>
      <c r="E202" s="230" t="s">
        <v>39</v>
      </c>
      <c r="F202" s="231" t="s">
        <v>224</v>
      </c>
      <c r="G202" s="229"/>
      <c r="H202" s="232">
        <v>16</v>
      </c>
      <c r="I202" s="233"/>
      <c r="J202" s="229"/>
      <c r="K202" s="229"/>
      <c r="L202" s="234"/>
      <c r="M202" s="235"/>
      <c r="N202" s="236"/>
      <c r="O202" s="236"/>
      <c r="P202" s="236"/>
      <c r="Q202" s="236"/>
      <c r="R202" s="236"/>
      <c r="S202" s="236"/>
      <c r="T202" s="236"/>
      <c r="U202" s="237"/>
      <c r="V202" s="13"/>
      <c r="W202" s="13"/>
      <c r="X202" s="13"/>
      <c r="Y202" s="13"/>
      <c r="Z202" s="13"/>
      <c r="AA202" s="13"/>
      <c r="AB202" s="13"/>
      <c r="AC202" s="13"/>
      <c r="AD202" s="13"/>
      <c r="AE202" s="13"/>
      <c r="AT202" s="238" t="s">
        <v>222</v>
      </c>
      <c r="AU202" s="238" t="s">
        <v>89</v>
      </c>
      <c r="AV202" s="13" t="s">
        <v>217</v>
      </c>
      <c r="AW202" s="13" t="s">
        <v>41</v>
      </c>
      <c r="AX202" s="13" t="s">
        <v>87</v>
      </c>
      <c r="AY202" s="238" t="s">
        <v>218</v>
      </c>
    </row>
    <row r="203" s="2" customFormat="1">
      <c r="A203" s="40"/>
      <c r="B203" s="41"/>
      <c r="C203" s="199" t="s">
        <v>357</v>
      </c>
      <c r="D203" s="199" t="s">
        <v>212</v>
      </c>
      <c r="E203" s="200" t="s">
        <v>352</v>
      </c>
      <c r="F203" s="201" t="s">
        <v>353</v>
      </c>
      <c r="G203" s="202" t="s">
        <v>169</v>
      </c>
      <c r="H203" s="203">
        <v>0.18099999999999999</v>
      </c>
      <c r="I203" s="204"/>
      <c r="J203" s="205">
        <f>ROUND(I203*H203,2)</f>
        <v>0</v>
      </c>
      <c r="K203" s="201" t="s">
        <v>216</v>
      </c>
      <c r="L203" s="46"/>
      <c r="M203" s="206" t="s">
        <v>39</v>
      </c>
      <c r="N203" s="207" t="s">
        <v>53</v>
      </c>
      <c r="O203" s="87"/>
      <c r="P203" s="208">
        <f>O203*H203</f>
        <v>0</v>
      </c>
      <c r="Q203" s="208">
        <v>0</v>
      </c>
      <c r="R203" s="208">
        <f>Q203*H203</f>
        <v>0</v>
      </c>
      <c r="S203" s="208">
        <v>0</v>
      </c>
      <c r="T203" s="208">
        <f>S203*H203</f>
        <v>0</v>
      </c>
      <c r="U203" s="209" t="s">
        <v>39</v>
      </c>
      <c r="V203" s="40"/>
      <c r="W203" s="40"/>
      <c r="X203" s="40"/>
      <c r="Y203" s="40"/>
      <c r="Z203" s="40"/>
      <c r="AA203" s="40"/>
      <c r="AB203" s="40"/>
      <c r="AC203" s="40"/>
      <c r="AD203" s="40"/>
      <c r="AE203" s="40"/>
      <c r="AR203" s="210" t="s">
        <v>217</v>
      </c>
      <c r="AT203" s="210" t="s">
        <v>212</v>
      </c>
      <c r="AU203" s="210" t="s">
        <v>89</v>
      </c>
      <c r="AY203" s="18" t="s">
        <v>218</v>
      </c>
      <c r="BE203" s="211">
        <f>IF(N203="základní",J203,0)</f>
        <v>0</v>
      </c>
      <c r="BF203" s="211">
        <f>IF(N203="snížená",J203,0)</f>
        <v>0</v>
      </c>
      <c r="BG203" s="211">
        <f>IF(N203="zákl. přenesená",J203,0)</f>
        <v>0</v>
      </c>
      <c r="BH203" s="211">
        <f>IF(N203="sníž. přenesená",J203,0)</f>
        <v>0</v>
      </c>
      <c r="BI203" s="211">
        <f>IF(N203="nulová",J203,0)</f>
        <v>0</v>
      </c>
      <c r="BJ203" s="18" t="s">
        <v>217</v>
      </c>
      <c r="BK203" s="211">
        <f>ROUND(I203*H203,2)</f>
        <v>0</v>
      </c>
      <c r="BL203" s="18" t="s">
        <v>217</v>
      </c>
      <c r="BM203" s="210" t="s">
        <v>997</v>
      </c>
    </row>
    <row r="204" s="2" customFormat="1">
      <c r="A204" s="40"/>
      <c r="B204" s="41"/>
      <c r="C204" s="42"/>
      <c r="D204" s="212" t="s">
        <v>220</v>
      </c>
      <c r="E204" s="42"/>
      <c r="F204" s="213" t="s">
        <v>355</v>
      </c>
      <c r="G204" s="42"/>
      <c r="H204" s="42"/>
      <c r="I204" s="214"/>
      <c r="J204" s="42"/>
      <c r="K204" s="42"/>
      <c r="L204" s="46"/>
      <c r="M204" s="215"/>
      <c r="N204" s="216"/>
      <c r="O204" s="87"/>
      <c r="P204" s="87"/>
      <c r="Q204" s="87"/>
      <c r="R204" s="87"/>
      <c r="S204" s="87"/>
      <c r="T204" s="87"/>
      <c r="U204" s="88"/>
      <c r="V204" s="40"/>
      <c r="W204" s="40"/>
      <c r="X204" s="40"/>
      <c r="Y204" s="40"/>
      <c r="Z204" s="40"/>
      <c r="AA204" s="40"/>
      <c r="AB204" s="40"/>
      <c r="AC204" s="40"/>
      <c r="AD204" s="40"/>
      <c r="AE204" s="40"/>
      <c r="AT204" s="18" t="s">
        <v>220</v>
      </c>
      <c r="AU204" s="18" t="s">
        <v>89</v>
      </c>
    </row>
    <row r="205" s="12" customFormat="1">
      <c r="A205" s="12"/>
      <c r="B205" s="217"/>
      <c r="C205" s="218"/>
      <c r="D205" s="212" t="s">
        <v>222</v>
      </c>
      <c r="E205" s="219" t="s">
        <v>39</v>
      </c>
      <c r="F205" s="220" t="s">
        <v>854</v>
      </c>
      <c r="G205" s="218"/>
      <c r="H205" s="221">
        <v>0.081000000000000003</v>
      </c>
      <c r="I205" s="222"/>
      <c r="J205" s="218"/>
      <c r="K205" s="218"/>
      <c r="L205" s="223"/>
      <c r="M205" s="224"/>
      <c r="N205" s="225"/>
      <c r="O205" s="225"/>
      <c r="P205" s="225"/>
      <c r="Q205" s="225"/>
      <c r="R205" s="225"/>
      <c r="S205" s="225"/>
      <c r="T205" s="225"/>
      <c r="U205" s="226"/>
      <c r="V205" s="12"/>
      <c r="W205" s="12"/>
      <c r="X205" s="12"/>
      <c r="Y205" s="12"/>
      <c r="Z205" s="12"/>
      <c r="AA205" s="12"/>
      <c r="AB205" s="12"/>
      <c r="AC205" s="12"/>
      <c r="AD205" s="12"/>
      <c r="AE205" s="12"/>
      <c r="AT205" s="227" t="s">
        <v>222</v>
      </c>
      <c r="AU205" s="227" t="s">
        <v>89</v>
      </c>
      <c r="AV205" s="12" t="s">
        <v>89</v>
      </c>
      <c r="AW205" s="12" t="s">
        <v>41</v>
      </c>
      <c r="AX205" s="12" t="s">
        <v>80</v>
      </c>
      <c r="AY205" s="227" t="s">
        <v>218</v>
      </c>
    </row>
    <row r="206" s="12" customFormat="1">
      <c r="A206" s="12"/>
      <c r="B206" s="217"/>
      <c r="C206" s="218"/>
      <c r="D206" s="212" t="s">
        <v>222</v>
      </c>
      <c r="E206" s="219" t="s">
        <v>39</v>
      </c>
      <c r="F206" s="220" t="s">
        <v>998</v>
      </c>
      <c r="G206" s="218"/>
      <c r="H206" s="221">
        <v>0.10000000000000001</v>
      </c>
      <c r="I206" s="222"/>
      <c r="J206" s="218"/>
      <c r="K206" s="218"/>
      <c r="L206" s="223"/>
      <c r="M206" s="224"/>
      <c r="N206" s="225"/>
      <c r="O206" s="225"/>
      <c r="P206" s="225"/>
      <c r="Q206" s="225"/>
      <c r="R206" s="225"/>
      <c r="S206" s="225"/>
      <c r="T206" s="225"/>
      <c r="U206" s="226"/>
      <c r="V206" s="12"/>
      <c r="W206" s="12"/>
      <c r="X206" s="12"/>
      <c r="Y206" s="12"/>
      <c r="Z206" s="12"/>
      <c r="AA206" s="12"/>
      <c r="AB206" s="12"/>
      <c r="AC206" s="12"/>
      <c r="AD206" s="12"/>
      <c r="AE206" s="12"/>
      <c r="AT206" s="227" t="s">
        <v>222</v>
      </c>
      <c r="AU206" s="227" t="s">
        <v>89</v>
      </c>
      <c r="AV206" s="12" t="s">
        <v>89</v>
      </c>
      <c r="AW206" s="12" t="s">
        <v>41</v>
      </c>
      <c r="AX206" s="12" t="s">
        <v>80</v>
      </c>
      <c r="AY206" s="227" t="s">
        <v>218</v>
      </c>
    </row>
    <row r="207" s="13" customFormat="1">
      <c r="A207" s="13"/>
      <c r="B207" s="228"/>
      <c r="C207" s="229"/>
      <c r="D207" s="212" t="s">
        <v>222</v>
      </c>
      <c r="E207" s="230" t="s">
        <v>39</v>
      </c>
      <c r="F207" s="231" t="s">
        <v>224</v>
      </c>
      <c r="G207" s="229"/>
      <c r="H207" s="232">
        <v>0.18099999999999999</v>
      </c>
      <c r="I207" s="233"/>
      <c r="J207" s="229"/>
      <c r="K207" s="229"/>
      <c r="L207" s="234"/>
      <c r="M207" s="235"/>
      <c r="N207" s="236"/>
      <c r="O207" s="236"/>
      <c r="P207" s="236"/>
      <c r="Q207" s="236"/>
      <c r="R207" s="236"/>
      <c r="S207" s="236"/>
      <c r="T207" s="236"/>
      <c r="U207" s="237"/>
      <c r="V207" s="13"/>
      <c r="W207" s="13"/>
      <c r="X207" s="13"/>
      <c r="Y207" s="13"/>
      <c r="Z207" s="13"/>
      <c r="AA207" s="13"/>
      <c r="AB207" s="13"/>
      <c r="AC207" s="13"/>
      <c r="AD207" s="13"/>
      <c r="AE207" s="13"/>
      <c r="AT207" s="238" t="s">
        <v>222</v>
      </c>
      <c r="AU207" s="238" t="s">
        <v>89</v>
      </c>
      <c r="AV207" s="13" t="s">
        <v>217</v>
      </c>
      <c r="AW207" s="13" t="s">
        <v>41</v>
      </c>
      <c r="AX207" s="13" t="s">
        <v>87</v>
      </c>
      <c r="AY207" s="238" t="s">
        <v>218</v>
      </c>
    </row>
    <row r="208" s="2" customFormat="1">
      <c r="A208" s="40"/>
      <c r="B208" s="41"/>
      <c r="C208" s="199" t="s">
        <v>363</v>
      </c>
      <c r="D208" s="199" t="s">
        <v>212</v>
      </c>
      <c r="E208" s="200" t="s">
        <v>999</v>
      </c>
      <c r="F208" s="201" t="s">
        <v>1000</v>
      </c>
      <c r="G208" s="202" t="s">
        <v>273</v>
      </c>
      <c r="H208" s="203">
        <v>383.24000000000001</v>
      </c>
      <c r="I208" s="204"/>
      <c r="J208" s="205">
        <f>ROUND(I208*H208,2)</f>
        <v>0</v>
      </c>
      <c r="K208" s="201" t="s">
        <v>216</v>
      </c>
      <c r="L208" s="46"/>
      <c r="M208" s="206" t="s">
        <v>39</v>
      </c>
      <c r="N208" s="207" t="s">
        <v>53</v>
      </c>
      <c r="O208" s="87"/>
      <c r="P208" s="208">
        <f>O208*H208</f>
        <v>0</v>
      </c>
      <c r="Q208" s="208">
        <v>0</v>
      </c>
      <c r="R208" s="208">
        <f>Q208*H208</f>
        <v>0</v>
      </c>
      <c r="S208" s="208">
        <v>0</v>
      </c>
      <c r="T208" s="208">
        <f>S208*H208</f>
        <v>0</v>
      </c>
      <c r="U208" s="209" t="s">
        <v>39</v>
      </c>
      <c r="V208" s="40"/>
      <c r="W208" s="40"/>
      <c r="X208" s="40"/>
      <c r="Y208" s="40"/>
      <c r="Z208" s="40"/>
      <c r="AA208" s="40"/>
      <c r="AB208" s="40"/>
      <c r="AC208" s="40"/>
      <c r="AD208" s="40"/>
      <c r="AE208" s="40"/>
      <c r="AR208" s="210" t="s">
        <v>217</v>
      </c>
      <c r="AT208" s="210" t="s">
        <v>212</v>
      </c>
      <c r="AU208" s="210" t="s">
        <v>89</v>
      </c>
      <c r="AY208" s="18" t="s">
        <v>218</v>
      </c>
      <c r="BE208" s="211">
        <f>IF(N208="základní",J208,0)</f>
        <v>0</v>
      </c>
      <c r="BF208" s="211">
        <f>IF(N208="snížená",J208,0)</f>
        <v>0</v>
      </c>
      <c r="BG208" s="211">
        <f>IF(N208="zákl. přenesená",J208,0)</f>
        <v>0</v>
      </c>
      <c r="BH208" s="211">
        <f>IF(N208="sníž. přenesená",J208,0)</f>
        <v>0</v>
      </c>
      <c r="BI208" s="211">
        <f>IF(N208="nulová",J208,0)</f>
        <v>0</v>
      </c>
      <c r="BJ208" s="18" t="s">
        <v>217</v>
      </c>
      <c r="BK208" s="211">
        <f>ROUND(I208*H208,2)</f>
        <v>0</v>
      </c>
      <c r="BL208" s="18" t="s">
        <v>217</v>
      </c>
      <c r="BM208" s="210" t="s">
        <v>1001</v>
      </c>
    </row>
    <row r="209" s="2" customFormat="1">
      <c r="A209" s="40"/>
      <c r="B209" s="41"/>
      <c r="C209" s="42"/>
      <c r="D209" s="212" t="s">
        <v>220</v>
      </c>
      <c r="E209" s="42"/>
      <c r="F209" s="213" t="s">
        <v>1002</v>
      </c>
      <c r="G209" s="42"/>
      <c r="H209" s="42"/>
      <c r="I209" s="214"/>
      <c r="J209" s="42"/>
      <c r="K209" s="42"/>
      <c r="L209" s="46"/>
      <c r="M209" s="215"/>
      <c r="N209" s="216"/>
      <c r="O209" s="87"/>
      <c r="P209" s="87"/>
      <c r="Q209" s="87"/>
      <c r="R209" s="87"/>
      <c r="S209" s="87"/>
      <c r="T209" s="87"/>
      <c r="U209" s="88"/>
      <c r="V209" s="40"/>
      <c r="W209" s="40"/>
      <c r="X209" s="40"/>
      <c r="Y209" s="40"/>
      <c r="Z209" s="40"/>
      <c r="AA209" s="40"/>
      <c r="AB209" s="40"/>
      <c r="AC209" s="40"/>
      <c r="AD209" s="40"/>
      <c r="AE209" s="40"/>
      <c r="AT209" s="18" t="s">
        <v>220</v>
      </c>
      <c r="AU209" s="18" t="s">
        <v>89</v>
      </c>
    </row>
    <row r="210" s="2" customFormat="1">
      <c r="A210" s="40"/>
      <c r="B210" s="41"/>
      <c r="C210" s="42"/>
      <c r="D210" s="212" t="s">
        <v>234</v>
      </c>
      <c r="E210" s="42"/>
      <c r="F210" s="239" t="s">
        <v>938</v>
      </c>
      <c r="G210" s="42"/>
      <c r="H210" s="42"/>
      <c r="I210" s="214"/>
      <c r="J210" s="42"/>
      <c r="K210" s="42"/>
      <c r="L210" s="46"/>
      <c r="M210" s="215"/>
      <c r="N210" s="216"/>
      <c r="O210" s="87"/>
      <c r="P210" s="87"/>
      <c r="Q210" s="87"/>
      <c r="R210" s="87"/>
      <c r="S210" s="87"/>
      <c r="T210" s="87"/>
      <c r="U210" s="88"/>
      <c r="V210" s="40"/>
      <c r="W210" s="40"/>
      <c r="X210" s="40"/>
      <c r="Y210" s="40"/>
      <c r="Z210" s="40"/>
      <c r="AA210" s="40"/>
      <c r="AB210" s="40"/>
      <c r="AC210" s="40"/>
      <c r="AD210" s="40"/>
      <c r="AE210" s="40"/>
      <c r="AT210" s="18" t="s">
        <v>234</v>
      </c>
      <c r="AU210" s="18" t="s">
        <v>89</v>
      </c>
    </row>
    <row r="211" s="12" customFormat="1">
      <c r="A211" s="12"/>
      <c r="B211" s="217"/>
      <c r="C211" s="218"/>
      <c r="D211" s="212" t="s">
        <v>222</v>
      </c>
      <c r="E211" s="219" t="s">
        <v>39</v>
      </c>
      <c r="F211" s="220" t="s">
        <v>859</v>
      </c>
      <c r="G211" s="218"/>
      <c r="H211" s="221">
        <v>383.24000000000001</v>
      </c>
      <c r="I211" s="222"/>
      <c r="J211" s="218"/>
      <c r="K211" s="218"/>
      <c r="L211" s="223"/>
      <c r="M211" s="224"/>
      <c r="N211" s="225"/>
      <c r="O211" s="225"/>
      <c r="P211" s="225"/>
      <c r="Q211" s="225"/>
      <c r="R211" s="225"/>
      <c r="S211" s="225"/>
      <c r="T211" s="225"/>
      <c r="U211" s="226"/>
      <c r="V211" s="12"/>
      <c r="W211" s="12"/>
      <c r="X211" s="12"/>
      <c r="Y211" s="12"/>
      <c r="Z211" s="12"/>
      <c r="AA211" s="12"/>
      <c r="AB211" s="12"/>
      <c r="AC211" s="12"/>
      <c r="AD211" s="12"/>
      <c r="AE211" s="12"/>
      <c r="AT211" s="227" t="s">
        <v>222</v>
      </c>
      <c r="AU211" s="227" t="s">
        <v>89</v>
      </c>
      <c r="AV211" s="12" t="s">
        <v>89</v>
      </c>
      <c r="AW211" s="12" t="s">
        <v>41</v>
      </c>
      <c r="AX211" s="12" t="s">
        <v>80</v>
      </c>
      <c r="AY211" s="227" t="s">
        <v>218</v>
      </c>
    </row>
    <row r="212" s="13" customFormat="1">
      <c r="A212" s="13"/>
      <c r="B212" s="228"/>
      <c r="C212" s="229"/>
      <c r="D212" s="212" t="s">
        <v>222</v>
      </c>
      <c r="E212" s="230" t="s">
        <v>39</v>
      </c>
      <c r="F212" s="231" t="s">
        <v>224</v>
      </c>
      <c r="G212" s="229"/>
      <c r="H212" s="232">
        <v>383.24000000000001</v>
      </c>
      <c r="I212" s="233"/>
      <c r="J212" s="229"/>
      <c r="K212" s="229"/>
      <c r="L212" s="234"/>
      <c r="M212" s="235"/>
      <c r="N212" s="236"/>
      <c r="O212" s="236"/>
      <c r="P212" s="236"/>
      <c r="Q212" s="236"/>
      <c r="R212" s="236"/>
      <c r="S212" s="236"/>
      <c r="T212" s="236"/>
      <c r="U212" s="237"/>
      <c r="V212" s="13"/>
      <c r="W212" s="13"/>
      <c r="X212" s="13"/>
      <c r="Y212" s="13"/>
      <c r="Z212" s="13"/>
      <c r="AA212" s="13"/>
      <c r="AB212" s="13"/>
      <c r="AC212" s="13"/>
      <c r="AD212" s="13"/>
      <c r="AE212" s="13"/>
      <c r="AT212" s="238" t="s">
        <v>222</v>
      </c>
      <c r="AU212" s="238" t="s">
        <v>89</v>
      </c>
      <c r="AV212" s="13" t="s">
        <v>217</v>
      </c>
      <c r="AW212" s="13" t="s">
        <v>41</v>
      </c>
      <c r="AX212" s="13" t="s">
        <v>87</v>
      </c>
      <c r="AY212" s="238" t="s">
        <v>218</v>
      </c>
    </row>
    <row r="213" s="2" customFormat="1">
      <c r="A213" s="40"/>
      <c r="B213" s="41"/>
      <c r="C213" s="199" t="s">
        <v>371</v>
      </c>
      <c r="D213" s="199" t="s">
        <v>212</v>
      </c>
      <c r="E213" s="200" t="s">
        <v>255</v>
      </c>
      <c r="F213" s="201" t="s">
        <v>256</v>
      </c>
      <c r="G213" s="202" t="s">
        <v>169</v>
      </c>
      <c r="H213" s="203">
        <v>0.16200000000000001</v>
      </c>
      <c r="I213" s="204"/>
      <c r="J213" s="205">
        <f>ROUND(I213*H213,2)</f>
        <v>0</v>
      </c>
      <c r="K213" s="201" t="s">
        <v>216</v>
      </c>
      <c r="L213" s="46"/>
      <c r="M213" s="206" t="s">
        <v>39</v>
      </c>
      <c r="N213" s="207" t="s">
        <v>53</v>
      </c>
      <c r="O213" s="87"/>
      <c r="P213" s="208">
        <f>O213*H213</f>
        <v>0</v>
      </c>
      <c r="Q213" s="208">
        <v>0</v>
      </c>
      <c r="R213" s="208">
        <f>Q213*H213</f>
        <v>0</v>
      </c>
      <c r="S213" s="208">
        <v>0</v>
      </c>
      <c r="T213" s="208">
        <f>S213*H213</f>
        <v>0</v>
      </c>
      <c r="U213" s="209" t="s">
        <v>39</v>
      </c>
      <c r="V213" s="40"/>
      <c r="W213" s="40"/>
      <c r="X213" s="40"/>
      <c r="Y213" s="40"/>
      <c r="Z213" s="40"/>
      <c r="AA213" s="40"/>
      <c r="AB213" s="40"/>
      <c r="AC213" s="40"/>
      <c r="AD213" s="40"/>
      <c r="AE213" s="40"/>
      <c r="AR213" s="210" t="s">
        <v>217</v>
      </c>
      <c r="AT213" s="210" t="s">
        <v>212</v>
      </c>
      <c r="AU213" s="210" t="s">
        <v>89</v>
      </c>
      <c r="AY213" s="18" t="s">
        <v>218</v>
      </c>
      <c r="BE213" s="211">
        <f>IF(N213="základní",J213,0)</f>
        <v>0</v>
      </c>
      <c r="BF213" s="211">
        <f>IF(N213="snížená",J213,0)</f>
        <v>0</v>
      </c>
      <c r="BG213" s="211">
        <f>IF(N213="zákl. přenesená",J213,0)</f>
        <v>0</v>
      </c>
      <c r="BH213" s="211">
        <f>IF(N213="sníž. přenesená",J213,0)</f>
        <v>0</v>
      </c>
      <c r="BI213" s="211">
        <f>IF(N213="nulová",J213,0)</f>
        <v>0</v>
      </c>
      <c r="BJ213" s="18" t="s">
        <v>217</v>
      </c>
      <c r="BK213" s="211">
        <f>ROUND(I213*H213,2)</f>
        <v>0</v>
      </c>
      <c r="BL213" s="18" t="s">
        <v>217</v>
      </c>
      <c r="BM213" s="210" t="s">
        <v>1003</v>
      </c>
    </row>
    <row r="214" s="2" customFormat="1">
      <c r="A214" s="40"/>
      <c r="B214" s="41"/>
      <c r="C214" s="42"/>
      <c r="D214" s="212" t="s">
        <v>220</v>
      </c>
      <c r="E214" s="42"/>
      <c r="F214" s="213" t="s">
        <v>258</v>
      </c>
      <c r="G214" s="42"/>
      <c r="H214" s="42"/>
      <c r="I214" s="214"/>
      <c r="J214" s="42"/>
      <c r="K214" s="42"/>
      <c r="L214" s="46"/>
      <c r="M214" s="215"/>
      <c r="N214" s="216"/>
      <c r="O214" s="87"/>
      <c r="P214" s="87"/>
      <c r="Q214" s="87"/>
      <c r="R214" s="87"/>
      <c r="S214" s="87"/>
      <c r="T214" s="87"/>
      <c r="U214" s="88"/>
      <c r="V214" s="40"/>
      <c r="W214" s="40"/>
      <c r="X214" s="40"/>
      <c r="Y214" s="40"/>
      <c r="Z214" s="40"/>
      <c r="AA214" s="40"/>
      <c r="AB214" s="40"/>
      <c r="AC214" s="40"/>
      <c r="AD214" s="40"/>
      <c r="AE214" s="40"/>
      <c r="AT214" s="18" t="s">
        <v>220</v>
      </c>
      <c r="AU214" s="18" t="s">
        <v>89</v>
      </c>
    </row>
    <row r="215" s="12" customFormat="1">
      <c r="A215" s="12"/>
      <c r="B215" s="217"/>
      <c r="C215" s="218"/>
      <c r="D215" s="212" t="s">
        <v>222</v>
      </c>
      <c r="E215" s="219" t="s">
        <v>39</v>
      </c>
      <c r="F215" s="220" t="s">
        <v>1004</v>
      </c>
      <c r="G215" s="218"/>
      <c r="H215" s="221">
        <v>0.16200000000000001</v>
      </c>
      <c r="I215" s="222"/>
      <c r="J215" s="218"/>
      <c r="K215" s="218"/>
      <c r="L215" s="223"/>
      <c r="M215" s="224"/>
      <c r="N215" s="225"/>
      <c r="O215" s="225"/>
      <c r="P215" s="225"/>
      <c r="Q215" s="225"/>
      <c r="R215" s="225"/>
      <c r="S215" s="225"/>
      <c r="T215" s="225"/>
      <c r="U215" s="226"/>
      <c r="V215" s="12"/>
      <c r="W215" s="12"/>
      <c r="X215" s="12"/>
      <c r="Y215" s="12"/>
      <c r="Z215" s="12"/>
      <c r="AA215" s="12"/>
      <c r="AB215" s="12"/>
      <c r="AC215" s="12"/>
      <c r="AD215" s="12"/>
      <c r="AE215" s="12"/>
      <c r="AT215" s="227" t="s">
        <v>222</v>
      </c>
      <c r="AU215" s="227" t="s">
        <v>89</v>
      </c>
      <c r="AV215" s="12" t="s">
        <v>89</v>
      </c>
      <c r="AW215" s="12" t="s">
        <v>41</v>
      </c>
      <c r="AX215" s="12" t="s">
        <v>80</v>
      </c>
      <c r="AY215" s="227" t="s">
        <v>218</v>
      </c>
    </row>
    <row r="216" s="13" customFormat="1">
      <c r="A216" s="13"/>
      <c r="B216" s="228"/>
      <c r="C216" s="229"/>
      <c r="D216" s="212" t="s">
        <v>222</v>
      </c>
      <c r="E216" s="230" t="s">
        <v>39</v>
      </c>
      <c r="F216" s="231" t="s">
        <v>224</v>
      </c>
      <c r="G216" s="229"/>
      <c r="H216" s="232">
        <v>0.16200000000000001</v>
      </c>
      <c r="I216" s="233"/>
      <c r="J216" s="229"/>
      <c r="K216" s="229"/>
      <c r="L216" s="234"/>
      <c r="M216" s="235"/>
      <c r="N216" s="236"/>
      <c r="O216" s="236"/>
      <c r="P216" s="236"/>
      <c r="Q216" s="236"/>
      <c r="R216" s="236"/>
      <c r="S216" s="236"/>
      <c r="T216" s="236"/>
      <c r="U216" s="237"/>
      <c r="V216" s="13"/>
      <c r="W216" s="13"/>
      <c r="X216" s="13"/>
      <c r="Y216" s="13"/>
      <c r="Z216" s="13"/>
      <c r="AA216" s="13"/>
      <c r="AB216" s="13"/>
      <c r="AC216" s="13"/>
      <c r="AD216" s="13"/>
      <c r="AE216" s="13"/>
      <c r="AT216" s="238" t="s">
        <v>222</v>
      </c>
      <c r="AU216" s="238" t="s">
        <v>89</v>
      </c>
      <c r="AV216" s="13" t="s">
        <v>217</v>
      </c>
      <c r="AW216" s="13" t="s">
        <v>41</v>
      </c>
      <c r="AX216" s="13" t="s">
        <v>87</v>
      </c>
      <c r="AY216" s="238" t="s">
        <v>218</v>
      </c>
    </row>
    <row r="217" s="2" customFormat="1">
      <c r="A217" s="40"/>
      <c r="B217" s="41"/>
      <c r="C217" s="199" t="s">
        <v>375</v>
      </c>
      <c r="D217" s="199" t="s">
        <v>212</v>
      </c>
      <c r="E217" s="200" t="s">
        <v>1005</v>
      </c>
      <c r="F217" s="201" t="s">
        <v>1006</v>
      </c>
      <c r="G217" s="202" t="s">
        <v>273</v>
      </c>
      <c r="H217" s="203">
        <v>766.48000000000002</v>
      </c>
      <c r="I217" s="204"/>
      <c r="J217" s="205">
        <f>ROUND(I217*H217,2)</f>
        <v>0</v>
      </c>
      <c r="K217" s="201" t="s">
        <v>216</v>
      </c>
      <c r="L217" s="46"/>
      <c r="M217" s="206" t="s">
        <v>39</v>
      </c>
      <c r="N217" s="207" t="s">
        <v>53</v>
      </c>
      <c r="O217" s="87"/>
      <c r="P217" s="208">
        <f>O217*H217</f>
        <v>0</v>
      </c>
      <c r="Q217" s="208">
        <v>0</v>
      </c>
      <c r="R217" s="208">
        <f>Q217*H217</f>
        <v>0</v>
      </c>
      <c r="S217" s="208">
        <v>0</v>
      </c>
      <c r="T217" s="208">
        <f>S217*H217</f>
        <v>0</v>
      </c>
      <c r="U217" s="209" t="s">
        <v>39</v>
      </c>
      <c r="V217" s="40"/>
      <c r="W217" s="40"/>
      <c r="X217" s="40"/>
      <c r="Y217" s="40"/>
      <c r="Z217" s="40"/>
      <c r="AA217" s="40"/>
      <c r="AB217" s="40"/>
      <c r="AC217" s="40"/>
      <c r="AD217" s="40"/>
      <c r="AE217" s="40"/>
      <c r="AR217" s="210" t="s">
        <v>217</v>
      </c>
      <c r="AT217" s="210" t="s">
        <v>212</v>
      </c>
      <c r="AU217" s="210" t="s">
        <v>89</v>
      </c>
      <c r="AY217" s="18" t="s">
        <v>218</v>
      </c>
      <c r="BE217" s="211">
        <f>IF(N217="základní",J217,0)</f>
        <v>0</v>
      </c>
      <c r="BF217" s="211">
        <f>IF(N217="snížená",J217,0)</f>
        <v>0</v>
      </c>
      <c r="BG217" s="211">
        <f>IF(N217="zákl. přenesená",J217,0)</f>
        <v>0</v>
      </c>
      <c r="BH217" s="211">
        <f>IF(N217="sníž. přenesená",J217,0)</f>
        <v>0</v>
      </c>
      <c r="BI217" s="211">
        <f>IF(N217="nulová",J217,0)</f>
        <v>0</v>
      </c>
      <c r="BJ217" s="18" t="s">
        <v>217</v>
      </c>
      <c r="BK217" s="211">
        <f>ROUND(I217*H217,2)</f>
        <v>0</v>
      </c>
      <c r="BL217" s="18" t="s">
        <v>217</v>
      </c>
      <c r="BM217" s="210" t="s">
        <v>1007</v>
      </c>
    </row>
    <row r="218" s="2" customFormat="1">
      <c r="A218" s="40"/>
      <c r="B218" s="41"/>
      <c r="C218" s="42"/>
      <c r="D218" s="212" t="s">
        <v>220</v>
      </c>
      <c r="E218" s="42"/>
      <c r="F218" s="213" t="s">
        <v>1008</v>
      </c>
      <c r="G218" s="42"/>
      <c r="H218" s="42"/>
      <c r="I218" s="214"/>
      <c r="J218" s="42"/>
      <c r="K218" s="42"/>
      <c r="L218" s="46"/>
      <c r="M218" s="215"/>
      <c r="N218" s="216"/>
      <c r="O218" s="87"/>
      <c r="P218" s="87"/>
      <c r="Q218" s="87"/>
      <c r="R218" s="87"/>
      <c r="S218" s="87"/>
      <c r="T218" s="87"/>
      <c r="U218" s="88"/>
      <c r="V218" s="40"/>
      <c r="W218" s="40"/>
      <c r="X218" s="40"/>
      <c r="Y218" s="40"/>
      <c r="Z218" s="40"/>
      <c r="AA218" s="40"/>
      <c r="AB218" s="40"/>
      <c r="AC218" s="40"/>
      <c r="AD218" s="40"/>
      <c r="AE218" s="40"/>
      <c r="AT218" s="18" t="s">
        <v>220</v>
      </c>
      <c r="AU218" s="18" t="s">
        <v>89</v>
      </c>
    </row>
    <row r="219" s="12" customFormat="1">
      <c r="A219" s="12"/>
      <c r="B219" s="217"/>
      <c r="C219" s="218"/>
      <c r="D219" s="212" t="s">
        <v>222</v>
      </c>
      <c r="E219" s="219" t="s">
        <v>39</v>
      </c>
      <c r="F219" s="220" t="s">
        <v>1009</v>
      </c>
      <c r="G219" s="218"/>
      <c r="H219" s="221">
        <v>766.48000000000002</v>
      </c>
      <c r="I219" s="222"/>
      <c r="J219" s="218"/>
      <c r="K219" s="218"/>
      <c r="L219" s="223"/>
      <c r="M219" s="224"/>
      <c r="N219" s="225"/>
      <c r="O219" s="225"/>
      <c r="P219" s="225"/>
      <c r="Q219" s="225"/>
      <c r="R219" s="225"/>
      <c r="S219" s="225"/>
      <c r="T219" s="225"/>
      <c r="U219" s="226"/>
      <c r="V219" s="12"/>
      <c r="W219" s="12"/>
      <c r="X219" s="12"/>
      <c r="Y219" s="12"/>
      <c r="Z219" s="12"/>
      <c r="AA219" s="12"/>
      <c r="AB219" s="12"/>
      <c r="AC219" s="12"/>
      <c r="AD219" s="12"/>
      <c r="AE219" s="12"/>
      <c r="AT219" s="227" t="s">
        <v>222</v>
      </c>
      <c r="AU219" s="227" t="s">
        <v>89</v>
      </c>
      <c r="AV219" s="12" t="s">
        <v>89</v>
      </c>
      <c r="AW219" s="12" t="s">
        <v>41</v>
      </c>
      <c r="AX219" s="12" t="s">
        <v>80</v>
      </c>
      <c r="AY219" s="227" t="s">
        <v>218</v>
      </c>
    </row>
    <row r="220" s="13" customFormat="1">
      <c r="A220" s="13"/>
      <c r="B220" s="228"/>
      <c r="C220" s="229"/>
      <c r="D220" s="212" t="s">
        <v>222</v>
      </c>
      <c r="E220" s="230" t="s">
        <v>39</v>
      </c>
      <c r="F220" s="231" t="s">
        <v>224</v>
      </c>
      <c r="G220" s="229"/>
      <c r="H220" s="232">
        <v>766.48000000000002</v>
      </c>
      <c r="I220" s="233"/>
      <c r="J220" s="229"/>
      <c r="K220" s="229"/>
      <c r="L220" s="234"/>
      <c r="M220" s="235"/>
      <c r="N220" s="236"/>
      <c r="O220" s="236"/>
      <c r="P220" s="236"/>
      <c r="Q220" s="236"/>
      <c r="R220" s="236"/>
      <c r="S220" s="236"/>
      <c r="T220" s="236"/>
      <c r="U220" s="237"/>
      <c r="V220" s="13"/>
      <c r="W220" s="13"/>
      <c r="X220" s="13"/>
      <c r="Y220" s="13"/>
      <c r="Z220" s="13"/>
      <c r="AA220" s="13"/>
      <c r="AB220" s="13"/>
      <c r="AC220" s="13"/>
      <c r="AD220" s="13"/>
      <c r="AE220" s="13"/>
      <c r="AT220" s="238" t="s">
        <v>222</v>
      </c>
      <c r="AU220" s="238" t="s">
        <v>89</v>
      </c>
      <c r="AV220" s="13" t="s">
        <v>217</v>
      </c>
      <c r="AW220" s="13" t="s">
        <v>41</v>
      </c>
      <c r="AX220" s="13" t="s">
        <v>87</v>
      </c>
      <c r="AY220" s="238" t="s">
        <v>218</v>
      </c>
    </row>
    <row r="221" s="2" customFormat="1">
      <c r="A221" s="40"/>
      <c r="B221" s="41"/>
      <c r="C221" s="199" t="s">
        <v>379</v>
      </c>
      <c r="D221" s="199" t="s">
        <v>212</v>
      </c>
      <c r="E221" s="200" t="s">
        <v>828</v>
      </c>
      <c r="F221" s="201" t="s">
        <v>829</v>
      </c>
      <c r="G221" s="202" t="s">
        <v>263</v>
      </c>
      <c r="H221" s="203">
        <v>8</v>
      </c>
      <c r="I221" s="204"/>
      <c r="J221" s="205">
        <f>ROUND(I221*H221,2)</f>
        <v>0</v>
      </c>
      <c r="K221" s="201" t="s">
        <v>216</v>
      </c>
      <c r="L221" s="46"/>
      <c r="M221" s="206" t="s">
        <v>39</v>
      </c>
      <c r="N221" s="207" t="s">
        <v>53</v>
      </c>
      <c r="O221" s="87"/>
      <c r="P221" s="208">
        <f>O221*H221</f>
        <v>0</v>
      </c>
      <c r="Q221" s="208">
        <v>0</v>
      </c>
      <c r="R221" s="208">
        <f>Q221*H221</f>
        <v>0</v>
      </c>
      <c r="S221" s="208">
        <v>0</v>
      </c>
      <c r="T221" s="208">
        <f>S221*H221</f>
        <v>0</v>
      </c>
      <c r="U221" s="209" t="s">
        <v>39</v>
      </c>
      <c r="V221" s="40"/>
      <c r="W221" s="40"/>
      <c r="X221" s="40"/>
      <c r="Y221" s="40"/>
      <c r="Z221" s="40"/>
      <c r="AA221" s="40"/>
      <c r="AB221" s="40"/>
      <c r="AC221" s="40"/>
      <c r="AD221" s="40"/>
      <c r="AE221" s="40"/>
      <c r="AR221" s="210" t="s">
        <v>217</v>
      </c>
      <c r="AT221" s="210" t="s">
        <v>212</v>
      </c>
      <c r="AU221" s="210" t="s">
        <v>89</v>
      </c>
      <c r="AY221" s="18" t="s">
        <v>218</v>
      </c>
      <c r="BE221" s="211">
        <f>IF(N221="základní",J221,0)</f>
        <v>0</v>
      </c>
      <c r="BF221" s="211">
        <f>IF(N221="snížená",J221,0)</f>
        <v>0</v>
      </c>
      <c r="BG221" s="211">
        <f>IF(N221="zákl. přenesená",J221,0)</f>
        <v>0</v>
      </c>
      <c r="BH221" s="211">
        <f>IF(N221="sníž. přenesená",J221,0)</f>
        <v>0</v>
      </c>
      <c r="BI221" s="211">
        <f>IF(N221="nulová",J221,0)</f>
        <v>0</v>
      </c>
      <c r="BJ221" s="18" t="s">
        <v>217</v>
      </c>
      <c r="BK221" s="211">
        <f>ROUND(I221*H221,2)</f>
        <v>0</v>
      </c>
      <c r="BL221" s="18" t="s">
        <v>217</v>
      </c>
      <c r="BM221" s="210" t="s">
        <v>1010</v>
      </c>
    </row>
    <row r="222" s="2" customFormat="1">
      <c r="A222" s="40"/>
      <c r="B222" s="41"/>
      <c r="C222" s="42"/>
      <c r="D222" s="212" t="s">
        <v>220</v>
      </c>
      <c r="E222" s="42"/>
      <c r="F222" s="213" t="s">
        <v>830</v>
      </c>
      <c r="G222" s="42"/>
      <c r="H222" s="42"/>
      <c r="I222" s="214"/>
      <c r="J222" s="42"/>
      <c r="K222" s="42"/>
      <c r="L222" s="46"/>
      <c r="M222" s="215"/>
      <c r="N222" s="216"/>
      <c r="O222" s="87"/>
      <c r="P222" s="87"/>
      <c r="Q222" s="87"/>
      <c r="R222" s="87"/>
      <c r="S222" s="87"/>
      <c r="T222" s="87"/>
      <c r="U222" s="88"/>
      <c r="V222" s="40"/>
      <c r="W222" s="40"/>
      <c r="X222" s="40"/>
      <c r="Y222" s="40"/>
      <c r="Z222" s="40"/>
      <c r="AA222" s="40"/>
      <c r="AB222" s="40"/>
      <c r="AC222" s="40"/>
      <c r="AD222" s="40"/>
      <c r="AE222" s="40"/>
      <c r="AT222" s="18" t="s">
        <v>220</v>
      </c>
      <c r="AU222" s="18" t="s">
        <v>89</v>
      </c>
    </row>
    <row r="223" s="12" customFormat="1">
      <c r="A223" s="12"/>
      <c r="B223" s="217"/>
      <c r="C223" s="218"/>
      <c r="D223" s="212" t="s">
        <v>222</v>
      </c>
      <c r="E223" s="219" t="s">
        <v>39</v>
      </c>
      <c r="F223" s="220" t="s">
        <v>1011</v>
      </c>
      <c r="G223" s="218"/>
      <c r="H223" s="221">
        <v>4</v>
      </c>
      <c r="I223" s="222"/>
      <c r="J223" s="218"/>
      <c r="K223" s="218"/>
      <c r="L223" s="223"/>
      <c r="M223" s="224"/>
      <c r="N223" s="225"/>
      <c r="O223" s="225"/>
      <c r="P223" s="225"/>
      <c r="Q223" s="225"/>
      <c r="R223" s="225"/>
      <c r="S223" s="225"/>
      <c r="T223" s="225"/>
      <c r="U223" s="226"/>
      <c r="V223" s="12"/>
      <c r="W223" s="12"/>
      <c r="X223" s="12"/>
      <c r="Y223" s="12"/>
      <c r="Z223" s="12"/>
      <c r="AA223" s="12"/>
      <c r="AB223" s="12"/>
      <c r="AC223" s="12"/>
      <c r="AD223" s="12"/>
      <c r="AE223" s="12"/>
      <c r="AT223" s="227" t="s">
        <v>222</v>
      </c>
      <c r="AU223" s="227" t="s">
        <v>89</v>
      </c>
      <c r="AV223" s="12" t="s">
        <v>89</v>
      </c>
      <c r="AW223" s="12" t="s">
        <v>41</v>
      </c>
      <c r="AX223" s="12" t="s">
        <v>80</v>
      </c>
      <c r="AY223" s="227" t="s">
        <v>218</v>
      </c>
    </row>
    <row r="224" s="12" customFormat="1">
      <c r="A224" s="12"/>
      <c r="B224" s="217"/>
      <c r="C224" s="218"/>
      <c r="D224" s="212" t="s">
        <v>222</v>
      </c>
      <c r="E224" s="219" t="s">
        <v>39</v>
      </c>
      <c r="F224" s="220" t="s">
        <v>1012</v>
      </c>
      <c r="G224" s="218"/>
      <c r="H224" s="221">
        <v>4</v>
      </c>
      <c r="I224" s="222"/>
      <c r="J224" s="218"/>
      <c r="K224" s="218"/>
      <c r="L224" s="223"/>
      <c r="M224" s="224"/>
      <c r="N224" s="225"/>
      <c r="O224" s="225"/>
      <c r="P224" s="225"/>
      <c r="Q224" s="225"/>
      <c r="R224" s="225"/>
      <c r="S224" s="225"/>
      <c r="T224" s="225"/>
      <c r="U224" s="226"/>
      <c r="V224" s="12"/>
      <c r="W224" s="12"/>
      <c r="X224" s="12"/>
      <c r="Y224" s="12"/>
      <c r="Z224" s="12"/>
      <c r="AA224" s="12"/>
      <c r="AB224" s="12"/>
      <c r="AC224" s="12"/>
      <c r="AD224" s="12"/>
      <c r="AE224" s="12"/>
      <c r="AT224" s="227" t="s">
        <v>222</v>
      </c>
      <c r="AU224" s="227" t="s">
        <v>89</v>
      </c>
      <c r="AV224" s="12" t="s">
        <v>89</v>
      </c>
      <c r="AW224" s="12" t="s">
        <v>41</v>
      </c>
      <c r="AX224" s="12" t="s">
        <v>80</v>
      </c>
      <c r="AY224" s="227" t="s">
        <v>218</v>
      </c>
    </row>
    <row r="225" s="13" customFormat="1">
      <c r="A225" s="13"/>
      <c r="B225" s="228"/>
      <c r="C225" s="229"/>
      <c r="D225" s="212" t="s">
        <v>222</v>
      </c>
      <c r="E225" s="230" t="s">
        <v>39</v>
      </c>
      <c r="F225" s="231" t="s">
        <v>224</v>
      </c>
      <c r="G225" s="229"/>
      <c r="H225" s="232">
        <v>8</v>
      </c>
      <c r="I225" s="233"/>
      <c r="J225" s="229"/>
      <c r="K225" s="229"/>
      <c r="L225" s="234"/>
      <c r="M225" s="235"/>
      <c r="N225" s="236"/>
      <c r="O225" s="236"/>
      <c r="P225" s="236"/>
      <c r="Q225" s="236"/>
      <c r="R225" s="236"/>
      <c r="S225" s="236"/>
      <c r="T225" s="236"/>
      <c r="U225" s="237"/>
      <c r="V225" s="13"/>
      <c r="W225" s="13"/>
      <c r="X225" s="13"/>
      <c r="Y225" s="13"/>
      <c r="Z225" s="13"/>
      <c r="AA225" s="13"/>
      <c r="AB225" s="13"/>
      <c r="AC225" s="13"/>
      <c r="AD225" s="13"/>
      <c r="AE225" s="13"/>
      <c r="AT225" s="238" t="s">
        <v>222</v>
      </c>
      <c r="AU225" s="238" t="s">
        <v>89</v>
      </c>
      <c r="AV225" s="13" t="s">
        <v>217</v>
      </c>
      <c r="AW225" s="13" t="s">
        <v>41</v>
      </c>
      <c r="AX225" s="13" t="s">
        <v>87</v>
      </c>
      <c r="AY225" s="238" t="s">
        <v>218</v>
      </c>
    </row>
    <row r="226" s="2" customFormat="1">
      <c r="A226" s="40"/>
      <c r="B226" s="41"/>
      <c r="C226" s="199" t="s">
        <v>257</v>
      </c>
      <c r="D226" s="199" t="s">
        <v>212</v>
      </c>
      <c r="E226" s="200" t="s">
        <v>261</v>
      </c>
      <c r="F226" s="201" t="s">
        <v>262</v>
      </c>
      <c r="G226" s="202" t="s">
        <v>263</v>
      </c>
      <c r="H226" s="203">
        <v>64</v>
      </c>
      <c r="I226" s="204"/>
      <c r="J226" s="205">
        <f>ROUND(I226*H226,2)</f>
        <v>0</v>
      </c>
      <c r="K226" s="201" t="s">
        <v>216</v>
      </c>
      <c r="L226" s="46"/>
      <c r="M226" s="206" t="s">
        <v>39</v>
      </c>
      <c r="N226" s="207" t="s">
        <v>53</v>
      </c>
      <c r="O226" s="87"/>
      <c r="P226" s="208">
        <f>O226*H226</f>
        <v>0</v>
      </c>
      <c r="Q226" s="208">
        <v>0</v>
      </c>
      <c r="R226" s="208">
        <f>Q226*H226</f>
        <v>0</v>
      </c>
      <c r="S226" s="208">
        <v>0</v>
      </c>
      <c r="T226" s="208">
        <f>S226*H226</f>
        <v>0</v>
      </c>
      <c r="U226" s="209" t="s">
        <v>39</v>
      </c>
      <c r="V226" s="40"/>
      <c r="W226" s="40"/>
      <c r="X226" s="40"/>
      <c r="Y226" s="40"/>
      <c r="Z226" s="40"/>
      <c r="AA226" s="40"/>
      <c r="AB226" s="40"/>
      <c r="AC226" s="40"/>
      <c r="AD226" s="40"/>
      <c r="AE226" s="40"/>
      <c r="AR226" s="210" t="s">
        <v>217</v>
      </c>
      <c r="AT226" s="210" t="s">
        <v>212</v>
      </c>
      <c r="AU226" s="210" t="s">
        <v>89</v>
      </c>
      <c r="AY226" s="18" t="s">
        <v>218</v>
      </c>
      <c r="BE226" s="211">
        <f>IF(N226="základní",J226,0)</f>
        <v>0</v>
      </c>
      <c r="BF226" s="211">
        <f>IF(N226="snížená",J226,0)</f>
        <v>0</v>
      </c>
      <c r="BG226" s="211">
        <f>IF(N226="zákl. přenesená",J226,0)</f>
        <v>0</v>
      </c>
      <c r="BH226" s="211">
        <f>IF(N226="sníž. přenesená",J226,0)</f>
        <v>0</v>
      </c>
      <c r="BI226" s="211">
        <f>IF(N226="nulová",J226,0)</f>
        <v>0</v>
      </c>
      <c r="BJ226" s="18" t="s">
        <v>217</v>
      </c>
      <c r="BK226" s="211">
        <f>ROUND(I226*H226,2)</f>
        <v>0</v>
      </c>
      <c r="BL226" s="18" t="s">
        <v>217</v>
      </c>
      <c r="BM226" s="210" t="s">
        <v>1013</v>
      </c>
    </row>
    <row r="227" s="2" customFormat="1">
      <c r="A227" s="40"/>
      <c r="B227" s="41"/>
      <c r="C227" s="42"/>
      <c r="D227" s="212" t="s">
        <v>220</v>
      </c>
      <c r="E227" s="42"/>
      <c r="F227" s="213" t="s">
        <v>265</v>
      </c>
      <c r="G227" s="42"/>
      <c r="H227" s="42"/>
      <c r="I227" s="214"/>
      <c r="J227" s="42"/>
      <c r="K227" s="42"/>
      <c r="L227" s="46"/>
      <c r="M227" s="215"/>
      <c r="N227" s="216"/>
      <c r="O227" s="87"/>
      <c r="P227" s="87"/>
      <c r="Q227" s="87"/>
      <c r="R227" s="87"/>
      <c r="S227" s="87"/>
      <c r="T227" s="87"/>
      <c r="U227" s="88"/>
      <c r="V227" s="40"/>
      <c r="W227" s="40"/>
      <c r="X227" s="40"/>
      <c r="Y227" s="40"/>
      <c r="Z227" s="40"/>
      <c r="AA227" s="40"/>
      <c r="AB227" s="40"/>
      <c r="AC227" s="40"/>
      <c r="AD227" s="40"/>
      <c r="AE227" s="40"/>
      <c r="AT227" s="18" t="s">
        <v>220</v>
      </c>
      <c r="AU227" s="18" t="s">
        <v>89</v>
      </c>
    </row>
    <row r="228" s="12" customFormat="1">
      <c r="A228" s="12"/>
      <c r="B228" s="217"/>
      <c r="C228" s="218"/>
      <c r="D228" s="212" t="s">
        <v>222</v>
      </c>
      <c r="E228" s="219" t="s">
        <v>39</v>
      </c>
      <c r="F228" s="220" t="s">
        <v>1014</v>
      </c>
      <c r="G228" s="218"/>
      <c r="H228" s="221">
        <v>4</v>
      </c>
      <c r="I228" s="222"/>
      <c r="J228" s="218"/>
      <c r="K228" s="218"/>
      <c r="L228" s="223"/>
      <c r="M228" s="224"/>
      <c r="N228" s="225"/>
      <c r="O228" s="225"/>
      <c r="P228" s="225"/>
      <c r="Q228" s="225"/>
      <c r="R228" s="225"/>
      <c r="S228" s="225"/>
      <c r="T228" s="225"/>
      <c r="U228" s="226"/>
      <c r="V228" s="12"/>
      <c r="W228" s="12"/>
      <c r="X228" s="12"/>
      <c r="Y228" s="12"/>
      <c r="Z228" s="12"/>
      <c r="AA228" s="12"/>
      <c r="AB228" s="12"/>
      <c r="AC228" s="12"/>
      <c r="AD228" s="12"/>
      <c r="AE228" s="12"/>
      <c r="AT228" s="227" t="s">
        <v>222</v>
      </c>
      <c r="AU228" s="227" t="s">
        <v>89</v>
      </c>
      <c r="AV228" s="12" t="s">
        <v>89</v>
      </c>
      <c r="AW228" s="12" t="s">
        <v>41</v>
      </c>
      <c r="AX228" s="12" t="s">
        <v>80</v>
      </c>
      <c r="AY228" s="227" t="s">
        <v>218</v>
      </c>
    </row>
    <row r="229" s="12" customFormat="1">
      <c r="A229" s="12"/>
      <c r="B229" s="217"/>
      <c r="C229" s="218"/>
      <c r="D229" s="212" t="s">
        <v>222</v>
      </c>
      <c r="E229" s="219" t="s">
        <v>39</v>
      </c>
      <c r="F229" s="220" t="s">
        <v>1015</v>
      </c>
      <c r="G229" s="218"/>
      <c r="H229" s="221">
        <v>10</v>
      </c>
      <c r="I229" s="222"/>
      <c r="J229" s="218"/>
      <c r="K229" s="218"/>
      <c r="L229" s="223"/>
      <c r="M229" s="224"/>
      <c r="N229" s="225"/>
      <c r="O229" s="225"/>
      <c r="P229" s="225"/>
      <c r="Q229" s="225"/>
      <c r="R229" s="225"/>
      <c r="S229" s="225"/>
      <c r="T229" s="225"/>
      <c r="U229" s="226"/>
      <c r="V229" s="12"/>
      <c r="W229" s="12"/>
      <c r="X229" s="12"/>
      <c r="Y229" s="12"/>
      <c r="Z229" s="12"/>
      <c r="AA229" s="12"/>
      <c r="AB229" s="12"/>
      <c r="AC229" s="12"/>
      <c r="AD229" s="12"/>
      <c r="AE229" s="12"/>
      <c r="AT229" s="227" t="s">
        <v>222</v>
      </c>
      <c r="AU229" s="227" t="s">
        <v>89</v>
      </c>
      <c r="AV229" s="12" t="s">
        <v>89</v>
      </c>
      <c r="AW229" s="12" t="s">
        <v>41</v>
      </c>
      <c r="AX229" s="12" t="s">
        <v>80</v>
      </c>
      <c r="AY229" s="227" t="s">
        <v>218</v>
      </c>
    </row>
    <row r="230" s="12" customFormat="1">
      <c r="A230" s="12"/>
      <c r="B230" s="217"/>
      <c r="C230" s="218"/>
      <c r="D230" s="212" t="s">
        <v>222</v>
      </c>
      <c r="E230" s="219" t="s">
        <v>39</v>
      </c>
      <c r="F230" s="220" t="s">
        <v>1016</v>
      </c>
      <c r="G230" s="218"/>
      <c r="H230" s="221">
        <v>54</v>
      </c>
      <c r="I230" s="222"/>
      <c r="J230" s="218"/>
      <c r="K230" s="218"/>
      <c r="L230" s="223"/>
      <c r="M230" s="224"/>
      <c r="N230" s="225"/>
      <c r="O230" s="225"/>
      <c r="P230" s="225"/>
      <c r="Q230" s="225"/>
      <c r="R230" s="225"/>
      <c r="S230" s="225"/>
      <c r="T230" s="225"/>
      <c r="U230" s="226"/>
      <c r="V230" s="12"/>
      <c r="W230" s="12"/>
      <c r="X230" s="12"/>
      <c r="Y230" s="12"/>
      <c r="Z230" s="12"/>
      <c r="AA230" s="12"/>
      <c r="AB230" s="12"/>
      <c r="AC230" s="12"/>
      <c r="AD230" s="12"/>
      <c r="AE230" s="12"/>
      <c r="AT230" s="227" t="s">
        <v>222</v>
      </c>
      <c r="AU230" s="227" t="s">
        <v>89</v>
      </c>
      <c r="AV230" s="12" t="s">
        <v>89</v>
      </c>
      <c r="AW230" s="12" t="s">
        <v>41</v>
      </c>
      <c r="AX230" s="12" t="s">
        <v>80</v>
      </c>
      <c r="AY230" s="227" t="s">
        <v>218</v>
      </c>
    </row>
    <row r="231" s="12" customFormat="1">
      <c r="A231" s="12"/>
      <c r="B231" s="217"/>
      <c r="C231" s="218"/>
      <c r="D231" s="212" t="s">
        <v>222</v>
      </c>
      <c r="E231" s="219" t="s">
        <v>39</v>
      </c>
      <c r="F231" s="220" t="s">
        <v>1017</v>
      </c>
      <c r="G231" s="218"/>
      <c r="H231" s="221">
        <v>-4</v>
      </c>
      <c r="I231" s="222"/>
      <c r="J231" s="218"/>
      <c r="K231" s="218"/>
      <c r="L231" s="223"/>
      <c r="M231" s="224"/>
      <c r="N231" s="225"/>
      <c r="O231" s="225"/>
      <c r="P231" s="225"/>
      <c r="Q231" s="225"/>
      <c r="R231" s="225"/>
      <c r="S231" s="225"/>
      <c r="T231" s="225"/>
      <c r="U231" s="226"/>
      <c r="V231" s="12"/>
      <c r="W231" s="12"/>
      <c r="X231" s="12"/>
      <c r="Y231" s="12"/>
      <c r="Z231" s="12"/>
      <c r="AA231" s="12"/>
      <c r="AB231" s="12"/>
      <c r="AC231" s="12"/>
      <c r="AD231" s="12"/>
      <c r="AE231" s="12"/>
      <c r="AT231" s="227" t="s">
        <v>222</v>
      </c>
      <c r="AU231" s="227" t="s">
        <v>89</v>
      </c>
      <c r="AV231" s="12" t="s">
        <v>89</v>
      </c>
      <c r="AW231" s="12" t="s">
        <v>41</v>
      </c>
      <c r="AX231" s="12" t="s">
        <v>80</v>
      </c>
      <c r="AY231" s="227" t="s">
        <v>218</v>
      </c>
    </row>
    <row r="232" s="13" customFormat="1">
      <c r="A232" s="13"/>
      <c r="B232" s="228"/>
      <c r="C232" s="229"/>
      <c r="D232" s="212" t="s">
        <v>222</v>
      </c>
      <c r="E232" s="230" t="s">
        <v>39</v>
      </c>
      <c r="F232" s="231" t="s">
        <v>224</v>
      </c>
      <c r="G232" s="229"/>
      <c r="H232" s="232">
        <v>64</v>
      </c>
      <c r="I232" s="233"/>
      <c r="J232" s="229"/>
      <c r="K232" s="229"/>
      <c r="L232" s="234"/>
      <c r="M232" s="235"/>
      <c r="N232" s="236"/>
      <c r="O232" s="236"/>
      <c r="P232" s="236"/>
      <c r="Q232" s="236"/>
      <c r="R232" s="236"/>
      <c r="S232" s="236"/>
      <c r="T232" s="236"/>
      <c r="U232" s="237"/>
      <c r="V232" s="13"/>
      <c r="W232" s="13"/>
      <c r="X232" s="13"/>
      <c r="Y232" s="13"/>
      <c r="Z232" s="13"/>
      <c r="AA232" s="13"/>
      <c r="AB232" s="13"/>
      <c r="AC232" s="13"/>
      <c r="AD232" s="13"/>
      <c r="AE232" s="13"/>
      <c r="AT232" s="238" t="s">
        <v>222</v>
      </c>
      <c r="AU232" s="238" t="s">
        <v>89</v>
      </c>
      <c r="AV232" s="13" t="s">
        <v>217</v>
      </c>
      <c r="AW232" s="13" t="s">
        <v>41</v>
      </c>
      <c r="AX232" s="13" t="s">
        <v>87</v>
      </c>
      <c r="AY232" s="238" t="s">
        <v>218</v>
      </c>
    </row>
    <row r="233" s="2" customFormat="1">
      <c r="A233" s="40"/>
      <c r="B233" s="41"/>
      <c r="C233" s="199" t="s">
        <v>390</v>
      </c>
      <c r="D233" s="199" t="s">
        <v>212</v>
      </c>
      <c r="E233" s="200" t="s">
        <v>467</v>
      </c>
      <c r="F233" s="201" t="s">
        <v>1018</v>
      </c>
      <c r="G233" s="202" t="s">
        <v>263</v>
      </c>
      <c r="H233" s="203">
        <v>2</v>
      </c>
      <c r="I233" s="204"/>
      <c r="J233" s="205">
        <f>ROUND(I233*H233,2)</f>
        <v>0</v>
      </c>
      <c r="K233" s="201" t="s">
        <v>216</v>
      </c>
      <c r="L233" s="46"/>
      <c r="M233" s="206" t="s">
        <v>39</v>
      </c>
      <c r="N233" s="207" t="s">
        <v>53</v>
      </c>
      <c r="O233" s="87"/>
      <c r="P233" s="208">
        <f>O233*H233</f>
        <v>0</v>
      </c>
      <c r="Q233" s="208">
        <v>0</v>
      </c>
      <c r="R233" s="208">
        <f>Q233*H233</f>
        <v>0</v>
      </c>
      <c r="S233" s="208">
        <v>0</v>
      </c>
      <c r="T233" s="208">
        <f>S233*H233</f>
        <v>0</v>
      </c>
      <c r="U233" s="209" t="s">
        <v>39</v>
      </c>
      <c r="V233" s="40"/>
      <c r="W233" s="40"/>
      <c r="X233" s="40"/>
      <c r="Y233" s="40"/>
      <c r="Z233" s="40"/>
      <c r="AA233" s="40"/>
      <c r="AB233" s="40"/>
      <c r="AC233" s="40"/>
      <c r="AD233" s="40"/>
      <c r="AE233" s="40"/>
      <c r="AR233" s="210" t="s">
        <v>217</v>
      </c>
      <c r="AT233" s="210" t="s">
        <v>212</v>
      </c>
      <c r="AU233" s="210" t="s">
        <v>89</v>
      </c>
      <c r="AY233" s="18" t="s">
        <v>218</v>
      </c>
      <c r="BE233" s="211">
        <f>IF(N233="základní",J233,0)</f>
        <v>0</v>
      </c>
      <c r="BF233" s="211">
        <f>IF(N233="snížená",J233,0)</f>
        <v>0</v>
      </c>
      <c r="BG233" s="211">
        <f>IF(N233="zákl. přenesená",J233,0)</f>
        <v>0</v>
      </c>
      <c r="BH233" s="211">
        <f>IF(N233="sníž. přenesená",J233,0)</f>
        <v>0</v>
      </c>
      <c r="BI233" s="211">
        <f>IF(N233="nulová",J233,0)</f>
        <v>0</v>
      </c>
      <c r="BJ233" s="18" t="s">
        <v>217</v>
      </c>
      <c r="BK233" s="211">
        <f>ROUND(I233*H233,2)</f>
        <v>0</v>
      </c>
      <c r="BL233" s="18" t="s">
        <v>217</v>
      </c>
      <c r="BM233" s="210" t="s">
        <v>1019</v>
      </c>
    </row>
    <row r="234" s="2" customFormat="1">
      <c r="A234" s="40"/>
      <c r="B234" s="41"/>
      <c r="C234" s="42"/>
      <c r="D234" s="212" t="s">
        <v>220</v>
      </c>
      <c r="E234" s="42"/>
      <c r="F234" s="213" t="s">
        <v>469</v>
      </c>
      <c r="G234" s="42"/>
      <c r="H234" s="42"/>
      <c r="I234" s="214"/>
      <c r="J234" s="42"/>
      <c r="K234" s="42"/>
      <c r="L234" s="46"/>
      <c r="M234" s="215"/>
      <c r="N234" s="216"/>
      <c r="O234" s="87"/>
      <c r="P234" s="87"/>
      <c r="Q234" s="87"/>
      <c r="R234" s="87"/>
      <c r="S234" s="87"/>
      <c r="T234" s="87"/>
      <c r="U234" s="88"/>
      <c r="V234" s="40"/>
      <c r="W234" s="40"/>
      <c r="X234" s="40"/>
      <c r="Y234" s="40"/>
      <c r="Z234" s="40"/>
      <c r="AA234" s="40"/>
      <c r="AB234" s="40"/>
      <c r="AC234" s="40"/>
      <c r="AD234" s="40"/>
      <c r="AE234" s="40"/>
      <c r="AT234" s="18" t="s">
        <v>220</v>
      </c>
      <c r="AU234" s="18" t="s">
        <v>89</v>
      </c>
    </row>
    <row r="235" s="12" customFormat="1">
      <c r="A235" s="12"/>
      <c r="B235" s="217"/>
      <c r="C235" s="218"/>
      <c r="D235" s="212" t="s">
        <v>222</v>
      </c>
      <c r="E235" s="219" t="s">
        <v>39</v>
      </c>
      <c r="F235" s="220" t="s">
        <v>1020</v>
      </c>
      <c r="G235" s="218"/>
      <c r="H235" s="221">
        <v>2</v>
      </c>
      <c r="I235" s="222"/>
      <c r="J235" s="218"/>
      <c r="K235" s="218"/>
      <c r="L235" s="223"/>
      <c r="M235" s="224"/>
      <c r="N235" s="225"/>
      <c r="O235" s="225"/>
      <c r="P235" s="225"/>
      <c r="Q235" s="225"/>
      <c r="R235" s="225"/>
      <c r="S235" s="225"/>
      <c r="T235" s="225"/>
      <c r="U235" s="226"/>
      <c r="V235" s="12"/>
      <c r="W235" s="12"/>
      <c r="X235" s="12"/>
      <c r="Y235" s="12"/>
      <c r="Z235" s="12"/>
      <c r="AA235" s="12"/>
      <c r="AB235" s="12"/>
      <c r="AC235" s="12"/>
      <c r="AD235" s="12"/>
      <c r="AE235" s="12"/>
      <c r="AT235" s="227" t="s">
        <v>222</v>
      </c>
      <c r="AU235" s="227" t="s">
        <v>89</v>
      </c>
      <c r="AV235" s="12" t="s">
        <v>89</v>
      </c>
      <c r="AW235" s="12" t="s">
        <v>41</v>
      </c>
      <c r="AX235" s="12" t="s">
        <v>80</v>
      </c>
      <c r="AY235" s="227" t="s">
        <v>218</v>
      </c>
    </row>
    <row r="236" s="13" customFormat="1">
      <c r="A236" s="13"/>
      <c r="B236" s="228"/>
      <c r="C236" s="229"/>
      <c r="D236" s="212" t="s">
        <v>222</v>
      </c>
      <c r="E236" s="230" t="s">
        <v>39</v>
      </c>
      <c r="F236" s="231" t="s">
        <v>224</v>
      </c>
      <c r="G236" s="229"/>
      <c r="H236" s="232">
        <v>2</v>
      </c>
      <c r="I236" s="233"/>
      <c r="J236" s="229"/>
      <c r="K236" s="229"/>
      <c r="L236" s="234"/>
      <c r="M236" s="235"/>
      <c r="N236" s="236"/>
      <c r="O236" s="236"/>
      <c r="P236" s="236"/>
      <c r="Q236" s="236"/>
      <c r="R236" s="236"/>
      <c r="S236" s="236"/>
      <c r="T236" s="236"/>
      <c r="U236" s="237"/>
      <c r="V236" s="13"/>
      <c r="W236" s="13"/>
      <c r="X236" s="13"/>
      <c r="Y236" s="13"/>
      <c r="Z236" s="13"/>
      <c r="AA236" s="13"/>
      <c r="AB236" s="13"/>
      <c r="AC236" s="13"/>
      <c r="AD236" s="13"/>
      <c r="AE236" s="13"/>
      <c r="AT236" s="238" t="s">
        <v>222</v>
      </c>
      <c r="AU236" s="238" t="s">
        <v>89</v>
      </c>
      <c r="AV236" s="13" t="s">
        <v>217</v>
      </c>
      <c r="AW236" s="13" t="s">
        <v>41</v>
      </c>
      <c r="AX236" s="13" t="s">
        <v>87</v>
      </c>
      <c r="AY236" s="238" t="s">
        <v>218</v>
      </c>
    </row>
    <row r="237" s="2" customFormat="1">
      <c r="A237" s="40"/>
      <c r="B237" s="41"/>
      <c r="C237" s="199" t="s">
        <v>264</v>
      </c>
      <c r="D237" s="199" t="s">
        <v>212</v>
      </c>
      <c r="E237" s="200" t="s">
        <v>1021</v>
      </c>
      <c r="F237" s="201" t="s">
        <v>1022</v>
      </c>
      <c r="G237" s="202" t="s">
        <v>263</v>
      </c>
      <c r="H237" s="203">
        <v>4</v>
      </c>
      <c r="I237" s="204"/>
      <c r="J237" s="205">
        <f>ROUND(I237*H237,2)</f>
        <v>0</v>
      </c>
      <c r="K237" s="201" t="s">
        <v>216</v>
      </c>
      <c r="L237" s="46"/>
      <c r="M237" s="206" t="s">
        <v>39</v>
      </c>
      <c r="N237" s="207" t="s">
        <v>53</v>
      </c>
      <c r="O237" s="87"/>
      <c r="P237" s="208">
        <f>O237*H237</f>
        <v>0</v>
      </c>
      <c r="Q237" s="208">
        <v>0</v>
      </c>
      <c r="R237" s="208">
        <f>Q237*H237</f>
        <v>0</v>
      </c>
      <c r="S237" s="208">
        <v>0</v>
      </c>
      <c r="T237" s="208">
        <f>S237*H237</f>
        <v>0</v>
      </c>
      <c r="U237" s="209" t="s">
        <v>39</v>
      </c>
      <c r="V237" s="40"/>
      <c r="W237" s="40"/>
      <c r="X237" s="40"/>
      <c r="Y237" s="40"/>
      <c r="Z237" s="40"/>
      <c r="AA237" s="40"/>
      <c r="AB237" s="40"/>
      <c r="AC237" s="40"/>
      <c r="AD237" s="40"/>
      <c r="AE237" s="40"/>
      <c r="AR237" s="210" t="s">
        <v>217</v>
      </c>
      <c r="AT237" s="210" t="s">
        <v>212</v>
      </c>
      <c r="AU237" s="210" t="s">
        <v>89</v>
      </c>
      <c r="AY237" s="18" t="s">
        <v>218</v>
      </c>
      <c r="BE237" s="211">
        <f>IF(N237="základní",J237,0)</f>
        <v>0</v>
      </c>
      <c r="BF237" s="211">
        <f>IF(N237="snížená",J237,0)</f>
        <v>0</v>
      </c>
      <c r="BG237" s="211">
        <f>IF(N237="zákl. přenesená",J237,0)</f>
        <v>0</v>
      </c>
      <c r="BH237" s="211">
        <f>IF(N237="sníž. přenesená",J237,0)</f>
        <v>0</v>
      </c>
      <c r="BI237" s="211">
        <f>IF(N237="nulová",J237,0)</f>
        <v>0</v>
      </c>
      <c r="BJ237" s="18" t="s">
        <v>217</v>
      </c>
      <c r="BK237" s="211">
        <f>ROUND(I237*H237,2)</f>
        <v>0</v>
      </c>
      <c r="BL237" s="18" t="s">
        <v>217</v>
      </c>
      <c r="BM237" s="210" t="s">
        <v>1023</v>
      </c>
    </row>
    <row r="238" s="2" customFormat="1">
      <c r="A238" s="40"/>
      <c r="B238" s="41"/>
      <c r="C238" s="42"/>
      <c r="D238" s="212" t="s">
        <v>220</v>
      </c>
      <c r="E238" s="42"/>
      <c r="F238" s="213" t="s">
        <v>1024</v>
      </c>
      <c r="G238" s="42"/>
      <c r="H238" s="42"/>
      <c r="I238" s="214"/>
      <c r="J238" s="42"/>
      <c r="K238" s="42"/>
      <c r="L238" s="46"/>
      <c r="M238" s="215"/>
      <c r="N238" s="216"/>
      <c r="O238" s="87"/>
      <c r="P238" s="87"/>
      <c r="Q238" s="87"/>
      <c r="R238" s="87"/>
      <c r="S238" s="87"/>
      <c r="T238" s="87"/>
      <c r="U238" s="88"/>
      <c r="V238" s="40"/>
      <c r="W238" s="40"/>
      <c r="X238" s="40"/>
      <c r="Y238" s="40"/>
      <c r="Z238" s="40"/>
      <c r="AA238" s="40"/>
      <c r="AB238" s="40"/>
      <c r="AC238" s="40"/>
      <c r="AD238" s="40"/>
      <c r="AE238" s="40"/>
      <c r="AT238" s="18" t="s">
        <v>220</v>
      </c>
      <c r="AU238" s="18" t="s">
        <v>89</v>
      </c>
    </row>
    <row r="239" s="12" customFormat="1">
      <c r="A239" s="12"/>
      <c r="B239" s="217"/>
      <c r="C239" s="218"/>
      <c r="D239" s="212" t="s">
        <v>222</v>
      </c>
      <c r="E239" s="219" t="s">
        <v>39</v>
      </c>
      <c r="F239" s="220" t="s">
        <v>1025</v>
      </c>
      <c r="G239" s="218"/>
      <c r="H239" s="221">
        <v>4</v>
      </c>
      <c r="I239" s="222"/>
      <c r="J239" s="218"/>
      <c r="K239" s="218"/>
      <c r="L239" s="223"/>
      <c r="M239" s="224"/>
      <c r="N239" s="225"/>
      <c r="O239" s="225"/>
      <c r="P239" s="225"/>
      <c r="Q239" s="225"/>
      <c r="R239" s="225"/>
      <c r="S239" s="225"/>
      <c r="T239" s="225"/>
      <c r="U239" s="226"/>
      <c r="V239" s="12"/>
      <c r="W239" s="12"/>
      <c r="X239" s="12"/>
      <c r="Y239" s="12"/>
      <c r="Z239" s="12"/>
      <c r="AA239" s="12"/>
      <c r="AB239" s="12"/>
      <c r="AC239" s="12"/>
      <c r="AD239" s="12"/>
      <c r="AE239" s="12"/>
      <c r="AT239" s="227" t="s">
        <v>222</v>
      </c>
      <c r="AU239" s="227" t="s">
        <v>89</v>
      </c>
      <c r="AV239" s="12" t="s">
        <v>89</v>
      </c>
      <c r="AW239" s="12" t="s">
        <v>41</v>
      </c>
      <c r="AX239" s="12" t="s">
        <v>80</v>
      </c>
      <c r="AY239" s="227" t="s">
        <v>218</v>
      </c>
    </row>
    <row r="240" s="13" customFormat="1">
      <c r="A240" s="13"/>
      <c r="B240" s="228"/>
      <c r="C240" s="229"/>
      <c r="D240" s="212" t="s">
        <v>222</v>
      </c>
      <c r="E240" s="230" t="s">
        <v>39</v>
      </c>
      <c r="F240" s="231" t="s">
        <v>224</v>
      </c>
      <c r="G240" s="229"/>
      <c r="H240" s="232">
        <v>4</v>
      </c>
      <c r="I240" s="233"/>
      <c r="J240" s="229"/>
      <c r="K240" s="229"/>
      <c r="L240" s="234"/>
      <c r="M240" s="235"/>
      <c r="N240" s="236"/>
      <c r="O240" s="236"/>
      <c r="P240" s="236"/>
      <c r="Q240" s="236"/>
      <c r="R240" s="236"/>
      <c r="S240" s="236"/>
      <c r="T240" s="236"/>
      <c r="U240" s="237"/>
      <c r="V240" s="13"/>
      <c r="W240" s="13"/>
      <c r="X240" s="13"/>
      <c r="Y240" s="13"/>
      <c r="Z240" s="13"/>
      <c r="AA240" s="13"/>
      <c r="AB240" s="13"/>
      <c r="AC240" s="13"/>
      <c r="AD240" s="13"/>
      <c r="AE240" s="13"/>
      <c r="AT240" s="238" t="s">
        <v>222</v>
      </c>
      <c r="AU240" s="238" t="s">
        <v>89</v>
      </c>
      <c r="AV240" s="13" t="s">
        <v>217</v>
      </c>
      <c r="AW240" s="13" t="s">
        <v>41</v>
      </c>
      <c r="AX240" s="13" t="s">
        <v>87</v>
      </c>
      <c r="AY240" s="238" t="s">
        <v>218</v>
      </c>
    </row>
    <row r="241" s="2" customFormat="1">
      <c r="A241" s="40"/>
      <c r="B241" s="41"/>
      <c r="C241" s="199" t="s">
        <v>404</v>
      </c>
      <c r="D241" s="199" t="s">
        <v>212</v>
      </c>
      <c r="E241" s="200" t="s">
        <v>1026</v>
      </c>
      <c r="F241" s="201" t="s">
        <v>1027</v>
      </c>
      <c r="G241" s="202" t="s">
        <v>263</v>
      </c>
      <c r="H241" s="203">
        <v>4</v>
      </c>
      <c r="I241" s="204"/>
      <c r="J241" s="205">
        <f>ROUND(I241*H241,2)</f>
        <v>0</v>
      </c>
      <c r="K241" s="201" t="s">
        <v>216</v>
      </c>
      <c r="L241" s="46"/>
      <c r="M241" s="206" t="s">
        <v>39</v>
      </c>
      <c r="N241" s="207" t="s">
        <v>53</v>
      </c>
      <c r="O241" s="87"/>
      <c r="P241" s="208">
        <f>O241*H241</f>
        <v>0</v>
      </c>
      <c r="Q241" s="208">
        <v>0</v>
      </c>
      <c r="R241" s="208">
        <f>Q241*H241</f>
        <v>0</v>
      </c>
      <c r="S241" s="208">
        <v>0</v>
      </c>
      <c r="T241" s="208">
        <f>S241*H241</f>
        <v>0</v>
      </c>
      <c r="U241" s="209" t="s">
        <v>39</v>
      </c>
      <c r="V241" s="40"/>
      <c r="W241" s="40"/>
      <c r="X241" s="40"/>
      <c r="Y241" s="40"/>
      <c r="Z241" s="40"/>
      <c r="AA241" s="40"/>
      <c r="AB241" s="40"/>
      <c r="AC241" s="40"/>
      <c r="AD241" s="40"/>
      <c r="AE241" s="40"/>
      <c r="AR241" s="210" t="s">
        <v>217</v>
      </c>
      <c r="AT241" s="210" t="s">
        <v>212</v>
      </c>
      <c r="AU241" s="210" t="s">
        <v>89</v>
      </c>
      <c r="AY241" s="18" t="s">
        <v>218</v>
      </c>
      <c r="BE241" s="211">
        <f>IF(N241="základní",J241,0)</f>
        <v>0</v>
      </c>
      <c r="BF241" s="211">
        <f>IF(N241="snížená",J241,0)</f>
        <v>0</v>
      </c>
      <c r="BG241" s="211">
        <f>IF(N241="zákl. přenesená",J241,0)</f>
        <v>0</v>
      </c>
      <c r="BH241" s="211">
        <f>IF(N241="sníž. přenesená",J241,0)</f>
        <v>0</v>
      </c>
      <c r="BI241" s="211">
        <f>IF(N241="nulová",J241,0)</f>
        <v>0</v>
      </c>
      <c r="BJ241" s="18" t="s">
        <v>217</v>
      </c>
      <c r="BK241" s="211">
        <f>ROUND(I241*H241,2)</f>
        <v>0</v>
      </c>
      <c r="BL241" s="18" t="s">
        <v>217</v>
      </c>
      <c r="BM241" s="210" t="s">
        <v>1028</v>
      </c>
    </row>
    <row r="242" s="2" customFormat="1">
      <c r="A242" s="40"/>
      <c r="B242" s="41"/>
      <c r="C242" s="42"/>
      <c r="D242" s="212" t="s">
        <v>220</v>
      </c>
      <c r="E242" s="42"/>
      <c r="F242" s="213" t="s">
        <v>1029</v>
      </c>
      <c r="G242" s="42"/>
      <c r="H242" s="42"/>
      <c r="I242" s="214"/>
      <c r="J242" s="42"/>
      <c r="K242" s="42"/>
      <c r="L242" s="46"/>
      <c r="M242" s="215"/>
      <c r="N242" s="216"/>
      <c r="O242" s="87"/>
      <c r="P242" s="87"/>
      <c r="Q242" s="87"/>
      <c r="R242" s="87"/>
      <c r="S242" s="87"/>
      <c r="T242" s="87"/>
      <c r="U242" s="88"/>
      <c r="V242" s="40"/>
      <c r="W242" s="40"/>
      <c r="X242" s="40"/>
      <c r="Y242" s="40"/>
      <c r="Z242" s="40"/>
      <c r="AA242" s="40"/>
      <c r="AB242" s="40"/>
      <c r="AC242" s="40"/>
      <c r="AD242" s="40"/>
      <c r="AE242" s="40"/>
      <c r="AT242" s="18" t="s">
        <v>220</v>
      </c>
      <c r="AU242" s="18" t="s">
        <v>89</v>
      </c>
    </row>
    <row r="243" s="2" customFormat="1" ht="33" customHeight="1">
      <c r="A243" s="40"/>
      <c r="B243" s="41"/>
      <c r="C243" s="199" t="s">
        <v>409</v>
      </c>
      <c r="D243" s="199" t="s">
        <v>212</v>
      </c>
      <c r="E243" s="200" t="s">
        <v>1030</v>
      </c>
      <c r="F243" s="201" t="s">
        <v>1031</v>
      </c>
      <c r="G243" s="202" t="s">
        <v>263</v>
      </c>
      <c r="H243" s="203">
        <v>4</v>
      </c>
      <c r="I243" s="204"/>
      <c r="J243" s="205">
        <f>ROUND(I243*H243,2)</f>
        <v>0</v>
      </c>
      <c r="K243" s="201" t="s">
        <v>216</v>
      </c>
      <c r="L243" s="46"/>
      <c r="M243" s="206" t="s">
        <v>39</v>
      </c>
      <c r="N243" s="207" t="s">
        <v>53</v>
      </c>
      <c r="O243" s="87"/>
      <c r="P243" s="208">
        <f>O243*H243</f>
        <v>0</v>
      </c>
      <c r="Q243" s="208">
        <v>0</v>
      </c>
      <c r="R243" s="208">
        <f>Q243*H243</f>
        <v>0</v>
      </c>
      <c r="S243" s="208">
        <v>0</v>
      </c>
      <c r="T243" s="208">
        <f>S243*H243</f>
        <v>0</v>
      </c>
      <c r="U243" s="209" t="s">
        <v>39</v>
      </c>
      <c r="V243" s="40"/>
      <c r="W243" s="40"/>
      <c r="X243" s="40"/>
      <c r="Y243" s="40"/>
      <c r="Z243" s="40"/>
      <c r="AA243" s="40"/>
      <c r="AB243" s="40"/>
      <c r="AC243" s="40"/>
      <c r="AD243" s="40"/>
      <c r="AE243" s="40"/>
      <c r="AR243" s="210" t="s">
        <v>217</v>
      </c>
      <c r="AT243" s="210" t="s">
        <v>212</v>
      </c>
      <c r="AU243" s="210" t="s">
        <v>89</v>
      </c>
      <c r="AY243" s="18" t="s">
        <v>218</v>
      </c>
      <c r="BE243" s="211">
        <f>IF(N243="základní",J243,0)</f>
        <v>0</v>
      </c>
      <c r="BF243" s="211">
        <f>IF(N243="snížená",J243,0)</f>
        <v>0</v>
      </c>
      <c r="BG243" s="211">
        <f>IF(N243="zákl. přenesená",J243,0)</f>
        <v>0</v>
      </c>
      <c r="BH243" s="211">
        <f>IF(N243="sníž. přenesená",J243,0)</f>
        <v>0</v>
      </c>
      <c r="BI243" s="211">
        <f>IF(N243="nulová",J243,0)</f>
        <v>0</v>
      </c>
      <c r="BJ243" s="18" t="s">
        <v>217</v>
      </c>
      <c r="BK243" s="211">
        <f>ROUND(I243*H243,2)</f>
        <v>0</v>
      </c>
      <c r="BL243" s="18" t="s">
        <v>217</v>
      </c>
      <c r="BM243" s="210" t="s">
        <v>1032</v>
      </c>
    </row>
    <row r="244" s="2" customFormat="1">
      <c r="A244" s="40"/>
      <c r="B244" s="41"/>
      <c r="C244" s="42"/>
      <c r="D244" s="212" t="s">
        <v>220</v>
      </c>
      <c r="E244" s="42"/>
      <c r="F244" s="213" t="s">
        <v>1033</v>
      </c>
      <c r="G244" s="42"/>
      <c r="H244" s="42"/>
      <c r="I244" s="214"/>
      <c r="J244" s="42"/>
      <c r="K244" s="42"/>
      <c r="L244" s="46"/>
      <c r="M244" s="215"/>
      <c r="N244" s="216"/>
      <c r="O244" s="87"/>
      <c r="P244" s="87"/>
      <c r="Q244" s="87"/>
      <c r="R244" s="87"/>
      <c r="S244" s="87"/>
      <c r="T244" s="87"/>
      <c r="U244" s="88"/>
      <c r="V244" s="40"/>
      <c r="W244" s="40"/>
      <c r="X244" s="40"/>
      <c r="Y244" s="40"/>
      <c r="Z244" s="40"/>
      <c r="AA244" s="40"/>
      <c r="AB244" s="40"/>
      <c r="AC244" s="40"/>
      <c r="AD244" s="40"/>
      <c r="AE244" s="40"/>
      <c r="AT244" s="18" t="s">
        <v>220</v>
      </c>
      <c r="AU244" s="18" t="s">
        <v>89</v>
      </c>
    </row>
    <row r="245" s="2" customFormat="1" ht="44.25" customHeight="1">
      <c r="A245" s="40"/>
      <c r="B245" s="41"/>
      <c r="C245" s="199" t="s">
        <v>537</v>
      </c>
      <c r="D245" s="199" t="s">
        <v>212</v>
      </c>
      <c r="E245" s="200" t="s">
        <v>271</v>
      </c>
      <c r="F245" s="201" t="s">
        <v>272</v>
      </c>
      <c r="G245" s="202" t="s">
        <v>273</v>
      </c>
      <c r="H245" s="203">
        <v>162</v>
      </c>
      <c r="I245" s="204"/>
      <c r="J245" s="205">
        <f>ROUND(I245*H245,2)</f>
        <v>0</v>
      </c>
      <c r="K245" s="201" t="s">
        <v>216</v>
      </c>
      <c r="L245" s="46"/>
      <c r="M245" s="206" t="s">
        <v>39</v>
      </c>
      <c r="N245" s="207" t="s">
        <v>53</v>
      </c>
      <c r="O245" s="87"/>
      <c r="P245" s="208">
        <f>O245*H245</f>
        <v>0</v>
      </c>
      <c r="Q245" s="208">
        <v>0</v>
      </c>
      <c r="R245" s="208">
        <f>Q245*H245</f>
        <v>0</v>
      </c>
      <c r="S245" s="208">
        <v>0</v>
      </c>
      <c r="T245" s="208">
        <f>S245*H245</f>
        <v>0</v>
      </c>
      <c r="U245" s="209" t="s">
        <v>39</v>
      </c>
      <c r="V245" s="40"/>
      <c r="W245" s="40"/>
      <c r="X245" s="40"/>
      <c r="Y245" s="40"/>
      <c r="Z245" s="40"/>
      <c r="AA245" s="40"/>
      <c r="AB245" s="40"/>
      <c r="AC245" s="40"/>
      <c r="AD245" s="40"/>
      <c r="AE245" s="40"/>
      <c r="AR245" s="210" t="s">
        <v>217</v>
      </c>
      <c r="AT245" s="210" t="s">
        <v>212</v>
      </c>
      <c r="AU245" s="210" t="s">
        <v>89</v>
      </c>
      <c r="AY245" s="18" t="s">
        <v>218</v>
      </c>
      <c r="BE245" s="211">
        <f>IF(N245="základní",J245,0)</f>
        <v>0</v>
      </c>
      <c r="BF245" s="211">
        <f>IF(N245="snížená",J245,0)</f>
        <v>0</v>
      </c>
      <c r="BG245" s="211">
        <f>IF(N245="zákl. přenesená",J245,0)</f>
        <v>0</v>
      </c>
      <c r="BH245" s="211">
        <f>IF(N245="sníž. přenesená",J245,0)</f>
        <v>0</v>
      </c>
      <c r="BI245" s="211">
        <f>IF(N245="nulová",J245,0)</f>
        <v>0</v>
      </c>
      <c r="BJ245" s="18" t="s">
        <v>217</v>
      </c>
      <c r="BK245" s="211">
        <f>ROUND(I245*H245,2)</f>
        <v>0</v>
      </c>
      <c r="BL245" s="18" t="s">
        <v>217</v>
      </c>
      <c r="BM245" s="210" t="s">
        <v>1034</v>
      </c>
    </row>
    <row r="246" s="2" customFormat="1">
      <c r="A246" s="40"/>
      <c r="B246" s="41"/>
      <c r="C246" s="42"/>
      <c r="D246" s="212" t="s">
        <v>220</v>
      </c>
      <c r="E246" s="42"/>
      <c r="F246" s="213" t="s">
        <v>275</v>
      </c>
      <c r="G246" s="42"/>
      <c r="H246" s="42"/>
      <c r="I246" s="214"/>
      <c r="J246" s="42"/>
      <c r="K246" s="42"/>
      <c r="L246" s="46"/>
      <c r="M246" s="215"/>
      <c r="N246" s="216"/>
      <c r="O246" s="87"/>
      <c r="P246" s="87"/>
      <c r="Q246" s="87"/>
      <c r="R246" s="87"/>
      <c r="S246" s="87"/>
      <c r="T246" s="87"/>
      <c r="U246" s="88"/>
      <c r="V246" s="40"/>
      <c r="W246" s="40"/>
      <c r="X246" s="40"/>
      <c r="Y246" s="40"/>
      <c r="Z246" s="40"/>
      <c r="AA246" s="40"/>
      <c r="AB246" s="40"/>
      <c r="AC246" s="40"/>
      <c r="AD246" s="40"/>
      <c r="AE246" s="40"/>
      <c r="AT246" s="18" t="s">
        <v>220</v>
      </c>
      <c r="AU246" s="18" t="s">
        <v>89</v>
      </c>
    </row>
    <row r="247" s="2" customFormat="1">
      <c r="A247" s="40"/>
      <c r="B247" s="41"/>
      <c r="C247" s="42"/>
      <c r="D247" s="212" t="s">
        <v>234</v>
      </c>
      <c r="E247" s="42"/>
      <c r="F247" s="239" t="s">
        <v>276</v>
      </c>
      <c r="G247" s="42"/>
      <c r="H247" s="42"/>
      <c r="I247" s="214"/>
      <c r="J247" s="42"/>
      <c r="K247" s="42"/>
      <c r="L247" s="46"/>
      <c r="M247" s="215"/>
      <c r="N247" s="216"/>
      <c r="O247" s="87"/>
      <c r="P247" s="87"/>
      <c r="Q247" s="87"/>
      <c r="R247" s="87"/>
      <c r="S247" s="87"/>
      <c r="T247" s="87"/>
      <c r="U247" s="88"/>
      <c r="V247" s="40"/>
      <c r="W247" s="40"/>
      <c r="X247" s="40"/>
      <c r="Y247" s="40"/>
      <c r="Z247" s="40"/>
      <c r="AA247" s="40"/>
      <c r="AB247" s="40"/>
      <c r="AC247" s="40"/>
      <c r="AD247" s="40"/>
      <c r="AE247" s="40"/>
      <c r="AT247" s="18" t="s">
        <v>234</v>
      </c>
      <c r="AU247" s="18" t="s">
        <v>89</v>
      </c>
    </row>
    <row r="248" s="12" customFormat="1">
      <c r="A248" s="12"/>
      <c r="B248" s="217"/>
      <c r="C248" s="218"/>
      <c r="D248" s="212" t="s">
        <v>222</v>
      </c>
      <c r="E248" s="219" t="s">
        <v>39</v>
      </c>
      <c r="F248" s="220" t="s">
        <v>1035</v>
      </c>
      <c r="G248" s="218"/>
      <c r="H248" s="221">
        <v>162</v>
      </c>
      <c r="I248" s="222"/>
      <c r="J248" s="218"/>
      <c r="K248" s="218"/>
      <c r="L248" s="223"/>
      <c r="M248" s="224"/>
      <c r="N248" s="225"/>
      <c r="O248" s="225"/>
      <c r="P248" s="225"/>
      <c r="Q248" s="225"/>
      <c r="R248" s="225"/>
      <c r="S248" s="225"/>
      <c r="T248" s="225"/>
      <c r="U248" s="226"/>
      <c r="V248" s="12"/>
      <c r="W248" s="12"/>
      <c r="X248" s="12"/>
      <c r="Y248" s="12"/>
      <c r="Z248" s="12"/>
      <c r="AA248" s="12"/>
      <c r="AB248" s="12"/>
      <c r="AC248" s="12"/>
      <c r="AD248" s="12"/>
      <c r="AE248" s="12"/>
      <c r="AT248" s="227" t="s">
        <v>222</v>
      </c>
      <c r="AU248" s="227" t="s">
        <v>89</v>
      </c>
      <c r="AV248" s="12" t="s">
        <v>89</v>
      </c>
      <c r="AW248" s="12" t="s">
        <v>41</v>
      </c>
      <c r="AX248" s="12" t="s">
        <v>80</v>
      </c>
      <c r="AY248" s="227" t="s">
        <v>218</v>
      </c>
    </row>
    <row r="249" s="13" customFormat="1">
      <c r="A249" s="13"/>
      <c r="B249" s="228"/>
      <c r="C249" s="229"/>
      <c r="D249" s="212" t="s">
        <v>222</v>
      </c>
      <c r="E249" s="230" t="s">
        <v>39</v>
      </c>
      <c r="F249" s="231" t="s">
        <v>224</v>
      </c>
      <c r="G249" s="229"/>
      <c r="H249" s="232">
        <v>162</v>
      </c>
      <c r="I249" s="233"/>
      <c r="J249" s="229"/>
      <c r="K249" s="229"/>
      <c r="L249" s="234"/>
      <c r="M249" s="235"/>
      <c r="N249" s="236"/>
      <c r="O249" s="236"/>
      <c r="P249" s="236"/>
      <c r="Q249" s="236"/>
      <c r="R249" s="236"/>
      <c r="S249" s="236"/>
      <c r="T249" s="236"/>
      <c r="U249" s="237"/>
      <c r="V249" s="13"/>
      <c r="W249" s="13"/>
      <c r="X249" s="13"/>
      <c r="Y249" s="13"/>
      <c r="Z249" s="13"/>
      <c r="AA249" s="13"/>
      <c r="AB249" s="13"/>
      <c r="AC249" s="13"/>
      <c r="AD249" s="13"/>
      <c r="AE249" s="13"/>
      <c r="AT249" s="238" t="s">
        <v>222</v>
      </c>
      <c r="AU249" s="238" t="s">
        <v>89</v>
      </c>
      <c r="AV249" s="13" t="s">
        <v>217</v>
      </c>
      <c r="AW249" s="13" t="s">
        <v>41</v>
      </c>
      <c r="AX249" s="13" t="s">
        <v>87</v>
      </c>
      <c r="AY249" s="238" t="s">
        <v>218</v>
      </c>
    </row>
    <row r="250" s="2" customFormat="1">
      <c r="A250" s="40"/>
      <c r="B250" s="41"/>
      <c r="C250" s="199" t="s">
        <v>269</v>
      </c>
      <c r="D250" s="199" t="s">
        <v>212</v>
      </c>
      <c r="E250" s="200" t="s">
        <v>1036</v>
      </c>
      <c r="F250" s="201" t="s">
        <v>1037</v>
      </c>
      <c r="G250" s="202" t="s">
        <v>273</v>
      </c>
      <c r="H250" s="203">
        <v>383.24000000000001</v>
      </c>
      <c r="I250" s="204"/>
      <c r="J250" s="205">
        <f>ROUND(I250*H250,2)</f>
        <v>0</v>
      </c>
      <c r="K250" s="201" t="s">
        <v>216</v>
      </c>
      <c r="L250" s="46"/>
      <c r="M250" s="206" t="s">
        <v>39</v>
      </c>
      <c r="N250" s="207" t="s">
        <v>53</v>
      </c>
      <c r="O250" s="87"/>
      <c r="P250" s="208">
        <f>O250*H250</f>
        <v>0</v>
      </c>
      <c r="Q250" s="208">
        <v>0</v>
      </c>
      <c r="R250" s="208">
        <f>Q250*H250</f>
        <v>0</v>
      </c>
      <c r="S250" s="208">
        <v>0</v>
      </c>
      <c r="T250" s="208">
        <f>S250*H250</f>
        <v>0</v>
      </c>
      <c r="U250" s="209" t="s">
        <v>39</v>
      </c>
      <c r="V250" s="40"/>
      <c r="W250" s="40"/>
      <c r="X250" s="40"/>
      <c r="Y250" s="40"/>
      <c r="Z250" s="40"/>
      <c r="AA250" s="40"/>
      <c r="AB250" s="40"/>
      <c r="AC250" s="40"/>
      <c r="AD250" s="40"/>
      <c r="AE250" s="40"/>
      <c r="AR250" s="210" t="s">
        <v>217</v>
      </c>
      <c r="AT250" s="210" t="s">
        <v>212</v>
      </c>
      <c r="AU250" s="210" t="s">
        <v>89</v>
      </c>
      <c r="AY250" s="18" t="s">
        <v>218</v>
      </c>
      <c r="BE250" s="211">
        <f>IF(N250="základní",J250,0)</f>
        <v>0</v>
      </c>
      <c r="BF250" s="211">
        <f>IF(N250="snížená",J250,0)</f>
        <v>0</v>
      </c>
      <c r="BG250" s="211">
        <f>IF(N250="zákl. přenesená",J250,0)</f>
        <v>0</v>
      </c>
      <c r="BH250" s="211">
        <f>IF(N250="sníž. přenesená",J250,0)</f>
        <v>0</v>
      </c>
      <c r="BI250" s="211">
        <f>IF(N250="nulová",J250,0)</f>
        <v>0</v>
      </c>
      <c r="BJ250" s="18" t="s">
        <v>217</v>
      </c>
      <c r="BK250" s="211">
        <f>ROUND(I250*H250,2)</f>
        <v>0</v>
      </c>
      <c r="BL250" s="18" t="s">
        <v>217</v>
      </c>
      <c r="BM250" s="210" t="s">
        <v>1038</v>
      </c>
    </row>
    <row r="251" s="2" customFormat="1">
      <c r="A251" s="40"/>
      <c r="B251" s="41"/>
      <c r="C251" s="42"/>
      <c r="D251" s="212" t="s">
        <v>220</v>
      </c>
      <c r="E251" s="42"/>
      <c r="F251" s="213" t="s">
        <v>1039</v>
      </c>
      <c r="G251" s="42"/>
      <c r="H251" s="42"/>
      <c r="I251" s="214"/>
      <c r="J251" s="42"/>
      <c r="K251" s="42"/>
      <c r="L251" s="46"/>
      <c r="M251" s="215"/>
      <c r="N251" s="216"/>
      <c r="O251" s="87"/>
      <c r="P251" s="87"/>
      <c r="Q251" s="87"/>
      <c r="R251" s="87"/>
      <c r="S251" s="87"/>
      <c r="T251" s="87"/>
      <c r="U251" s="88"/>
      <c r="V251" s="40"/>
      <c r="W251" s="40"/>
      <c r="X251" s="40"/>
      <c r="Y251" s="40"/>
      <c r="Z251" s="40"/>
      <c r="AA251" s="40"/>
      <c r="AB251" s="40"/>
      <c r="AC251" s="40"/>
      <c r="AD251" s="40"/>
      <c r="AE251" s="40"/>
      <c r="AT251" s="18" t="s">
        <v>220</v>
      </c>
      <c r="AU251" s="18" t="s">
        <v>89</v>
      </c>
    </row>
    <row r="252" s="2" customFormat="1">
      <c r="A252" s="40"/>
      <c r="B252" s="41"/>
      <c r="C252" s="42"/>
      <c r="D252" s="212" t="s">
        <v>234</v>
      </c>
      <c r="E252" s="42"/>
      <c r="F252" s="239" t="s">
        <v>938</v>
      </c>
      <c r="G252" s="42"/>
      <c r="H252" s="42"/>
      <c r="I252" s="214"/>
      <c r="J252" s="42"/>
      <c r="K252" s="42"/>
      <c r="L252" s="46"/>
      <c r="M252" s="215"/>
      <c r="N252" s="216"/>
      <c r="O252" s="87"/>
      <c r="P252" s="87"/>
      <c r="Q252" s="87"/>
      <c r="R252" s="87"/>
      <c r="S252" s="87"/>
      <c r="T252" s="87"/>
      <c r="U252" s="88"/>
      <c r="V252" s="40"/>
      <c r="W252" s="40"/>
      <c r="X252" s="40"/>
      <c r="Y252" s="40"/>
      <c r="Z252" s="40"/>
      <c r="AA252" s="40"/>
      <c r="AB252" s="40"/>
      <c r="AC252" s="40"/>
      <c r="AD252" s="40"/>
      <c r="AE252" s="40"/>
      <c r="AT252" s="18" t="s">
        <v>234</v>
      </c>
      <c r="AU252" s="18" t="s">
        <v>89</v>
      </c>
    </row>
    <row r="253" s="12" customFormat="1">
      <c r="A253" s="12"/>
      <c r="B253" s="217"/>
      <c r="C253" s="218"/>
      <c r="D253" s="212" t="s">
        <v>222</v>
      </c>
      <c r="E253" s="219" t="s">
        <v>39</v>
      </c>
      <c r="F253" s="220" t="s">
        <v>859</v>
      </c>
      <c r="G253" s="218"/>
      <c r="H253" s="221">
        <v>383.24000000000001</v>
      </c>
      <c r="I253" s="222"/>
      <c r="J253" s="218"/>
      <c r="K253" s="218"/>
      <c r="L253" s="223"/>
      <c r="M253" s="224"/>
      <c r="N253" s="225"/>
      <c r="O253" s="225"/>
      <c r="P253" s="225"/>
      <c r="Q253" s="225"/>
      <c r="R253" s="225"/>
      <c r="S253" s="225"/>
      <c r="T253" s="225"/>
      <c r="U253" s="226"/>
      <c r="V253" s="12"/>
      <c r="W253" s="12"/>
      <c r="X253" s="12"/>
      <c r="Y253" s="12"/>
      <c r="Z253" s="12"/>
      <c r="AA253" s="12"/>
      <c r="AB253" s="12"/>
      <c r="AC253" s="12"/>
      <c r="AD253" s="12"/>
      <c r="AE253" s="12"/>
      <c r="AT253" s="227" t="s">
        <v>222</v>
      </c>
      <c r="AU253" s="227" t="s">
        <v>89</v>
      </c>
      <c r="AV253" s="12" t="s">
        <v>89</v>
      </c>
      <c r="AW253" s="12" t="s">
        <v>41</v>
      </c>
      <c r="AX253" s="12" t="s">
        <v>80</v>
      </c>
      <c r="AY253" s="227" t="s">
        <v>218</v>
      </c>
    </row>
    <row r="254" s="13" customFormat="1">
      <c r="A254" s="13"/>
      <c r="B254" s="228"/>
      <c r="C254" s="229"/>
      <c r="D254" s="212" t="s">
        <v>222</v>
      </c>
      <c r="E254" s="230" t="s">
        <v>39</v>
      </c>
      <c r="F254" s="231" t="s">
        <v>224</v>
      </c>
      <c r="G254" s="229"/>
      <c r="H254" s="232">
        <v>383.24000000000001</v>
      </c>
      <c r="I254" s="233"/>
      <c r="J254" s="229"/>
      <c r="K254" s="229"/>
      <c r="L254" s="234"/>
      <c r="M254" s="235"/>
      <c r="N254" s="236"/>
      <c r="O254" s="236"/>
      <c r="P254" s="236"/>
      <c r="Q254" s="236"/>
      <c r="R254" s="236"/>
      <c r="S254" s="236"/>
      <c r="T254" s="236"/>
      <c r="U254" s="237"/>
      <c r="V254" s="13"/>
      <c r="W254" s="13"/>
      <c r="X254" s="13"/>
      <c r="Y254" s="13"/>
      <c r="Z254" s="13"/>
      <c r="AA254" s="13"/>
      <c r="AB254" s="13"/>
      <c r="AC254" s="13"/>
      <c r="AD254" s="13"/>
      <c r="AE254" s="13"/>
      <c r="AT254" s="238" t="s">
        <v>222</v>
      </c>
      <c r="AU254" s="238" t="s">
        <v>89</v>
      </c>
      <c r="AV254" s="13" t="s">
        <v>217</v>
      </c>
      <c r="AW254" s="13" t="s">
        <v>41</v>
      </c>
      <c r="AX254" s="13" t="s">
        <v>87</v>
      </c>
      <c r="AY254" s="238" t="s">
        <v>218</v>
      </c>
    </row>
    <row r="255" s="2" customFormat="1">
      <c r="A255" s="40"/>
      <c r="B255" s="41"/>
      <c r="C255" s="199" t="s">
        <v>543</v>
      </c>
      <c r="D255" s="199" t="s">
        <v>212</v>
      </c>
      <c r="E255" s="200" t="s">
        <v>1040</v>
      </c>
      <c r="F255" s="201" t="s">
        <v>1041</v>
      </c>
      <c r="G255" s="202" t="s">
        <v>273</v>
      </c>
      <c r="H255" s="203">
        <v>383.24000000000001</v>
      </c>
      <c r="I255" s="204"/>
      <c r="J255" s="205">
        <f>ROUND(I255*H255,2)</f>
        <v>0</v>
      </c>
      <c r="K255" s="201" t="s">
        <v>216</v>
      </c>
      <c r="L255" s="46"/>
      <c r="M255" s="206" t="s">
        <v>39</v>
      </c>
      <c r="N255" s="207" t="s">
        <v>53</v>
      </c>
      <c r="O255" s="87"/>
      <c r="P255" s="208">
        <f>O255*H255</f>
        <v>0</v>
      </c>
      <c r="Q255" s="208">
        <v>0</v>
      </c>
      <c r="R255" s="208">
        <f>Q255*H255</f>
        <v>0</v>
      </c>
      <c r="S255" s="208">
        <v>0</v>
      </c>
      <c r="T255" s="208">
        <f>S255*H255</f>
        <v>0</v>
      </c>
      <c r="U255" s="209" t="s">
        <v>39</v>
      </c>
      <c r="V255" s="40"/>
      <c r="W255" s="40"/>
      <c r="X255" s="40"/>
      <c r="Y255" s="40"/>
      <c r="Z255" s="40"/>
      <c r="AA255" s="40"/>
      <c r="AB255" s="40"/>
      <c r="AC255" s="40"/>
      <c r="AD255" s="40"/>
      <c r="AE255" s="40"/>
      <c r="AR255" s="210" t="s">
        <v>217</v>
      </c>
      <c r="AT255" s="210" t="s">
        <v>212</v>
      </c>
      <c r="AU255" s="210" t="s">
        <v>89</v>
      </c>
      <c r="AY255" s="18" t="s">
        <v>218</v>
      </c>
      <c r="BE255" s="211">
        <f>IF(N255="základní",J255,0)</f>
        <v>0</v>
      </c>
      <c r="BF255" s="211">
        <f>IF(N255="snížená",J255,0)</f>
        <v>0</v>
      </c>
      <c r="BG255" s="211">
        <f>IF(N255="zákl. přenesená",J255,0)</f>
        <v>0</v>
      </c>
      <c r="BH255" s="211">
        <f>IF(N255="sníž. přenesená",J255,0)</f>
        <v>0</v>
      </c>
      <c r="BI255" s="211">
        <f>IF(N255="nulová",J255,0)</f>
        <v>0</v>
      </c>
      <c r="BJ255" s="18" t="s">
        <v>217</v>
      </c>
      <c r="BK255" s="211">
        <f>ROUND(I255*H255,2)</f>
        <v>0</v>
      </c>
      <c r="BL255" s="18" t="s">
        <v>217</v>
      </c>
      <c r="BM255" s="210" t="s">
        <v>1042</v>
      </c>
    </row>
    <row r="256" s="2" customFormat="1">
      <c r="A256" s="40"/>
      <c r="B256" s="41"/>
      <c r="C256" s="42"/>
      <c r="D256" s="212" t="s">
        <v>220</v>
      </c>
      <c r="E256" s="42"/>
      <c r="F256" s="213" t="s">
        <v>1043</v>
      </c>
      <c r="G256" s="42"/>
      <c r="H256" s="42"/>
      <c r="I256" s="214"/>
      <c r="J256" s="42"/>
      <c r="K256" s="42"/>
      <c r="L256" s="46"/>
      <c r="M256" s="215"/>
      <c r="N256" s="216"/>
      <c r="O256" s="87"/>
      <c r="P256" s="87"/>
      <c r="Q256" s="87"/>
      <c r="R256" s="87"/>
      <c r="S256" s="87"/>
      <c r="T256" s="87"/>
      <c r="U256" s="88"/>
      <c r="V256" s="40"/>
      <c r="W256" s="40"/>
      <c r="X256" s="40"/>
      <c r="Y256" s="40"/>
      <c r="Z256" s="40"/>
      <c r="AA256" s="40"/>
      <c r="AB256" s="40"/>
      <c r="AC256" s="40"/>
      <c r="AD256" s="40"/>
      <c r="AE256" s="40"/>
      <c r="AT256" s="18" t="s">
        <v>220</v>
      </c>
      <c r="AU256" s="18" t="s">
        <v>89</v>
      </c>
    </row>
    <row r="257" s="12" customFormat="1">
      <c r="A257" s="12"/>
      <c r="B257" s="217"/>
      <c r="C257" s="218"/>
      <c r="D257" s="212" t="s">
        <v>222</v>
      </c>
      <c r="E257" s="219" t="s">
        <v>39</v>
      </c>
      <c r="F257" s="220" t="s">
        <v>859</v>
      </c>
      <c r="G257" s="218"/>
      <c r="H257" s="221">
        <v>383.24000000000001</v>
      </c>
      <c r="I257" s="222"/>
      <c r="J257" s="218"/>
      <c r="K257" s="218"/>
      <c r="L257" s="223"/>
      <c r="M257" s="224"/>
      <c r="N257" s="225"/>
      <c r="O257" s="225"/>
      <c r="P257" s="225"/>
      <c r="Q257" s="225"/>
      <c r="R257" s="225"/>
      <c r="S257" s="225"/>
      <c r="T257" s="225"/>
      <c r="U257" s="226"/>
      <c r="V257" s="12"/>
      <c r="W257" s="12"/>
      <c r="X257" s="12"/>
      <c r="Y257" s="12"/>
      <c r="Z257" s="12"/>
      <c r="AA257" s="12"/>
      <c r="AB257" s="12"/>
      <c r="AC257" s="12"/>
      <c r="AD257" s="12"/>
      <c r="AE257" s="12"/>
      <c r="AT257" s="227" t="s">
        <v>222</v>
      </c>
      <c r="AU257" s="227" t="s">
        <v>89</v>
      </c>
      <c r="AV257" s="12" t="s">
        <v>89</v>
      </c>
      <c r="AW257" s="12" t="s">
        <v>41</v>
      </c>
      <c r="AX257" s="12" t="s">
        <v>80</v>
      </c>
      <c r="AY257" s="227" t="s">
        <v>218</v>
      </c>
    </row>
    <row r="258" s="13" customFormat="1">
      <c r="A258" s="13"/>
      <c r="B258" s="228"/>
      <c r="C258" s="229"/>
      <c r="D258" s="212" t="s">
        <v>222</v>
      </c>
      <c r="E258" s="230" t="s">
        <v>39</v>
      </c>
      <c r="F258" s="231" t="s">
        <v>224</v>
      </c>
      <c r="G258" s="229"/>
      <c r="H258" s="232">
        <v>383.24000000000001</v>
      </c>
      <c r="I258" s="233"/>
      <c r="J258" s="229"/>
      <c r="K258" s="229"/>
      <c r="L258" s="234"/>
      <c r="M258" s="235"/>
      <c r="N258" s="236"/>
      <c r="O258" s="236"/>
      <c r="P258" s="236"/>
      <c r="Q258" s="236"/>
      <c r="R258" s="236"/>
      <c r="S258" s="236"/>
      <c r="T258" s="236"/>
      <c r="U258" s="237"/>
      <c r="V258" s="13"/>
      <c r="W258" s="13"/>
      <c r="X258" s="13"/>
      <c r="Y258" s="13"/>
      <c r="Z258" s="13"/>
      <c r="AA258" s="13"/>
      <c r="AB258" s="13"/>
      <c r="AC258" s="13"/>
      <c r="AD258" s="13"/>
      <c r="AE258" s="13"/>
      <c r="AT258" s="238" t="s">
        <v>222</v>
      </c>
      <c r="AU258" s="238" t="s">
        <v>89</v>
      </c>
      <c r="AV258" s="13" t="s">
        <v>217</v>
      </c>
      <c r="AW258" s="13" t="s">
        <v>41</v>
      </c>
      <c r="AX258" s="13" t="s">
        <v>87</v>
      </c>
      <c r="AY258" s="238" t="s">
        <v>218</v>
      </c>
    </row>
    <row r="259" s="2" customFormat="1">
      <c r="A259" s="40"/>
      <c r="B259" s="41"/>
      <c r="C259" s="199" t="s">
        <v>274</v>
      </c>
      <c r="D259" s="199" t="s">
        <v>212</v>
      </c>
      <c r="E259" s="200" t="s">
        <v>1044</v>
      </c>
      <c r="F259" s="201" t="s">
        <v>1045</v>
      </c>
      <c r="G259" s="202" t="s">
        <v>273</v>
      </c>
      <c r="H259" s="203">
        <v>383.24000000000001</v>
      </c>
      <c r="I259" s="204"/>
      <c r="J259" s="205">
        <f>ROUND(I259*H259,2)</f>
        <v>0</v>
      </c>
      <c r="K259" s="201" t="s">
        <v>216</v>
      </c>
      <c r="L259" s="46"/>
      <c r="M259" s="206" t="s">
        <v>39</v>
      </c>
      <c r="N259" s="207" t="s">
        <v>53</v>
      </c>
      <c r="O259" s="87"/>
      <c r="P259" s="208">
        <f>O259*H259</f>
        <v>0</v>
      </c>
      <c r="Q259" s="208">
        <v>0</v>
      </c>
      <c r="R259" s="208">
        <f>Q259*H259</f>
        <v>0</v>
      </c>
      <c r="S259" s="208">
        <v>0</v>
      </c>
      <c r="T259" s="208">
        <f>S259*H259</f>
        <v>0</v>
      </c>
      <c r="U259" s="209" t="s">
        <v>39</v>
      </c>
      <c r="V259" s="40"/>
      <c r="W259" s="40"/>
      <c r="X259" s="40"/>
      <c r="Y259" s="40"/>
      <c r="Z259" s="40"/>
      <c r="AA259" s="40"/>
      <c r="AB259" s="40"/>
      <c r="AC259" s="40"/>
      <c r="AD259" s="40"/>
      <c r="AE259" s="40"/>
      <c r="AR259" s="210" t="s">
        <v>217</v>
      </c>
      <c r="AT259" s="210" t="s">
        <v>212</v>
      </c>
      <c r="AU259" s="210" t="s">
        <v>89</v>
      </c>
      <c r="AY259" s="18" t="s">
        <v>218</v>
      </c>
      <c r="BE259" s="211">
        <f>IF(N259="základní",J259,0)</f>
        <v>0</v>
      </c>
      <c r="BF259" s="211">
        <f>IF(N259="snížená",J259,0)</f>
        <v>0</v>
      </c>
      <c r="BG259" s="211">
        <f>IF(N259="zákl. přenesená",J259,0)</f>
        <v>0</v>
      </c>
      <c r="BH259" s="211">
        <f>IF(N259="sníž. přenesená",J259,0)</f>
        <v>0</v>
      </c>
      <c r="BI259" s="211">
        <f>IF(N259="nulová",J259,0)</f>
        <v>0</v>
      </c>
      <c r="BJ259" s="18" t="s">
        <v>217</v>
      </c>
      <c r="BK259" s="211">
        <f>ROUND(I259*H259,2)</f>
        <v>0</v>
      </c>
      <c r="BL259" s="18" t="s">
        <v>217</v>
      </c>
      <c r="BM259" s="210" t="s">
        <v>1046</v>
      </c>
    </row>
    <row r="260" s="2" customFormat="1">
      <c r="A260" s="40"/>
      <c r="B260" s="41"/>
      <c r="C260" s="42"/>
      <c r="D260" s="212" t="s">
        <v>220</v>
      </c>
      <c r="E260" s="42"/>
      <c r="F260" s="213" t="s">
        <v>1047</v>
      </c>
      <c r="G260" s="42"/>
      <c r="H260" s="42"/>
      <c r="I260" s="214"/>
      <c r="J260" s="42"/>
      <c r="K260" s="42"/>
      <c r="L260" s="46"/>
      <c r="M260" s="215"/>
      <c r="N260" s="216"/>
      <c r="O260" s="87"/>
      <c r="P260" s="87"/>
      <c r="Q260" s="87"/>
      <c r="R260" s="87"/>
      <c r="S260" s="87"/>
      <c r="T260" s="87"/>
      <c r="U260" s="88"/>
      <c r="V260" s="40"/>
      <c r="W260" s="40"/>
      <c r="X260" s="40"/>
      <c r="Y260" s="40"/>
      <c r="Z260" s="40"/>
      <c r="AA260" s="40"/>
      <c r="AB260" s="40"/>
      <c r="AC260" s="40"/>
      <c r="AD260" s="40"/>
      <c r="AE260" s="40"/>
      <c r="AT260" s="18" t="s">
        <v>220</v>
      </c>
      <c r="AU260" s="18" t="s">
        <v>89</v>
      </c>
    </row>
    <row r="261" s="12" customFormat="1">
      <c r="A261" s="12"/>
      <c r="B261" s="217"/>
      <c r="C261" s="218"/>
      <c r="D261" s="212" t="s">
        <v>222</v>
      </c>
      <c r="E261" s="219" t="s">
        <v>39</v>
      </c>
      <c r="F261" s="220" t="s">
        <v>859</v>
      </c>
      <c r="G261" s="218"/>
      <c r="H261" s="221">
        <v>383.24000000000001</v>
      </c>
      <c r="I261" s="222"/>
      <c r="J261" s="218"/>
      <c r="K261" s="218"/>
      <c r="L261" s="223"/>
      <c r="M261" s="224"/>
      <c r="N261" s="225"/>
      <c r="O261" s="225"/>
      <c r="P261" s="225"/>
      <c r="Q261" s="225"/>
      <c r="R261" s="225"/>
      <c r="S261" s="225"/>
      <c r="T261" s="225"/>
      <c r="U261" s="226"/>
      <c r="V261" s="12"/>
      <c r="W261" s="12"/>
      <c r="X261" s="12"/>
      <c r="Y261" s="12"/>
      <c r="Z261" s="12"/>
      <c r="AA261" s="12"/>
      <c r="AB261" s="12"/>
      <c r="AC261" s="12"/>
      <c r="AD261" s="12"/>
      <c r="AE261" s="12"/>
      <c r="AT261" s="227" t="s">
        <v>222</v>
      </c>
      <c r="AU261" s="227" t="s">
        <v>89</v>
      </c>
      <c r="AV261" s="12" t="s">
        <v>89</v>
      </c>
      <c r="AW261" s="12" t="s">
        <v>41</v>
      </c>
      <c r="AX261" s="12" t="s">
        <v>80</v>
      </c>
      <c r="AY261" s="227" t="s">
        <v>218</v>
      </c>
    </row>
    <row r="262" s="13" customFormat="1">
      <c r="A262" s="13"/>
      <c r="B262" s="228"/>
      <c r="C262" s="229"/>
      <c r="D262" s="212" t="s">
        <v>222</v>
      </c>
      <c r="E262" s="230" t="s">
        <v>39</v>
      </c>
      <c r="F262" s="231" t="s">
        <v>224</v>
      </c>
      <c r="G262" s="229"/>
      <c r="H262" s="232">
        <v>383.24000000000001</v>
      </c>
      <c r="I262" s="233"/>
      <c r="J262" s="229"/>
      <c r="K262" s="229"/>
      <c r="L262" s="234"/>
      <c r="M262" s="235"/>
      <c r="N262" s="236"/>
      <c r="O262" s="236"/>
      <c r="P262" s="236"/>
      <c r="Q262" s="236"/>
      <c r="R262" s="236"/>
      <c r="S262" s="236"/>
      <c r="T262" s="236"/>
      <c r="U262" s="237"/>
      <c r="V262" s="13"/>
      <c r="W262" s="13"/>
      <c r="X262" s="13"/>
      <c r="Y262" s="13"/>
      <c r="Z262" s="13"/>
      <c r="AA262" s="13"/>
      <c r="AB262" s="13"/>
      <c r="AC262" s="13"/>
      <c r="AD262" s="13"/>
      <c r="AE262" s="13"/>
      <c r="AT262" s="238" t="s">
        <v>222</v>
      </c>
      <c r="AU262" s="238" t="s">
        <v>89</v>
      </c>
      <c r="AV262" s="13" t="s">
        <v>217</v>
      </c>
      <c r="AW262" s="13" t="s">
        <v>41</v>
      </c>
      <c r="AX262" s="13" t="s">
        <v>87</v>
      </c>
      <c r="AY262" s="238" t="s">
        <v>218</v>
      </c>
    </row>
    <row r="263" s="2" customFormat="1" ht="16.5" customHeight="1">
      <c r="A263" s="40"/>
      <c r="B263" s="41"/>
      <c r="C263" s="199" t="s">
        <v>552</v>
      </c>
      <c r="D263" s="199" t="s">
        <v>212</v>
      </c>
      <c r="E263" s="200" t="s">
        <v>1048</v>
      </c>
      <c r="F263" s="201" t="s">
        <v>1049</v>
      </c>
      <c r="G263" s="202" t="s">
        <v>239</v>
      </c>
      <c r="H263" s="203">
        <v>29</v>
      </c>
      <c r="I263" s="204"/>
      <c r="J263" s="205">
        <f>ROUND(I263*H263,2)</f>
        <v>0</v>
      </c>
      <c r="K263" s="201" t="s">
        <v>216</v>
      </c>
      <c r="L263" s="46"/>
      <c r="M263" s="206" t="s">
        <v>39</v>
      </c>
      <c r="N263" s="207" t="s">
        <v>53</v>
      </c>
      <c r="O263" s="87"/>
      <c r="P263" s="208">
        <f>O263*H263</f>
        <v>0</v>
      </c>
      <c r="Q263" s="208">
        <v>0</v>
      </c>
      <c r="R263" s="208">
        <f>Q263*H263</f>
        <v>0</v>
      </c>
      <c r="S263" s="208">
        <v>0</v>
      </c>
      <c r="T263" s="208">
        <f>S263*H263</f>
        <v>0</v>
      </c>
      <c r="U263" s="209" t="s">
        <v>39</v>
      </c>
      <c r="V263" s="40"/>
      <c r="W263" s="40"/>
      <c r="X263" s="40"/>
      <c r="Y263" s="40"/>
      <c r="Z263" s="40"/>
      <c r="AA263" s="40"/>
      <c r="AB263" s="40"/>
      <c r="AC263" s="40"/>
      <c r="AD263" s="40"/>
      <c r="AE263" s="40"/>
      <c r="AR263" s="210" t="s">
        <v>217</v>
      </c>
      <c r="AT263" s="210" t="s">
        <v>212</v>
      </c>
      <c r="AU263" s="210" t="s">
        <v>89</v>
      </c>
      <c r="AY263" s="18" t="s">
        <v>218</v>
      </c>
      <c r="BE263" s="211">
        <f>IF(N263="základní",J263,0)</f>
        <v>0</v>
      </c>
      <c r="BF263" s="211">
        <f>IF(N263="snížená",J263,0)</f>
        <v>0</v>
      </c>
      <c r="BG263" s="211">
        <f>IF(N263="zákl. přenesená",J263,0)</f>
        <v>0</v>
      </c>
      <c r="BH263" s="211">
        <f>IF(N263="sníž. přenesená",J263,0)</f>
        <v>0</v>
      </c>
      <c r="BI263" s="211">
        <f>IF(N263="nulová",J263,0)</f>
        <v>0</v>
      </c>
      <c r="BJ263" s="18" t="s">
        <v>217</v>
      </c>
      <c r="BK263" s="211">
        <f>ROUND(I263*H263,2)</f>
        <v>0</v>
      </c>
      <c r="BL263" s="18" t="s">
        <v>217</v>
      </c>
      <c r="BM263" s="210" t="s">
        <v>1050</v>
      </c>
    </row>
    <row r="264" s="2" customFormat="1">
      <c r="A264" s="40"/>
      <c r="B264" s="41"/>
      <c r="C264" s="42"/>
      <c r="D264" s="212" t="s">
        <v>220</v>
      </c>
      <c r="E264" s="42"/>
      <c r="F264" s="213" t="s">
        <v>1051</v>
      </c>
      <c r="G264" s="42"/>
      <c r="H264" s="42"/>
      <c r="I264" s="214"/>
      <c r="J264" s="42"/>
      <c r="K264" s="42"/>
      <c r="L264" s="46"/>
      <c r="M264" s="215"/>
      <c r="N264" s="216"/>
      <c r="O264" s="87"/>
      <c r="P264" s="87"/>
      <c r="Q264" s="87"/>
      <c r="R264" s="87"/>
      <c r="S264" s="87"/>
      <c r="T264" s="87"/>
      <c r="U264" s="88"/>
      <c r="V264" s="40"/>
      <c r="W264" s="40"/>
      <c r="X264" s="40"/>
      <c r="Y264" s="40"/>
      <c r="Z264" s="40"/>
      <c r="AA264" s="40"/>
      <c r="AB264" s="40"/>
      <c r="AC264" s="40"/>
      <c r="AD264" s="40"/>
      <c r="AE264" s="40"/>
      <c r="AT264" s="18" t="s">
        <v>220</v>
      </c>
      <c r="AU264" s="18" t="s">
        <v>89</v>
      </c>
    </row>
    <row r="265" s="12" customFormat="1">
      <c r="A265" s="12"/>
      <c r="B265" s="217"/>
      <c r="C265" s="218"/>
      <c r="D265" s="212" t="s">
        <v>222</v>
      </c>
      <c r="E265" s="219" t="s">
        <v>39</v>
      </c>
      <c r="F265" s="220" t="s">
        <v>1052</v>
      </c>
      <c r="G265" s="218"/>
      <c r="H265" s="221">
        <v>29</v>
      </c>
      <c r="I265" s="222"/>
      <c r="J265" s="218"/>
      <c r="K265" s="218"/>
      <c r="L265" s="223"/>
      <c r="M265" s="224"/>
      <c r="N265" s="225"/>
      <c r="O265" s="225"/>
      <c r="P265" s="225"/>
      <c r="Q265" s="225"/>
      <c r="R265" s="225"/>
      <c r="S265" s="225"/>
      <c r="T265" s="225"/>
      <c r="U265" s="226"/>
      <c r="V265" s="12"/>
      <c r="W265" s="12"/>
      <c r="X265" s="12"/>
      <c r="Y265" s="12"/>
      <c r="Z265" s="12"/>
      <c r="AA265" s="12"/>
      <c r="AB265" s="12"/>
      <c r="AC265" s="12"/>
      <c r="AD265" s="12"/>
      <c r="AE265" s="12"/>
      <c r="AT265" s="227" t="s">
        <v>222</v>
      </c>
      <c r="AU265" s="227" t="s">
        <v>89</v>
      </c>
      <c r="AV265" s="12" t="s">
        <v>89</v>
      </c>
      <c r="AW265" s="12" t="s">
        <v>41</v>
      </c>
      <c r="AX265" s="12" t="s">
        <v>80</v>
      </c>
      <c r="AY265" s="227" t="s">
        <v>218</v>
      </c>
    </row>
    <row r="266" s="13" customFormat="1">
      <c r="A266" s="13"/>
      <c r="B266" s="228"/>
      <c r="C266" s="229"/>
      <c r="D266" s="212" t="s">
        <v>222</v>
      </c>
      <c r="E266" s="230" t="s">
        <v>39</v>
      </c>
      <c r="F266" s="231" t="s">
        <v>224</v>
      </c>
      <c r="G266" s="229"/>
      <c r="H266" s="232">
        <v>29</v>
      </c>
      <c r="I266" s="233"/>
      <c r="J266" s="229"/>
      <c r="K266" s="229"/>
      <c r="L266" s="234"/>
      <c r="M266" s="235"/>
      <c r="N266" s="236"/>
      <c r="O266" s="236"/>
      <c r="P266" s="236"/>
      <c r="Q266" s="236"/>
      <c r="R266" s="236"/>
      <c r="S266" s="236"/>
      <c r="T266" s="236"/>
      <c r="U266" s="237"/>
      <c r="V266" s="13"/>
      <c r="W266" s="13"/>
      <c r="X266" s="13"/>
      <c r="Y266" s="13"/>
      <c r="Z266" s="13"/>
      <c r="AA266" s="13"/>
      <c r="AB266" s="13"/>
      <c r="AC266" s="13"/>
      <c r="AD266" s="13"/>
      <c r="AE266" s="13"/>
      <c r="AT266" s="238" t="s">
        <v>222</v>
      </c>
      <c r="AU266" s="238" t="s">
        <v>89</v>
      </c>
      <c r="AV266" s="13" t="s">
        <v>217</v>
      </c>
      <c r="AW266" s="13" t="s">
        <v>41</v>
      </c>
      <c r="AX266" s="13" t="s">
        <v>87</v>
      </c>
      <c r="AY266" s="238" t="s">
        <v>218</v>
      </c>
    </row>
    <row r="267" s="2" customFormat="1" ht="16.5" customHeight="1">
      <c r="A267" s="40"/>
      <c r="B267" s="41"/>
      <c r="C267" s="250" t="s">
        <v>481</v>
      </c>
      <c r="D267" s="250" t="s">
        <v>313</v>
      </c>
      <c r="E267" s="251" t="s">
        <v>1053</v>
      </c>
      <c r="F267" s="252" t="s">
        <v>1054</v>
      </c>
      <c r="G267" s="253" t="s">
        <v>239</v>
      </c>
      <c r="H267" s="254">
        <v>29</v>
      </c>
      <c r="I267" s="255"/>
      <c r="J267" s="256">
        <f>ROUND(I267*H267,2)</f>
        <v>0</v>
      </c>
      <c r="K267" s="252" t="s">
        <v>216</v>
      </c>
      <c r="L267" s="257"/>
      <c r="M267" s="258" t="s">
        <v>39</v>
      </c>
      <c r="N267" s="259" t="s">
        <v>53</v>
      </c>
      <c r="O267" s="87"/>
      <c r="P267" s="208">
        <f>O267*H267</f>
        <v>0</v>
      </c>
      <c r="Q267" s="208">
        <v>0.01004</v>
      </c>
      <c r="R267" s="208">
        <f>Q267*H267</f>
        <v>0.29116000000000003</v>
      </c>
      <c r="S267" s="208">
        <v>0</v>
      </c>
      <c r="T267" s="208">
        <f>S267*H267</f>
        <v>0</v>
      </c>
      <c r="U267" s="209" t="s">
        <v>39</v>
      </c>
      <c r="V267" s="40"/>
      <c r="W267" s="40"/>
      <c r="X267" s="40"/>
      <c r="Y267" s="40"/>
      <c r="Z267" s="40"/>
      <c r="AA267" s="40"/>
      <c r="AB267" s="40"/>
      <c r="AC267" s="40"/>
      <c r="AD267" s="40"/>
      <c r="AE267" s="40"/>
      <c r="AR267" s="210" t="s">
        <v>219</v>
      </c>
      <c r="AT267" s="210" t="s">
        <v>313</v>
      </c>
      <c r="AU267" s="210" t="s">
        <v>89</v>
      </c>
      <c r="AY267" s="18" t="s">
        <v>218</v>
      </c>
      <c r="BE267" s="211">
        <f>IF(N267="základní",J267,0)</f>
        <v>0</v>
      </c>
      <c r="BF267" s="211">
        <f>IF(N267="snížená",J267,0)</f>
        <v>0</v>
      </c>
      <c r="BG267" s="211">
        <f>IF(N267="zákl. přenesená",J267,0)</f>
        <v>0</v>
      </c>
      <c r="BH267" s="211">
        <f>IF(N267="sníž. přenesená",J267,0)</f>
        <v>0</v>
      </c>
      <c r="BI267" s="211">
        <f>IF(N267="nulová",J267,0)</f>
        <v>0</v>
      </c>
      <c r="BJ267" s="18" t="s">
        <v>217</v>
      </c>
      <c r="BK267" s="211">
        <f>ROUND(I267*H267,2)</f>
        <v>0</v>
      </c>
      <c r="BL267" s="18" t="s">
        <v>217</v>
      </c>
      <c r="BM267" s="210" t="s">
        <v>1055</v>
      </c>
    </row>
    <row r="268" s="2" customFormat="1">
      <c r="A268" s="40"/>
      <c r="B268" s="41"/>
      <c r="C268" s="42"/>
      <c r="D268" s="212" t="s">
        <v>220</v>
      </c>
      <c r="E268" s="42"/>
      <c r="F268" s="213" t="s">
        <v>1054</v>
      </c>
      <c r="G268" s="42"/>
      <c r="H268" s="42"/>
      <c r="I268" s="214"/>
      <c r="J268" s="42"/>
      <c r="K268" s="42"/>
      <c r="L268" s="46"/>
      <c r="M268" s="215"/>
      <c r="N268" s="216"/>
      <c r="O268" s="87"/>
      <c r="P268" s="87"/>
      <c r="Q268" s="87"/>
      <c r="R268" s="87"/>
      <c r="S268" s="87"/>
      <c r="T268" s="87"/>
      <c r="U268" s="88"/>
      <c r="V268" s="40"/>
      <c r="W268" s="40"/>
      <c r="X268" s="40"/>
      <c r="Y268" s="40"/>
      <c r="Z268" s="40"/>
      <c r="AA268" s="40"/>
      <c r="AB268" s="40"/>
      <c r="AC268" s="40"/>
      <c r="AD268" s="40"/>
      <c r="AE268" s="40"/>
      <c r="AT268" s="18" t="s">
        <v>220</v>
      </c>
      <c r="AU268" s="18" t="s">
        <v>89</v>
      </c>
    </row>
    <row r="269" s="2" customFormat="1">
      <c r="A269" s="40"/>
      <c r="B269" s="41"/>
      <c r="C269" s="199" t="s">
        <v>559</v>
      </c>
      <c r="D269" s="199" t="s">
        <v>212</v>
      </c>
      <c r="E269" s="200" t="s">
        <v>1056</v>
      </c>
      <c r="F269" s="201" t="s">
        <v>1057</v>
      </c>
      <c r="G269" s="202" t="s">
        <v>273</v>
      </c>
      <c r="H269" s="203">
        <v>39.219999999999999</v>
      </c>
      <c r="I269" s="204"/>
      <c r="J269" s="205">
        <f>ROUND(I269*H269,2)</f>
        <v>0</v>
      </c>
      <c r="K269" s="201" t="s">
        <v>216</v>
      </c>
      <c r="L269" s="46"/>
      <c r="M269" s="206" t="s">
        <v>39</v>
      </c>
      <c r="N269" s="207" t="s">
        <v>53</v>
      </c>
      <c r="O269" s="87"/>
      <c r="P269" s="208">
        <f>O269*H269</f>
        <v>0</v>
      </c>
      <c r="Q269" s="208">
        <v>0</v>
      </c>
      <c r="R269" s="208">
        <f>Q269*H269</f>
        <v>0</v>
      </c>
      <c r="S269" s="208">
        <v>0</v>
      </c>
      <c r="T269" s="208">
        <f>S269*H269</f>
        <v>0</v>
      </c>
      <c r="U269" s="209" t="s">
        <v>39</v>
      </c>
      <c r="V269" s="40"/>
      <c r="W269" s="40"/>
      <c r="X269" s="40"/>
      <c r="Y269" s="40"/>
      <c r="Z269" s="40"/>
      <c r="AA269" s="40"/>
      <c r="AB269" s="40"/>
      <c r="AC269" s="40"/>
      <c r="AD269" s="40"/>
      <c r="AE269" s="40"/>
      <c r="AR269" s="210" t="s">
        <v>217</v>
      </c>
      <c r="AT269" s="210" t="s">
        <v>212</v>
      </c>
      <c r="AU269" s="210" t="s">
        <v>89</v>
      </c>
      <c r="AY269" s="18" t="s">
        <v>218</v>
      </c>
      <c r="BE269" s="211">
        <f>IF(N269="základní",J269,0)</f>
        <v>0</v>
      </c>
      <c r="BF269" s="211">
        <f>IF(N269="snížená",J269,0)</f>
        <v>0</v>
      </c>
      <c r="BG269" s="211">
        <f>IF(N269="zákl. přenesená",J269,0)</f>
        <v>0</v>
      </c>
      <c r="BH269" s="211">
        <f>IF(N269="sníž. přenesená",J269,0)</f>
        <v>0</v>
      </c>
      <c r="BI269" s="211">
        <f>IF(N269="nulová",J269,0)</f>
        <v>0</v>
      </c>
      <c r="BJ269" s="18" t="s">
        <v>217</v>
      </c>
      <c r="BK269" s="211">
        <f>ROUND(I269*H269,2)</f>
        <v>0</v>
      </c>
      <c r="BL269" s="18" t="s">
        <v>217</v>
      </c>
      <c r="BM269" s="210" t="s">
        <v>1058</v>
      </c>
    </row>
    <row r="270" s="2" customFormat="1">
      <c r="A270" s="40"/>
      <c r="B270" s="41"/>
      <c r="C270" s="42"/>
      <c r="D270" s="212" t="s">
        <v>220</v>
      </c>
      <c r="E270" s="42"/>
      <c r="F270" s="213" t="s">
        <v>1059</v>
      </c>
      <c r="G270" s="42"/>
      <c r="H270" s="42"/>
      <c r="I270" s="214"/>
      <c r="J270" s="42"/>
      <c r="K270" s="42"/>
      <c r="L270" s="46"/>
      <c r="M270" s="215"/>
      <c r="N270" s="216"/>
      <c r="O270" s="87"/>
      <c r="P270" s="87"/>
      <c r="Q270" s="87"/>
      <c r="R270" s="87"/>
      <c r="S270" s="87"/>
      <c r="T270" s="87"/>
      <c r="U270" s="88"/>
      <c r="V270" s="40"/>
      <c r="W270" s="40"/>
      <c r="X270" s="40"/>
      <c r="Y270" s="40"/>
      <c r="Z270" s="40"/>
      <c r="AA270" s="40"/>
      <c r="AB270" s="40"/>
      <c r="AC270" s="40"/>
      <c r="AD270" s="40"/>
      <c r="AE270" s="40"/>
      <c r="AT270" s="18" t="s">
        <v>220</v>
      </c>
      <c r="AU270" s="18" t="s">
        <v>89</v>
      </c>
    </row>
    <row r="271" s="12" customFormat="1">
      <c r="A271" s="12"/>
      <c r="B271" s="217"/>
      <c r="C271" s="218"/>
      <c r="D271" s="212" t="s">
        <v>222</v>
      </c>
      <c r="E271" s="219" t="s">
        <v>39</v>
      </c>
      <c r="F271" s="220" t="s">
        <v>866</v>
      </c>
      <c r="G271" s="218"/>
      <c r="H271" s="221">
        <v>39.219999999999999</v>
      </c>
      <c r="I271" s="222"/>
      <c r="J271" s="218"/>
      <c r="K271" s="218"/>
      <c r="L271" s="223"/>
      <c r="M271" s="224"/>
      <c r="N271" s="225"/>
      <c r="O271" s="225"/>
      <c r="P271" s="225"/>
      <c r="Q271" s="225"/>
      <c r="R271" s="225"/>
      <c r="S271" s="225"/>
      <c r="T271" s="225"/>
      <c r="U271" s="226"/>
      <c r="V271" s="12"/>
      <c r="W271" s="12"/>
      <c r="X271" s="12"/>
      <c r="Y271" s="12"/>
      <c r="Z271" s="12"/>
      <c r="AA271" s="12"/>
      <c r="AB271" s="12"/>
      <c r="AC271" s="12"/>
      <c r="AD271" s="12"/>
      <c r="AE271" s="12"/>
      <c r="AT271" s="227" t="s">
        <v>222</v>
      </c>
      <c r="AU271" s="227" t="s">
        <v>89</v>
      </c>
      <c r="AV271" s="12" t="s">
        <v>89</v>
      </c>
      <c r="AW271" s="12" t="s">
        <v>41</v>
      </c>
      <c r="AX271" s="12" t="s">
        <v>80</v>
      </c>
      <c r="AY271" s="227" t="s">
        <v>218</v>
      </c>
    </row>
    <row r="272" s="13" customFormat="1">
      <c r="A272" s="13"/>
      <c r="B272" s="228"/>
      <c r="C272" s="229"/>
      <c r="D272" s="212" t="s">
        <v>222</v>
      </c>
      <c r="E272" s="230" t="s">
        <v>39</v>
      </c>
      <c r="F272" s="231" t="s">
        <v>224</v>
      </c>
      <c r="G272" s="229"/>
      <c r="H272" s="232">
        <v>39.219999999999999</v>
      </c>
      <c r="I272" s="233"/>
      <c r="J272" s="229"/>
      <c r="K272" s="229"/>
      <c r="L272" s="234"/>
      <c r="M272" s="235"/>
      <c r="N272" s="236"/>
      <c r="O272" s="236"/>
      <c r="P272" s="236"/>
      <c r="Q272" s="236"/>
      <c r="R272" s="236"/>
      <c r="S272" s="236"/>
      <c r="T272" s="236"/>
      <c r="U272" s="237"/>
      <c r="V272" s="13"/>
      <c r="W272" s="13"/>
      <c r="X272" s="13"/>
      <c r="Y272" s="13"/>
      <c r="Z272" s="13"/>
      <c r="AA272" s="13"/>
      <c r="AB272" s="13"/>
      <c r="AC272" s="13"/>
      <c r="AD272" s="13"/>
      <c r="AE272" s="13"/>
      <c r="AT272" s="238" t="s">
        <v>222</v>
      </c>
      <c r="AU272" s="238" t="s">
        <v>89</v>
      </c>
      <c r="AV272" s="13" t="s">
        <v>217</v>
      </c>
      <c r="AW272" s="13" t="s">
        <v>41</v>
      </c>
      <c r="AX272" s="13" t="s">
        <v>87</v>
      </c>
      <c r="AY272" s="238" t="s">
        <v>218</v>
      </c>
    </row>
    <row r="273" s="2" customFormat="1">
      <c r="A273" s="40"/>
      <c r="B273" s="41"/>
      <c r="C273" s="199" t="s">
        <v>484</v>
      </c>
      <c r="D273" s="199" t="s">
        <v>212</v>
      </c>
      <c r="E273" s="200" t="s">
        <v>1060</v>
      </c>
      <c r="F273" s="201" t="s">
        <v>1061</v>
      </c>
      <c r="G273" s="202" t="s">
        <v>273</v>
      </c>
      <c r="H273" s="203">
        <v>237.03999999999999</v>
      </c>
      <c r="I273" s="204"/>
      <c r="J273" s="205">
        <f>ROUND(I273*H273,2)</f>
        <v>0</v>
      </c>
      <c r="K273" s="201" t="s">
        <v>216</v>
      </c>
      <c r="L273" s="46"/>
      <c r="M273" s="206" t="s">
        <v>39</v>
      </c>
      <c r="N273" s="207" t="s">
        <v>53</v>
      </c>
      <c r="O273" s="87"/>
      <c r="P273" s="208">
        <f>O273*H273</f>
        <v>0</v>
      </c>
      <c r="Q273" s="208">
        <v>0</v>
      </c>
      <c r="R273" s="208">
        <f>Q273*H273</f>
        <v>0</v>
      </c>
      <c r="S273" s="208">
        <v>0</v>
      </c>
      <c r="T273" s="208">
        <f>S273*H273</f>
        <v>0</v>
      </c>
      <c r="U273" s="209" t="s">
        <v>39</v>
      </c>
      <c r="V273" s="40"/>
      <c r="W273" s="40"/>
      <c r="X273" s="40"/>
      <c r="Y273" s="40"/>
      <c r="Z273" s="40"/>
      <c r="AA273" s="40"/>
      <c r="AB273" s="40"/>
      <c r="AC273" s="40"/>
      <c r="AD273" s="40"/>
      <c r="AE273" s="40"/>
      <c r="AR273" s="210" t="s">
        <v>217</v>
      </c>
      <c r="AT273" s="210" t="s">
        <v>212</v>
      </c>
      <c r="AU273" s="210" t="s">
        <v>89</v>
      </c>
      <c r="AY273" s="18" t="s">
        <v>218</v>
      </c>
      <c r="BE273" s="211">
        <f>IF(N273="základní",J273,0)</f>
        <v>0</v>
      </c>
      <c r="BF273" s="211">
        <f>IF(N273="snížená",J273,0)</f>
        <v>0</v>
      </c>
      <c r="BG273" s="211">
        <f>IF(N273="zákl. přenesená",J273,0)</f>
        <v>0</v>
      </c>
      <c r="BH273" s="211">
        <f>IF(N273="sníž. přenesená",J273,0)</f>
        <v>0</v>
      </c>
      <c r="BI273" s="211">
        <f>IF(N273="nulová",J273,0)</f>
        <v>0</v>
      </c>
      <c r="BJ273" s="18" t="s">
        <v>217</v>
      </c>
      <c r="BK273" s="211">
        <f>ROUND(I273*H273,2)</f>
        <v>0</v>
      </c>
      <c r="BL273" s="18" t="s">
        <v>217</v>
      </c>
      <c r="BM273" s="210" t="s">
        <v>1062</v>
      </c>
    </row>
    <row r="274" s="2" customFormat="1">
      <c r="A274" s="40"/>
      <c r="B274" s="41"/>
      <c r="C274" s="42"/>
      <c r="D274" s="212" t="s">
        <v>220</v>
      </c>
      <c r="E274" s="42"/>
      <c r="F274" s="213" t="s">
        <v>1063</v>
      </c>
      <c r="G274" s="42"/>
      <c r="H274" s="42"/>
      <c r="I274" s="214"/>
      <c r="J274" s="42"/>
      <c r="K274" s="42"/>
      <c r="L274" s="46"/>
      <c r="M274" s="215"/>
      <c r="N274" s="216"/>
      <c r="O274" s="87"/>
      <c r="P274" s="87"/>
      <c r="Q274" s="87"/>
      <c r="R274" s="87"/>
      <c r="S274" s="87"/>
      <c r="T274" s="87"/>
      <c r="U274" s="88"/>
      <c r="V274" s="40"/>
      <c r="W274" s="40"/>
      <c r="X274" s="40"/>
      <c r="Y274" s="40"/>
      <c r="Z274" s="40"/>
      <c r="AA274" s="40"/>
      <c r="AB274" s="40"/>
      <c r="AC274" s="40"/>
      <c r="AD274" s="40"/>
      <c r="AE274" s="40"/>
      <c r="AT274" s="18" t="s">
        <v>220</v>
      </c>
      <c r="AU274" s="18" t="s">
        <v>89</v>
      </c>
    </row>
    <row r="275" s="12" customFormat="1">
      <c r="A275" s="12"/>
      <c r="B275" s="217"/>
      <c r="C275" s="218"/>
      <c r="D275" s="212" t="s">
        <v>222</v>
      </c>
      <c r="E275" s="219" t="s">
        <v>39</v>
      </c>
      <c r="F275" s="220" t="s">
        <v>859</v>
      </c>
      <c r="G275" s="218"/>
      <c r="H275" s="221">
        <v>383.24000000000001</v>
      </c>
      <c r="I275" s="222"/>
      <c r="J275" s="218"/>
      <c r="K275" s="218"/>
      <c r="L275" s="223"/>
      <c r="M275" s="224"/>
      <c r="N275" s="225"/>
      <c r="O275" s="225"/>
      <c r="P275" s="225"/>
      <c r="Q275" s="225"/>
      <c r="R275" s="225"/>
      <c r="S275" s="225"/>
      <c r="T275" s="225"/>
      <c r="U275" s="226"/>
      <c r="V275" s="12"/>
      <c r="W275" s="12"/>
      <c r="X275" s="12"/>
      <c r="Y275" s="12"/>
      <c r="Z275" s="12"/>
      <c r="AA275" s="12"/>
      <c r="AB275" s="12"/>
      <c r="AC275" s="12"/>
      <c r="AD275" s="12"/>
      <c r="AE275" s="12"/>
      <c r="AT275" s="227" t="s">
        <v>222</v>
      </c>
      <c r="AU275" s="227" t="s">
        <v>89</v>
      </c>
      <c r="AV275" s="12" t="s">
        <v>89</v>
      </c>
      <c r="AW275" s="12" t="s">
        <v>41</v>
      </c>
      <c r="AX275" s="12" t="s">
        <v>80</v>
      </c>
      <c r="AY275" s="227" t="s">
        <v>218</v>
      </c>
    </row>
    <row r="276" s="12" customFormat="1">
      <c r="A276" s="12"/>
      <c r="B276" s="217"/>
      <c r="C276" s="218"/>
      <c r="D276" s="212" t="s">
        <v>222</v>
      </c>
      <c r="E276" s="219" t="s">
        <v>39</v>
      </c>
      <c r="F276" s="220" t="s">
        <v>1064</v>
      </c>
      <c r="G276" s="218"/>
      <c r="H276" s="221">
        <v>-39.219999999999999</v>
      </c>
      <c r="I276" s="222"/>
      <c r="J276" s="218"/>
      <c r="K276" s="218"/>
      <c r="L276" s="223"/>
      <c r="M276" s="224"/>
      <c r="N276" s="225"/>
      <c r="O276" s="225"/>
      <c r="P276" s="225"/>
      <c r="Q276" s="225"/>
      <c r="R276" s="225"/>
      <c r="S276" s="225"/>
      <c r="T276" s="225"/>
      <c r="U276" s="226"/>
      <c r="V276" s="12"/>
      <c r="W276" s="12"/>
      <c r="X276" s="12"/>
      <c r="Y276" s="12"/>
      <c r="Z276" s="12"/>
      <c r="AA276" s="12"/>
      <c r="AB276" s="12"/>
      <c r="AC276" s="12"/>
      <c r="AD276" s="12"/>
      <c r="AE276" s="12"/>
      <c r="AT276" s="227" t="s">
        <v>222</v>
      </c>
      <c r="AU276" s="227" t="s">
        <v>89</v>
      </c>
      <c r="AV276" s="12" t="s">
        <v>89</v>
      </c>
      <c r="AW276" s="12" t="s">
        <v>41</v>
      </c>
      <c r="AX276" s="12" t="s">
        <v>80</v>
      </c>
      <c r="AY276" s="227" t="s">
        <v>218</v>
      </c>
    </row>
    <row r="277" s="12" customFormat="1">
      <c r="A277" s="12"/>
      <c r="B277" s="217"/>
      <c r="C277" s="218"/>
      <c r="D277" s="212" t="s">
        <v>222</v>
      </c>
      <c r="E277" s="219" t="s">
        <v>39</v>
      </c>
      <c r="F277" s="220" t="s">
        <v>1065</v>
      </c>
      <c r="G277" s="218"/>
      <c r="H277" s="221">
        <v>-106.98</v>
      </c>
      <c r="I277" s="222"/>
      <c r="J277" s="218"/>
      <c r="K277" s="218"/>
      <c r="L277" s="223"/>
      <c r="M277" s="224"/>
      <c r="N277" s="225"/>
      <c r="O277" s="225"/>
      <c r="P277" s="225"/>
      <c r="Q277" s="225"/>
      <c r="R277" s="225"/>
      <c r="S277" s="225"/>
      <c r="T277" s="225"/>
      <c r="U277" s="226"/>
      <c r="V277" s="12"/>
      <c r="W277" s="12"/>
      <c r="X277" s="12"/>
      <c r="Y277" s="12"/>
      <c r="Z277" s="12"/>
      <c r="AA277" s="12"/>
      <c r="AB277" s="12"/>
      <c r="AC277" s="12"/>
      <c r="AD277" s="12"/>
      <c r="AE277" s="12"/>
      <c r="AT277" s="227" t="s">
        <v>222</v>
      </c>
      <c r="AU277" s="227" t="s">
        <v>89</v>
      </c>
      <c r="AV277" s="12" t="s">
        <v>89</v>
      </c>
      <c r="AW277" s="12" t="s">
        <v>41</v>
      </c>
      <c r="AX277" s="12" t="s">
        <v>80</v>
      </c>
      <c r="AY277" s="227" t="s">
        <v>218</v>
      </c>
    </row>
    <row r="278" s="13" customFormat="1">
      <c r="A278" s="13"/>
      <c r="B278" s="228"/>
      <c r="C278" s="229"/>
      <c r="D278" s="212" t="s">
        <v>222</v>
      </c>
      <c r="E278" s="230" t="s">
        <v>39</v>
      </c>
      <c r="F278" s="231" t="s">
        <v>224</v>
      </c>
      <c r="G278" s="229"/>
      <c r="H278" s="232">
        <v>237.03999999999999</v>
      </c>
      <c r="I278" s="233"/>
      <c r="J278" s="229"/>
      <c r="K278" s="229"/>
      <c r="L278" s="234"/>
      <c r="M278" s="235"/>
      <c r="N278" s="236"/>
      <c r="O278" s="236"/>
      <c r="P278" s="236"/>
      <c r="Q278" s="236"/>
      <c r="R278" s="236"/>
      <c r="S278" s="236"/>
      <c r="T278" s="236"/>
      <c r="U278" s="237"/>
      <c r="V278" s="13"/>
      <c r="W278" s="13"/>
      <c r="X278" s="13"/>
      <c r="Y278" s="13"/>
      <c r="Z278" s="13"/>
      <c r="AA278" s="13"/>
      <c r="AB278" s="13"/>
      <c r="AC278" s="13"/>
      <c r="AD278" s="13"/>
      <c r="AE278" s="13"/>
      <c r="AT278" s="238" t="s">
        <v>222</v>
      </c>
      <c r="AU278" s="238" t="s">
        <v>89</v>
      </c>
      <c r="AV278" s="13" t="s">
        <v>217</v>
      </c>
      <c r="AW278" s="13" t="s">
        <v>41</v>
      </c>
      <c r="AX278" s="13" t="s">
        <v>87</v>
      </c>
      <c r="AY278" s="238" t="s">
        <v>218</v>
      </c>
    </row>
    <row r="279" s="2" customFormat="1">
      <c r="A279" s="40"/>
      <c r="B279" s="41"/>
      <c r="C279" s="199" t="s">
        <v>567</v>
      </c>
      <c r="D279" s="199" t="s">
        <v>212</v>
      </c>
      <c r="E279" s="200" t="s">
        <v>1066</v>
      </c>
      <c r="F279" s="201" t="s">
        <v>1067</v>
      </c>
      <c r="G279" s="202" t="s">
        <v>273</v>
      </c>
      <c r="H279" s="203">
        <v>106.98</v>
      </c>
      <c r="I279" s="204"/>
      <c r="J279" s="205">
        <f>ROUND(I279*H279,2)</f>
        <v>0</v>
      </c>
      <c r="K279" s="201" t="s">
        <v>216</v>
      </c>
      <c r="L279" s="46"/>
      <c r="M279" s="206" t="s">
        <v>39</v>
      </c>
      <c r="N279" s="207" t="s">
        <v>53</v>
      </c>
      <c r="O279" s="87"/>
      <c r="P279" s="208">
        <f>O279*H279</f>
        <v>0</v>
      </c>
      <c r="Q279" s="208">
        <v>0</v>
      </c>
      <c r="R279" s="208">
        <f>Q279*H279</f>
        <v>0</v>
      </c>
      <c r="S279" s="208">
        <v>0</v>
      </c>
      <c r="T279" s="208">
        <f>S279*H279</f>
        <v>0</v>
      </c>
      <c r="U279" s="209" t="s">
        <v>39</v>
      </c>
      <c r="V279" s="40"/>
      <c r="W279" s="40"/>
      <c r="X279" s="40"/>
      <c r="Y279" s="40"/>
      <c r="Z279" s="40"/>
      <c r="AA279" s="40"/>
      <c r="AB279" s="40"/>
      <c r="AC279" s="40"/>
      <c r="AD279" s="40"/>
      <c r="AE279" s="40"/>
      <c r="AR279" s="210" t="s">
        <v>217</v>
      </c>
      <c r="AT279" s="210" t="s">
        <v>212</v>
      </c>
      <c r="AU279" s="210" t="s">
        <v>89</v>
      </c>
      <c r="AY279" s="18" t="s">
        <v>218</v>
      </c>
      <c r="BE279" s="211">
        <f>IF(N279="základní",J279,0)</f>
        <v>0</v>
      </c>
      <c r="BF279" s="211">
        <f>IF(N279="snížená",J279,0)</f>
        <v>0</v>
      </c>
      <c r="BG279" s="211">
        <f>IF(N279="zákl. přenesená",J279,0)</f>
        <v>0</v>
      </c>
      <c r="BH279" s="211">
        <f>IF(N279="sníž. přenesená",J279,0)</f>
        <v>0</v>
      </c>
      <c r="BI279" s="211">
        <f>IF(N279="nulová",J279,0)</f>
        <v>0</v>
      </c>
      <c r="BJ279" s="18" t="s">
        <v>217</v>
      </c>
      <c r="BK279" s="211">
        <f>ROUND(I279*H279,2)</f>
        <v>0</v>
      </c>
      <c r="BL279" s="18" t="s">
        <v>217</v>
      </c>
      <c r="BM279" s="210" t="s">
        <v>1068</v>
      </c>
    </row>
    <row r="280" s="2" customFormat="1">
      <c r="A280" s="40"/>
      <c r="B280" s="41"/>
      <c r="C280" s="42"/>
      <c r="D280" s="212" t="s">
        <v>220</v>
      </c>
      <c r="E280" s="42"/>
      <c r="F280" s="213" t="s">
        <v>1069</v>
      </c>
      <c r="G280" s="42"/>
      <c r="H280" s="42"/>
      <c r="I280" s="214"/>
      <c r="J280" s="42"/>
      <c r="K280" s="42"/>
      <c r="L280" s="46"/>
      <c r="M280" s="215"/>
      <c r="N280" s="216"/>
      <c r="O280" s="87"/>
      <c r="P280" s="87"/>
      <c r="Q280" s="87"/>
      <c r="R280" s="87"/>
      <c r="S280" s="87"/>
      <c r="T280" s="87"/>
      <c r="U280" s="88"/>
      <c r="V280" s="40"/>
      <c r="W280" s="40"/>
      <c r="X280" s="40"/>
      <c r="Y280" s="40"/>
      <c r="Z280" s="40"/>
      <c r="AA280" s="40"/>
      <c r="AB280" s="40"/>
      <c r="AC280" s="40"/>
      <c r="AD280" s="40"/>
      <c r="AE280" s="40"/>
      <c r="AT280" s="18" t="s">
        <v>220</v>
      </c>
      <c r="AU280" s="18" t="s">
        <v>89</v>
      </c>
    </row>
    <row r="281" s="12" customFormat="1">
      <c r="A281" s="12"/>
      <c r="B281" s="217"/>
      <c r="C281" s="218"/>
      <c r="D281" s="212" t="s">
        <v>222</v>
      </c>
      <c r="E281" s="219" t="s">
        <v>39</v>
      </c>
      <c r="F281" s="220" t="s">
        <v>863</v>
      </c>
      <c r="G281" s="218"/>
      <c r="H281" s="221">
        <v>106.98</v>
      </c>
      <c r="I281" s="222"/>
      <c r="J281" s="218"/>
      <c r="K281" s="218"/>
      <c r="L281" s="223"/>
      <c r="M281" s="224"/>
      <c r="N281" s="225"/>
      <c r="O281" s="225"/>
      <c r="P281" s="225"/>
      <c r="Q281" s="225"/>
      <c r="R281" s="225"/>
      <c r="S281" s="225"/>
      <c r="T281" s="225"/>
      <c r="U281" s="226"/>
      <c r="V281" s="12"/>
      <c r="W281" s="12"/>
      <c r="X281" s="12"/>
      <c r="Y281" s="12"/>
      <c r="Z281" s="12"/>
      <c r="AA281" s="12"/>
      <c r="AB281" s="12"/>
      <c r="AC281" s="12"/>
      <c r="AD281" s="12"/>
      <c r="AE281" s="12"/>
      <c r="AT281" s="227" t="s">
        <v>222</v>
      </c>
      <c r="AU281" s="227" t="s">
        <v>89</v>
      </c>
      <c r="AV281" s="12" t="s">
        <v>89</v>
      </c>
      <c r="AW281" s="12" t="s">
        <v>41</v>
      </c>
      <c r="AX281" s="12" t="s">
        <v>80</v>
      </c>
      <c r="AY281" s="227" t="s">
        <v>218</v>
      </c>
    </row>
    <row r="282" s="13" customFormat="1">
      <c r="A282" s="13"/>
      <c r="B282" s="228"/>
      <c r="C282" s="229"/>
      <c r="D282" s="212" t="s">
        <v>222</v>
      </c>
      <c r="E282" s="230" t="s">
        <v>39</v>
      </c>
      <c r="F282" s="231" t="s">
        <v>224</v>
      </c>
      <c r="G282" s="229"/>
      <c r="H282" s="232">
        <v>106.98</v>
      </c>
      <c r="I282" s="233"/>
      <c r="J282" s="229"/>
      <c r="K282" s="229"/>
      <c r="L282" s="234"/>
      <c r="M282" s="235"/>
      <c r="N282" s="236"/>
      <c r="O282" s="236"/>
      <c r="P282" s="236"/>
      <c r="Q282" s="236"/>
      <c r="R282" s="236"/>
      <c r="S282" s="236"/>
      <c r="T282" s="236"/>
      <c r="U282" s="237"/>
      <c r="V282" s="13"/>
      <c r="W282" s="13"/>
      <c r="X282" s="13"/>
      <c r="Y282" s="13"/>
      <c r="Z282" s="13"/>
      <c r="AA282" s="13"/>
      <c r="AB282" s="13"/>
      <c r="AC282" s="13"/>
      <c r="AD282" s="13"/>
      <c r="AE282" s="13"/>
      <c r="AT282" s="238" t="s">
        <v>222</v>
      </c>
      <c r="AU282" s="238" t="s">
        <v>89</v>
      </c>
      <c r="AV282" s="13" t="s">
        <v>217</v>
      </c>
      <c r="AW282" s="13" t="s">
        <v>41</v>
      </c>
      <c r="AX282" s="13" t="s">
        <v>87</v>
      </c>
      <c r="AY282" s="238" t="s">
        <v>218</v>
      </c>
    </row>
    <row r="283" s="2" customFormat="1">
      <c r="A283" s="40"/>
      <c r="B283" s="41"/>
      <c r="C283" s="199" t="s">
        <v>572</v>
      </c>
      <c r="D283" s="199" t="s">
        <v>212</v>
      </c>
      <c r="E283" s="200" t="s">
        <v>1070</v>
      </c>
      <c r="F283" s="201" t="s">
        <v>1071</v>
      </c>
      <c r="G283" s="202" t="s">
        <v>273</v>
      </c>
      <c r="H283" s="203">
        <v>161.36000000000001</v>
      </c>
      <c r="I283" s="204"/>
      <c r="J283" s="205">
        <f>ROUND(I283*H283,2)</f>
        <v>0</v>
      </c>
      <c r="K283" s="201" t="s">
        <v>216</v>
      </c>
      <c r="L283" s="46"/>
      <c r="M283" s="206" t="s">
        <v>39</v>
      </c>
      <c r="N283" s="207" t="s">
        <v>53</v>
      </c>
      <c r="O283" s="87"/>
      <c r="P283" s="208">
        <f>O283*H283</f>
        <v>0</v>
      </c>
      <c r="Q283" s="208">
        <v>0</v>
      </c>
      <c r="R283" s="208">
        <f>Q283*H283</f>
        <v>0</v>
      </c>
      <c r="S283" s="208">
        <v>0</v>
      </c>
      <c r="T283" s="208">
        <f>S283*H283</f>
        <v>0</v>
      </c>
      <c r="U283" s="209" t="s">
        <v>39</v>
      </c>
      <c r="V283" s="40"/>
      <c r="W283" s="40"/>
      <c r="X283" s="40"/>
      <c r="Y283" s="40"/>
      <c r="Z283" s="40"/>
      <c r="AA283" s="40"/>
      <c r="AB283" s="40"/>
      <c r="AC283" s="40"/>
      <c r="AD283" s="40"/>
      <c r="AE283" s="40"/>
      <c r="AR283" s="210" t="s">
        <v>217</v>
      </c>
      <c r="AT283" s="210" t="s">
        <v>212</v>
      </c>
      <c r="AU283" s="210" t="s">
        <v>89</v>
      </c>
      <c r="AY283" s="18" t="s">
        <v>218</v>
      </c>
      <c r="BE283" s="211">
        <f>IF(N283="základní",J283,0)</f>
        <v>0</v>
      </c>
      <c r="BF283" s="211">
        <f>IF(N283="snížená",J283,0)</f>
        <v>0</v>
      </c>
      <c r="BG283" s="211">
        <f>IF(N283="zákl. přenesená",J283,0)</f>
        <v>0</v>
      </c>
      <c r="BH283" s="211">
        <f>IF(N283="sníž. přenesená",J283,0)</f>
        <v>0</v>
      </c>
      <c r="BI283" s="211">
        <f>IF(N283="nulová",J283,0)</f>
        <v>0</v>
      </c>
      <c r="BJ283" s="18" t="s">
        <v>217</v>
      </c>
      <c r="BK283" s="211">
        <f>ROUND(I283*H283,2)</f>
        <v>0</v>
      </c>
      <c r="BL283" s="18" t="s">
        <v>217</v>
      </c>
      <c r="BM283" s="210" t="s">
        <v>1072</v>
      </c>
    </row>
    <row r="284" s="2" customFormat="1">
      <c r="A284" s="40"/>
      <c r="B284" s="41"/>
      <c r="C284" s="42"/>
      <c r="D284" s="212" t="s">
        <v>220</v>
      </c>
      <c r="E284" s="42"/>
      <c r="F284" s="213" t="s">
        <v>1073</v>
      </c>
      <c r="G284" s="42"/>
      <c r="H284" s="42"/>
      <c r="I284" s="214"/>
      <c r="J284" s="42"/>
      <c r="K284" s="42"/>
      <c r="L284" s="46"/>
      <c r="M284" s="215"/>
      <c r="N284" s="216"/>
      <c r="O284" s="87"/>
      <c r="P284" s="87"/>
      <c r="Q284" s="87"/>
      <c r="R284" s="87"/>
      <c r="S284" s="87"/>
      <c r="T284" s="87"/>
      <c r="U284" s="88"/>
      <c r="V284" s="40"/>
      <c r="W284" s="40"/>
      <c r="X284" s="40"/>
      <c r="Y284" s="40"/>
      <c r="Z284" s="40"/>
      <c r="AA284" s="40"/>
      <c r="AB284" s="40"/>
      <c r="AC284" s="40"/>
      <c r="AD284" s="40"/>
      <c r="AE284" s="40"/>
      <c r="AT284" s="18" t="s">
        <v>220</v>
      </c>
      <c r="AU284" s="18" t="s">
        <v>89</v>
      </c>
    </row>
    <row r="285" s="14" customFormat="1">
      <c r="A285" s="14"/>
      <c r="B285" s="240"/>
      <c r="C285" s="241"/>
      <c r="D285" s="212" t="s">
        <v>222</v>
      </c>
      <c r="E285" s="242" t="s">
        <v>39</v>
      </c>
      <c r="F285" s="243" t="s">
        <v>1074</v>
      </c>
      <c r="G285" s="241"/>
      <c r="H285" s="242" t="s">
        <v>39</v>
      </c>
      <c r="I285" s="244"/>
      <c r="J285" s="241"/>
      <c r="K285" s="241"/>
      <c r="L285" s="245"/>
      <c r="M285" s="246"/>
      <c r="N285" s="247"/>
      <c r="O285" s="247"/>
      <c r="P285" s="247"/>
      <c r="Q285" s="247"/>
      <c r="R285" s="247"/>
      <c r="S285" s="247"/>
      <c r="T285" s="247"/>
      <c r="U285" s="248"/>
      <c r="V285" s="14"/>
      <c r="W285" s="14"/>
      <c r="X285" s="14"/>
      <c r="Y285" s="14"/>
      <c r="Z285" s="14"/>
      <c r="AA285" s="14"/>
      <c r="AB285" s="14"/>
      <c r="AC285" s="14"/>
      <c r="AD285" s="14"/>
      <c r="AE285" s="14"/>
      <c r="AT285" s="249" t="s">
        <v>222</v>
      </c>
      <c r="AU285" s="249" t="s">
        <v>89</v>
      </c>
      <c r="AV285" s="14" t="s">
        <v>87</v>
      </c>
      <c r="AW285" s="14" t="s">
        <v>41</v>
      </c>
      <c r="AX285" s="14" t="s">
        <v>80</v>
      </c>
      <c r="AY285" s="249" t="s">
        <v>218</v>
      </c>
    </row>
    <row r="286" s="12" customFormat="1">
      <c r="A286" s="12"/>
      <c r="B286" s="217"/>
      <c r="C286" s="218"/>
      <c r="D286" s="212" t="s">
        <v>222</v>
      </c>
      <c r="E286" s="219" t="s">
        <v>39</v>
      </c>
      <c r="F286" s="220" t="s">
        <v>1075</v>
      </c>
      <c r="G286" s="218"/>
      <c r="H286" s="221">
        <v>131.36000000000001</v>
      </c>
      <c r="I286" s="222"/>
      <c r="J286" s="218"/>
      <c r="K286" s="218"/>
      <c r="L286" s="223"/>
      <c r="M286" s="224"/>
      <c r="N286" s="225"/>
      <c r="O286" s="225"/>
      <c r="P286" s="225"/>
      <c r="Q286" s="225"/>
      <c r="R286" s="225"/>
      <c r="S286" s="225"/>
      <c r="T286" s="225"/>
      <c r="U286" s="226"/>
      <c r="V286" s="12"/>
      <c r="W286" s="12"/>
      <c r="X286" s="12"/>
      <c r="Y286" s="12"/>
      <c r="Z286" s="12"/>
      <c r="AA286" s="12"/>
      <c r="AB286" s="12"/>
      <c r="AC286" s="12"/>
      <c r="AD286" s="12"/>
      <c r="AE286" s="12"/>
      <c r="AT286" s="227" t="s">
        <v>222</v>
      </c>
      <c r="AU286" s="227" t="s">
        <v>89</v>
      </c>
      <c r="AV286" s="12" t="s">
        <v>89</v>
      </c>
      <c r="AW286" s="12" t="s">
        <v>41</v>
      </c>
      <c r="AX286" s="12" t="s">
        <v>80</v>
      </c>
      <c r="AY286" s="227" t="s">
        <v>218</v>
      </c>
    </row>
    <row r="287" s="14" customFormat="1">
      <c r="A287" s="14"/>
      <c r="B287" s="240"/>
      <c r="C287" s="241"/>
      <c r="D287" s="212" t="s">
        <v>222</v>
      </c>
      <c r="E287" s="242" t="s">
        <v>39</v>
      </c>
      <c r="F287" s="243" t="s">
        <v>1076</v>
      </c>
      <c r="G287" s="241"/>
      <c r="H287" s="242" t="s">
        <v>39</v>
      </c>
      <c r="I287" s="244"/>
      <c r="J287" s="241"/>
      <c r="K287" s="241"/>
      <c r="L287" s="245"/>
      <c r="M287" s="246"/>
      <c r="N287" s="247"/>
      <c r="O287" s="247"/>
      <c r="P287" s="247"/>
      <c r="Q287" s="247"/>
      <c r="R287" s="247"/>
      <c r="S287" s="247"/>
      <c r="T287" s="247"/>
      <c r="U287" s="248"/>
      <c r="V287" s="14"/>
      <c r="W287" s="14"/>
      <c r="X287" s="14"/>
      <c r="Y287" s="14"/>
      <c r="Z287" s="14"/>
      <c r="AA287" s="14"/>
      <c r="AB287" s="14"/>
      <c r="AC287" s="14"/>
      <c r="AD287" s="14"/>
      <c r="AE287" s="14"/>
      <c r="AT287" s="249" t="s">
        <v>222</v>
      </c>
      <c r="AU287" s="249" t="s">
        <v>89</v>
      </c>
      <c r="AV287" s="14" t="s">
        <v>87</v>
      </c>
      <c r="AW287" s="14" t="s">
        <v>41</v>
      </c>
      <c r="AX287" s="14" t="s">
        <v>80</v>
      </c>
      <c r="AY287" s="249" t="s">
        <v>218</v>
      </c>
    </row>
    <row r="288" s="12" customFormat="1">
      <c r="A288" s="12"/>
      <c r="B288" s="217"/>
      <c r="C288" s="218"/>
      <c r="D288" s="212" t="s">
        <v>222</v>
      </c>
      <c r="E288" s="219" t="s">
        <v>39</v>
      </c>
      <c r="F288" s="220" t="s">
        <v>925</v>
      </c>
      <c r="G288" s="218"/>
      <c r="H288" s="221">
        <v>30</v>
      </c>
      <c r="I288" s="222"/>
      <c r="J288" s="218"/>
      <c r="K288" s="218"/>
      <c r="L288" s="223"/>
      <c r="M288" s="224"/>
      <c r="N288" s="225"/>
      <c r="O288" s="225"/>
      <c r="P288" s="225"/>
      <c r="Q288" s="225"/>
      <c r="R288" s="225"/>
      <c r="S288" s="225"/>
      <c r="T288" s="225"/>
      <c r="U288" s="226"/>
      <c r="V288" s="12"/>
      <c r="W288" s="12"/>
      <c r="X288" s="12"/>
      <c r="Y288" s="12"/>
      <c r="Z288" s="12"/>
      <c r="AA288" s="12"/>
      <c r="AB288" s="12"/>
      <c r="AC288" s="12"/>
      <c r="AD288" s="12"/>
      <c r="AE288" s="12"/>
      <c r="AT288" s="227" t="s">
        <v>222</v>
      </c>
      <c r="AU288" s="227" t="s">
        <v>89</v>
      </c>
      <c r="AV288" s="12" t="s">
        <v>89</v>
      </c>
      <c r="AW288" s="12" t="s">
        <v>41</v>
      </c>
      <c r="AX288" s="12" t="s">
        <v>80</v>
      </c>
      <c r="AY288" s="227" t="s">
        <v>218</v>
      </c>
    </row>
    <row r="289" s="13" customFormat="1">
      <c r="A289" s="13"/>
      <c r="B289" s="228"/>
      <c r="C289" s="229"/>
      <c r="D289" s="212" t="s">
        <v>222</v>
      </c>
      <c r="E289" s="230" t="s">
        <v>845</v>
      </c>
      <c r="F289" s="231" t="s">
        <v>224</v>
      </c>
      <c r="G289" s="229"/>
      <c r="H289" s="232">
        <v>161.36000000000001</v>
      </c>
      <c r="I289" s="233"/>
      <c r="J289" s="229"/>
      <c r="K289" s="229"/>
      <c r="L289" s="234"/>
      <c r="M289" s="235"/>
      <c r="N289" s="236"/>
      <c r="O289" s="236"/>
      <c r="P289" s="236"/>
      <c r="Q289" s="236"/>
      <c r="R289" s="236"/>
      <c r="S289" s="236"/>
      <c r="T289" s="236"/>
      <c r="U289" s="237"/>
      <c r="V289" s="13"/>
      <c r="W289" s="13"/>
      <c r="X289" s="13"/>
      <c r="Y289" s="13"/>
      <c r="Z289" s="13"/>
      <c r="AA289" s="13"/>
      <c r="AB289" s="13"/>
      <c r="AC289" s="13"/>
      <c r="AD289" s="13"/>
      <c r="AE289" s="13"/>
      <c r="AT289" s="238" t="s">
        <v>222</v>
      </c>
      <c r="AU289" s="238" t="s">
        <v>89</v>
      </c>
      <c r="AV289" s="13" t="s">
        <v>217</v>
      </c>
      <c r="AW289" s="13" t="s">
        <v>41</v>
      </c>
      <c r="AX289" s="13" t="s">
        <v>87</v>
      </c>
      <c r="AY289" s="238" t="s">
        <v>218</v>
      </c>
    </row>
    <row r="290" s="2" customFormat="1">
      <c r="A290" s="40"/>
      <c r="B290" s="41"/>
      <c r="C290" s="199" t="s">
        <v>577</v>
      </c>
      <c r="D290" s="199" t="s">
        <v>212</v>
      </c>
      <c r="E290" s="200" t="s">
        <v>1077</v>
      </c>
      <c r="F290" s="201" t="s">
        <v>1078</v>
      </c>
      <c r="G290" s="202" t="s">
        <v>273</v>
      </c>
      <c r="H290" s="203">
        <v>71.319999999999993</v>
      </c>
      <c r="I290" s="204"/>
      <c r="J290" s="205">
        <f>ROUND(I290*H290,2)</f>
        <v>0</v>
      </c>
      <c r="K290" s="201" t="s">
        <v>216</v>
      </c>
      <c r="L290" s="46"/>
      <c r="M290" s="206" t="s">
        <v>39</v>
      </c>
      <c r="N290" s="207" t="s">
        <v>53</v>
      </c>
      <c r="O290" s="87"/>
      <c r="P290" s="208">
        <f>O290*H290</f>
        <v>0</v>
      </c>
      <c r="Q290" s="208">
        <v>0</v>
      </c>
      <c r="R290" s="208">
        <f>Q290*H290</f>
        <v>0</v>
      </c>
      <c r="S290" s="208">
        <v>0</v>
      </c>
      <c r="T290" s="208">
        <f>S290*H290</f>
        <v>0</v>
      </c>
      <c r="U290" s="209" t="s">
        <v>39</v>
      </c>
      <c r="V290" s="40"/>
      <c r="W290" s="40"/>
      <c r="X290" s="40"/>
      <c r="Y290" s="40"/>
      <c r="Z290" s="40"/>
      <c r="AA290" s="40"/>
      <c r="AB290" s="40"/>
      <c r="AC290" s="40"/>
      <c r="AD290" s="40"/>
      <c r="AE290" s="40"/>
      <c r="AR290" s="210" t="s">
        <v>217</v>
      </c>
      <c r="AT290" s="210" t="s">
        <v>212</v>
      </c>
      <c r="AU290" s="210" t="s">
        <v>89</v>
      </c>
      <c r="AY290" s="18" t="s">
        <v>218</v>
      </c>
      <c r="BE290" s="211">
        <f>IF(N290="základní",J290,0)</f>
        <v>0</v>
      </c>
      <c r="BF290" s="211">
        <f>IF(N290="snížená",J290,0)</f>
        <v>0</v>
      </c>
      <c r="BG290" s="211">
        <f>IF(N290="zákl. přenesená",J290,0)</f>
        <v>0</v>
      </c>
      <c r="BH290" s="211">
        <f>IF(N290="sníž. přenesená",J290,0)</f>
        <v>0</v>
      </c>
      <c r="BI290" s="211">
        <f>IF(N290="nulová",J290,0)</f>
        <v>0</v>
      </c>
      <c r="BJ290" s="18" t="s">
        <v>217</v>
      </c>
      <c r="BK290" s="211">
        <f>ROUND(I290*H290,2)</f>
        <v>0</v>
      </c>
      <c r="BL290" s="18" t="s">
        <v>217</v>
      </c>
      <c r="BM290" s="210" t="s">
        <v>1079</v>
      </c>
    </row>
    <row r="291" s="2" customFormat="1">
      <c r="A291" s="40"/>
      <c r="B291" s="41"/>
      <c r="C291" s="42"/>
      <c r="D291" s="212" t="s">
        <v>220</v>
      </c>
      <c r="E291" s="42"/>
      <c r="F291" s="213" t="s">
        <v>1080</v>
      </c>
      <c r="G291" s="42"/>
      <c r="H291" s="42"/>
      <c r="I291" s="214"/>
      <c r="J291" s="42"/>
      <c r="K291" s="42"/>
      <c r="L291" s="46"/>
      <c r="M291" s="215"/>
      <c r="N291" s="216"/>
      <c r="O291" s="87"/>
      <c r="P291" s="87"/>
      <c r="Q291" s="87"/>
      <c r="R291" s="87"/>
      <c r="S291" s="87"/>
      <c r="T291" s="87"/>
      <c r="U291" s="88"/>
      <c r="V291" s="40"/>
      <c r="W291" s="40"/>
      <c r="X291" s="40"/>
      <c r="Y291" s="40"/>
      <c r="Z291" s="40"/>
      <c r="AA291" s="40"/>
      <c r="AB291" s="40"/>
      <c r="AC291" s="40"/>
      <c r="AD291" s="40"/>
      <c r="AE291" s="40"/>
      <c r="AT291" s="18" t="s">
        <v>220</v>
      </c>
      <c r="AU291" s="18" t="s">
        <v>89</v>
      </c>
    </row>
    <row r="292" s="14" customFormat="1">
      <c r="A292" s="14"/>
      <c r="B292" s="240"/>
      <c r="C292" s="241"/>
      <c r="D292" s="212" t="s">
        <v>222</v>
      </c>
      <c r="E292" s="242" t="s">
        <v>39</v>
      </c>
      <c r="F292" s="243" t="s">
        <v>1081</v>
      </c>
      <c r="G292" s="241"/>
      <c r="H292" s="242" t="s">
        <v>39</v>
      </c>
      <c r="I292" s="244"/>
      <c r="J292" s="241"/>
      <c r="K292" s="241"/>
      <c r="L292" s="245"/>
      <c r="M292" s="246"/>
      <c r="N292" s="247"/>
      <c r="O292" s="247"/>
      <c r="P292" s="247"/>
      <c r="Q292" s="247"/>
      <c r="R292" s="247"/>
      <c r="S292" s="247"/>
      <c r="T292" s="247"/>
      <c r="U292" s="248"/>
      <c r="V292" s="14"/>
      <c r="W292" s="14"/>
      <c r="X292" s="14"/>
      <c r="Y292" s="14"/>
      <c r="Z292" s="14"/>
      <c r="AA292" s="14"/>
      <c r="AB292" s="14"/>
      <c r="AC292" s="14"/>
      <c r="AD292" s="14"/>
      <c r="AE292" s="14"/>
      <c r="AT292" s="249" t="s">
        <v>222</v>
      </c>
      <c r="AU292" s="249" t="s">
        <v>89</v>
      </c>
      <c r="AV292" s="14" t="s">
        <v>87</v>
      </c>
      <c r="AW292" s="14" t="s">
        <v>41</v>
      </c>
      <c r="AX292" s="14" t="s">
        <v>80</v>
      </c>
      <c r="AY292" s="249" t="s">
        <v>218</v>
      </c>
    </row>
    <row r="293" s="12" customFormat="1">
      <c r="A293" s="12"/>
      <c r="B293" s="217"/>
      <c r="C293" s="218"/>
      <c r="D293" s="212" t="s">
        <v>222</v>
      </c>
      <c r="E293" s="219" t="s">
        <v>39</v>
      </c>
      <c r="F293" s="220" t="s">
        <v>1082</v>
      </c>
      <c r="G293" s="218"/>
      <c r="H293" s="221">
        <v>71.319999999999993</v>
      </c>
      <c r="I293" s="222"/>
      <c r="J293" s="218"/>
      <c r="K293" s="218"/>
      <c r="L293" s="223"/>
      <c r="M293" s="224"/>
      <c r="N293" s="225"/>
      <c r="O293" s="225"/>
      <c r="P293" s="225"/>
      <c r="Q293" s="225"/>
      <c r="R293" s="225"/>
      <c r="S293" s="225"/>
      <c r="T293" s="225"/>
      <c r="U293" s="226"/>
      <c r="V293" s="12"/>
      <c r="W293" s="12"/>
      <c r="X293" s="12"/>
      <c r="Y293" s="12"/>
      <c r="Z293" s="12"/>
      <c r="AA293" s="12"/>
      <c r="AB293" s="12"/>
      <c r="AC293" s="12"/>
      <c r="AD293" s="12"/>
      <c r="AE293" s="12"/>
      <c r="AT293" s="227" t="s">
        <v>222</v>
      </c>
      <c r="AU293" s="227" t="s">
        <v>89</v>
      </c>
      <c r="AV293" s="12" t="s">
        <v>89</v>
      </c>
      <c r="AW293" s="12" t="s">
        <v>41</v>
      </c>
      <c r="AX293" s="12" t="s">
        <v>80</v>
      </c>
      <c r="AY293" s="227" t="s">
        <v>218</v>
      </c>
    </row>
    <row r="294" s="13" customFormat="1">
      <c r="A294" s="13"/>
      <c r="B294" s="228"/>
      <c r="C294" s="229"/>
      <c r="D294" s="212" t="s">
        <v>222</v>
      </c>
      <c r="E294" s="230" t="s">
        <v>848</v>
      </c>
      <c r="F294" s="231" t="s">
        <v>224</v>
      </c>
      <c r="G294" s="229"/>
      <c r="H294" s="232">
        <v>71.319999999999993</v>
      </c>
      <c r="I294" s="233"/>
      <c r="J294" s="229"/>
      <c r="K294" s="229"/>
      <c r="L294" s="234"/>
      <c r="M294" s="235"/>
      <c r="N294" s="236"/>
      <c r="O294" s="236"/>
      <c r="P294" s="236"/>
      <c r="Q294" s="236"/>
      <c r="R294" s="236"/>
      <c r="S294" s="236"/>
      <c r="T294" s="236"/>
      <c r="U294" s="237"/>
      <c r="V294" s="13"/>
      <c r="W294" s="13"/>
      <c r="X294" s="13"/>
      <c r="Y294" s="13"/>
      <c r="Z294" s="13"/>
      <c r="AA294" s="13"/>
      <c r="AB294" s="13"/>
      <c r="AC294" s="13"/>
      <c r="AD294" s="13"/>
      <c r="AE294" s="13"/>
      <c r="AT294" s="238" t="s">
        <v>222</v>
      </c>
      <c r="AU294" s="238" t="s">
        <v>89</v>
      </c>
      <c r="AV294" s="13" t="s">
        <v>217</v>
      </c>
      <c r="AW294" s="13" t="s">
        <v>41</v>
      </c>
      <c r="AX294" s="13" t="s">
        <v>87</v>
      </c>
      <c r="AY294" s="238" t="s">
        <v>218</v>
      </c>
    </row>
    <row r="295" s="2" customFormat="1">
      <c r="A295" s="40"/>
      <c r="B295" s="41"/>
      <c r="C295" s="199" t="s">
        <v>487</v>
      </c>
      <c r="D295" s="199" t="s">
        <v>212</v>
      </c>
      <c r="E295" s="200" t="s">
        <v>1083</v>
      </c>
      <c r="F295" s="201" t="s">
        <v>1084</v>
      </c>
      <c r="G295" s="202" t="s">
        <v>273</v>
      </c>
      <c r="H295" s="203">
        <v>161.36000000000001</v>
      </c>
      <c r="I295" s="204"/>
      <c r="J295" s="205">
        <f>ROUND(I295*H295,2)</f>
        <v>0</v>
      </c>
      <c r="K295" s="201" t="s">
        <v>216</v>
      </c>
      <c r="L295" s="46"/>
      <c r="M295" s="206" t="s">
        <v>39</v>
      </c>
      <c r="N295" s="207" t="s">
        <v>53</v>
      </c>
      <c r="O295" s="87"/>
      <c r="P295" s="208">
        <f>O295*H295</f>
        <v>0</v>
      </c>
      <c r="Q295" s="208">
        <v>0</v>
      </c>
      <c r="R295" s="208">
        <f>Q295*H295</f>
        <v>0</v>
      </c>
      <c r="S295" s="208">
        <v>0</v>
      </c>
      <c r="T295" s="208">
        <f>S295*H295</f>
        <v>0</v>
      </c>
      <c r="U295" s="209" t="s">
        <v>39</v>
      </c>
      <c r="V295" s="40"/>
      <c r="W295" s="40"/>
      <c r="X295" s="40"/>
      <c r="Y295" s="40"/>
      <c r="Z295" s="40"/>
      <c r="AA295" s="40"/>
      <c r="AB295" s="40"/>
      <c r="AC295" s="40"/>
      <c r="AD295" s="40"/>
      <c r="AE295" s="40"/>
      <c r="AR295" s="210" t="s">
        <v>217</v>
      </c>
      <c r="AT295" s="210" t="s">
        <v>212</v>
      </c>
      <c r="AU295" s="210" t="s">
        <v>89</v>
      </c>
      <c r="AY295" s="18" t="s">
        <v>218</v>
      </c>
      <c r="BE295" s="211">
        <f>IF(N295="základní",J295,0)</f>
        <v>0</v>
      </c>
      <c r="BF295" s="211">
        <f>IF(N295="snížená",J295,0)</f>
        <v>0</v>
      </c>
      <c r="BG295" s="211">
        <f>IF(N295="zákl. přenesená",J295,0)</f>
        <v>0</v>
      </c>
      <c r="BH295" s="211">
        <f>IF(N295="sníž. přenesená",J295,0)</f>
        <v>0</v>
      </c>
      <c r="BI295" s="211">
        <f>IF(N295="nulová",J295,0)</f>
        <v>0</v>
      </c>
      <c r="BJ295" s="18" t="s">
        <v>217</v>
      </c>
      <c r="BK295" s="211">
        <f>ROUND(I295*H295,2)</f>
        <v>0</v>
      </c>
      <c r="BL295" s="18" t="s">
        <v>217</v>
      </c>
      <c r="BM295" s="210" t="s">
        <v>1085</v>
      </c>
    </row>
    <row r="296" s="2" customFormat="1">
      <c r="A296" s="40"/>
      <c r="B296" s="41"/>
      <c r="C296" s="42"/>
      <c r="D296" s="212" t="s">
        <v>220</v>
      </c>
      <c r="E296" s="42"/>
      <c r="F296" s="213" t="s">
        <v>1086</v>
      </c>
      <c r="G296" s="42"/>
      <c r="H296" s="42"/>
      <c r="I296" s="214"/>
      <c r="J296" s="42"/>
      <c r="K296" s="42"/>
      <c r="L296" s="46"/>
      <c r="M296" s="215"/>
      <c r="N296" s="216"/>
      <c r="O296" s="87"/>
      <c r="P296" s="87"/>
      <c r="Q296" s="87"/>
      <c r="R296" s="87"/>
      <c r="S296" s="87"/>
      <c r="T296" s="87"/>
      <c r="U296" s="88"/>
      <c r="V296" s="40"/>
      <c r="W296" s="40"/>
      <c r="X296" s="40"/>
      <c r="Y296" s="40"/>
      <c r="Z296" s="40"/>
      <c r="AA296" s="40"/>
      <c r="AB296" s="40"/>
      <c r="AC296" s="40"/>
      <c r="AD296" s="40"/>
      <c r="AE296" s="40"/>
      <c r="AT296" s="18" t="s">
        <v>220</v>
      </c>
      <c r="AU296" s="18" t="s">
        <v>89</v>
      </c>
    </row>
    <row r="297" s="12" customFormat="1">
      <c r="A297" s="12"/>
      <c r="B297" s="217"/>
      <c r="C297" s="218"/>
      <c r="D297" s="212" t="s">
        <v>222</v>
      </c>
      <c r="E297" s="219" t="s">
        <v>39</v>
      </c>
      <c r="F297" s="220" t="s">
        <v>845</v>
      </c>
      <c r="G297" s="218"/>
      <c r="H297" s="221">
        <v>161.36000000000001</v>
      </c>
      <c r="I297" s="222"/>
      <c r="J297" s="218"/>
      <c r="K297" s="218"/>
      <c r="L297" s="223"/>
      <c r="M297" s="224"/>
      <c r="N297" s="225"/>
      <c r="O297" s="225"/>
      <c r="P297" s="225"/>
      <c r="Q297" s="225"/>
      <c r="R297" s="225"/>
      <c r="S297" s="225"/>
      <c r="T297" s="225"/>
      <c r="U297" s="226"/>
      <c r="V297" s="12"/>
      <c r="W297" s="12"/>
      <c r="X297" s="12"/>
      <c r="Y297" s="12"/>
      <c r="Z297" s="12"/>
      <c r="AA297" s="12"/>
      <c r="AB297" s="12"/>
      <c r="AC297" s="12"/>
      <c r="AD297" s="12"/>
      <c r="AE297" s="12"/>
      <c r="AT297" s="227" t="s">
        <v>222</v>
      </c>
      <c r="AU297" s="227" t="s">
        <v>89</v>
      </c>
      <c r="AV297" s="12" t="s">
        <v>89</v>
      </c>
      <c r="AW297" s="12" t="s">
        <v>41</v>
      </c>
      <c r="AX297" s="12" t="s">
        <v>80</v>
      </c>
      <c r="AY297" s="227" t="s">
        <v>218</v>
      </c>
    </row>
    <row r="298" s="13" customFormat="1">
      <c r="A298" s="13"/>
      <c r="B298" s="228"/>
      <c r="C298" s="229"/>
      <c r="D298" s="212" t="s">
        <v>222</v>
      </c>
      <c r="E298" s="230" t="s">
        <v>39</v>
      </c>
      <c r="F298" s="231" t="s">
        <v>224</v>
      </c>
      <c r="G298" s="229"/>
      <c r="H298" s="232">
        <v>161.36000000000001</v>
      </c>
      <c r="I298" s="233"/>
      <c r="J298" s="229"/>
      <c r="K298" s="229"/>
      <c r="L298" s="234"/>
      <c r="M298" s="235"/>
      <c r="N298" s="236"/>
      <c r="O298" s="236"/>
      <c r="P298" s="236"/>
      <c r="Q298" s="236"/>
      <c r="R298" s="236"/>
      <c r="S298" s="236"/>
      <c r="T298" s="236"/>
      <c r="U298" s="237"/>
      <c r="V298" s="13"/>
      <c r="W298" s="13"/>
      <c r="X298" s="13"/>
      <c r="Y298" s="13"/>
      <c r="Z298" s="13"/>
      <c r="AA298" s="13"/>
      <c r="AB298" s="13"/>
      <c r="AC298" s="13"/>
      <c r="AD298" s="13"/>
      <c r="AE298" s="13"/>
      <c r="AT298" s="238" t="s">
        <v>222</v>
      </c>
      <c r="AU298" s="238" t="s">
        <v>89</v>
      </c>
      <c r="AV298" s="13" t="s">
        <v>217</v>
      </c>
      <c r="AW298" s="13" t="s">
        <v>41</v>
      </c>
      <c r="AX298" s="13" t="s">
        <v>87</v>
      </c>
      <c r="AY298" s="238" t="s">
        <v>218</v>
      </c>
    </row>
    <row r="299" s="2" customFormat="1">
      <c r="A299" s="40"/>
      <c r="B299" s="41"/>
      <c r="C299" s="199" t="s">
        <v>586</v>
      </c>
      <c r="D299" s="199" t="s">
        <v>212</v>
      </c>
      <c r="E299" s="200" t="s">
        <v>1087</v>
      </c>
      <c r="F299" s="201" t="s">
        <v>1088</v>
      </c>
      <c r="G299" s="202" t="s">
        <v>273</v>
      </c>
      <c r="H299" s="203">
        <v>71.319999999999993</v>
      </c>
      <c r="I299" s="204"/>
      <c r="J299" s="205">
        <f>ROUND(I299*H299,2)</f>
        <v>0</v>
      </c>
      <c r="K299" s="201" t="s">
        <v>216</v>
      </c>
      <c r="L299" s="46"/>
      <c r="M299" s="206" t="s">
        <v>39</v>
      </c>
      <c r="N299" s="207" t="s">
        <v>53</v>
      </c>
      <c r="O299" s="87"/>
      <c r="P299" s="208">
        <f>O299*H299</f>
        <v>0</v>
      </c>
      <c r="Q299" s="208">
        <v>0</v>
      </c>
      <c r="R299" s="208">
        <f>Q299*H299</f>
        <v>0</v>
      </c>
      <c r="S299" s="208">
        <v>0</v>
      </c>
      <c r="T299" s="208">
        <f>S299*H299</f>
        <v>0</v>
      </c>
      <c r="U299" s="209" t="s">
        <v>39</v>
      </c>
      <c r="V299" s="40"/>
      <c r="W299" s="40"/>
      <c r="X299" s="40"/>
      <c r="Y299" s="40"/>
      <c r="Z299" s="40"/>
      <c r="AA299" s="40"/>
      <c r="AB299" s="40"/>
      <c r="AC299" s="40"/>
      <c r="AD299" s="40"/>
      <c r="AE299" s="40"/>
      <c r="AR299" s="210" t="s">
        <v>217</v>
      </c>
      <c r="AT299" s="210" t="s">
        <v>212</v>
      </c>
      <c r="AU299" s="210" t="s">
        <v>89</v>
      </c>
      <c r="AY299" s="18" t="s">
        <v>218</v>
      </c>
      <c r="BE299" s="211">
        <f>IF(N299="základní",J299,0)</f>
        <v>0</v>
      </c>
      <c r="BF299" s="211">
        <f>IF(N299="snížená",J299,0)</f>
        <v>0</v>
      </c>
      <c r="BG299" s="211">
        <f>IF(N299="zákl. přenesená",J299,0)</f>
        <v>0</v>
      </c>
      <c r="BH299" s="211">
        <f>IF(N299="sníž. přenesená",J299,0)</f>
        <v>0</v>
      </c>
      <c r="BI299" s="211">
        <f>IF(N299="nulová",J299,0)</f>
        <v>0</v>
      </c>
      <c r="BJ299" s="18" t="s">
        <v>217</v>
      </c>
      <c r="BK299" s="211">
        <f>ROUND(I299*H299,2)</f>
        <v>0</v>
      </c>
      <c r="BL299" s="18" t="s">
        <v>217</v>
      </c>
      <c r="BM299" s="210" t="s">
        <v>1089</v>
      </c>
    </row>
    <row r="300" s="2" customFormat="1">
      <c r="A300" s="40"/>
      <c r="B300" s="41"/>
      <c r="C300" s="42"/>
      <c r="D300" s="212" t="s">
        <v>220</v>
      </c>
      <c r="E300" s="42"/>
      <c r="F300" s="213" t="s">
        <v>1090</v>
      </c>
      <c r="G300" s="42"/>
      <c r="H300" s="42"/>
      <c r="I300" s="214"/>
      <c r="J300" s="42"/>
      <c r="K300" s="42"/>
      <c r="L300" s="46"/>
      <c r="M300" s="215"/>
      <c r="N300" s="216"/>
      <c r="O300" s="87"/>
      <c r="P300" s="87"/>
      <c r="Q300" s="87"/>
      <c r="R300" s="87"/>
      <c r="S300" s="87"/>
      <c r="T300" s="87"/>
      <c r="U300" s="88"/>
      <c r="V300" s="40"/>
      <c r="W300" s="40"/>
      <c r="X300" s="40"/>
      <c r="Y300" s="40"/>
      <c r="Z300" s="40"/>
      <c r="AA300" s="40"/>
      <c r="AB300" s="40"/>
      <c r="AC300" s="40"/>
      <c r="AD300" s="40"/>
      <c r="AE300" s="40"/>
      <c r="AT300" s="18" t="s">
        <v>220</v>
      </c>
      <c r="AU300" s="18" t="s">
        <v>89</v>
      </c>
    </row>
    <row r="301" s="12" customFormat="1">
      <c r="A301" s="12"/>
      <c r="B301" s="217"/>
      <c r="C301" s="218"/>
      <c r="D301" s="212" t="s">
        <v>222</v>
      </c>
      <c r="E301" s="219" t="s">
        <v>39</v>
      </c>
      <c r="F301" s="220" t="s">
        <v>848</v>
      </c>
      <c r="G301" s="218"/>
      <c r="H301" s="221">
        <v>71.319999999999993</v>
      </c>
      <c r="I301" s="222"/>
      <c r="J301" s="218"/>
      <c r="K301" s="218"/>
      <c r="L301" s="223"/>
      <c r="M301" s="224"/>
      <c r="N301" s="225"/>
      <c r="O301" s="225"/>
      <c r="P301" s="225"/>
      <c r="Q301" s="225"/>
      <c r="R301" s="225"/>
      <c r="S301" s="225"/>
      <c r="T301" s="225"/>
      <c r="U301" s="226"/>
      <c r="V301" s="12"/>
      <c r="W301" s="12"/>
      <c r="X301" s="12"/>
      <c r="Y301" s="12"/>
      <c r="Z301" s="12"/>
      <c r="AA301" s="12"/>
      <c r="AB301" s="12"/>
      <c r="AC301" s="12"/>
      <c r="AD301" s="12"/>
      <c r="AE301" s="12"/>
      <c r="AT301" s="227" t="s">
        <v>222</v>
      </c>
      <c r="AU301" s="227" t="s">
        <v>89</v>
      </c>
      <c r="AV301" s="12" t="s">
        <v>89</v>
      </c>
      <c r="AW301" s="12" t="s">
        <v>41</v>
      </c>
      <c r="AX301" s="12" t="s">
        <v>80</v>
      </c>
      <c r="AY301" s="227" t="s">
        <v>218</v>
      </c>
    </row>
    <row r="302" s="13" customFormat="1">
      <c r="A302" s="13"/>
      <c r="B302" s="228"/>
      <c r="C302" s="229"/>
      <c r="D302" s="212" t="s">
        <v>222</v>
      </c>
      <c r="E302" s="230" t="s">
        <v>39</v>
      </c>
      <c r="F302" s="231" t="s">
        <v>224</v>
      </c>
      <c r="G302" s="229"/>
      <c r="H302" s="232">
        <v>71.319999999999993</v>
      </c>
      <c r="I302" s="233"/>
      <c r="J302" s="229"/>
      <c r="K302" s="229"/>
      <c r="L302" s="234"/>
      <c r="M302" s="235"/>
      <c r="N302" s="236"/>
      <c r="O302" s="236"/>
      <c r="P302" s="236"/>
      <c r="Q302" s="236"/>
      <c r="R302" s="236"/>
      <c r="S302" s="236"/>
      <c r="T302" s="236"/>
      <c r="U302" s="237"/>
      <c r="V302" s="13"/>
      <c r="W302" s="13"/>
      <c r="X302" s="13"/>
      <c r="Y302" s="13"/>
      <c r="Z302" s="13"/>
      <c r="AA302" s="13"/>
      <c r="AB302" s="13"/>
      <c r="AC302" s="13"/>
      <c r="AD302" s="13"/>
      <c r="AE302" s="13"/>
      <c r="AT302" s="238" t="s">
        <v>222</v>
      </c>
      <c r="AU302" s="238" t="s">
        <v>89</v>
      </c>
      <c r="AV302" s="13" t="s">
        <v>217</v>
      </c>
      <c r="AW302" s="13" t="s">
        <v>41</v>
      </c>
      <c r="AX302" s="13" t="s">
        <v>87</v>
      </c>
      <c r="AY302" s="238" t="s">
        <v>218</v>
      </c>
    </row>
    <row r="303" s="2" customFormat="1">
      <c r="A303" s="40"/>
      <c r="B303" s="41"/>
      <c r="C303" s="199" t="s">
        <v>492</v>
      </c>
      <c r="D303" s="199" t="s">
        <v>212</v>
      </c>
      <c r="E303" s="200" t="s">
        <v>1091</v>
      </c>
      <c r="F303" s="201" t="s">
        <v>1092</v>
      </c>
      <c r="G303" s="202" t="s">
        <v>239</v>
      </c>
      <c r="H303" s="203">
        <v>1</v>
      </c>
      <c r="I303" s="204"/>
      <c r="J303" s="205">
        <f>ROUND(I303*H303,2)</f>
        <v>0</v>
      </c>
      <c r="K303" s="201" t="s">
        <v>216</v>
      </c>
      <c r="L303" s="46"/>
      <c r="M303" s="206" t="s">
        <v>39</v>
      </c>
      <c r="N303" s="207" t="s">
        <v>53</v>
      </c>
      <c r="O303" s="87"/>
      <c r="P303" s="208">
        <f>O303*H303</f>
        <v>0</v>
      </c>
      <c r="Q303" s="208">
        <v>0</v>
      </c>
      <c r="R303" s="208">
        <f>Q303*H303</f>
        <v>0</v>
      </c>
      <c r="S303" s="208">
        <v>0</v>
      </c>
      <c r="T303" s="208">
        <f>S303*H303</f>
        <v>0</v>
      </c>
      <c r="U303" s="209" t="s">
        <v>39</v>
      </c>
      <c r="V303" s="40"/>
      <c r="W303" s="40"/>
      <c r="X303" s="40"/>
      <c r="Y303" s="40"/>
      <c r="Z303" s="40"/>
      <c r="AA303" s="40"/>
      <c r="AB303" s="40"/>
      <c r="AC303" s="40"/>
      <c r="AD303" s="40"/>
      <c r="AE303" s="40"/>
      <c r="AR303" s="210" t="s">
        <v>217</v>
      </c>
      <c r="AT303" s="210" t="s">
        <v>212</v>
      </c>
      <c r="AU303" s="210" t="s">
        <v>89</v>
      </c>
      <c r="AY303" s="18" t="s">
        <v>218</v>
      </c>
      <c r="BE303" s="211">
        <f>IF(N303="základní",J303,0)</f>
        <v>0</v>
      </c>
      <c r="BF303" s="211">
        <f>IF(N303="snížená",J303,0)</f>
        <v>0</v>
      </c>
      <c r="BG303" s="211">
        <f>IF(N303="zákl. přenesená",J303,0)</f>
        <v>0</v>
      </c>
      <c r="BH303" s="211">
        <f>IF(N303="sníž. přenesená",J303,0)</f>
        <v>0</v>
      </c>
      <c r="BI303" s="211">
        <f>IF(N303="nulová",J303,0)</f>
        <v>0</v>
      </c>
      <c r="BJ303" s="18" t="s">
        <v>217</v>
      </c>
      <c r="BK303" s="211">
        <f>ROUND(I303*H303,2)</f>
        <v>0</v>
      </c>
      <c r="BL303" s="18" t="s">
        <v>217</v>
      </c>
      <c r="BM303" s="210" t="s">
        <v>1093</v>
      </c>
    </row>
    <row r="304" s="2" customFormat="1">
      <c r="A304" s="40"/>
      <c r="B304" s="41"/>
      <c r="C304" s="42"/>
      <c r="D304" s="212" t="s">
        <v>220</v>
      </c>
      <c r="E304" s="42"/>
      <c r="F304" s="213" t="s">
        <v>1094</v>
      </c>
      <c r="G304" s="42"/>
      <c r="H304" s="42"/>
      <c r="I304" s="214"/>
      <c r="J304" s="42"/>
      <c r="K304" s="42"/>
      <c r="L304" s="46"/>
      <c r="M304" s="215"/>
      <c r="N304" s="216"/>
      <c r="O304" s="87"/>
      <c r="P304" s="87"/>
      <c r="Q304" s="87"/>
      <c r="R304" s="87"/>
      <c r="S304" s="87"/>
      <c r="T304" s="87"/>
      <c r="U304" s="88"/>
      <c r="V304" s="40"/>
      <c r="W304" s="40"/>
      <c r="X304" s="40"/>
      <c r="Y304" s="40"/>
      <c r="Z304" s="40"/>
      <c r="AA304" s="40"/>
      <c r="AB304" s="40"/>
      <c r="AC304" s="40"/>
      <c r="AD304" s="40"/>
      <c r="AE304" s="40"/>
      <c r="AT304" s="18" t="s">
        <v>220</v>
      </c>
      <c r="AU304" s="18" t="s">
        <v>89</v>
      </c>
    </row>
    <row r="305" s="12" customFormat="1">
      <c r="A305" s="12"/>
      <c r="B305" s="217"/>
      <c r="C305" s="218"/>
      <c r="D305" s="212" t="s">
        <v>222</v>
      </c>
      <c r="E305" s="219" t="s">
        <v>39</v>
      </c>
      <c r="F305" s="220" t="s">
        <v>1095</v>
      </c>
      <c r="G305" s="218"/>
      <c r="H305" s="221">
        <v>1</v>
      </c>
      <c r="I305" s="222"/>
      <c r="J305" s="218"/>
      <c r="K305" s="218"/>
      <c r="L305" s="223"/>
      <c r="M305" s="224"/>
      <c r="N305" s="225"/>
      <c r="O305" s="225"/>
      <c r="P305" s="225"/>
      <c r="Q305" s="225"/>
      <c r="R305" s="225"/>
      <c r="S305" s="225"/>
      <c r="T305" s="225"/>
      <c r="U305" s="226"/>
      <c r="V305" s="12"/>
      <c r="W305" s="12"/>
      <c r="X305" s="12"/>
      <c r="Y305" s="12"/>
      <c r="Z305" s="12"/>
      <c r="AA305" s="12"/>
      <c r="AB305" s="12"/>
      <c r="AC305" s="12"/>
      <c r="AD305" s="12"/>
      <c r="AE305" s="12"/>
      <c r="AT305" s="227" t="s">
        <v>222</v>
      </c>
      <c r="AU305" s="227" t="s">
        <v>89</v>
      </c>
      <c r="AV305" s="12" t="s">
        <v>89</v>
      </c>
      <c r="AW305" s="12" t="s">
        <v>41</v>
      </c>
      <c r="AX305" s="12" t="s">
        <v>80</v>
      </c>
      <c r="AY305" s="227" t="s">
        <v>218</v>
      </c>
    </row>
    <row r="306" s="13" customFormat="1">
      <c r="A306" s="13"/>
      <c r="B306" s="228"/>
      <c r="C306" s="229"/>
      <c r="D306" s="212" t="s">
        <v>222</v>
      </c>
      <c r="E306" s="230" t="s">
        <v>39</v>
      </c>
      <c r="F306" s="231" t="s">
        <v>224</v>
      </c>
      <c r="G306" s="229"/>
      <c r="H306" s="232">
        <v>1</v>
      </c>
      <c r="I306" s="233"/>
      <c r="J306" s="229"/>
      <c r="K306" s="229"/>
      <c r="L306" s="234"/>
      <c r="M306" s="235"/>
      <c r="N306" s="236"/>
      <c r="O306" s="236"/>
      <c r="P306" s="236"/>
      <c r="Q306" s="236"/>
      <c r="R306" s="236"/>
      <c r="S306" s="236"/>
      <c r="T306" s="236"/>
      <c r="U306" s="237"/>
      <c r="V306" s="13"/>
      <c r="W306" s="13"/>
      <c r="X306" s="13"/>
      <c r="Y306" s="13"/>
      <c r="Z306" s="13"/>
      <c r="AA306" s="13"/>
      <c r="AB306" s="13"/>
      <c r="AC306" s="13"/>
      <c r="AD306" s="13"/>
      <c r="AE306" s="13"/>
      <c r="AT306" s="238" t="s">
        <v>222</v>
      </c>
      <c r="AU306" s="238" t="s">
        <v>89</v>
      </c>
      <c r="AV306" s="13" t="s">
        <v>217</v>
      </c>
      <c r="AW306" s="13" t="s">
        <v>41</v>
      </c>
      <c r="AX306" s="13" t="s">
        <v>87</v>
      </c>
      <c r="AY306" s="238" t="s">
        <v>218</v>
      </c>
    </row>
    <row r="307" s="2" customFormat="1" ht="21.75" customHeight="1">
      <c r="A307" s="40"/>
      <c r="B307" s="41"/>
      <c r="C307" s="199" t="s">
        <v>594</v>
      </c>
      <c r="D307" s="199" t="s">
        <v>212</v>
      </c>
      <c r="E307" s="200" t="s">
        <v>490</v>
      </c>
      <c r="F307" s="201" t="s">
        <v>1096</v>
      </c>
      <c r="G307" s="202" t="s">
        <v>273</v>
      </c>
      <c r="H307" s="203">
        <v>242</v>
      </c>
      <c r="I307" s="204"/>
      <c r="J307" s="205">
        <f>ROUND(I307*H307,2)</f>
        <v>0</v>
      </c>
      <c r="K307" s="201" t="s">
        <v>39</v>
      </c>
      <c r="L307" s="46"/>
      <c r="M307" s="206" t="s">
        <v>39</v>
      </c>
      <c r="N307" s="207" t="s">
        <v>53</v>
      </c>
      <c r="O307" s="87"/>
      <c r="P307" s="208">
        <f>O307*H307</f>
        <v>0</v>
      </c>
      <c r="Q307" s="208">
        <v>0</v>
      </c>
      <c r="R307" s="208">
        <f>Q307*H307</f>
        <v>0</v>
      </c>
      <c r="S307" s="208">
        <v>0</v>
      </c>
      <c r="T307" s="208">
        <f>S307*H307</f>
        <v>0</v>
      </c>
      <c r="U307" s="209" t="s">
        <v>39</v>
      </c>
      <c r="V307" s="40"/>
      <c r="W307" s="40"/>
      <c r="X307" s="40"/>
      <c r="Y307" s="40"/>
      <c r="Z307" s="40"/>
      <c r="AA307" s="40"/>
      <c r="AB307" s="40"/>
      <c r="AC307" s="40"/>
      <c r="AD307" s="40"/>
      <c r="AE307" s="40"/>
      <c r="AR307" s="210" t="s">
        <v>217</v>
      </c>
      <c r="AT307" s="210" t="s">
        <v>212</v>
      </c>
      <c r="AU307" s="210" t="s">
        <v>89</v>
      </c>
      <c r="AY307" s="18" t="s">
        <v>218</v>
      </c>
      <c r="BE307" s="211">
        <f>IF(N307="základní",J307,0)</f>
        <v>0</v>
      </c>
      <c r="BF307" s="211">
        <f>IF(N307="snížená",J307,0)</f>
        <v>0</v>
      </c>
      <c r="BG307" s="211">
        <f>IF(N307="zákl. přenesená",J307,0)</f>
        <v>0</v>
      </c>
      <c r="BH307" s="211">
        <f>IF(N307="sníž. přenesená",J307,0)</f>
        <v>0</v>
      </c>
      <c r="BI307" s="211">
        <f>IF(N307="nulová",J307,0)</f>
        <v>0</v>
      </c>
      <c r="BJ307" s="18" t="s">
        <v>217</v>
      </c>
      <c r="BK307" s="211">
        <f>ROUND(I307*H307,2)</f>
        <v>0</v>
      </c>
      <c r="BL307" s="18" t="s">
        <v>217</v>
      </c>
      <c r="BM307" s="210" t="s">
        <v>1097</v>
      </c>
    </row>
    <row r="308" s="2" customFormat="1">
      <c r="A308" s="40"/>
      <c r="B308" s="41"/>
      <c r="C308" s="42"/>
      <c r="D308" s="212" t="s">
        <v>220</v>
      </c>
      <c r="E308" s="42"/>
      <c r="F308" s="213" t="s">
        <v>493</v>
      </c>
      <c r="G308" s="42"/>
      <c r="H308" s="42"/>
      <c r="I308" s="214"/>
      <c r="J308" s="42"/>
      <c r="K308" s="42"/>
      <c r="L308" s="46"/>
      <c r="M308" s="215"/>
      <c r="N308" s="216"/>
      <c r="O308" s="87"/>
      <c r="P308" s="87"/>
      <c r="Q308" s="87"/>
      <c r="R308" s="87"/>
      <c r="S308" s="87"/>
      <c r="T308" s="87"/>
      <c r="U308" s="88"/>
      <c r="V308" s="40"/>
      <c r="W308" s="40"/>
      <c r="X308" s="40"/>
      <c r="Y308" s="40"/>
      <c r="Z308" s="40"/>
      <c r="AA308" s="40"/>
      <c r="AB308" s="40"/>
      <c r="AC308" s="40"/>
      <c r="AD308" s="40"/>
      <c r="AE308" s="40"/>
      <c r="AT308" s="18" t="s">
        <v>220</v>
      </c>
      <c r="AU308" s="18" t="s">
        <v>89</v>
      </c>
    </row>
    <row r="309" s="12" customFormat="1">
      <c r="A309" s="12"/>
      <c r="B309" s="217"/>
      <c r="C309" s="218"/>
      <c r="D309" s="212" t="s">
        <v>222</v>
      </c>
      <c r="E309" s="219" t="s">
        <v>39</v>
      </c>
      <c r="F309" s="220" t="s">
        <v>897</v>
      </c>
      <c r="G309" s="218"/>
      <c r="H309" s="221">
        <v>242</v>
      </c>
      <c r="I309" s="222"/>
      <c r="J309" s="218"/>
      <c r="K309" s="218"/>
      <c r="L309" s="223"/>
      <c r="M309" s="224"/>
      <c r="N309" s="225"/>
      <c r="O309" s="225"/>
      <c r="P309" s="225"/>
      <c r="Q309" s="225"/>
      <c r="R309" s="225"/>
      <c r="S309" s="225"/>
      <c r="T309" s="225"/>
      <c r="U309" s="226"/>
      <c r="V309" s="12"/>
      <c r="W309" s="12"/>
      <c r="X309" s="12"/>
      <c r="Y309" s="12"/>
      <c r="Z309" s="12"/>
      <c r="AA309" s="12"/>
      <c r="AB309" s="12"/>
      <c r="AC309" s="12"/>
      <c r="AD309" s="12"/>
      <c r="AE309" s="12"/>
      <c r="AT309" s="227" t="s">
        <v>222</v>
      </c>
      <c r="AU309" s="227" t="s">
        <v>89</v>
      </c>
      <c r="AV309" s="12" t="s">
        <v>89</v>
      </c>
      <c r="AW309" s="12" t="s">
        <v>41</v>
      </c>
      <c r="AX309" s="12" t="s">
        <v>80</v>
      </c>
      <c r="AY309" s="227" t="s">
        <v>218</v>
      </c>
    </row>
    <row r="310" s="13" customFormat="1">
      <c r="A310" s="13"/>
      <c r="B310" s="228"/>
      <c r="C310" s="229"/>
      <c r="D310" s="212" t="s">
        <v>222</v>
      </c>
      <c r="E310" s="230" t="s">
        <v>39</v>
      </c>
      <c r="F310" s="231" t="s">
        <v>224</v>
      </c>
      <c r="G310" s="229"/>
      <c r="H310" s="232">
        <v>242</v>
      </c>
      <c r="I310" s="233"/>
      <c r="J310" s="229"/>
      <c r="K310" s="229"/>
      <c r="L310" s="234"/>
      <c r="M310" s="235"/>
      <c r="N310" s="236"/>
      <c r="O310" s="236"/>
      <c r="P310" s="236"/>
      <c r="Q310" s="236"/>
      <c r="R310" s="236"/>
      <c r="S310" s="236"/>
      <c r="T310" s="236"/>
      <c r="U310" s="237"/>
      <c r="V310" s="13"/>
      <c r="W310" s="13"/>
      <c r="X310" s="13"/>
      <c r="Y310" s="13"/>
      <c r="Z310" s="13"/>
      <c r="AA310" s="13"/>
      <c r="AB310" s="13"/>
      <c r="AC310" s="13"/>
      <c r="AD310" s="13"/>
      <c r="AE310" s="13"/>
      <c r="AT310" s="238" t="s">
        <v>222</v>
      </c>
      <c r="AU310" s="238" t="s">
        <v>89</v>
      </c>
      <c r="AV310" s="13" t="s">
        <v>217</v>
      </c>
      <c r="AW310" s="13" t="s">
        <v>41</v>
      </c>
      <c r="AX310" s="13" t="s">
        <v>87</v>
      </c>
      <c r="AY310" s="238" t="s">
        <v>218</v>
      </c>
    </row>
    <row r="311" s="2" customFormat="1" ht="21.75" customHeight="1">
      <c r="A311" s="40"/>
      <c r="B311" s="41"/>
      <c r="C311" s="199" t="s">
        <v>281</v>
      </c>
      <c r="D311" s="199" t="s">
        <v>212</v>
      </c>
      <c r="E311" s="200" t="s">
        <v>496</v>
      </c>
      <c r="F311" s="201" t="s">
        <v>1098</v>
      </c>
      <c r="G311" s="202" t="s">
        <v>273</v>
      </c>
      <c r="H311" s="203">
        <v>9</v>
      </c>
      <c r="I311" s="204"/>
      <c r="J311" s="205">
        <f>ROUND(I311*H311,2)</f>
        <v>0</v>
      </c>
      <c r="K311" s="201" t="s">
        <v>39</v>
      </c>
      <c r="L311" s="46"/>
      <c r="M311" s="206" t="s">
        <v>39</v>
      </c>
      <c r="N311" s="207" t="s">
        <v>53</v>
      </c>
      <c r="O311" s="87"/>
      <c r="P311" s="208">
        <f>O311*H311</f>
        <v>0</v>
      </c>
      <c r="Q311" s="208">
        <v>0</v>
      </c>
      <c r="R311" s="208">
        <f>Q311*H311</f>
        <v>0</v>
      </c>
      <c r="S311" s="208">
        <v>0</v>
      </c>
      <c r="T311" s="208">
        <f>S311*H311</f>
        <v>0</v>
      </c>
      <c r="U311" s="209" t="s">
        <v>39</v>
      </c>
      <c r="V311" s="40"/>
      <c r="W311" s="40"/>
      <c r="X311" s="40"/>
      <c r="Y311" s="40"/>
      <c r="Z311" s="40"/>
      <c r="AA311" s="40"/>
      <c r="AB311" s="40"/>
      <c r="AC311" s="40"/>
      <c r="AD311" s="40"/>
      <c r="AE311" s="40"/>
      <c r="AR311" s="210" t="s">
        <v>217</v>
      </c>
      <c r="AT311" s="210" t="s">
        <v>212</v>
      </c>
      <c r="AU311" s="210" t="s">
        <v>89</v>
      </c>
      <c r="AY311" s="18" t="s">
        <v>218</v>
      </c>
      <c r="BE311" s="211">
        <f>IF(N311="základní",J311,0)</f>
        <v>0</v>
      </c>
      <c r="BF311" s="211">
        <f>IF(N311="snížená",J311,0)</f>
        <v>0</v>
      </c>
      <c r="BG311" s="211">
        <f>IF(N311="zákl. přenesená",J311,0)</f>
        <v>0</v>
      </c>
      <c r="BH311" s="211">
        <f>IF(N311="sníž. přenesená",J311,0)</f>
        <v>0</v>
      </c>
      <c r="BI311" s="211">
        <f>IF(N311="nulová",J311,0)</f>
        <v>0</v>
      </c>
      <c r="BJ311" s="18" t="s">
        <v>217</v>
      </c>
      <c r="BK311" s="211">
        <f>ROUND(I311*H311,2)</f>
        <v>0</v>
      </c>
      <c r="BL311" s="18" t="s">
        <v>217</v>
      </c>
      <c r="BM311" s="210" t="s">
        <v>1099</v>
      </c>
    </row>
    <row r="312" s="2" customFormat="1">
      <c r="A312" s="40"/>
      <c r="B312" s="41"/>
      <c r="C312" s="42"/>
      <c r="D312" s="212" t="s">
        <v>220</v>
      </c>
      <c r="E312" s="42"/>
      <c r="F312" s="213" t="s">
        <v>498</v>
      </c>
      <c r="G312" s="42"/>
      <c r="H312" s="42"/>
      <c r="I312" s="214"/>
      <c r="J312" s="42"/>
      <c r="K312" s="42"/>
      <c r="L312" s="46"/>
      <c r="M312" s="215"/>
      <c r="N312" s="216"/>
      <c r="O312" s="87"/>
      <c r="P312" s="87"/>
      <c r="Q312" s="87"/>
      <c r="R312" s="87"/>
      <c r="S312" s="87"/>
      <c r="T312" s="87"/>
      <c r="U312" s="88"/>
      <c r="V312" s="40"/>
      <c r="W312" s="40"/>
      <c r="X312" s="40"/>
      <c r="Y312" s="40"/>
      <c r="Z312" s="40"/>
      <c r="AA312" s="40"/>
      <c r="AB312" s="40"/>
      <c r="AC312" s="40"/>
      <c r="AD312" s="40"/>
      <c r="AE312" s="40"/>
      <c r="AT312" s="18" t="s">
        <v>220</v>
      </c>
      <c r="AU312" s="18" t="s">
        <v>89</v>
      </c>
    </row>
    <row r="313" s="2" customFormat="1">
      <c r="A313" s="40"/>
      <c r="B313" s="41"/>
      <c r="C313" s="42"/>
      <c r="D313" s="212" t="s">
        <v>234</v>
      </c>
      <c r="E313" s="42"/>
      <c r="F313" s="239" t="s">
        <v>1100</v>
      </c>
      <c r="G313" s="42"/>
      <c r="H313" s="42"/>
      <c r="I313" s="214"/>
      <c r="J313" s="42"/>
      <c r="K313" s="42"/>
      <c r="L313" s="46"/>
      <c r="M313" s="215"/>
      <c r="N313" s="216"/>
      <c r="O313" s="87"/>
      <c r="P313" s="87"/>
      <c r="Q313" s="87"/>
      <c r="R313" s="87"/>
      <c r="S313" s="87"/>
      <c r="T313" s="87"/>
      <c r="U313" s="88"/>
      <c r="V313" s="40"/>
      <c r="W313" s="40"/>
      <c r="X313" s="40"/>
      <c r="Y313" s="40"/>
      <c r="Z313" s="40"/>
      <c r="AA313" s="40"/>
      <c r="AB313" s="40"/>
      <c r="AC313" s="40"/>
      <c r="AD313" s="40"/>
      <c r="AE313" s="40"/>
      <c r="AT313" s="18" t="s">
        <v>234</v>
      </c>
      <c r="AU313" s="18" t="s">
        <v>89</v>
      </c>
    </row>
    <row r="314" s="12" customFormat="1">
      <c r="A314" s="12"/>
      <c r="B314" s="217"/>
      <c r="C314" s="218"/>
      <c r="D314" s="212" t="s">
        <v>222</v>
      </c>
      <c r="E314" s="219" t="s">
        <v>39</v>
      </c>
      <c r="F314" s="220" t="s">
        <v>879</v>
      </c>
      <c r="G314" s="218"/>
      <c r="H314" s="221">
        <v>5</v>
      </c>
      <c r="I314" s="222"/>
      <c r="J314" s="218"/>
      <c r="K314" s="218"/>
      <c r="L314" s="223"/>
      <c r="M314" s="224"/>
      <c r="N314" s="225"/>
      <c r="O314" s="225"/>
      <c r="P314" s="225"/>
      <c r="Q314" s="225"/>
      <c r="R314" s="225"/>
      <c r="S314" s="225"/>
      <c r="T314" s="225"/>
      <c r="U314" s="226"/>
      <c r="V314" s="12"/>
      <c r="W314" s="12"/>
      <c r="X314" s="12"/>
      <c r="Y314" s="12"/>
      <c r="Z314" s="12"/>
      <c r="AA314" s="12"/>
      <c r="AB314" s="12"/>
      <c r="AC314" s="12"/>
      <c r="AD314" s="12"/>
      <c r="AE314" s="12"/>
      <c r="AT314" s="227" t="s">
        <v>222</v>
      </c>
      <c r="AU314" s="227" t="s">
        <v>89</v>
      </c>
      <c r="AV314" s="12" t="s">
        <v>89</v>
      </c>
      <c r="AW314" s="12" t="s">
        <v>41</v>
      </c>
      <c r="AX314" s="12" t="s">
        <v>80</v>
      </c>
      <c r="AY314" s="227" t="s">
        <v>218</v>
      </c>
    </row>
    <row r="315" s="12" customFormat="1">
      <c r="A315" s="12"/>
      <c r="B315" s="217"/>
      <c r="C315" s="218"/>
      <c r="D315" s="212" t="s">
        <v>222</v>
      </c>
      <c r="E315" s="219" t="s">
        <v>39</v>
      </c>
      <c r="F315" s="220" t="s">
        <v>881</v>
      </c>
      <c r="G315" s="218"/>
      <c r="H315" s="221">
        <v>4</v>
      </c>
      <c r="I315" s="222"/>
      <c r="J315" s="218"/>
      <c r="K315" s="218"/>
      <c r="L315" s="223"/>
      <c r="M315" s="224"/>
      <c r="N315" s="225"/>
      <c r="O315" s="225"/>
      <c r="P315" s="225"/>
      <c r="Q315" s="225"/>
      <c r="R315" s="225"/>
      <c r="S315" s="225"/>
      <c r="T315" s="225"/>
      <c r="U315" s="226"/>
      <c r="V315" s="12"/>
      <c r="W315" s="12"/>
      <c r="X315" s="12"/>
      <c r="Y315" s="12"/>
      <c r="Z315" s="12"/>
      <c r="AA315" s="12"/>
      <c r="AB315" s="12"/>
      <c r="AC315" s="12"/>
      <c r="AD315" s="12"/>
      <c r="AE315" s="12"/>
      <c r="AT315" s="227" t="s">
        <v>222</v>
      </c>
      <c r="AU315" s="227" t="s">
        <v>89</v>
      </c>
      <c r="AV315" s="12" t="s">
        <v>89</v>
      </c>
      <c r="AW315" s="12" t="s">
        <v>41</v>
      </c>
      <c r="AX315" s="12" t="s">
        <v>80</v>
      </c>
      <c r="AY315" s="227" t="s">
        <v>218</v>
      </c>
    </row>
    <row r="316" s="13" customFormat="1">
      <c r="A316" s="13"/>
      <c r="B316" s="228"/>
      <c r="C316" s="229"/>
      <c r="D316" s="212" t="s">
        <v>222</v>
      </c>
      <c r="E316" s="230" t="s">
        <v>39</v>
      </c>
      <c r="F316" s="231" t="s">
        <v>224</v>
      </c>
      <c r="G316" s="229"/>
      <c r="H316" s="232">
        <v>9</v>
      </c>
      <c r="I316" s="233"/>
      <c r="J316" s="229"/>
      <c r="K316" s="229"/>
      <c r="L316" s="234"/>
      <c r="M316" s="235"/>
      <c r="N316" s="236"/>
      <c r="O316" s="236"/>
      <c r="P316" s="236"/>
      <c r="Q316" s="236"/>
      <c r="R316" s="236"/>
      <c r="S316" s="236"/>
      <c r="T316" s="236"/>
      <c r="U316" s="237"/>
      <c r="V316" s="13"/>
      <c r="W316" s="13"/>
      <c r="X316" s="13"/>
      <c r="Y316" s="13"/>
      <c r="Z316" s="13"/>
      <c r="AA316" s="13"/>
      <c r="AB316" s="13"/>
      <c r="AC316" s="13"/>
      <c r="AD316" s="13"/>
      <c r="AE316" s="13"/>
      <c r="AT316" s="238" t="s">
        <v>222</v>
      </c>
      <c r="AU316" s="238" t="s">
        <v>89</v>
      </c>
      <c r="AV316" s="13" t="s">
        <v>217</v>
      </c>
      <c r="AW316" s="13" t="s">
        <v>41</v>
      </c>
      <c r="AX316" s="13" t="s">
        <v>87</v>
      </c>
      <c r="AY316" s="238" t="s">
        <v>218</v>
      </c>
    </row>
    <row r="317" s="2" customFormat="1">
      <c r="A317" s="40"/>
      <c r="B317" s="41"/>
      <c r="C317" s="199" t="s">
        <v>603</v>
      </c>
      <c r="D317" s="199" t="s">
        <v>212</v>
      </c>
      <c r="E317" s="200" t="s">
        <v>1101</v>
      </c>
      <c r="F317" s="201" t="s">
        <v>1102</v>
      </c>
      <c r="G317" s="202" t="s">
        <v>215</v>
      </c>
      <c r="H317" s="203">
        <v>1377.5</v>
      </c>
      <c r="I317" s="204"/>
      <c r="J317" s="205">
        <f>ROUND(I317*H317,2)</f>
        <v>0</v>
      </c>
      <c r="K317" s="201" t="s">
        <v>216</v>
      </c>
      <c r="L317" s="46"/>
      <c r="M317" s="206" t="s">
        <v>39</v>
      </c>
      <c r="N317" s="207" t="s">
        <v>53</v>
      </c>
      <c r="O317" s="87"/>
      <c r="P317" s="208">
        <f>O317*H317</f>
        <v>0</v>
      </c>
      <c r="Q317" s="208">
        <v>0</v>
      </c>
      <c r="R317" s="208">
        <f>Q317*H317</f>
        <v>0</v>
      </c>
      <c r="S317" s="208">
        <v>0</v>
      </c>
      <c r="T317" s="208">
        <f>S317*H317</f>
        <v>0</v>
      </c>
      <c r="U317" s="209" t="s">
        <v>39</v>
      </c>
      <c r="V317" s="40"/>
      <c r="W317" s="40"/>
      <c r="X317" s="40"/>
      <c r="Y317" s="40"/>
      <c r="Z317" s="40"/>
      <c r="AA317" s="40"/>
      <c r="AB317" s="40"/>
      <c r="AC317" s="40"/>
      <c r="AD317" s="40"/>
      <c r="AE317" s="40"/>
      <c r="AR317" s="210" t="s">
        <v>217</v>
      </c>
      <c r="AT317" s="210" t="s">
        <v>212</v>
      </c>
      <c r="AU317" s="210" t="s">
        <v>89</v>
      </c>
      <c r="AY317" s="18" t="s">
        <v>218</v>
      </c>
      <c r="BE317" s="211">
        <f>IF(N317="základní",J317,0)</f>
        <v>0</v>
      </c>
      <c r="BF317" s="211">
        <f>IF(N317="snížená",J317,0)</f>
        <v>0</v>
      </c>
      <c r="BG317" s="211">
        <f>IF(N317="zákl. přenesená",J317,0)</f>
        <v>0</v>
      </c>
      <c r="BH317" s="211">
        <f>IF(N317="sníž. přenesená",J317,0)</f>
        <v>0</v>
      </c>
      <c r="BI317" s="211">
        <f>IF(N317="nulová",J317,0)</f>
        <v>0</v>
      </c>
      <c r="BJ317" s="18" t="s">
        <v>217</v>
      </c>
      <c r="BK317" s="211">
        <f>ROUND(I317*H317,2)</f>
        <v>0</v>
      </c>
      <c r="BL317" s="18" t="s">
        <v>217</v>
      </c>
      <c r="BM317" s="210" t="s">
        <v>1103</v>
      </c>
    </row>
    <row r="318" s="2" customFormat="1">
      <c r="A318" s="40"/>
      <c r="B318" s="41"/>
      <c r="C318" s="42"/>
      <c r="D318" s="212" t="s">
        <v>220</v>
      </c>
      <c r="E318" s="42"/>
      <c r="F318" s="213" t="s">
        <v>1104</v>
      </c>
      <c r="G318" s="42"/>
      <c r="H318" s="42"/>
      <c r="I318" s="214"/>
      <c r="J318" s="42"/>
      <c r="K318" s="42"/>
      <c r="L318" s="46"/>
      <c r="M318" s="215"/>
      <c r="N318" s="216"/>
      <c r="O318" s="87"/>
      <c r="P318" s="87"/>
      <c r="Q318" s="87"/>
      <c r="R318" s="87"/>
      <c r="S318" s="87"/>
      <c r="T318" s="87"/>
      <c r="U318" s="88"/>
      <c r="V318" s="40"/>
      <c r="W318" s="40"/>
      <c r="X318" s="40"/>
      <c r="Y318" s="40"/>
      <c r="Z318" s="40"/>
      <c r="AA318" s="40"/>
      <c r="AB318" s="40"/>
      <c r="AC318" s="40"/>
      <c r="AD318" s="40"/>
      <c r="AE318" s="40"/>
      <c r="AT318" s="18" t="s">
        <v>220</v>
      </c>
      <c r="AU318" s="18" t="s">
        <v>89</v>
      </c>
    </row>
    <row r="319" s="12" customFormat="1">
      <c r="A319" s="12"/>
      <c r="B319" s="217"/>
      <c r="C319" s="218"/>
      <c r="D319" s="212" t="s">
        <v>222</v>
      </c>
      <c r="E319" s="219" t="s">
        <v>39</v>
      </c>
      <c r="F319" s="220" t="s">
        <v>1105</v>
      </c>
      <c r="G319" s="218"/>
      <c r="H319" s="221">
        <v>1377.5</v>
      </c>
      <c r="I319" s="222"/>
      <c r="J319" s="218"/>
      <c r="K319" s="218"/>
      <c r="L319" s="223"/>
      <c r="M319" s="224"/>
      <c r="N319" s="225"/>
      <c r="O319" s="225"/>
      <c r="P319" s="225"/>
      <c r="Q319" s="225"/>
      <c r="R319" s="225"/>
      <c r="S319" s="225"/>
      <c r="T319" s="225"/>
      <c r="U319" s="226"/>
      <c r="V319" s="12"/>
      <c r="W319" s="12"/>
      <c r="X319" s="12"/>
      <c r="Y319" s="12"/>
      <c r="Z319" s="12"/>
      <c r="AA319" s="12"/>
      <c r="AB319" s="12"/>
      <c r="AC319" s="12"/>
      <c r="AD319" s="12"/>
      <c r="AE319" s="12"/>
      <c r="AT319" s="227" t="s">
        <v>222</v>
      </c>
      <c r="AU319" s="227" t="s">
        <v>89</v>
      </c>
      <c r="AV319" s="12" t="s">
        <v>89</v>
      </c>
      <c r="AW319" s="12" t="s">
        <v>41</v>
      </c>
      <c r="AX319" s="12" t="s">
        <v>80</v>
      </c>
      <c r="AY319" s="227" t="s">
        <v>218</v>
      </c>
    </row>
    <row r="320" s="13" customFormat="1">
      <c r="A320" s="13"/>
      <c r="B320" s="228"/>
      <c r="C320" s="229"/>
      <c r="D320" s="212" t="s">
        <v>222</v>
      </c>
      <c r="E320" s="230" t="s">
        <v>851</v>
      </c>
      <c r="F320" s="231" t="s">
        <v>224</v>
      </c>
      <c r="G320" s="229"/>
      <c r="H320" s="232">
        <v>1377.5</v>
      </c>
      <c r="I320" s="233"/>
      <c r="J320" s="229"/>
      <c r="K320" s="229"/>
      <c r="L320" s="234"/>
      <c r="M320" s="235"/>
      <c r="N320" s="236"/>
      <c r="O320" s="236"/>
      <c r="P320" s="236"/>
      <c r="Q320" s="236"/>
      <c r="R320" s="236"/>
      <c r="S320" s="236"/>
      <c r="T320" s="236"/>
      <c r="U320" s="237"/>
      <c r="V320" s="13"/>
      <c r="W320" s="13"/>
      <c r="X320" s="13"/>
      <c r="Y320" s="13"/>
      <c r="Z320" s="13"/>
      <c r="AA320" s="13"/>
      <c r="AB320" s="13"/>
      <c r="AC320" s="13"/>
      <c r="AD320" s="13"/>
      <c r="AE320" s="13"/>
      <c r="AT320" s="238" t="s">
        <v>222</v>
      </c>
      <c r="AU320" s="238" t="s">
        <v>89</v>
      </c>
      <c r="AV320" s="13" t="s">
        <v>217</v>
      </c>
      <c r="AW320" s="13" t="s">
        <v>41</v>
      </c>
      <c r="AX320" s="13" t="s">
        <v>87</v>
      </c>
      <c r="AY320" s="238" t="s">
        <v>218</v>
      </c>
    </row>
    <row r="321" s="2" customFormat="1" ht="21.75" customHeight="1">
      <c r="A321" s="40"/>
      <c r="B321" s="41"/>
      <c r="C321" s="199" t="s">
        <v>286</v>
      </c>
      <c r="D321" s="199" t="s">
        <v>212</v>
      </c>
      <c r="E321" s="200" t="s">
        <v>1106</v>
      </c>
      <c r="F321" s="201" t="s">
        <v>1107</v>
      </c>
      <c r="G321" s="202" t="s">
        <v>338</v>
      </c>
      <c r="H321" s="203">
        <v>62.5</v>
      </c>
      <c r="I321" s="204"/>
      <c r="J321" s="205">
        <f>ROUND(I321*H321,2)</f>
        <v>0</v>
      </c>
      <c r="K321" s="201" t="s">
        <v>216</v>
      </c>
      <c r="L321" s="46"/>
      <c r="M321" s="206" t="s">
        <v>39</v>
      </c>
      <c r="N321" s="207" t="s">
        <v>53</v>
      </c>
      <c r="O321" s="87"/>
      <c r="P321" s="208">
        <f>O321*H321</f>
        <v>0</v>
      </c>
      <c r="Q321" s="208">
        <v>0</v>
      </c>
      <c r="R321" s="208">
        <f>Q321*H321</f>
        <v>0</v>
      </c>
      <c r="S321" s="208">
        <v>0</v>
      </c>
      <c r="T321" s="208">
        <f>S321*H321</f>
        <v>0</v>
      </c>
      <c r="U321" s="209" t="s">
        <v>39</v>
      </c>
      <c r="V321" s="40"/>
      <c r="W321" s="40"/>
      <c r="X321" s="40"/>
      <c r="Y321" s="40"/>
      <c r="Z321" s="40"/>
      <c r="AA321" s="40"/>
      <c r="AB321" s="40"/>
      <c r="AC321" s="40"/>
      <c r="AD321" s="40"/>
      <c r="AE321" s="40"/>
      <c r="AR321" s="210" t="s">
        <v>217</v>
      </c>
      <c r="AT321" s="210" t="s">
        <v>212</v>
      </c>
      <c r="AU321" s="210" t="s">
        <v>89</v>
      </c>
      <c r="AY321" s="18" t="s">
        <v>218</v>
      </c>
      <c r="BE321" s="211">
        <f>IF(N321="základní",J321,0)</f>
        <v>0</v>
      </c>
      <c r="BF321" s="211">
        <f>IF(N321="snížená",J321,0)</f>
        <v>0</v>
      </c>
      <c r="BG321" s="211">
        <f>IF(N321="zákl. přenesená",J321,0)</f>
        <v>0</v>
      </c>
      <c r="BH321" s="211">
        <f>IF(N321="sníž. přenesená",J321,0)</f>
        <v>0</v>
      </c>
      <c r="BI321" s="211">
        <f>IF(N321="nulová",J321,0)</f>
        <v>0</v>
      </c>
      <c r="BJ321" s="18" t="s">
        <v>217</v>
      </c>
      <c r="BK321" s="211">
        <f>ROUND(I321*H321,2)</f>
        <v>0</v>
      </c>
      <c r="BL321" s="18" t="s">
        <v>217</v>
      </c>
      <c r="BM321" s="210" t="s">
        <v>1108</v>
      </c>
    </row>
    <row r="322" s="2" customFormat="1">
      <c r="A322" s="40"/>
      <c r="B322" s="41"/>
      <c r="C322" s="42"/>
      <c r="D322" s="212" t="s">
        <v>220</v>
      </c>
      <c r="E322" s="42"/>
      <c r="F322" s="213" t="s">
        <v>1109</v>
      </c>
      <c r="G322" s="42"/>
      <c r="H322" s="42"/>
      <c r="I322" s="214"/>
      <c r="J322" s="42"/>
      <c r="K322" s="42"/>
      <c r="L322" s="46"/>
      <c r="M322" s="215"/>
      <c r="N322" s="216"/>
      <c r="O322" s="87"/>
      <c r="P322" s="87"/>
      <c r="Q322" s="87"/>
      <c r="R322" s="87"/>
      <c r="S322" s="87"/>
      <c r="T322" s="87"/>
      <c r="U322" s="88"/>
      <c r="V322" s="40"/>
      <c r="W322" s="40"/>
      <c r="X322" s="40"/>
      <c r="Y322" s="40"/>
      <c r="Z322" s="40"/>
      <c r="AA322" s="40"/>
      <c r="AB322" s="40"/>
      <c r="AC322" s="40"/>
      <c r="AD322" s="40"/>
      <c r="AE322" s="40"/>
      <c r="AT322" s="18" t="s">
        <v>220</v>
      </c>
      <c r="AU322" s="18" t="s">
        <v>89</v>
      </c>
    </row>
    <row r="323" s="12" customFormat="1">
      <c r="A323" s="12"/>
      <c r="B323" s="217"/>
      <c r="C323" s="218"/>
      <c r="D323" s="212" t="s">
        <v>222</v>
      </c>
      <c r="E323" s="219" t="s">
        <v>39</v>
      </c>
      <c r="F323" s="220" t="s">
        <v>1110</v>
      </c>
      <c r="G323" s="218"/>
      <c r="H323" s="221">
        <v>2</v>
      </c>
      <c r="I323" s="222"/>
      <c r="J323" s="218"/>
      <c r="K323" s="218"/>
      <c r="L323" s="223"/>
      <c r="M323" s="224"/>
      <c r="N323" s="225"/>
      <c r="O323" s="225"/>
      <c r="P323" s="225"/>
      <c r="Q323" s="225"/>
      <c r="R323" s="225"/>
      <c r="S323" s="225"/>
      <c r="T323" s="225"/>
      <c r="U323" s="226"/>
      <c r="V323" s="12"/>
      <c r="W323" s="12"/>
      <c r="X323" s="12"/>
      <c r="Y323" s="12"/>
      <c r="Z323" s="12"/>
      <c r="AA323" s="12"/>
      <c r="AB323" s="12"/>
      <c r="AC323" s="12"/>
      <c r="AD323" s="12"/>
      <c r="AE323" s="12"/>
      <c r="AT323" s="227" t="s">
        <v>222</v>
      </c>
      <c r="AU323" s="227" t="s">
        <v>89</v>
      </c>
      <c r="AV323" s="12" t="s">
        <v>89</v>
      </c>
      <c r="AW323" s="12" t="s">
        <v>41</v>
      </c>
      <c r="AX323" s="12" t="s">
        <v>80</v>
      </c>
      <c r="AY323" s="227" t="s">
        <v>218</v>
      </c>
    </row>
    <row r="324" s="12" customFormat="1">
      <c r="A324" s="12"/>
      <c r="B324" s="217"/>
      <c r="C324" s="218"/>
      <c r="D324" s="212" t="s">
        <v>222</v>
      </c>
      <c r="E324" s="219" t="s">
        <v>903</v>
      </c>
      <c r="F324" s="220" t="s">
        <v>1111</v>
      </c>
      <c r="G324" s="218"/>
      <c r="H324" s="221">
        <v>60.5</v>
      </c>
      <c r="I324" s="222"/>
      <c r="J324" s="218"/>
      <c r="K324" s="218"/>
      <c r="L324" s="223"/>
      <c r="M324" s="224"/>
      <c r="N324" s="225"/>
      <c r="O324" s="225"/>
      <c r="P324" s="225"/>
      <c r="Q324" s="225"/>
      <c r="R324" s="225"/>
      <c r="S324" s="225"/>
      <c r="T324" s="225"/>
      <c r="U324" s="226"/>
      <c r="V324" s="12"/>
      <c r="W324" s="12"/>
      <c r="X324" s="12"/>
      <c r="Y324" s="12"/>
      <c r="Z324" s="12"/>
      <c r="AA324" s="12"/>
      <c r="AB324" s="12"/>
      <c r="AC324" s="12"/>
      <c r="AD324" s="12"/>
      <c r="AE324" s="12"/>
      <c r="AT324" s="227" t="s">
        <v>222</v>
      </c>
      <c r="AU324" s="227" t="s">
        <v>89</v>
      </c>
      <c r="AV324" s="12" t="s">
        <v>89</v>
      </c>
      <c r="AW324" s="12" t="s">
        <v>41</v>
      </c>
      <c r="AX324" s="12" t="s">
        <v>80</v>
      </c>
      <c r="AY324" s="227" t="s">
        <v>218</v>
      </c>
    </row>
    <row r="325" s="13" customFormat="1">
      <c r="A325" s="13"/>
      <c r="B325" s="228"/>
      <c r="C325" s="229"/>
      <c r="D325" s="212" t="s">
        <v>222</v>
      </c>
      <c r="E325" s="230" t="s">
        <v>39</v>
      </c>
      <c r="F325" s="231" t="s">
        <v>224</v>
      </c>
      <c r="G325" s="229"/>
      <c r="H325" s="232">
        <v>62.5</v>
      </c>
      <c r="I325" s="233"/>
      <c r="J325" s="229"/>
      <c r="K325" s="229"/>
      <c r="L325" s="234"/>
      <c r="M325" s="235"/>
      <c r="N325" s="236"/>
      <c r="O325" s="236"/>
      <c r="P325" s="236"/>
      <c r="Q325" s="236"/>
      <c r="R325" s="236"/>
      <c r="S325" s="236"/>
      <c r="T325" s="236"/>
      <c r="U325" s="237"/>
      <c r="V325" s="13"/>
      <c r="W325" s="13"/>
      <c r="X325" s="13"/>
      <c r="Y325" s="13"/>
      <c r="Z325" s="13"/>
      <c r="AA325" s="13"/>
      <c r="AB325" s="13"/>
      <c r="AC325" s="13"/>
      <c r="AD325" s="13"/>
      <c r="AE325" s="13"/>
      <c r="AT325" s="238" t="s">
        <v>222</v>
      </c>
      <c r="AU325" s="238" t="s">
        <v>89</v>
      </c>
      <c r="AV325" s="13" t="s">
        <v>217</v>
      </c>
      <c r="AW325" s="13" t="s">
        <v>41</v>
      </c>
      <c r="AX325" s="13" t="s">
        <v>87</v>
      </c>
      <c r="AY325" s="238" t="s">
        <v>218</v>
      </c>
    </row>
    <row r="326" s="2" customFormat="1">
      <c r="A326" s="40"/>
      <c r="B326" s="41"/>
      <c r="C326" s="250" t="s">
        <v>611</v>
      </c>
      <c r="D326" s="296" t="s">
        <v>313</v>
      </c>
      <c r="E326" s="251" t="s">
        <v>1112</v>
      </c>
      <c r="F326" s="252" t="s">
        <v>1113</v>
      </c>
      <c r="G326" s="253" t="s">
        <v>239</v>
      </c>
      <c r="H326" s="254">
        <v>1</v>
      </c>
      <c r="I326" s="255"/>
      <c r="J326" s="256">
        <f>ROUND(I326*H326,2)</f>
        <v>0</v>
      </c>
      <c r="K326" s="252" t="s">
        <v>216</v>
      </c>
      <c r="L326" s="257"/>
      <c r="M326" s="258" t="s">
        <v>39</v>
      </c>
      <c r="N326" s="259" t="s">
        <v>53</v>
      </c>
      <c r="O326" s="87"/>
      <c r="P326" s="208">
        <f>O326*H326</f>
        <v>0</v>
      </c>
      <c r="Q326" s="208">
        <v>29.225000000000001</v>
      </c>
      <c r="R326" s="208">
        <f>Q326*H326</f>
        <v>29.225000000000001</v>
      </c>
      <c r="S326" s="208">
        <v>0</v>
      </c>
      <c r="T326" s="208">
        <f>S326*H326</f>
        <v>0</v>
      </c>
      <c r="U326" s="209" t="s">
        <v>39</v>
      </c>
      <c r="V326" s="40"/>
      <c r="W326" s="40"/>
      <c r="X326" s="40"/>
      <c r="Y326" s="40"/>
      <c r="Z326" s="40"/>
      <c r="AA326" s="40"/>
      <c r="AB326" s="40"/>
      <c r="AC326" s="40"/>
      <c r="AD326" s="40"/>
      <c r="AE326" s="40"/>
      <c r="AR326" s="210" t="s">
        <v>219</v>
      </c>
      <c r="AT326" s="210" t="s">
        <v>313</v>
      </c>
      <c r="AU326" s="210" t="s">
        <v>89</v>
      </c>
      <c r="AY326" s="18" t="s">
        <v>218</v>
      </c>
      <c r="BE326" s="211">
        <f>IF(N326="základní",J326,0)</f>
        <v>0</v>
      </c>
      <c r="BF326" s="211">
        <f>IF(N326="snížená",J326,0)</f>
        <v>0</v>
      </c>
      <c r="BG326" s="211">
        <f>IF(N326="zákl. přenesená",J326,0)</f>
        <v>0</v>
      </c>
      <c r="BH326" s="211">
        <f>IF(N326="sníž. přenesená",J326,0)</f>
        <v>0</v>
      </c>
      <c r="BI326" s="211">
        <f>IF(N326="nulová",J326,0)</f>
        <v>0</v>
      </c>
      <c r="BJ326" s="18" t="s">
        <v>217</v>
      </c>
      <c r="BK326" s="211">
        <f>ROUND(I326*H326,2)</f>
        <v>0</v>
      </c>
      <c r="BL326" s="18" t="s">
        <v>217</v>
      </c>
      <c r="BM326" s="210" t="s">
        <v>1114</v>
      </c>
    </row>
    <row r="327" s="2" customFormat="1">
      <c r="A327" s="40"/>
      <c r="B327" s="41"/>
      <c r="C327" s="42"/>
      <c r="D327" s="212" t="s">
        <v>220</v>
      </c>
      <c r="E327" s="42"/>
      <c r="F327" s="213" t="s">
        <v>1113</v>
      </c>
      <c r="G327" s="42"/>
      <c r="H327" s="42"/>
      <c r="I327" s="214"/>
      <c r="J327" s="42"/>
      <c r="K327" s="42"/>
      <c r="L327" s="46"/>
      <c r="M327" s="215"/>
      <c r="N327" s="216"/>
      <c r="O327" s="87"/>
      <c r="P327" s="87"/>
      <c r="Q327" s="87"/>
      <c r="R327" s="87"/>
      <c r="S327" s="87"/>
      <c r="T327" s="87"/>
      <c r="U327" s="88"/>
      <c r="V327" s="40"/>
      <c r="W327" s="40"/>
      <c r="X327" s="40"/>
      <c r="Y327" s="40"/>
      <c r="Z327" s="40"/>
      <c r="AA327" s="40"/>
      <c r="AB327" s="40"/>
      <c r="AC327" s="40"/>
      <c r="AD327" s="40"/>
      <c r="AE327" s="40"/>
      <c r="AT327" s="18" t="s">
        <v>220</v>
      </c>
      <c r="AU327" s="18" t="s">
        <v>89</v>
      </c>
    </row>
    <row r="328" s="2" customFormat="1">
      <c r="A328" s="40"/>
      <c r="B328" s="41"/>
      <c r="C328" s="42"/>
      <c r="D328" s="212" t="s">
        <v>234</v>
      </c>
      <c r="E328" s="42"/>
      <c r="F328" s="239" t="s">
        <v>1115</v>
      </c>
      <c r="G328" s="42"/>
      <c r="H328" s="42"/>
      <c r="I328" s="214"/>
      <c r="J328" s="42"/>
      <c r="K328" s="42"/>
      <c r="L328" s="46"/>
      <c r="M328" s="215"/>
      <c r="N328" s="216"/>
      <c r="O328" s="87"/>
      <c r="P328" s="87"/>
      <c r="Q328" s="87"/>
      <c r="R328" s="87"/>
      <c r="S328" s="87"/>
      <c r="T328" s="87"/>
      <c r="U328" s="88"/>
      <c r="V328" s="40"/>
      <c r="W328" s="40"/>
      <c r="X328" s="40"/>
      <c r="Y328" s="40"/>
      <c r="Z328" s="40"/>
      <c r="AA328" s="40"/>
      <c r="AB328" s="40"/>
      <c r="AC328" s="40"/>
      <c r="AD328" s="40"/>
      <c r="AE328" s="40"/>
      <c r="AT328" s="18" t="s">
        <v>234</v>
      </c>
      <c r="AU328" s="18" t="s">
        <v>89</v>
      </c>
    </row>
    <row r="329" s="2" customFormat="1">
      <c r="A329" s="40"/>
      <c r="B329" s="41"/>
      <c r="C329" s="250" t="s">
        <v>291</v>
      </c>
      <c r="D329" s="296" t="s">
        <v>313</v>
      </c>
      <c r="E329" s="251" t="s">
        <v>1116</v>
      </c>
      <c r="F329" s="252" t="s">
        <v>1117</v>
      </c>
      <c r="G329" s="253" t="s">
        <v>239</v>
      </c>
      <c r="H329" s="254">
        <v>3</v>
      </c>
      <c r="I329" s="255"/>
      <c r="J329" s="256">
        <f>ROUND(I329*H329,2)</f>
        <v>0</v>
      </c>
      <c r="K329" s="252" t="s">
        <v>216</v>
      </c>
      <c r="L329" s="257"/>
      <c r="M329" s="258" t="s">
        <v>39</v>
      </c>
      <c r="N329" s="259" t="s">
        <v>53</v>
      </c>
      <c r="O329" s="87"/>
      <c r="P329" s="208">
        <f>O329*H329</f>
        <v>0</v>
      </c>
      <c r="Q329" s="208">
        <v>53.322000000000003</v>
      </c>
      <c r="R329" s="208">
        <f>Q329*H329</f>
        <v>159.96600000000001</v>
      </c>
      <c r="S329" s="208">
        <v>0</v>
      </c>
      <c r="T329" s="208">
        <f>S329*H329</f>
        <v>0</v>
      </c>
      <c r="U329" s="209" t="s">
        <v>39</v>
      </c>
      <c r="V329" s="40"/>
      <c r="W329" s="40"/>
      <c r="X329" s="40"/>
      <c r="Y329" s="40"/>
      <c r="Z329" s="40"/>
      <c r="AA329" s="40"/>
      <c r="AB329" s="40"/>
      <c r="AC329" s="40"/>
      <c r="AD329" s="40"/>
      <c r="AE329" s="40"/>
      <c r="AR329" s="210" t="s">
        <v>219</v>
      </c>
      <c r="AT329" s="210" t="s">
        <v>313</v>
      </c>
      <c r="AU329" s="210" t="s">
        <v>89</v>
      </c>
      <c r="AY329" s="18" t="s">
        <v>218</v>
      </c>
      <c r="BE329" s="211">
        <f>IF(N329="základní",J329,0)</f>
        <v>0</v>
      </c>
      <c r="BF329" s="211">
        <f>IF(N329="snížená",J329,0)</f>
        <v>0</v>
      </c>
      <c r="BG329" s="211">
        <f>IF(N329="zákl. přenesená",J329,0)</f>
        <v>0</v>
      </c>
      <c r="BH329" s="211">
        <f>IF(N329="sníž. přenesená",J329,0)</f>
        <v>0</v>
      </c>
      <c r="BI329" s="211">
        <f>IF(N329="nulová",J329,0)</f>
        <v>0</v>
      </c>
      <c r="BJ329" s="18" t="s">
        <v>217</v>
      </c>
      <c r="BK329" s="211">
        <f>ROUND(I329*H329,2)</f>
        <v>0</v>
      </c>
      <c r="BL329" s="18" t="s">
        <v>217</v>
      </c>
      <c r="BM329" s="210" t="s">
        <v>1118</v>
      </c>
    </row>
    <row r="330" s="2" customFormat="1">
      <c r="A330" s="40"/>
      <c r="B330" s="41"/>
      <c r="C330" s="42"/>
      <c r="D330" s="212" t="s">
        <v>220</v>
      </c>
      <c r="E330" s="42"/>
      <c r="F330" s="213" t="s">
        <v>1117</v>
      </c>
      <c r="G330" s="42"/>
      <c r="H330" s="42"/>
      <c r="I330" s="214"/>
      <c r="J330" s="42"/>
      <c r="K330" s="42"/>
      <c r="L330" s="46"/>
      <c r="M330" s="215"/>
      <c r="N330" s="216"/>
      <c r="O330" s="87"/>
      <c r="P330" s="87"/>
      <c r="Q330" s="87"/>
      <c r="R330" s="87"/>
      <c r="S330" s="87"/>
      <c r="T330" s="87"/>
      <c r="U330" s="88"/>
      <c r="V330" s="40"/>
      <c r="W330" s="40"/>
      <c r="X330" s="40"/>
      <c r="Y330" s="40"/>
      <c r="Z330" s="40"/>
      <c r="AA330" s="40"/>
      <c r="AB330" s="40"/>
      <c r="AC330" s="40"/>
      <c r="AD330" s="40"/>
      <c r="AE330" s="40"/>
      <c r="AT330" s="18" t="s">
        <v>220</v>
      </c>
      <c r="AU330" s="18" t="s">
        <v>89</v>
      </c>
    </row>
    <row r="331" s="2" customFormat="1">
      <c r="A331" s="40"/>
      <c r="B331" s="41"/>
      <c r="C331" s="42"/>
      <c r="D331" s="212" t="s">
        <v>234</v>
      </c>
      <c r="E331" s="42"/>
      <c r="F331" s="239" t="s">
        <v>1119</v>
      </c>
      <c r="G331" s="42"/>
      <c r="H331" s="42"/>
      <c r="I331" s="214"/>
      <c r="J331" s="42"/>
      <c r="K331" s="42"/>
      <c r="L331" s="46"/>
      <c r="M331" s="215"/>
      <c r="N331" s="216"/>
      <c r="O331" s="87"/>
      <c r="P331" s="87"/>
      <c r="Q331" s="87"/>
      <c r="R331" s="87"/>
      <c r="S331" s="87"/>
      <c r="T331" s="87"/>
      <c r="U331" s="88"/>
      <c r="V331" s="40"/>
      <c r="W331" s="40"/>
      <c r="X331" s="40"/>
      <c r="Y331" s="40"/>
      <c r="Z331" s="40"/>
      <c r="AA331" s="40"/>
      <c r="AB331" s="40"/>
      <c r="AC331" s="40"/>
      <c r="AD331" s="40"/>
      <c r="AE331" s="40"/>
      <c r="AT331" s="18" t="s">
        <v>234</v>
      </c>
      <c r="AU331" s="18" t="s">
        <v>89</v>
      </c>
    </row>
    <row r="332" s="2" customFormat="1">
      <c r="A332" s="40"/>
      <c r="B332" s="41"/>
      <c r="C332" s="250" t="s">
        <v>618</v>
      </c>
      <c r="D332" s="296" t="s">
        <v>313</v>
      </c>
      <c r="E332" s="251" t="s">
        <v>1120</v>
      </c>
      <c r="F332" s="252" t="s">
        <v>1121</v>
      </c>
      <c r="G332" s="253" t="s">
        <v>239</v>
      </c>
      <c r="H332" s="254">
        <v>1</v>
      </c>
      <c r="I332" s="255"/>
      <c r="J332" s="256">
        <f>ROUND(I332*H332,2)</f>
        <v>0</v>
      </c>
      <c r="K332" s="252" t="s">
        <v>216</v>
      </c>
      <c r="L332" s="257"/>
      <c r="M332" s="258" t="s">
        <v>39</v>
      </c>
      <c r="N332" s="259" t="s">
        <v>53</v>
      </c>
      <c r="O332" s="87"/>
      <c r="P332" s="208">
        <f>O332*H332</f>
        <v>0</v>
      </c>
      <c r="Q332" s="208">
        <v>53.322000000000003</v>
      </c>
      <c r="R332" s="208">
        <f>Q332*H332</f>
        <v>53.322000000000003</v>
      </c>
      <c r="S332" s="208">
        <v>0</v>
      </c>
      <c r="T332" s="208">
        <f>S332*H332</f>
        <v>0</v>
      </c>
      <c r="U332" s="209" t="s">
        <v>39</v>
      </c>
      <c r="V332" s="40"/>
      <c r="W332" s="40"/>
      <c r="X332" s="40"/>
      <c r="Y332" s="40"/>
      <c r="Z332" s="40"/>
      <c r="AA332" s="40"/>
      <c r="AB332" s="40"/>
      <c r="AC332" s="40"/>
      <c r="AD332" s="40"/>
      <c r="AE332" s="40"/>
      <c r="AR332" s="210" t="s">
        <v>219</v>
      </c>
      <c r="AT332" s="210" t="s">
        <v>313</v>
      </c>
      <c r="AU332" s="210" t="s">
        <v>89</v>
      </c>
      <c r="AY332" s="18" t="s">
        <v>218</v>
      </c>
      <c r="BE332" s="211">
        <f>IF(N332="základní",J332,0)</f>
        <v>0</v>
      </c>
      <c r="BF332" s="211">
        <f>IF(N332="snížená",J332,0)</f>
        <v>0</v>
      </c>
      <c r="BG332" s="211">
        <f>IF(N332="zákl. přenesená",J332,0)</f>
        <v>0</v>
      </c>
      <c r="BH332" s="211">
        <f>IF(N332="sníž. přenesená",J332,0)</f>
        <v>0</v>
      </c>
      <c r="BI332" s="211">
        <f>IF(N332="nulová",J332,0)</f>
        <v>0</v>
      </c>
      <c r="BJ332" s="18" t="s">
        <v>217</v>
      </c>
      <c r="BK332" s="211">
        <f>ROUND(I332*H332,2)</f>
        <v>0</v>
      </c>
      <c r="BL332" s="18" t="s">
        <v>217</v>
      </c>
      <c r="BM332" s="210" t="s">
        <v>1122</v>
      </c>
    </row>
    <row r="333" s="2" customFormat="1">
      <c r="A333" s="40"/>
      <c r="B333" s="41"/>
      <c r="C333" s="42"/>
      <c r="D333" s="212" t="s">
        <v>220</v>
      </c>
      <c r="E333" s="42"/>
      <c r="F333" s="213" t="s">
        <v>1121</v>
      </c>
      <c r="G333" s="42"/>
      <c r="H333" s="42"/>
      <c r="I333" s="214"/>
      <c r="J333" s="42"/>
      <c r="K333" s="42"/>
      <c r="L333" s="46"/>
      <c r="M333" s="215"/>
      <c r="N333" s="216"/>
      <c r="O333" s="87"/>
      <c r="P333" s="87"/>
      <c r="Q333" s="87"/>
      <c r="R333" s="87"/>
      <c r="S333" s="87"/>
      <c r="T333" s="87"/>
      <c r="U333" s="88"/>
      <c r="V333" s="40"/>
      <c r="W333" s="40"/>
      <c r="X333" s="40"/>
      <c r="Y333" s="40"/>
      <c r="Z333" s="40"/>
      <c r="AA333" s="40"/>
      <c r="AB333" s="40"/>
      <c r="AC333" s="40"/>
      <c r="AD333" s="40"/>
      <c r="AE333" s="40"/>
      <c r="AT333" s="18" t="s">
        <v>220</v>
      </c>
      <c r="AU333" s="18" t="s">
        <v>89</v>
      </c>
    </row>
    <row r="334" s="2" customFormat="1">
      <c r="A334" s="40"/>
      <c r="B334" s="41"/>
      <c r="C334" s="42"/>
      <c r="D334" s="212" t="s">
        <v>234</v>
      </c>
      <c r="E334" s="42"/>
      <c r="F334" s="239" t="s">
        <v>1123</v>
      </c>
      <c r="G334" s="42"/>
      <c r="H334" s="42"/>
      <c r="I334" s="214"/>
      <c r="J334" s="42"/>
      <c r="K334" s="42"/>
      <c r="L334" s="46"/>
      <c r="M334" s="215"/>
      <c r="N334" s="216"/>
      <c r="O334" s="87"/>
      <c r="P334" s="87"/>
      <c r="Q334" s="87"/>
      <c r="R334" s="87"/>
      <c r="S334" s="87"/>
      <c r="T334" s="87"/>
      <c r="U334" s="88"/>
      <c r="V334" s="40"/>
      <c r="W334" s="40"/>
      <c r="X334" s="40"/>
      <c r="Y334" s="40"/>
      <c r="Z334" s="40"/>
      <c r="AA334" s="40"/>
      <c r="AB334" s="40"/>
      <c r="AC334" s="40"/>
      <c r="AD334" s="40"/>
      <c r="AE334" s="40"/>
      <c r="AT334" s="18" t="s">
        <v>234</v>
      </c>
      <c r="AU334" s="18" t="s">
        <v>89</v>
      </c>
    </row>
    <row r="335" s="2" customFormat="1" ht="16.5" customHeight="1">
      <c r="A335" s="40"/>
      <c r="B335" s="41"/>
      <c r="C335" s="250" t="s">
        <v>297</v>
      </c>
      <c r="D335" s="250" t="s">
        <v>313</v>
      </c>
      <c r="E335" s="251" t="s">
        <v>1124</v>
      </c>
      <c r="F335" s="252" t="s">
        <v>1125</v>
      </c>
      <c r="G335" s="253" t="s">
        <v>273</v>
      </c>
      <c r="H335" s="254">
        <v>77.099999999999994</v>
      </c>
      <c r="I335" s="255"/>
      <c r="J335" s="256">
        <f>ROUND(I335*H335,2)</f>
        <v>0</v>
      </c>
      <c r="K335" s="252" t="s">
        <v>216</v>
      </c>
      <c r="L335" s="257"/>
      <c r="M335" s="258" t="s">
        <v>39</v>
      </c>
      <c r="N335" s="259" t="s">
        <v>53</v>
      </c>
      <c r="O335" s="87"/>
      <c r="P335" s="208">
        <f>O335*H335</f>
        <v>0</v>
      </c>
      <c r="Q335" s="208">
        <v>0.06003</v>
      </c>
      <c r="R335" s="208">
        <f>Q335*H335</f>
        <v>4.6283129999999995</v>
      </c>
      <c r="S335" s="208">
        <v>0</v>
      </c>
      <c r="T335" s="208">
        <f>S335*H335</f>
        <v>0</v>
      </c>
      <c r="U335" s="209" t="s">
        <v>39</v>
      </c>
      <c r="V335" s="40"/>
      <c r="W335" s="40"/>
      <c r="X335" s="40"/>
      <c r="Y335" s="40"/>
      <c r="Z335" s="40"/>
      <c r="AA335" s="40"/>
      <c r="AB335" s="40"/>
      <c r="AC335" s="40"/>
      <c r="AD335" s="40"/>
      <c r="AE335" s="40"/>
      <c r="AR335" s="210" t="s">
        <v>219</v>
      </c>
      <c r="AT335" s="210" t="s">
        <v>313</v>
      </c>
      <c r="AU335" s="210" t="s">
        <v>89</v>
      </c>
      <c r="AY335" s="18" t="s">
        <v>218</v>
      </c>
      <c r="BE335" s="211">
        <f>IF(N335="základní",J335,0)</f>
        <v>0</v>
      </c>
      <c r="BF335" s="211">
        <f>IF(N335="snížená",J335,0)</f>
        <v>0</v>
      </c>
      <c r="BG335" s="211">
        <f>IF(N335="zákl. přenesená",J335,0)</f>
        <v>0</v>
      </c>
      <c r="BH335" s="211">
        <f>IF(N335="sníž. přenesená",J335,0)</f>
        <v>0</v>
      </c>
      <c r="BI335" s="211">
        <f>IF(N335="nulová",J335,0)</f>
        <v>0</v>
      </c>
      <c r="BJ335" s="18" t="s">
        <v>217</v>
      </c>
      <c r="BK335" s="211">
        <f>ROUND(I335*H335,2)</f>
        <v>0</v>
      </c>
      <c r="BL335" s="18" t="s">
        <v>217</v>
      </c>
      <c r="BM335" s="210" t="s">
        <v>1126</v>
      </c>
    </row>
    <row r="336" s="2" customFormat="1">
      <c r="A336" s="40"/>
      <c r="B336" s="41"/>
      <c r="C336" s="42"/>
      <c r="D336" s="212" t="s">
        <v>220</v>
      </c>
      <c r="E336" s="42"/>
      <c r="F336" s="213" t="s">
        <v>1125</v>
      </c>
      <c r="G336" s="42"/>
      <c r="H336" s="42"/>
      <c r="I336" s="214"/>
      <c r="J336" s="42"/>
      <c r="K336" s="42"/>
      <c r="L336" s="46"/>
      <c r="M336" s="215"/>
      <c r="N336" s="216"/>
      <c r="O336" s="87"/>
      <c r="P336" s="87"/>
      <c r="Q336" s="87"/>
      <c r="R336" s="87"/>
      <c r="S336" s="87"/>
      <c r="T336" s="87"/>
      <c r="U336" s="88"/>
      <c r="V336" s="40"/>
      <c r="W336" s="40"/>
      <c r="X336" s="40"/>
      <c r="Y336" s="40"/>
      <c r="Z336" s="40"/>
      <c r="AA336" s="40"/>
      <c r="AB336" s="40"/>
      <c r="AC336" s="40"/>
      <c r="AD336" s="40"/>
      <c r="AE336" s="40"/>
      <c r="AT336" s="18" t="s">
        <v>220</v>
      </c>
      <c r="AU336" s="18" t="s">
        <v>89</v>
      </c>
    </row>
    <row r="337" s="12" customFormat="1">
      <c r="A337" s="12"/>
      <c r="B337" s="217"/>
      <c r="C337" s="218"/>
      <c r="D337" s="212" t="s">
        <v>222</v>
      </c>
      <c r="E337" s="219" t="s">
        <v>39</v>
      </c>
      <c r="F337" s="220" t="s">
        <v>1127</v>
      </c>
      <c r="G337" s="218"/>
      <c r="H337" s="221">
        <v>77.099999999999994</v>
      </c>
      <c r="I337" s="222"/>
      <c r="J337" s="218"/>
      <c r="K337" s="218"/>
      <c r="L337" s="223"/>
      <c r="M337" s="224"/>
      <c r="N337" s="225"/>
      <c r="O337" s="225"/>
      <c r="P337" s="225"/>
      <c r="Q337" s="225"/>
      <c r="R337" s="225"/>
      <c r="S337" s="225"/>
      <c r="T337" s="225"/>
      <c r="U337" s="226"/>
      <c r="V337" s="12"/>
      <c r="W337" s="12"/>
      <c r="X337" s="12"/>
      <c r="Y337" s="12"/>
      <c r="Z337" s="12"/>
      <c r="AA337" s="12"/>
      <c r="AB337" s="12"/>
      <c r="AC337" s="12"/>
      <c r="AD337" s="12"/>
      <c r="AE337" s="12"/>
      <c r="AT337" s="227" t="s">
        <v>222</v>
      </c>
      <c r="AU337" s="227" t="s">
        <v>89</v>
      </c>
      <c r="AV337" s="12" t="s">
        <v>89</v>
      </c>
      <c r="AW337" s="12" t="s">
        <v>41</v>
      </c>
      <c r="AX337" s="12" t="s">
        <v>80</v>
      </c>
      <c r="AY337" s="227" t="s">
        <v>218</v>
      </c>
    </row>
    <row r="338" s="13" customFormat="1">
      <c r="A338" s="13"/>
      <c r="B338" s="228"/>
      <c r="C338" s="229"/>
      <c r="D338" s="212" t="s">
        <v>222</v>
      </c>
      <c r="E338" s="230" t="s">
        <v>1128</v>
      </c>
      <c r="F338" s="231" t="s">
        <v>224</v>
      </c>
      <c r="G338" s="229"/>
      <c r="H338" s="232">
        <v>77.099999999999994</v>
      </c>
      <c r="I338" s="233"/>
      <c r="J338" s="229"/>
      <c r="K338" s="229"/>
      <c r="L338" s="234"/>
      <c r="M338" s="235"/>
      <c r="N338" s="236"/>
      <c r="O338" s="236"/>
      <c r="P338" s="236"/>
      <c r="Q338" s="236"/>
      <c r="R338" s="236"/>
      <c r="S338" s="236"/>
      <c r="T338" s="236"/>
      <c r="U338" s="237"/>
      <c r="V338" s="13"/>
      <c r="W338" s="13"/>
      <c r="X338" s="13"/>
      <c r="Y338" s="13"/>
      <c r="Z338" s="13"/>
      <c r="AA338" s="13"/>
      <c r="AB338" s="13"/>
      <c r="AC338" s="13"/>
      <c r="AD338" s="13"/>
      <c r="AE338" s="13"/>
      <c r="AT338" s="238" t="s">
        <v>222</v>
      </c>
      <c r="AU338" s="238" t="s">
        <v>89</v>
      </c>
      <c r="AV338" s="13" t="s">
        <v>217</v>
      </c>
      <c r="AW338" s="13" t="s">
        <v>41</v>
      </c>
      <c r="AX338" s="13" t="s">
        <v>87</v>
      </c>
      <c r="AY338" s="238" t="s">
        <v>218</v>
      </c>
    </row>
    <row r="339" s="2" customFormat="1" ht="16.5" customHeight="1">
      <c r="A339" s="40"/>
      <c r="B339" s="41"/>
      <c r="C339" s="250" t="s">
        <v>627</v>
      </c>
      <c r="D339" s="250" t="s">
        <v>313</v>
      </c>
      <c r="E339" s="251" t="s">
        <v>1129</v>
      </c>
      <c r="F339" s="252" t="s">
        <v>1130</v>
      </c>
      <c r="G339" s="253" t="s">
        <v>273</v>
      </c>
      <c r="H339" s="254">
        <v>124</v>
      </c>
      <c r="I339" s="255"/>
      <c r="J339" s="256">
        <f>ROUND(I339*H339,2)</f>
        <v>0</v>
      </c>
      <c r="K339" s="252" t="s">
        <v>216</v>
      </c>
      <c r="L339" s="257"/>
      <c r="M339" s="258" t="s">
        <v>39</v>
      </c>
      <c r="N339" s="259" t="s">
        <v>53</v>
      </c>
      <c r="O339" s="87"/>
      <c r="P339" s="208">
        <f>O339*H339</f>
        <v>0</v>
      </c>
      <c r="Q339" s="208">
        <v>0.049390000000000003</v>
      </c>
      <c r="R339" s="208">
        <f>Q339*H339</f>
        <v>6.1243600000000002</v>
      </c>
      <c r="S339" s="208">
        <v>0</v>
      </c>
      <c r="T339" s="208">
        <f>S339*H339</f>
        <v>0</v>
      </c>
      <c r="U339" s="209" t="s">
        <v>39</v>
      </c>
      <c r="V339" s="40"/>
      <c r="W339" s="40"/>
      <c r="X339" s="40"/>
      <c r="Y339" s="40"/>
      <c r="Z339" s="40"/>
      <c r="AA339" s="40"/>
      <c r="AB339" s="40"/>
      <c r="AC339" s="40"/>
      <c r="AD339" s="40"/>
      <c r="AE339" s="40"/>
      <c r="AR339" s="210" t="s">
        <v>219</v>
      </c>
      <c r="AT339" s="210" t="s">
        <v>313</v>
      </c>
      <c r="AU339" s="210" t="s">
        <v>89</v>
      </c>
      <c r="AY339" s="18" t="s">
        <v>218</v>
      </c>
      <c r="BE339" s="211">
        <f>IF(N339="základní",J339,0)</f>
        <v>0</v>
      </c>
      <c r="BF339" s="211">
        <f>IF(N339="snížená",J339,0)</f>
        <v>0</v>
      </c>
      <c r="BG339" s="211">
        <f>IF(N339="zákl. přenesená",J339,0)</f>
        <v>0</v>
      </c>
      <c r="BH339" s="211">
        <f>IF(N339="sníž. přenesená",J339,0)</f>
        <v>0</v>
      </c>
      <c r="BI339" s="211">
        <f>IF(N339="nulová",J339,0)</f>
        <v>0</v>
      </c>
      <c r="BJ339" s="18" t="s">
        <v>217</v>
      </c>
      <c r="BK339" s="211">
        <f>ROUND(I339*H339,2)</f>
        <v>0</v>
      </c>
      <c r="BL339" s="18" t="s">
        <v>217</v>
      </c>
      <c r="BM339" s="210" t="s">
        <v>1131</v>
      </c>
    </row>
    <row r="340" s="2" customFormat="1">
      <c r="A340" s="40"/>
      <c r="B340" s="41"/>
      <c r="C340" s="42"/>
      <c r="D340" s="212" t="s">
        <v>220</v>
      </c>
      <c r="E340" s="42"/>
      <c r="F340" s="213" t="s">
        <v>1130</v>
      </c>
      <c r="G340" s="42"/>
      <c r="H340" s="42"/>
      <c r="I340" s="214"/>
      <c r="J340" s="42"/>
      <c r="K340" s="42"/>
      <c r="L340" s="46"/>
      <c r="M340" s="215"/>
      <c r="N340" s="216"/>
      <c r="O340" s="87"/>
      <c r="P340" s="87"/>
      <c r="Q340" s="87"/>
      <c r="R340" s="87"/>
      <c r="S340" s="87"/>
      <c r="T340" s="87"/>
      <c r="U340" s="88"/>
      <c r="V340" s="40"/>
      <c r="W340" s="40"/>
      <c r="X340" s="40"/>
      <c r="Y340" s="40"/>
      <c r="Z340" s="40"/>
      <c r="AA340" s="40"/>
      <c r="AB340" s="40"/>
      <c r="AC340" s="40"/>
      <c r="AD340" s="40"/>
      <c r="AE340" s="40"/>
      <c r="AT340" s="18" t="s">
        <v>220</v>
      </c>
      <c r="AU340" s="18" t="s">
        <v>89</v>
      </c>
    </row>
    <row r="341" s="12" customFormat="1">
      <c r="A341" s="12"/>
      <c r="B341" s="217"/>
      <c r="C341" s="218"/>
      <c r="D341" s="212" t="s">
        <v>222</v>
      </c>
      <c r="E341" s="219" t="s">
        <v>39</v>
      </c>
      <c r="F341" s="220" t="s">
        <v>1132</v>
      </c>
      <c r="G341" s="218"/>
      <c r="H341" s="221">
        <v>124</v>
      </c>
      <c r="I341" s="222"/>
      <c r="J341" s="218"/>
      <c r="K341" s="218"/>
      <c r="L341" s="223"/>
      <c r="M341" s="224"/>
      <c r="N341" s="225"/>
      <c r="O341" s="225"/>
      <c r="P341" s="225"/>
      <c r="Q341" s="225"/>
      <c r="R341" s="225"/>
      <c r="S341" s="225"/>
      <c r="T341" s="225"/>
      <c r="U341" s="226"/>
      <c r="V341" s="12"/>
      <c r="W341" s="12"/>
      <c r="X341" s="12"/>
      <c r="Y341" s="12"/>
      <c r="Z341" s="12"/>
      <c r="AA341" s="12"/>
      <c r="AB341" s="12"/>
      <c r="AC341" s="12"/>
      <c r="AD341" s="12"/>
      <c r="AE341" s="12"/>
      <c r="AT341" s="227" t="s">
        <v>222</v>
      </c>
      <c r="AU341" s="227" t="s">
        <v>89</v>
      </c>
      <c r="AV341" s="12" t="s">
        <v>89</v>
      </c>
      <c r="AW341" s="12" t="s">
        <v>41</v>
      </c>
      <c r="AX341" s="12" t="s">
        <v>80</v>
      </c>
      <c r="AY341" s="227" t="s">
        <v>218</v>
      </c>
    </row>
    <row r="342" s="13" customFormat="1">
      <c r="A342" s="13"/>
      <c r="B342" s="228"/>
      <c r="C342" s="229"/>
      <c r="D342" s="212" t="s">
        <v>222</v>
      </c>
      <c r="E342" s="230" t="s">
        <v>857</v>
      </c>
      <c r="F342" s="231" t="s">
        <v>224</v>
      </c>
      <c r="G342" s="229"/>
      <c r="H342" s="232">
        <v>124</v>
      </c>
      <c r="I342" s="233"/>
      <c r="J342" s="229"/>
      <c r="K342" s="229"/>
      <c r="L342" s="234"/>
      <c r="M342" s="235"/>
      <c r="N342" s="236"/>
      <c r="O342" s="236"/>
      <c r="P342" s="236"/>
      <c r="Q342" s="236"/>
      <c r="R342" s="236"/>
      <c r="S342" s="236"/>
      <c r="T342" s="236"/>
      <c r="U342" s="237"/>
      <c r="V342" s="13"/>
      <c r="W342" s="13"/>
      <c r="X342" s="13"/>
      <c r="Y342" s="13"/>
      <c r="Z342" s="13"/>
      <c r="AA342" s="13"/>
      <c r="AB342" s="13"/>
      <c r="AC342" s="13"/>
      <c r="AD342" s="13"/>
      <c r="AE342" s="13"/>
      <c r="AT342" s="238" t="s">
        <v>222</v>
      </c>
      <c r="AU342" s="238" t="s">
        <v>89</v>
      </c>
      <c r="AV342" s="13" t="s">
        <v>217</v>
      </c>
      <c r="AW342" s="13" t="s">
        <v>41</v>
      </c>
      <c r="AX342" s="13" t="s">
        <v>87</v>
      </c>
      <c r="AY342" s="238" t="s">
        <v>218</v>
      </c>
    </row>
    <row r="343" s="2" customFormat="1" ht="16.5" customHeight="1">
      <c r="A343" s="40"/>
      <c r="B343" s="41"/>
      <c r="C343" s="250" t="s">
        <v>510</v>
      </c>
      <c r="D343" s="250" t="s">
        <v>313</v>
      </c>
      <c r="E343" s="251" t="s">
        <v>1133</v>
      </c>
      <c r="F343" s="252" t="s">
        <v>1134</v>
      </c>
      <c r="G343" s="253" t="s">
        <v>273</v>
      </c>
      <c r="H343" s="254">
        <v>26</v>
      </c>
      <c r="I343" s="255"/>
      <c r="J343" s="256">
        <f>ROUND(I343*H343,2)</f>
        <v>0</v>
      </c>
      <c r="K343" s="252" t="s">
        <v>216</v>
      </c>
      <c r="L343" s="257"/>
      <c r="M343" s="258" t="s">
        <v>39</v>
      </c>
      <c r="N343" s="259" t="s">
        <v>53</v>
      </c>
      <c r="O343" s="87"/>
      <c r="P343" s="208">
        <f>O343*H343</f>
        <v>0</v>
      </c>
      <c r="Q343" s="208">
        <v>0.054850000000000003</v>
      </c>
      <c r="R343" s="208">
        <f>Q343*H343</f>
        <v>1.4261000000000002</v>
      </c>
      <c r="S343" s="208">
        <v>0</v>
      </c>
      <c r="T343" s="208">
        <f>S343*H343</f>
        <v>0</v>
      </c>
      <c r="U343" s="209" t="s">
        <v>39</v>
      </c>
      <c r="V343" s="40"/>
      <c r="W343" s="40"/>
      <c r="X343" s="40"/>
      <c r="Y343" s="40"/>
      <c r="Z343" s="40"/>
      <c r="AA343" s="40"/>
      <c r="AB343" s="40"/>
      <c r="AC343" s="40"/>
      <c r="AD343" s="40"/>
      <c r="AE343" s="40"/>
      <c r="AR343" s="210" t="s">
        <v>219</v>
      </c>
      <c r="AT343" s="210" t="s">
        <v>313</v>
      </c>
      <c r="AU343" s="210" t="s">
        <v>89</v>
      </c>
      <c r="AY343" s="18" t="s">
        <v>218</v>
      </c>
      <c r="BE343" s="211">
        <f>IF(N343="základní",J343,0)</f>
        <v>0</v>
      </c>
      <c r="BF343" s="211">
        <f>IF(N343="snížená",J343,0)</f>
        <v>0</v>
      </c>
      <c r="BG343" s="211">
        <f>IF(N343="zákl. přenesená",J343,0)</f>
        <v>0</v>
      </c>
      <c r="BH343" s="211">
        <f>IF(N343="sníž. přenesená",J343,0)</f>
        <v>0</v>
      </c>
      <c r="BI343" s="211">
        <f>IF(N343="nulová",J343,0)</f>
        <v>0</v>
      </c>
      <c r="BJ343" s="18" t="s">
        <v>217</v>
      </c>
      <c r="BK343" s="211">
        <f>ROUND(I343*H343,2)</f>
        <v>0</v>
      </c>
      <c r="BL343" s="18" t="s">
        <v>217</v>
      </c>
      <c r="BM343" s="210" t="s">
        <v>1135</v>
      </c>
    </row>
    <row r="344" s="2" customFormat="1">
      <c r="A344" s="40"/>
      <c r="B344" s="41"/>
      <c r="C344" s="42"/>
      <c r="D344" s="212" t="s">
        <v>220</v>
      </c>
      <c r="E344" s="42"/>
      <c r="F344" s="213" t="s">
        <v>1134</v>
      </c>
      <c r="G344" s="42"/>
      <c r="H344" s="42"/>
      <c r="I344" s="214"/>
      <c r="J344" s="42"/>
      <c r="K344" s="42"/>
      <c r="L344" s="46"/>
      <c r="M344" s="215"/>
      <c r="N344" s="216"/>
      <c r="O344" s="87"/>
      <c r="P344" s="87"/>
      <c r="Q344" s="87"/>
      <c r="R344" s="87"/>
      <c r="S344" s="87"/>
      <c r="T344" s="87"/>
      <c r="U344" s="88"/>
      <c r="V344" s="40"/>
      <c r="W344" s="40"/>
      <c r="X344" s="40"/>
      <c r="Y344" s="40"/>
      <c r="Z344" s="40"/>
      <c r="AA344" s="40"/>
      <c r="AB344" s="40"/>
      <c r="AC344" s="40"/>
      <c r="AD344" s="40"/>
      <c r="AE344" s="40"/>
      <c r="AT344" s="18" t="s">
        <v>220</v>
      </c>
      <c r="AU344" s="18" t="s">
        <v>89</v>
      </c>
    </row>
    <row r="345" s="12" customFormat="1">
      <c r="A345" s="12"/>
      <c r="B345" s="217"/>
      <c r="C345" s="218"/>
      <c r="D345" s="212" t="s">
        <v>222</v>
      </c>
      <c r="E345" s="219" t="s">
        <v>39</v>
      </c>
      <c r="F345" s="220" t="s">
        <v>1136</v>
      </c>
      <c r="G345" s="218"/>
      <c r="H345" s="221">
        <v>26</v>
      </c>
      <c r="I345" s="222"/>
      <c r="J345" s="218"/>
      <c r="K345" s="218"/>
      <c r="L345" s="223"/>
      <c r="M345" s="224"/>
      <c r="N345" s="225"/>
      <c r="O345" s="225"/>
      <c r="P345" s="225"/>
      <c r="Q345" s="225"/>
      <c r="R345" s="225"/>
      <c r="S345" s="225"/>
      <c r="T345" s="225"/>
      <c r="U345" s="226"/>
      <c r="V345" s="12"/>
      <c r="W345" s="12"/>
      <c r="X345" s="12"/>
      <c r="Y345" s="12"/>
      <c r="Z345" s="12"/>
      <c r="AA345" s="12"/>
      <c r="AB345" s="12"/>
      <c r="AC345" s="12"/>
      <c r="AD345" s="12"/>
      <c r="AE345" s="12"/>
      <c r="AT345" s="227" t="s">
        <v>222</v>
      </c>
      <c r="AU345" s="227" t="s">
        <v>89</v>
      </c>
      <c r="AV345" s="12" t="s">
        <v>89</v>
      </c>
      <c r="AW345" s="12" t="s">
        <v>41</v>
      </c>
      <c r="AX345" s="12" t="s">
        <v>80</v>
      </c>
      <c r="AY345" s="227" t="s">
        <v>218</v>
      </c>
    </row>
    <row r="346" s="13" customFormat="1">
      <c r="A346" s="13"/>
      <c r="B346" s="228"/>
      <c r="C346" s="229"/>
      <c r="D346" s="212" t="s">
        <v>222</v>
      </c>
      <c r="E346" s="230" t="s">
        <v>39</v>
      </c>
      <c r="F346" s="231" t="s">
        <v>224</v>
      </c>
      <c r="G346" s="229"/>
      <c r="H346" s="232">
        <v>26</v>
      </c>
      <c r="I346" s="233"/>
      <c r="J346" s="229"/>
      <c r="K346" s="229"/>
      <c r="L346" s="234"/>
      <c r="M346" s="235"/>
      <c r="N346" s="236"/>
      <c r="O346" s="236"/>
      <c r="P346" s="236"/>
      <c r="Q346" s="236"/>
      <c r="R346" s="236"/>
      <c r="S346" s="236"/>
      <c r="T346" s="236"/>
      <c r="U346" s="237"/>
      <c r="V346" s="13"/>
      <c r="W346" s="13"/>
      <c r="X346" s="13"/>
      <c r="Y346" s="13"/>
      <c r="Z346" s="13"/>
      <c r="AA346" s="13"/>
      <c r="AB346" s="13"/>
      <c r="AC346" s="13"/>
      <c r="AD346" s="13"/>
      <c r="AE346" s="13"/>
      <c r="AT346" s="238" t="s">
        <v>222</v>
      </c>
      <c r="AU346" s="238" t="s">
        <v>89</v>
      </c>
      <c r="AV346" s="13" t="s">
        <v>217</v>
      </c>
      <c r="AW346" s="13" t="s">
        <v>41</v>
      </c>
      <c r="AX346" s="13" t="s">
        <v>87</v>
      </c>
      <c r="AY346" s="238" t="s">
        <v>218</v>
      </c>
    </row>
    <row r="347" s="2" customFormat="1" ht="16.5" customHeight="1">
      <c r="A347" s="40"/>
      <c r="B347" s="41"/>
      <c r="C347" s="250" t="s">
        <v>636</v>
      </c>
      <c r="D347" s="250" t="s">
        <v>313</v>
      </c>
      <c r="E347" s="251" t="s">
        <v>1137</v>
      </c>
      <c r="F347" s="252" t="s">
        <v>1138</v>
      </c>
      <c r="G347" s="253" t="s">
        <v>273</v>
      </c>
      <c r="H347" s="254">
        <v>26</v>
      </c>
      <c r="I347" s="255"/>
      <c r="J347" s="256">
        <f>ROUND(I347*H347,2)</f>
        <v>0</v>
      </c>
      <c r="K347" s="252" t="s">
        <v>216</v>
      </c>
      <c r="L347" s="257"/>
      <c r="M347" s="258" t="s">
        <v>39</v>
      </c>
      <c r="N347" s="259" t="s">
        <v>53</v>
      </c>
      <c r="O347" s="87"/>
      <c r="P347" s="208">
        <f>O347*H347</f>
        <v>0</v>
      </c>
      <c r="Q347" s="208">
        <v>0.054850000000000003</v>
      </c>
      <c r="R347" s="208">
        <f>Q347*H347</f>
        <v>1.4261000000000002</v>
      </c>
      <c r="S347" s="208">
        <v>0</v>
      </c>
      <c r="T347" s="208">
        <f>S347*H347</f>
        <v>0</v>
      </c>
      <c r="U347" s="209" t="s">
        <v>39</v>
      </c>
      <c r="V347" s="40"/>
      <c r="W347" s="40"/>
      <c r="X347" s="40"/>
      <c r="Y347" s="40"/>
      <c r="Z347" s="40"/>
      <c r="AA347" s="40"/>
      <c r="AB347" s="40"/>
      <c r="AC347" s="40"/>
      <c r="AD347" s="40"/>
      <c r="AE347" s="40"/>
      <c r="AR347" s="210" t="s">
        <v>219</v>
      </c>
      <c r="AT347" s="210" t="s">
        <v>313</v>
      </c>
      <c r="AU347" s="210" t="s">
        <v>89</v>
      </c>
      <c r="AY347" s="18" t="s">
        <v>218</v>
      </c>
      <c r="BE347" s="211">
        <f>IF(N347="základní",J347,0)</f>
        <v>0</v>
      </c>
      <c r="BF347" s="211">
        <f>IF(N347="snížená",J347,0)</f>
        <v>0</v>
      </c>
      <c r="BG347" s="211">
        <f>IF(N347="zákl. přenesená",J347,0)</f>
        <v>0</v>
      </c>
      <c r="BH347" s="211">
        <f>IF(N347="sníž. přenesená",J347,0)</f>
        <v>0</v>
      </c>
      <c r="BI347" s="211">
        <f>IF(N347="nulová",J347,0)</f>
        <v>0</v>
      </c>
      <c r="BJ347" s="18" t="s">
        <v>217</v>
      </c>
      <c r="BK347" s="211">
        <f>ROUND(I347*H347,2)</f>
        <v>0</v>
      </c>
      <c r="BL347" s="18" t="s">
        <v>217</v>
      </c>
      <c r="BM347" s="210" t="s">
        <v>1139</v>
      </c>
    </row>
    <row r="348" s="2" customFormat="1">
      <c r="A348" s="40"/>
      <c r="B348" s="41"/>
      <c r="C348" s="42"/>
      <c r="D348" s="212" t="s">
        <v>220</v>
      </c>
      <c r="E348" s="42"/>
      <c r="F348" s="213" t="s">
        <v>1138</v>
      </c>
      <c r="G348" s="42"/>
      <c r="H348" s="42"/>
      <c r="I348" s="214"/>
      <c r="J348" s="42"/>
      <c r="K348" s="42"/>
      <c r="L348" s="46"/>
      <c r="M348" s="215"/>
      <c r="N348" s="216"/>
      <c r="O348" s="87"/>
      <c r="P348" s="87"/>
      <c r="Q348" s="87"/>
      <c r="R348" s="87"/>
      <c r="S348" s="87"/>
      <c r="T348" s="87"/>
      <c r="U348" s="88"/>
      <c r="V348" s="40"/>
      <c r="W348" s="40"/>
      <c r="X348" s="40"/>
      <c r="Y348" s="40"/>
      <c r="Z348" s="40"/>
      <c r="AA348" s="40"/>
      <c r="AB348" s="40"/>
      <c r="AC348" s="40"/>
      <c r="AD348" s="40"/>
      <c r="AE348" s="40"/>
      <c r="AT348" s="18" t="s">
        <v>220</v>
      </c>
      <c r="AU348" s="18" t="s">
        <v>89</v>
      </c>
    </row>
    <row r="349" s="12" customFormat="1">
      <c r="A349" s="12"/>
      <c r="B349" s="217"/>
      <c r="C349" s="218"/>
      <c r="D349" s="212" t="s">
        <v>222</v>
      </c>
      <c r="E349" s="219" t="s">
        <v>39</v>
      </c>
      <c r="F349" s="220" t="s">
        <v>1136</v>
      </c>
      <c r="G349" s="218"/>
      <c r="H349" s="221">
        <v>26</v>
      </c>
      <c r="I349" s="222"/>
      <c r="J349" s="218"/>
      <c r="K349" s="218"/>
      <c r="L349" s="223"/>
      <c r="M349" s="224"/>
      <c r="N349" s="225"/>
      <c r="O349" s="225"/>
      <c r="P349" s="225"/>
      <c r="Q349" s="225"/>
      <c r="R349" s="225"/>
      <c r="S349" s="225"/>
      <c r="T349" s="225"/>
      <c r="U349" s="226"/>
      <c r="V349" s="12"/>
      <c r="W349" s="12"/>
      <c r="X349" s="12"/>
      <c r="Y349" s="12"/>
      <c r="Z349" s="12"/>
      <c r="AA349" s="12"/>
      <c r="AB349" s="12"/>
      <c r="AC349" s="12"/>
      <c r="AD349" s="12"/>
      <c r="AE349" s="12"/>
      <c r="AT349" s="227" t="s">
        <v>222</v>
      </c>
      <c r="AU349" s="227" t="s">
        <v>89</v>
      </c>
      <c r="AV349" s="12" t="s">
        <v>89</v>
      </c>
      <c r="AW349" s="12" t="s">
        <v>41</v>
      </c>
      <c r="AX349" s="12" t="s">
        <v>80</v>
      </c>
      <c r="AY349" s="227" t="s">
        <v>218</v>
      </c>
    </row>
    <row r="350" s="13" customFormat="1">
      <c r="A350" s="13"/>
      <c r="B350" s="228"/>
      <c r="C350" s="229"/>
      <c r="D350" s="212" t="s">
        <v>222</v>
      </c>
      <c r="E350" s="230" t="s">
        <v>39</v>
      </c>
      <c r="F350" s="231" t="s">
        <v>224</v>
      </c>
      <c r="G350" s="229"/>
      <c r="H350" s="232">
        <v>26</v>
      </c>
      <c r="I350" s="233"/>
      <c r="J350" s="229"/>
      <c r="K350" s="229"/>
      <c r="L350" s="234"/>
      <c r="M350" s="235"/>
      <c r="N350" s="236"/>
      <c r="O350" s="236"/>
      <c r="P350" s="236"/>
      <c r="Q350" s="236"/>
      <c r="R350" s="236"/>
      <c r="S350" s="236"/>
      <c r="T350" s="236"/>
      <c r="U350" s="237"/>
      <c r="V350" s="13"/>
      <c r="W350" s="13"/>
      <c r="X350" s="13"/>
      <c r="Y350" s="13"/>
      <c r="Z350" s="13"/>
      <c r="AA350" s="13"/>
      <c r="AB350" s="13"/>
      <c r="AC350" s="13"/>
      <c r="AD350" s="13"/>
      <c r="AE350" s="13"/>
      <c r="AT350" s="238" t="s">
        <v>222</v>
      </c>
      <c r="AU350" s="238" t="s">
        <v>89</v>
      </c>
      <c r="AV350" s="13" t="s">
        <v>217</v>
      </c>
      <c r="AW350" s="13" t="s">
        <v>41</v>
      </c>
      <c r="AX350" s="13" t="s">
        <v>87</v>
      </c>
      <c r="AY350" s="238" t="s">
        <v>218</v>
      </c>
    </row>
    <row r="351" s="2" customFormat="1">
      <c r="A351" s="40"/>
      <c r="B351" s="41"/>
      <c r="C351" s="250" t="s">
        <v>513</v>
      </c>
      <c r="D351" s="250" t="s">
        <v>313</v>
      </c>
      <c r="E351" s="251" t="s">
        <v>817</v>
      </c>
      <c r="F351" s="252" t="s">
        <v>818</v>
      </c>
      <c r="G351" s="253" t="s">
        <v>239</v>
      </c>
      <c r="H351" s="254">
        <v>26</v>
      </c>
      <c r="I351" s="255"/>
      <c r="J351" s="256">
        <f>ROUND(I351*H351,2)</f>
        <v>0</v>
      </c>
      <c r="K351" s="252" t="s">
        <v>216</v>
      </c>
      <c r="L351" s="257"/>
      <c r="M351" s="258" t="s">
        <v>39</v>
      </c>
      <c r="N351" s="259" t="s">
        <v>53</v>
      </c>
      <c r="O351" s="87"/>
      <c r="P351" s="208">
        <f>O351*H351</f>
        <v>0</v>
      </c>
      <c r="Q351" s="208">
        <v>0.32705000000000001</v>
      </c>
      <c r="R351" s="208">
        <f>Q351*H351</f>
        <v>8.5032999999999994</v>
      </c>
      <c r="S351" s="208">
        <v>0</v>
      </c>
      <c r="T351" s="208">
        <f>S351*H351</f>
        <v>0</v>
      </c>
      <c r="U351" s="209" t="s">
        <v>39</v>
      </c>
      <c r="V351" s="40"/>
      <c r="W351" s="40"/>
      <c r="X351" s="40"/>
      <c r="Y351" s="40"/>
      <c r="Z351" s="40"/>
      <c r="AA351" s="40"/>
      <c r="AB351" s="40"/>
      <c r="AC351" s="40"/>
      <c r="AD351" s="40"/>
      <c r="AE351" s="40"/>
      <c r="AR351" s="210" t="s">
        <v>219</v>
      </c>
      <c r="AT351" s="210" t="s">
        <v>313</v>
      </c>
      <c r="AU351" s="210" t="s">
        <v>89</v>
      </c>
      <c r="AY351" s="18" t="s">
        <v>218</v>
      </c>
      <c r="BE351" s="211">
        <f>IF(N351="základní",J351,0)</f>
        <v>0</v>
      </c>
      <c r="BF351" s="211">
        <f>IF(N351="snížená",J351,0)</f>
        <v>0</v>
      </c>
      <c r="BG351" s="211">
        <f>IF(N351="zákl. přenesená",J351,0)</f>
        <v>0</v>
      </c>
      <c r="BH351" s="211">
        <f>IF(N351="sníž. přenesená",J351,0)</f>
        <v>0</v>
      </c>
      <c r="BI351" s="211">
        <f>IF(N351="nulová",J351,0)</f>
        <v>0</v>
      </c>
      <c r="BJ351" s="18" t="s">
        <v>217</v>
      </c>
      <c r="BK351" s="211">
        <f>ROUND(I351*H351,2)</f>
        <v>0</v>
      </c>
      <c r="BL351" s="18" t="s">
        <v>217</v>
      </c>
      <c r="BM351" s="210" t="s">
        <v>1140</v>
      </c>
    </row>
    <row r="352" s="2" customFormat="1">
      <c r="A352" s="40"/>
      <c r="B352" s="41"/>
      <c r="C352" s="42"/>
      <c r="D352" s="212" t="s">
        <v>220</v>
      </c>
      <c r="E352" s="42"/>
      <c r="F352" s="213" t="s">
        <v>818</v>
      </c>
      <c r="G352" s="42"/>
      <c r="H352" s="42"/>
      <c r="I352" s="214"/>
      <c r="J352" s="42"/>
      <c r="K352" s="42"/>
      <c r="L352" s="46"/>
      <c r="M352" s="215"/>
      <c r="N352" s="216"/>
      <c r="O352" s="87"/>
      <c r="P352" s="87"/>
      <c r="Q352" s="87"/>
      <c r="R352" s="87"/>
      <c r="S352" s="87"/>
      <c r="T352" s="87"/>
      <c r="U352" s="88"/>
      <c r="V352" s="40"/>
      <c r="W352" s="40"/>
      <c r="X352" s="40"/>
      <c r="Y352" s="40"/>
      <c r="Z352" s="40"/>
      <c r="AA352" s="40"/>
      <c r="AB352" s="40"/>
      <c r="AC352" s="40"/>
      <c r="AD352" s="40"/>
      <c r="AE352" s="40"/>
      <c r="AT352" s="18" t="s">
        <v>220</v>
      </c>
      <c r="AU352" s="18" t="s">
        <v>89</v>
      </c>
    </row>
    <row r="353" s="12" customFormat="1">
      <c r="A353" s="12"/>
      <c r="B353" s="217"/>
      <c r="C353" s="218"/>
      <c r="D353" s="212" t="s">
        <v>222</v>
      </c>
      <c r="E353" s="219" t="s">
        <v>39</v>
      </c>
      <c r="F353" s="220" t="s">
        <v>1141</v>
      </c>
      <c r="G353" s="218"/>
      <c r="H353" s="221">
        <v>8</v>
      </c>
      <c r="I353" s="222"/>
      <c r="J353" s="218"/>
      <c r="K353" s="218"/>
      <c r="L353" s="223"/>
      <c r="M353" s="224"/>
      <c r="N353" s="225"/>
      <c r="O353" s="225"/>
      <c r="P353" s="225"/>
      <c r="Q353" s="225"/>
      <c r="R353" s="225"/>
      <c r="S353" s="225"/>
      <c r="T353" s="225"/>
      <c r="U353" s="226"/>
      <c r="V353" s="12"/>
      <c r="W353" s="12"/>
      <c r="X353" s="12"/>
      <c r="Y353" s="12"/>
      <c r="Z353" s="12"/>
      <c r="AA353" s="12"/>
      <c r="AB353" s="12"/>
      <c r="AC353" s="12"/>
      <c r="AD353" s="12"/>
      <c r="AE353" s="12"/>
      <c r="AT353" s="227" t="s">
        <v>222</v>
      </c>
      <c r="AU353" s="227" t="s">
        <v>89</v>
      </c>
      <c r="AV353" s="12" t="s">
        <v>89</v>
      </c>
      <c r="AW353" s="12" t="s">
        <v>41</v>
      </c>
      <c r="AX353" s="12" t="s">
        <v>80</v>
      </c>
      <c r="AY353" s="227" t="s">
        <v>218</v>
      </c>
    </row>
    <row r="354" s="12" customFormat="1">
      <c r="A354" s="12"/>
      <c r="B354" s="217"/>
      <c r="C354" s="218"/>
      <c r="D354" s="212" t="s">
        <v>222</v>
      </c>
      <c r="E354" s="219" t="s">
        <v>39</v>
      </c>
      <c r="F354" s="220" t="s">
        <v>1142</v>
      </c>
      <c r="G354" s="218"/>
      <c r="H354" s="221">
        <v>12</v>
      </c>
      <c r="I354" s="222"/>
      <c r="J354" s="218"/>
      <c r="K354" s="218"/>
      <c r="L354" s="223"/>
      <c r="M354" s="224"/>
      <c r="N354" s="225"/>
      <c r="O354" s="225"/>
      <c r="P354" s="225"/>
      <c r="Q354" s="225"/>
      <c r="R354" s="225"/>
      <c r="S354" s="225"/>
      <c r="T354" s="225"/>
      <c r="U354" s="226"/>
      <c r="V354" s="12"/>
      <c r="W354" s="12"/>
      <c r="X354" s="12"/>
      <c r="Y354" s="12"/>
      <c r="Z354" s="12"/>
      <c r="AA354" s="12"/>
      <c r="AB354" s="12"/>
      <c r="AC354" s="12"/>
      <c r="AD354" s="12"/>
      <c r="AE354" s="12"/>
      <c r="AT354" s="227" t="s">
        <v>222</v>
      </c>
      <c r="AU354" s="227" t="s">
        <v>89</v>
      </c>
      <c r="AV354" s="12" t="s">
        <v>89</v>
      </c>
      <c r="AW354" s="12" t="s">
        <v>41</v>
      </c>
      <c r="AX354" s="12" t="s">
        <v>80</v>
      </c>
      <c r="AY354" s="227" t="s">
        <v>218</v>
      </c>
    </row>
    <row r="355" s="12" customFormat="1">
      <c r="A355" s="12"/>
      <c r="B355" s="217"/>
      <c r="C355" s="218"/>
      <c r="D355" s="212" t="s">
        <v>222</v>
      </c>
      <c r="E355" s="219" t="s">
        <v>39</v>
      </c>
      <c r="F355" s="220" t="s">
        <v>1143</v>
      </c>
      <c r="G355" s="218"/>
      <c r="H355" s="221">
        <v>6</v>
      </c>
      <c r="I355" s="222"/>
      <c r="J355" s="218"/>
      <c r="K355" s="218"/>
      <c r="L355" s="223"/>
      <c r="M355" s="224"/>
      <c r="N355" s="225"/>
      <c r="O355" s="225"/>
      <c r="P355" s="225"/>
      <c r="Q355" s="225"/>
      <c r="R355" s="225"/>
      <c r="S355" s="225"/>
      <c r="T355" s="225"/>
      <c r="U355" s="226"/>
      <c r="V355" s="12"/>
      <c r="W355" s="12"/>
      <c r="X355" s="12"/>
      <c r="Y355" s="12"/>
      <c r="Z355" s="12"/>
      <c r="AA355" s="12"/>
      <c r="AB355" s="12"/>
      <c r="AC355" s="12"/>
      <c r="AD355" s="12"/>
      <c r="AE355" s="12"/>
      <c r="AT355" s="227" t="s">
        <v>222</v>
      </c>
      <c r="AU355" s="227" t="s">
        <v>89</v>
      </c>
      <c r="AV355" s="12" t="s">
        <v>89</v>
      </c>
      <c r="AW355" s="12" t="s">
        <v>41</v>
      </c>
      <c r="AX355" s="12" t="s">
        <v>80</v>
      </c>
      <c r="AY355" s="227" t="s">
        <v>218</v>
      </c>
    </row>
    <row r="356" s="13" customFormat="1">
      <c r="A356" s="13"/>
      <c r="B356" s="228"/>
      <c r="C356" s="229"/>
      <c r="D356" s="212" t="s">
        <v>222</v>
      </c>
      <c r="E356" s="230" t="s">
        <v>39</v>
      </c>
      <c r="F356" s="231" t="s">
        <v>224</v>
      </c>
      <c r="G356" s="229"/>
      <c r="H356" s="232">
        <v>26</v>
      </c>
      <c r="I356" s="233"/>
      <c r="J356" s="229"/>
      <c r="K356" s="229"/>
      <c r="L356" s="234"/>
      <c r="M356" s="235"/>
      <c r="N356" s="236"/>
      <c r="O356" s="236"/>
      <c r="P356" s="236"/>
      <c r="Q356" s="236"/>
      <c r="R356" s="236"/>
      <c r="S356" s="236"/>
      <c r="T356" s="236"/>
      <c r="U356" s="237"/>
      <c r="V356" s="13"/>
      <c r="W356" s="13"/>
      <c r="X356" s="13"/>
      <c r="Y356" s="13"/>
      <c r="Z356" s="13"/>
      <c r="AA356" s="13"/>
      <c r="AB356" s="13"/>
      <c r="AC356" s="13"/>
      <c r="AD356" s="13"/>
      <c r="AE356" s="13"/>
      <c r="AT356" s="238" t="s">
        <v>222</v>
      </c>
      <c r="AU356" s="238" t="s">
        <v>89</v>
      </c>
      <c r="AV356" s="13" t="s">
        <v>217</v>
      </c>
      <c r="AW356" s="13" t="s">
        <v>41</v>
      </c>
      <c r="AX356" s="13" t="s">
        <v>87</v>
      </c>
      <c r="AY356" s="238" t="s">
        <v>218</v>
      </c>
    </row>
    <row r="357" s="2" customFormat="1">
      <c r="A357" s="40"/>
      <c r="B357" s="41"/>
      <c r="C357" s="250" t="s">
        <v>645</v>
      </c>
      <c r="D357" s="250" t="s">
        <v>313</v>
      </c>
      <c r="E357" s="251" t="s">
        <v>1144</v>
      </c>
      <c r="F357" s="252" t="s">
        <v>1145</v>
      </c>
      <c r="G357" s="253" t="s">
        <v>239</v>
      </c>
      <c r="H357" s="254">
        <v>87</v>
      </c>
      <c r="I357" s="255"/>
      <c r="J357" s="256">
        <f>ROUND(I357*H357,2)</f>
        <v>0</v>
      </c>
      <c r="K357" s="252" t="s">
        <v>216</v>
      </c>
      <c r="L357" s="257"/>
      <c r="M357" s="258" t="s">
        <v>39</v>
      </c>
      <c r="N357" s="259" t="s">
        <v>53</v>
      </c>
      <c r="O357" s="87"/>
      <c r="P357" s="208">
        <f>O357*H357</f>
        <v>0</v>
      </c>
      <c r="Q357" s="208">
        <v>0.32700000000000001</v>
      </c>
      <c r="R357" s="208">
        <f>Q357*H357</f>
        <v>28.449000000000002</v>
      </c>
      <c r="S357" s="208">
        <v>0</v>
      </c>
      <c r="T357" s="208">
        <f>S357*H357</f>
        <v>0</v>
      </c>
      <c r="U357" s="209" t="s">
        <v>39</v>
      </c>
      <c r="V357" s="40"/>
      <c r="W357" s="40"/>
      <c r="X357" s="40"/>
      <c r="Y357" s="40"/>
      <c r="Z357" s="40"/>
      <c r="AA357" s="40"/>
      <c r="AB357" s="40"/>
      <c r="AC357" s="40"/>
      <c r="AD357" s="40"/>
      <c r="AE357" s="40"/>
      <c r="AR357" s="210" t="s">
        <v>219</v>
      </c>
      <c r="AT357" s="210" t="s">
        <v>313</v>
      </c>
      <c r="AU357" s="210" t="s">
        <v>89</v>
      </c>
      <c r="AY357" s="18" t="s">
        <v>218</v>
      </c>
      <c r="BE357" s="211">
        <f>IF(N357="základní",J357,0)</f>
        <v>0</v>
      </c>
      <c r="BF357" s="211">
        <f>IF(N357="snížená",J357,0)</f>
        <v>0</v>
      </c>
      <c r="BG357" s="211">
        <f>IF(N357="zákl. přenesená",J357,0)</f>
        <v>0</v>
      </c>
      <c r="BH357" s="211">
        <f>IF(N357="sníž. přenesená",J357,0)</f>
        <v>0</v>
      </c>
      <c r="BI357" s="211">
        <f>IF(N357="nulová",J357,0)</f>
        <v>0</v>
      </c>
      <c r="BJ357" s="18" t="s">
        <v>217</v>
      </c>
      <c r="BK357" s="211">
        <f>ROUND(I357*H357,2)</f>
        <v>0</v>
      </c>
      <c r="BL357" s="18" t="s">
        <v>217</v>
      </c>
      <c r="BM357" s="210" t="s">
        <v>1146</v>
      </c>
    </row>
    <row r="358" s="2" customFormat="1">
      <c r="A358" s="40"/>
      <c r="B358" s="41"/>
      <c r="C358" s="42"/>
      <c r="D358" s="212" t="s">
        <v>220</v>
      </c>
      <c r="E358" s="42"/>
      <c r="F358" s="213" t="s">
        <v>1145</v>
      </c>
      <c r="G358" s="42"/>
      <c r="H358" s="42"/>
      <c r="I358" s="214"/>
      <c r="J358" s="42"/>
      <c r="K358" s="42"/>
      <c r="L358" s="46"/>
      <c r="M358" s="215"/>
      <c r="N358" s="216"/>
      <c r="O358" s="87"/>
      <c r="P358" s="87"/>
      <c r="Q358" s="87"/>
      <c r="R358" s="87"/>
      <c r="S358" s="87"/>
      <c r="T358" s="87"/>
      <c r="U358" s="88"/>
      <c r="V358" s="40"/>
      <c r="W358" s="40"/>
      <c r="X358" s="40"/>
      <c r="Y358" s="40"/>
      <c r="Z358" s="40"/>
      <c r="AA358" s="40"/>
      <c r="AB358" s="40"/>
      <c r="AC358" s="40"/>
      <c r="AD358" s="40"/>
      <c r="AE358" s="40"/>
      <c r="AT358" s="18" t="s">
        <v>220</v>
      </c>
      <c r="AU358" s="18" t="s">
        <v>89</v>
      </c>
    </row>
    <row r="359" s="12" customFormat="1">
      <c r="A359" s="12"/>
      <c r="B359" s="217"/>
      <c r="C359" s="218"/>
      <c r="D359" s="212" t="s">
        <v>222</v>
      </c>
      <c r="E359" s="219" t="s">
        <v>39</v>
      </c>
      <c r="F359" s="220" t="s">
        <v>1147</v>
      </c>
      <c r="G359" s="218"/>
      <c r="H359" s="221">
        <v>123</v>
      </c>
      <c r="I359" s="222"/>
      <c r="J359" s="218"/>
      <c r="K359" s="218"/>
      <c r="L359" s="223"/>
      <c r="M359" s="224"/>
      <c r="N359" s="225"/>
      <c r="O359" s="225"/>
      <c r="P359" s="225"/>
      <c r="Q359" s="225"/>
      <c r="R359" s="225"/>
      <c r="S359" s="225"/>
      <c r="T359" s="225"/>
      <c r="U359" s="226"/>
      <c r="V359" s="12"/>
      <c r="W359" s="12"/>
      <c r="X359" s="12"/>
      <c r="Y359" s="12"/>
      <c r="Z359" s="12"/>
      <c r="AA359" s="12"/>
      <c r="AB359" s="12"/>
      <c r="AC359" s="12"/>
      <c r="AD359" s="12"/>
      <c r="AE359" s="12"/>
      <c r="AT359" s="227" t="s">
        <v>222</v>
      </c>
      <c r="AU359" s="227" t="s">
        <v>89</v>
      </c>
      <c r="AV359" s="12" t="s">
        <v>89</v>
      </c>
      <c r="AW359" s="12" t="s">
        <v>41</v>
      </c>
      <c r="AX359" s="12" t="s">
        <v>80</v>
      </c>
      <c r="AY359" s="227" t="s">
        <v>218</v>
      </c>
    </row>
    <row r="360" s="12" customFormat="1">
      <c r="A360" s="12"/>
      <c r="B360" s="217"/>
      <c r="C360" s="218"/>
      <c r="D360" s="212" t="s">
        <v>222</v>
      </c>
      <c r="E360" s="219" t="s">
        <v>39</v>
      </c>
      <c r="F360" s="220" t="s">
        <v>1148</v>
      </c>
      <c r="G360" s="218"/>
      <c r="H360" s="221">
        <v>-36</v>
      </c>
      <c r="I360" s="222"/>
      <c r="J360" s="218"/>
      <c r="K360" s="218"/>
      <c r="L360" s="223"/>
      <c r="M360" s="224"/>
      <c r="N360" s="225"/>
      <c r="O360" s="225"/>
      <c r="P360" s="225"/>
      <c r="Q360" s="225"/>
      <c r="R360" s="225"/>
      <c r="S360" s="225"/>
      <c r="T360" s="225"/>
      <c r="U360" s="226"/>
      <c r="V360" s="12"/>
      <c r="W360" s="12"/>
      <c r="X360" s="12"/>
      <c r="Y360" s="12"/>
      <c r="Z360" s="12"/>
      <c r="AA360" s="12"/>
      <c r="AB360" s="12"/>
      <c r="AC360" s="12"/>
      <c r="AD360" s="12"/>
      <c r="AE360" s="12"/>
      <c r="AT360" s="227" t="s">
        <v>222</v>
      </c>
      <c r="AU360" s="227" t="s">
        <v>89</v>
      </c>
      <c r="AV360" s="12" t="s">
        <v>89</v>
      </c>
      <c r="AW360" s="12" t="s">
        <v>41</v>
      </c>
      <c r="AX360" s="12" t="s">
        <v>80</v>
      </c>
      <c r="AY360" s="227" t="s">
        <v>218</v>
      </c>
    </row>
    <row r="361" s="13" customFormat="1">
      <c r="A361" s="13"/>
      <c r="B361" s="228"/>
      <c r="C361" s="229"/>
      <c r="D361" s="212" t="s">
        <v>222</v>
      </c>
      <c r="E361" s="230" t="s">
        <v>39</v>
      </c>
      <c r="F361" s="231" t="s">
        <v>224</v>
      </c>
      <c r="G361" s="229"/>
      <c r="H361" s="232">
        <v>87</v>
      </c>
      <c r="I361" s="233"/>
      <c r="J361" s="229"/>
      <c r="K361" s="229"/>
      <c r="L361" s="234"/>
      <c r="M361" s="235"/>
      <c r="N361" s="236"/>
      <c r="O361" s="236"/>
      <c r="P361" s="236"/>
      <c r="Q361" s="236"/>
      <c r="R361" s="236"/>
      <c r="S361" s="236"/>
      <c r="T361" s="236"/>
      <c r="U361" s="237"/>
      <c r="V361" s="13"/>
      <c r="W361" s="13"/>
      <c r="X361" s="13"/>
      <c r="Y361" s="13"/>
      <c r="Z361" s="13"/>
      <c r="AA361" s="13"/>
      <c r="AB361" s="13"/>
      <c r="AC361" s="13"/>
      <c r="AD361" s="13"/>
      <c r="AE361" s="13"/>
      <c r="AT361" s="238" t="s">
        <v>222</v>
      </c>
      <c r="AU361" s="238" t="s">
        <v>89</v>
      </c>
      <c r="AV361" s="13" t="s">
        <v>217</v>
      </c>
      <c r="AW361" s="13" t="s">
        <v>41</v>
      </c>
      <c r="AX361" s="13" t="s">
        <v>87</v>
      </c>
      <c r="AY361" s="238" t="s">
        <v>218</v>
      </c>
    </row>
    <row r="362" s="2" customFormat="1">
      <c r="A362" s="40"/>
      <c r="B362" s="41"/>
      <c r="C362" s="250" t="s">
        <v>517</v>
      </c>
      <c r="D362" s="250" t="s">
        <v>313</v>
      </c>
      <c r="E362" s="251" t="s">
        <v>1149</v>
      </c>
      <c r="F362" s="252" t="s">
        <v>1150</v>
      </c>
      <c r="G362" s="253" t="s">
        <v>239</v>
      </c>
      <c r="H362" s="254">
        <v>36</v>
      </c>
      <c r="I362" s="255"/>
      <c r="J362" s="256">
        <f>ROUND(I362*H362,2)</f>
        <v>0</v>
      </c>
      <c r="K362" s="252" t="s">
        <v>39</v>
      </c>
      <c r="L362" s="257"/>
      <c r="M362" s="258" t="s">
        <v>39</v>
      </c>
      <c r="N362" s="259" t="s">
        <v>53</v>
      </c>
      <c r="O362" s="87"/>
      <c r="P362" s="208">
        <f>O362*H362</f>
        <v>0</v>
      </c>
      <c r="Q362" s="208">
        <v>0.32700000000000001</v>
      </c>
      <c r="R362" s="208">
        <f>Q362*H362</f>
        <v>11.772</v>
      </c>
      <c r="S362" s="208">
        <v>0</v>
      </c>
      <c r="T362" s="208">
        <f>S362*H362</f>
        <v>0</v>
      </c>
      <c r="U362" s="209" t="s">
        <v>39</v>
      </c>
      <c r="V362" s="40"/>
      <c r="W362" s="40"/>
      <c r="X362" s="40"/>
      <c r="Y362" s="40"/>
      <c r="Z362" s="40"/>
      <c r="AA362" s="40"/>
      <c r="AB362" s="40"/>
      <c r="AC362" s="40"/>
      <c r="AD362" s="40"/>
      <c r="AE362" s="40"/>
      <c r="AR362" s="210" t="s">
        <v>219</v>
      </c>
      <c r="AT362" s="210" t="s">
        <v>313</v>
      </c>
      <c r="AU362" s="210" t="s">
        <v>89</v>
      </c>
      <c r="AY362" s="18" t="s">
        <v>218</v>
      </c>
      <c r="BE362" s="211">
        <f>IF(N362="základní",J362,0)</f>
        <v>0</v>
      </c>
      <c r="BF362" s="211">
        <f>IF(N362="snížená",J362,0)</f>
        <v>0</v>
      </c>
      <c r="BG362" s="211">
        <f>IF(N362="zákl. přenesená",J362,0)</f>
        <v>0</v>
      </c>
      <c r="BH362" s="211">
        <f>IF(N362="sníž. přenesená",J362,0)</f>
        <v>0</v>
      </c>
      <c r="BI362" s="211">
        <f>IF(N362="nulová",J362,0)</f>
        <v>0</v>
      </c>
      <c r="BJ362" s="18" t="s">
        <v>217</v>
      </c>
      <c r="BK362" s="211">
        <f>ROUND(I362*H362,2)</f>
        <v>0</v>
      </c>
      <c r="BL362" s="18" t="s">
        <v>217</v>
      </c>
      <c r="BM362" s="210" t="s">
        <v>1151</v>
      </c>
    </row>
    <row r="363" s="2" customFormat="1">
      <c r="A363" s="40"/>
      <c r="B363" s="41"/>
      <c r="C363" s="42"/>
      <c r="D363" s="212" t="s">
        <v>220</v>
      </c>
      <c r="E363" s="42"/>
      <c r="F363" s="213" t="s">
        <v>1145</v>
      </c>
      <c r="G363" s="42"/>
      <c r="H363" s="42"/>
      <c r="I363" s="214"/>
      <c r="J363" s="42"/>
      <c r="K363" s="42"/>
      <c r="L363" s="46"/>
      <c r="M363" s="215"/>
      <c r="N363" s="216"/>
      <c r="O363" s="87"/>
      <c r="P363" s="87"/>
      <c r="Q363" s="87"/>
      <c r="R363" s="87"/>
      <c r="S363" s="87"/>
      <c r="T363" s="87"/>
      <c r="U363" s="88"/>
      <c r="V363" s="40"/>
      <c r="W363" s="40"/>
      <c r="X363" s="40"/>
      <c r="Y363" s="40"/>
      <c r="Z363" s="40"/>
      <c r="AA363" s="40"/>
      <c r="AB363" s="40"/>
      <c r="AC363" s="40"/>
      <c r="AD363" s="40"/>
      <c r="AE363" s="40"/>
      <c r="AT363" s="18" t="s">
        <v>220</v>
      </c>
      <c r="AU363" s="18" t="s">
        <v>89</v>
      </c>
    </row>
    <row r="364" s="12" customFormat="1">
      <c r="A364" s="12"/>
      <c r="B364" s="217"/>
      <c r="C364" s="218"/>
      <c r="D364" s="212" t="s">
        <v>222</v>
      </c>
      <c r="E364" s="219" t="s">
        <v>39</v>
      </c>
      <c r="F364" s="220" t="s">
        <v>1152</v>
      </c>
      <c r="G364" s="218"/>
      <c r="H364" s="221">
        <v>36</v>
      </c>
      <c r="I364" s="222"/>
      <c r="J364" s="218"/>
      <c r="K364" s="218"/>
      <c r="L364" s="223"/>
      <c r="M364" s="224"/>
      <c r="N364" s="225"/>
      <c r="O364" s="225"/>
      <c r="P364" s="225"/>
      <c r="Q364" s="225"/>
      <c r="R364" s="225"/>
      <c r="S364" s="225"/>
      <c r="T364" s="225"/>
      <c r="U364" s="226"/>
      <c r="V364" s="12"/>
      <c r="W364" s="12"/>
      <c r="X364" s="12"/>
      <c r="Y364" s="12"/>
      <c r="Z364" s="12"/>
      <c r="AA364" s="12"/>
      <c r="AB364" s="12"/>
      <c r="AC364" s="12"/>
      <c r="AD364" s="12"/>
      <c r="AE364" s="12"/>
      <c r="AT364" s="227" t="s">
        <v>222</v>
      </c>
      <c r="AU364" s="227" t="s">
        <v>89</v>
      </c>
      <c r="AV364" s="12" t="s">
        <v>89</v>
      </c>
      <c r="AW364" s="12" t="s">
        <v>41</v>
      </c>
      <c r="AX364" s="12" t="s">
        <v>80</v>
      </c>
      <c r="AY364" s="227" t="s">
        <v>218</v>
      </c>
    </row>
    <row r="365" s="13" customFormat="1">
      <c r="A365" s="13"/>
      <c r="B365" s="228"/>
      <c r="C365" s="229"/>
      <c r="D365" s="212" t="s">
        <v>222</v>
      </c>
      <c r="E365" s="230" t="s">
        <v>843</v>
      </c>
      <c r="F365" s="231" t="s">
        <v>224</v>
      </c>
      <c r="G365" s="229"/>
      <c r="H365" s="232">
        <v>36</v>
      </c>
      <c r="I365" s="233"/>
      <c r="J365" s="229"/>
      <c r="K365" s="229"/>
      <c r="L365" s="234"/>
      <c r="M365" s="235"/>
      <c r="N365" s="236"/>
      <c r="O365" s="236"/>
      <c r="P365" s="236"/>
      <c r="Q365" s="236"/>
      <c r="R365" s="236"/>
      <c r="S365" s="236"/>
      <c r="T365" s="236"/>
      <c r="U365" s="237"/>
      <c r="V365" s="13"/>
      <c r="W365" s="13"/>
      <c r="X365" s="13"/>
      <c r="Y365" s="13"/>
      <c r="Z365" s="13"/>
      <c r="AA365" s="13"/>
      <c r="AB365" s="13"/>
      <c r="AC365" s="13"/>
      <c r="AD365" s="13"/>
      <c r="AE365" s="13"/>
      <c r="AT365" s="238" t="s">
        <v>222</v>
      </c>
      <c r="AU365" s="238" t="s">
        <v>89</v>
      </c>
      <c r="AV365" s="13" t="s">
        <v>217</v>
      </c>
      <c r="AW365" s="13" t="s">
        <v>41</v>
      </c>
      <c r="AX365" s="13" t="s">
        <v>87</v>
      </c>
      <c r="AY365" s="238" t="s">
        <v>218</v>
      </c>
    </row>
    <row r="366" s="15" customFormat="1" ht="25.92" customHeight="1">
      <c r="A366" s="15"/>
      <c r="B366" s="260"/>
      <c r="C366" s="261"/>
      <c r="D366" s="262" t="s">
        <v>79</v>
      </c>
      <c r="E366" s="263" t="s">
        <v>165</v>
      </c>
      <c r="F366" s="263" t="s">
        <v>162</v>
      </c>
      <c r="G366" s="261"/>
      <c r="H366" s="261"/>
      <c r="I366" s="264"/>
      <c r="J366" s="265">
        <f>BK366</f>
        <v>0</v>
      </c>
      <c r="K366" s="261"/>
      <c r="L366" s="266"/>
      <c r="M366" s="267"/>
      <c r="N366" s="268"/>
      <c r="O366" s="268"/>
      <c r="P366" s="269">
        <f>SUM(P367:P412)</f>
        <v>0</v>
      </c>
      <c r="Q366" s="268"/>
      <c r="R366" s="269">
        <f>SUM(R367:R412)</f>
        <v>0</v>
      </c>
      <c r="S366" s="268"/>
      <c r="T366" s="269">
        <f>SUM(T367:T412)</f>
        <v>0</v>
      </c>
      <c r="U366" s="270"/>
      <c r="V366" s="15"/>
      <c r="W366" s="15"/>
      <c r="X366" s="15"/>
      <c r="Y366" s="15"/>
      <c r="Z366" s="15"/>
      <c r="AA366" s="15"/>
      <c r="AB366" s="15"/>
      <c r="AC366" s="15"/>
      <c r="AD366" s="15"/>
      <c r="AE366" s="15"/>
      <c r="AR366" s="271" t="s">
        <v>243</v>
      </c>
      <c r="AT366" s="272" t="s">
        <v>79</v>
      </c>
      <c r="AU366" s="272" t="s">
        <v>80</v>
      </c>
      <c r="AY366" s="271" t="s">
        <v>218</v>
      </c>
      <c r="BK366" s="273">
        <f>SUM(BK367:BK412)</f>
        <v>0</v>
      </c>
    </row>
    <row r="367" s="2" customFormat="1">
      <c r="A367" s="40"/>
      <c r="B367" s="41"/>
      <c r="C367" s="199" t="s">
        <v>658</v>
      </c>
      <c r="D367" s="199" t="s">
        <v>212</v>
      </c>
      <c r="E367" s="200" t="s">
        <v>1153</v>
      </c>
      <c r="F367" s="201" t="s">
        <v>1154</v>
      </c>
      <c r="G367" s="202" t="s">
        <v>239</v>
      </c>
      <c r="H367" s="203">
        <v>1</v>
      </c>
      <c r="I367" s="204"/>
      <c r="J367" s="205">
        <f>ROUND(I367*H367,2)</f>
        <v>0</v>
      </c>
      <c r="K367" s="201" t="s">
        <v>216</v>
      </c>
      <c r="L367" s="46"/>
      <c r="M367" s="206" t="s">
        <v>39</v>
      </c>
      <c r="N367" s="207" t="s">
        <v>53</v>
      </c>
      <c r="O367" s="87"/>
      <c r="P367" s="208">
        <f>O367*H367</f>
        <v>0</v>
      </c>
      <c r="Q367" s="208">
        <v>0</v>
      </c>
      <c r="R367" s="208">
        <f>Q367*H367</f>
        <v>0</v>
      </c>
      <c r="S367" s="208">
        <v>0</v>
      </c>
      <c r="T367" s="208">
        <f>S367*H367</f>
        <v>0</v>
      </c>
      <c r="U367" s="209" t="s">
        <v>39</v>
      </c>
      <c r="V367" s="40"/>
      <c r="W367" s="40"/>
      <c r="X367" s="40"/>
      <c r="Y367" s="40"/>
      <c r="Z367" s="40"/>
      <c r="AA367" s="40"/>
      <c r="AB367" s="40"/>
      <c r="AC367" s="40"/>
      <c r="AD367" s="40"/>
      <c r="AE367" s="40"/>
      <c r="AR367" s="210" t="s">
        <v>217</v>
      </c>
      <c r="AT367" s="210" t="s">
        <v>212</v>
      </c>
      <c r="AU367" s="210" t="s">
        <v>87</v>
      </c>
      <c r="AY367" s="18" t="s">
        <v>218</v>
      </c>
      <c r="BE367" s="211">
        <f>IF(N367="základní",J367,0)</f>
        <v>0</v>
      </c>
      <c r="BF367" s="211">
        <f>IF(N367="snížená",J367,0)</f>
        <v>0</v>
      </c>
      <c r="BG367" s="211">
        <f>IF(N367="zákl. přenesená",J367,0)</f>
        <v>0</v>
      </c>
      <c r="BH367" s="211">
        <f>IF(N367="sníž. přenesená",J367,0)</f>
        <v>0</v>
      </c>
      <c r="BI367" s="211">
        <f>IF(N367="nulová",J367,0)</f>
        <v>0</v>
      </c>
      <c r="BJ367" s="18" t="s">
        <v>217</v>
      </c>
      <c r="BK367" s="211">
        <f>ROUND(I367*H367,2)</f>
        <v>0</v>
      </c>
      <c r="BL367" s="18" t="s">
        <v>217</v>
      </c>
      <c r="BM367" s="210" t="s">
        <v>1155</v>
      </c>
    </row>
    <row r="368" s="2" customFormat="1">
      <c r="A368" s="40"/>
      <c r="B368" s="41"/>
      <c r="C368" s="42"/>
      <c r="D368" s="212" t="s">
        <v>220</v>
      </c>
      <c r="E368" s="42"/>
      <c r="F368" s="213" t="s">
        <v>1156</v>
      </c>
      <c r="G368" s="42"/>
      <c r="H368" s="42"/>
      <c r="I368" s="214"/>
      <c r="J368" s="42"/>
      <c r="K368" s="42"/>
      <c r="L368" s="46"/>
      <c r="M368" s="215"/>
      <c r="N368" s="216"/>
      <c r="O368" s="87"/>
      <c r="P368" s="87"/>
      <c r="Q368" s="87"/>
      <c r="R368" s="87"/>
      <c r="S368" s="87"/>
      <c r="T368" s="87"/>
      <c r="U368" s="88"/>
      <c r="V368" s="40"/>
      <c r="W368" s="40"/>
      <c r="X368" s="40"/>
      <c r="Y368" s="40"/>
      <c r="Z368" s="40"/>
      <c r="AA368" s="40"/>
      <c r="AB368" s="40"/>
      <c r="AC368" s="40"/>
      <c r="AD368" s="40"/>
      <c r="AE368" s="40"/>
      <c r="AT368" s="18" t="s">
        <v>220</v>
      </c>
      <c r="AU368" s="18" t="s">
        <v>87</v>
      </c>
    </row>
    <row r="369" s="2" customFormat="1">
      <c r="A369" s="40"/>
      <c r="B369" s="41"/>
      <c r="C369" s="42"/>
      <c r="D369" s="212" t="s">
        <v>234</v>
      </c>
      <c r="E369" s="42"/>
      <c r="F369" s="239" t="s">
        <v>1157</v>
      </c>
      <c r="G369" s="42"/>
      <c r="H369" s="42"/>
      <c r="I369" s="214"/>
      <c r="J369" s="42"/>
      <c r="K369" s="42"/>
      <c r="L369" s="46"/>
      <c r="M369" s="215"/>
      <c r="N369" s="216"/>
      <c r="O369" s="87"/>
      <c r="P369" s="87"/>
      <c r="Q369" s="87"/>
      <c r="R369" s="87"/>
      <c r="S369" s="87"/>
      <c r="T369" s="87"/>
      <c r="U369" s="88"/>
      <c r="V369" s="40"/>
      <c r="W369" s="40"/>
      <c r="X369" s="40"/>
      <c r="Y369" s="40"/>
      <c r="Z369" s="40"/>
      <c r="AA369" s="40"/>
      <c r="AB369" s="40"/>
      <c r="AC369" s="40"/>
      <c r="AD369" s="40"/>
      <c r="AE369" s="40"/>
      <c r="AT369" s="18" t="s">
        <v>234</v>
      </c>
      <c r="AU369" s="18" t="s">
        <v>87</v>
      </c>
    </row>
    <row r="370" s="2" customFormat="1" ht="55.5" customHeight="1">
      <c r="A370" s="40"/>
      <c r="B370" s="41"/>
      <c r="C370" s="199" t="s">
        <v>521</v>
      </c>
      <c r="D370" s="199" t="s">
        <v>212</v>
      </c>
      <c r="E370" s="200" t="s">
        <v>405</v>
      </c>
      <c r="F370" s="201" t="s">
        <v>406</v>
      </c>
      <c r="G370" s="202" t="s">
        <v>179</v>
      </c>
      <c r="H370" s="203">
        <v>2240.2159999999999</v>
      </c>
      <c r="I370" s="204"/>
      <c r="J370" s="205">
        <f>ROUND(I370*H370,2)</f>
        <v>0</v>
      </c>
      <c r="K370" s="201" t="s">
        <v>216</v>
      </c>
      <c r="L370" s="46"/>
      <c r="M370" s="206" t="s">
        <v>39</v>
      </c>
      <c r="N370" s="207" t="s">
        <v>53</v>
      </c>
      <c r="O370" s="87"/>
      <c r="P370" s="208">
        <f>O370*H370</f>
        <v>0</v>
      </c>
      <c r="Q370" s="208">
        <v>0</v>
      </c>
      <c r="R370" s="208">
        <f>Q370*H370</f>
        <v>0</v>
      </c>
      <c r="S370" s="208">
        <v>0</v>
      </c>
      <c r="T370" s="208">
        <f>S370*H370</f>
        <v>0</v>
      </c>
      <c r="U370" s="209" t="s">
        <v>39</v>
      </c>
      <c r="V370" s="40"/>
      <c r="W370" s="40"/>
      <c r="X370" s="40"/>
      <c r="Y370" s="40"/>
      <c r="Z370" s="40"/>
      <c r="AA370" s="40"/>
      <c r="AB370" s="40"/>
      <c r="AC370" s="40"/>
      <c r="AD370" s="40"/>
      <c r="AE370" s="40"/>
      <c r="AR370" s="210" t="s">
        <v>217</v>
      </c>
      <c r="AT370" s="210" t="s">
        <v>212</v>
      </c>
      <c r="AU370" s="210" t="s">
        <v>87</v>
      </c>
      <c r="AY370" s="18" t="s">
        <v>218</v>
      </c>
      <c r="BE370" s="211">
        <f>IF(N370="základní",J370,0)</f>
        <v>0</v>
      </c>
      <c r="BF370" s="211">
        <f>IF(N370="snížená",J370,0)</f>
        <v>0</v>
      </c>
      <c r="BG370" s="211">
        <f>IF(N370="zákl. přenesená",J370,0)</f>
        <v>0</v>
      </c>
      <c r="BH370" s="211">
        <f>IF(N370="sníž. přenesená",J370,0)</f>
        <v>0</v>
      </c>
      <c r="BI370" s="211">
        <f>IF(N370="nulová",J370,0)</f>
        <v>0</v>
      </c>
      <c r="BJ370" s="18" t="s">
        <v>217</v>
      </c>
      <c r="BK370" s="211">
        <f>ROUND(I370*H370,2)</f>
        <v>0</v>
      </c>
      <c r="BL370" s="18" t="s">
        <v>217</v>
      </c>
      <c r="BM370" s="210" t="s">
        <v>1158</v>
      </c>
    </row>
    <row r="371" s="2" customFormat="1">
      <c r="A371" s="40"/>
      <c r="B371" s="41"/>
      <c r="C371" s="42"/>
      <c r="D371" s="212" t="s">
        <v>220</v>
      </c>
      <c r="E371" s="42"/>
      <c r="F371" s="213" t="s">
        <v>408</v>
      </c>
      <c r="G371" s="42"/>
      <c r="H371" s="42"/>
      <c r="I371" s="214"/>
      <c r="J371" s="42"/>
      <c r="K371" s="42"/>
      <c r="L371" s="46"/>
      <c r="M371" s="215"/>
      <c r="N371" s="216"/>
      <c r="O371" s="87"/>
      <c r="P371" s="87"/>
      <c r="Q371" s="87"/>
      <c r="R371" s="87"/>
      <c r="S371" s="87"/>
      <c r="T371" s="87"/>
      <c r="U371" s="88"/>
      <c r="V371" s="40"/>
      <c r="W371" s="40"/>
      <c r="X371" s="40"/>
      <c r="Y371" s="40"/>
      <c r="Z371" s="40"/>
      <c r="AA371" s="40"/>
      <c r="AB371" s="40"/>
      <c r="AC371" s="40"/>
      <c r="AD371" s="40"/>
      <c r="AE371" s="40"/>
      <c r="AT371" s="18" t="s">
        <v>220</v>
      </c>
      <c r="AU371" s="18" t="s">
        <v>87</v>
      </c>
    </row>
    <row r="372" s="2" customFormat="1">
      <c r="A372" s="40"/>
      <c r="B372" s="41"/>
      <c r="C372" s="42"/>
      <c r="D372" s="212" t="s">
        <v>234</v>
      </c>
      <c r="E372" s="42"/>
      <c r="F372" s="239" t="s">
        <v>401</v>
      </c>
      <c r="G372" s="42"/>
      <c r="H372" s="42"/>
      <c r="I372" s="214"/>
      <c r="J372" s="42"/>
      <c r="K372" s="42"/>
      <c r="L372" s="46"/>
      <c r="M372" s="215"/>
      <c r="N372" s="216"/>
      <c r="O372" s="87"/>
      <c r="P372" s="87"/>
      <c r="Q372" s="87"/>
      <c r="R372" s="87"/>
      <c r="S372" s="87"/>
      <c r="T372" s="87"/>
      <c r="U372" s="88"/>
      <c r="V372" s="40"/>
      <c r="W372" s="40"/>
      <c r="X372" s="40"/>
      <c r="Y372" s="40"/>
      <c r="Z372" s="40"/>
      <c r="AA372" s="40"/>
      <c r="AB372" s="40"/>
      <c r="AC372" s="40"/>
      <c r="AD372" s="40"/>
      <c r="AE372" s="40"/>
      <c r="AT372" s="18" t="s">
        <v>234</v>
      </c>
      <c r="AU372" s="18" t="s">
        <v>87</v>
      </c>
    </row>
    <row r="373" s="14" customFormat="1">
      <c r="A373" s="14"/>
      <c r="B373" s="240"/>
      <c r="C373" s="241"/>
      <c r="D373" s="212" t="s">
        <v>222</v>
      </c>
      <c r="E373" s="242" t="s">
        <v>39</v>
      </c>
      <c r="F373" s="243" t="s">
        <v>1159</v>
      </c>
      <c r="G373" s="241"/>
      <c r="H373" s="242" t="s">
        <v>39</v>
      </c>
      <c r="I373" s="244"/>
      <c r="J373" s="241"/>
      <c r="K373" s="241"/>
      <c r="L373" s="245"/>
      <c r="M373" s="246"/>
      <c r="N373" s="247"/>
      <c r="O373" s="247"/>
      <c r="P373" s="247"/>
      <c r="Q373" s="247"/>
      <c r="R373" s="247"/>
      <c r="S373" s="247"/>
      <c r="T373" s="247"/>
      <c r="U373" s="248"/>
      <c r="V373" s="14"/>
      <c r="W373" s="14"/>
      <c r="X373" s="14"/>
      <c r="Y373" s="14"/>
      <c r="Z373" s="14"/>
      <c r="AA373" s="14"/>
      <c r="AB373" s="14"/>
      <c r="AC373" s="14"/>
      <c r="AD373" s="14"/>
      <c r="AE373" s="14"/>
      <c r="AT373" s="249" t="s">
        <v>222</v>
      </c>
      <c r="AU373" s="249" t="s">
        <v>87</v>
      </c>
      <c r="AV373" s="14" t="s">
        <v>87</v>
      </c>
      <c r="AW373" s="14" t="s">
        <v>41</v>
      </c>
      <c r="AX373" s="14" t="s">
        <v>80</v>
      </c>
      <c r="AY373" s="249" t="s">
        <v>218</v>
      </c>
    </row>
    <row r="374" s="12" customFormat="1">
      <c r="A374" s="12"/>
      <c r="B374" s="217"/>
      <c r="C374" s="218"/>
      <c r="D374" s="212" t="s">
        <v>222</v>
      </c>
      <c r="E374" s="219" t="s">
        <v>39</v>
      </c>
      <c r="F374" s="220" t="s">
        <v>1160</v>
      </c>
      <c r="G374" s="218"/>
      <c r="H374" s="221">
        <v>1164.182</v>
      </c>
      <c r="I374" s="222"/>
      <c r="J374" s="218"/>
      <c r="K374" s="218"/>
      <c r="L374" s="223"/>
      <c r="M374" s="224"/>
      <c r="N374" s="225"/>
      <c r="O374" s="225"/>
      <c r="P374" s="225"/>
      <c r="Q374" s="225"/>
      <c r="R374" s="225"/>
      <c r="S374" s="225"/>
      <c r="T374" s="225"/>
      <c r="U374" s="226"/>
      <c r="V374" s="12"/>
      <c r="W374" s="12"/>
      <c r="X374" s="12"/>
      <c r="Y374" s="12"/>
      <c r="Z374" s="12"/>
      <c r="AA374" s="12"/>
      <c r="AB374" s="12"/>
      <c r="AC374" s="12"/>
      <c r="AD374" s="12"/>
      <c r="AE374" s="12"/>
      <c r="AT374" s="227" t="s">
        <v>222</v>
      </c>
      <c r="AU374" s="227" t="s">
        <v>87</v>
      </c>
      <c r="AV374" s="12" t="s">
        <v>89</v>
      </c>
      <c r="AW374" s="12" t="s">
        <v>41</v>
      </c>
      <c r="AX374" s="12" t="s">
        <v>80</v>
      </c>
      <c r="AY374" s="227" t="s">
        <v>218</v>
      </c>
    </row>
    <row r="375" s="12" customFormat="1">
      <c r="A375" s="12"/>
      <c r="B375" s="217"/>
      <c r="C375" s="218"/>
      <c r="D375" s="212" t="s">
        <v>222</v>
      </c>
      <c r="E375" s="219" t="s">
        <v>39</v>
      </c>
      <c r="F375" s="220" t="s">
        <v>894</v>
      </c>
      <c r="G375" s="218"/>
      <c r="H375" s="221">
        <v>1056.3989999999999</v>
      </c>
      <c r="I375" s="222"/>
      <c r="J375" s="218"/>
      <c r="K375" s="218"/>
      <c r="L375" s="223"/>
      <c r="M375" s="224"/>
      <c r="N375" s="225"/>
      <c r="O375" s="225"/>
      <c r="P375" s="225"/>
      <c r="Q375" s="225"/>
      <c r="R375" s="225"/>
      <c r="S375" s="225"/>
      <c r="T375" s="225"/>
      <c r="U375" s="226"/>
      <c r="V375" s="12"/>
      <c r="W375" s="12"/>
      <c r="X375" s="12"/>
      <c r="Y375" s="12"/>
      <c r="Z375" s="12"/>
      <c r="AA375" s="12"/>
      <c r="AB375" s="12"/>
      <c r="AC375" s="12"/>
      <c r="AD375" s="12"/>
      <c r="AE375" s="12"/>
      <c r="AT375" s="227" t="s">
        <v>222</v>
      </c>
      <c r="AU375" s="227" t="s">
        <v>87</v>
      </c>
      <c r="AV375" s="12" t="s">
        <v>89</v>
      </c>
      <c r="AW375" s="12" t="s">
        <v>41</v>
      </c>
      <c r="AX375" s="12" t="s">
        <v>80</v>
      </c>
      <c r="AY375" s="227" t="s">
        <v>218</v>
      </c>
    </row>
    <row r="376" s="12" customFormat="1">
      <c r="A376" s="12"/>
      <c r="B376" s="217"/>
      <c r="C376" s="218"/>
      <c r="D376" s="212" t="s">
        <v>222</v>
      </c>
      <c r="E376" s="219" t="s">
        <v>39</v>
      </c>
      <c r="F376" s="220" t="s">
        <v>891</v>
      </c>
      <c r="G376" s="218"/>
      <c r="H376" s="221">
        <v>19.635000000000002</v>
      </c>
      <c r="I376" s="222"/>
      <c r="J376" s="218"/>
      <c r="K376" s="218"/>
      <c r="L376" s="223"/>
      <c r="M376" s="224"/>
      <c r="N376" s="225"/>
      <c r="O376" s="225"/>
      <c r="P376" s="225"/>
      <c r="Q376" s="225"/>
      <c r="R376" s="225"/>
      <c r="S376" s="225"/>
      <c r="T376" s="225"/>
      <c r="U376" s="226"/>
      <c r="V376" s="12"/>
      <c r="W376" s="12"/>
      <c r="X376" s="12"/>
      <c r="Y376" s="12"/>
      <c r="Z376" s="12"/>
      <c r="AA376" s="12"/>
      <c r="AB376" s="12"/>
      <c r="AC376" s="12"/>
      <c r="AD376" s="12"/>
      <c r="AE376" s="12"/>
      <c r="AT376" s="227" t="s">
        <v>222</v>
      </c>
      <c r="AU376" s="227" t="s">
        <v>87</v>
      </c>
      <c r="AV376" s="12" t="s">
        <v>89</v>
      </c>
      <c r="AW376" s="12" t="s">
        <v>41</v>
      </c>
      <c r="AX376" s="12" t="s">
        <v>80</v>
      </c>
      <c r="AY376" s="227" t="s">
        <v>218</v>
      </c>
    </row>
    <row r="377" s="13" customFormat="1">
      <c r="A377" s="13"/>
      <c r="B377" s="228"/>
      <c r="C377" s="229"/>
      <c r="D377" s="212" t="s">
        <v>222</v>
      </c>
      <c r="E377" s="230" t="s">
        <v>900</v>
      </c>
      <c r="F377" s="231" t="s">
        <v>224</v>
      </c>
      <c r="G377" s="229"/>
      <c r="H377" s="232">
        <v>2240.2159999999999</v>
      </c>
      <c r="I377" s="233"/>
      <c r="J377" s="229"/>
      <c r="K377" s="229"/>
      <c r="L377" s="234"/>
      <c r="M377" s="235"/>
      <c r="N377" s="236"/>
      <c r="O377" s="236"/>
      <c r="P377" s="236"/>
      <c r="Q377" s="236"/>
      <c r="R377" s="236"/>
      <c r="S377" s="236"/>
      <c r="T377" s="236"/>
      <c r="U377" s="237"/>
      <c r="V377" s="13"/>
      <c r="W377" s="13"/>
      <c r="X377" s="13"/>
      <c r="Y377" s="13"/>
      <c r="Z377" s="13"/>
      <c r="AA377" s="13"/>
      <c r="AB377" s="13"/>
      <c r="AC377" s="13"/>
      <c r="AD377" s="13"/>
      <c r="AE377" s="13"/>
      <c r="AT377" s="238" t="s">
        <v>222</v>
      </c>
      <c r="AU377" s="238" t="s">
        <v>87</v>
      </c>
      <c r="AV377" s="13" t="s">
        <v>217</v>
      </c>
      <c r="AW377" s="13" t="s">
        <v>41</v>
      </c>
      <c r="AX377" s="13" t="s">
        <v>87</v>
      </c>
      <c r="AY377" s="238" t="s">
        <v>218</v>
      </c>
    </row>
    <row r="378" s="2" customFormat="1" ht="55.5" customHeight="1">
      <c r="A378" s="40"/>
      <c r="B378" s="41"/>
      <c r="C378" s="199" t="s">
        <v>667</v>
      </c>
      <c r="D378" s="199" t="s">
        <v>212</v>
      </c>
      <c r="E378" s="200" t="s">
        <v>397</v>
      </c>
      <c r="F378" s="201" t="s">
        <v>398</v>
      </c>
      <c r="G378" s="202" t="s">
        <v>179</v>
      </c>
      <c r="H378" s="203">
        <v>2152.902</v>
      </c>
      <c r="I378" s="204"/>
      <c r="J378" s="205">
        <f>ROUND(I378*H378,2)</f>
        <v>0</v>
      </c>
      <c r="K378" s="201" t="s">
        <v>216</v>
      </c>
      <c r="L378" s="46"/>
      <c r="M378" s="206" t="s">
        <v>39</v>
      </c>
      <c r="N378" s="207" t="s">
        <v>53</v>
      </c>
      <c r="O378" s="87"/>
      <c r="P378" s="208">
        <f>O378*H378</f>
        <v>0</v>
      </c>
      <c r="Q378" s="208">
        <v>0</v>
      </c>
      <c r="R378" s="208">
        <f>Q378*H378</f>
        <v>0</v>
      </c>
      <c r="S378" s="208">
        <v>0</v>
      </c>
      <c r="T378" s="208">
        <f>S378*H378</f>
        <v>0</v>
      </c>
      <c r="U378" s="209" t="s">
        <v>39</v>
      </c>
      <c r="V378" s="40"/>
      <c r="W378" s="40"/>
      <c r="X378" s="40"/>
      <c r="Y378" s="40"/>
      <c r="Z378" s="40"/>
      <c r="AA378" s="40"/>
      <c r="AB378" s="40"/>
      <c r="AC378" s="40"/>
      <c r="AD378" s="40"/>
      <c r="AE378" s="40"/>
      <c r="AR378" s="210" t="s">
        <v>217</v>
      </c>
      <c r="AT378" s="210" t="s">
        <v>212</v>
      </c>
      <c r="AU378" s="210" t="s">
        <v>87</v>
      </c>
      <c r="AY378" s="18" t="s">
        <v>218</v>
      </c>
      <c r="BE378" s="211">
        <f>IF(N378="základní",J378,0)</f>
        <v>0</v>
      </c>
      <c r="BF378" s="211">
        <f>IF(N378="snížená",J378,0)</f>
        <v>0</v>
      </c>
      <c r="BG378" s="211">
        <f>IF(N378="zákl. přenesená",J378,0)</f>
        <v>0</v>
      </c>
      <c r="BH378" s="211">
        <f>IF(N378="sníž. přenesená",J378,0)</f>
        <v>0</v>
      </c>
      <c r="BI378" s="211">
        <f>IF(N378="nulová",J378,0)</f>
        <v>0</v>
      </c>
      <c r="BJ378" s="18" t="s">
        <v>217</v>
      </c>
      <c r="BK378" s="211">
        <f>ROUND(I378*H378,2)</f>
        <v>0</v>
      </c>
      <c r="BL378" s="18" t="s">
        <v>217</v>
      </c>
      <c r="BM378" s="210" t="s">
        <v>1161</v>
      </c>
    </row>
    <row r="379" s="2" customFormat="1">
      <c r="A379" s="40"/>
      <c r="B379" s="41"/>
      <c r="C379" s="42"/>
      <c r="D379" s="212" t="s">
        <v>220</v>
      </c>
      <c r="E379" s="42"/>
      <c r="F379" s="213" t="s">
        <v>400</v>
      </c>
      <c r="G379" s="42"/>
      <c r="H379" s="42"/>
      <c r="I379" s="214"/>
      <c r="J379" s="42"/>
      <c r="K379" s="42"/>
      <c r="L379" s="46"/>
      <c r="M379" s="215"/>
      <c r="N379" s="216"/>
      <c r="O379" s="87"/>
      <c r="P379" s="87"/>
      <c r="Q379" s="87"/>
      <c r="R379" s="87"/>
      <c r="S379" s="87"/>
      <c r="T379" s="87"/>
      <c r="U379" s="88"/>
      <c r="V379" s="40"/>
      <c r="W379" s="40"/>
      <c r="X379" s="40"/>
      <c r="Y379" s="40"/>
      <c r="Z379" s="40"/>
      <c r="AA379" s="40"/>
      <c r="AB379" s="40"/>
      <c r="AC379" s="40"/>
      <c r="AD379" s="40"/>
      <c r="AE379" s="40"/>
      <c r="AT379" s="18" t="s">
        <v>220</v>
      </c>
      <c r="AU379" s="18" t="s">
        <v>87</v>
      </c>
    </row>
    <row r="380" s="2" customFormat="1">
      <c r="A380" s="40"/>
      <c r="B380" s="41"/>
      <c r="C380" s="42"/>
      <c r="D380" s="212" t="s">
        <v>234</v>
      </c>
      <c r="E380" s="42"/>
      <c r="F380" s="239" t="s">
        <v>401</v>
      </c>
      <c r="G380" s="42"/>
      <c r="H380" s="42"/>
      <c r="I380" s="214"/>
      <c r="J380" s="42"/>
      <c r="K380" s="42"/>
      <c r="L380" s="46"/>
      <c r="M380" s="215"/>
      <c r="N380" s="216"/>
      <c r="O380" s="87"/>
      <c r="P380" s="87"/>
      <c r="Q380" s="87"/>
      <c r="R380" s="87"/>
      <c r="S380" s="87"/>
      <c r="T380" s="87"/>
      <c r="U380" s="88"/>
      <c r="V380" s="40"/>
      <c r="W380" s="40"/>
      <c r="X380" s="40"/>
      <c r="Y380" s="40"/>
      <c r="Z380" s="40"/>
      <c r="AA380" s="40"/>
      <c r="AB380" s="40"/>
      <c r="AC380" s="40"/>
      <c r="AD380" s="40"/>
      <c r="AE380" s="40"/>
      <c r="AT380" s="18" t="s">
        <v>234</v>
      </c>
      <c r="AU380" s="18" t="s">
        <v>87</v>
      </c>
    </row>
    <row r="381" s="14" customFormat="1">
      <c r="A381" s="14"/>
      <c r="B381" s="240"/>
      <c r="C381" s="241"/>
      <c r="D381" s="212" t="s">
        <v>222</v>
      </c>
      <c r="E381" s="242" t="s">
        <v>39</v>
      </c>
      <c r="F381" s="243" t="s">
        <v>1162</v>
      </c>
      <c r="G381" s="241"/>
      <c r="H381" s="242" t="s">
        <v>39</v>
      </c>
      <c r="I381" s="244"/>
      <c r="J381" s="241"/>
      <c r="K381" s="241"/>
      <c r="L381" s="245"/>
      <c r="M381" s="246"/>
      <c r="N381" s="247"/>
      <c r="O381" s="247"/>
      <c r="P381" s="247"/>
      <c r="Q381" s="247"/>
      <c r="R381" s="247"/>
      <c r="S381" s="247"/>
      <c r="T381" s="247"/>
      <c r="U381" s="248"/>
      <c r="V381" s="14"/>
      <c r="W381" s="14"/>
      <c r="X381" s="14"/>
      <c r="Y381" s="14"/>
      <c r="Z381" s="14"/>
      <c r="AA381" s="14"/>
      <c r="AB381" s="14"/>
      <c r="AC381" s="14"/>
      <c r="AD381" s="14"/>
      <c r="AE381" s="14"/>
      <c r="AT381" s="249" t="s">
        <v>222</v>
      </c>
      <c r="AU381" s="249" t="s">
        <v>87</v>
      </c>
      <c r="AV381" s="14" t="s">
        <v>87</v>
      </c>
      <c r="AW381" s="14" t="s">
        <v>41</v>
      </c>
      <c r="AX381" s="14" t="s">
        <v>80</v>
      </c>
      <c r="AY381" s="249" t="s">
        <v>218</v>
      </c>
    </row>
    <row r="382" s="12" customFormat="1">
      <c r="A382" s="12"/>
      <c r="B382" s="217"/>
      <c r="C382" s="218"/>
      <c r="D382" s="212" t="s">
        <v>222</v>
      </c>
      <c r="E382" s="219" t="s">
        <v>39</v>
      </c>
      <c r="F382" s="220" t="s">
        <v>888</v>
      </c>
      <c r="G382" s="218"/>
      <c r="H382" s="221">
        <v>1076.8679999999999</v>
      </c>
      <c r="I382" s="222"/>
      <c r="J382" s="218"/>
      <c r="K382" s="218"/>
      <c r="L382" s="223"/>
      <c r="M382" s="224"/>
      <c r="N382" s="225"/>
      <c r="O382" s="225"/>
      <c r="P382" s="225"/>
      <c r="Q382" s="225"/>
      <c r="R382" s="225"/>
      <c r="S382" s="225"/>
      <c r="T382" s="225"/>
      <c r="U382" s="226"/>
      <c r="V382" s="12"/>
      <c r="W382" s="12"/>
      <c r="X382" s="12"/>
      <c r="Y382" s="12"/>
      <c r="Z382" s="12"/>
      <c r="AA382" s="12"/>
      <c r="AB382" s="12"/>
      <c r="AC382" s="12"/>
      <c r="AD382" s="12"/>
      <c r="AE382" s="12"/>
      <c r="AT382" s="227" t="s">
        <v>222</v>
      </c>
      <c r="AU382" s="227" t="s">
        <v>87</v>
      </c>
      <c r="AV382" s="12" t="s">
        <v>89</v>
      </c>
      <c r="AW382" s="12" t="s">
        <v>41</v>
      </c>
      <c r="AX382" s="12" t="s">
        <v>80</v>
      </c>
      <c r="AY382" s="227" t="s">
        <v>218</v>
      </c>
    </row>
    <row r="383" s="12" customFormat="1">
      <c r="A383" s="12"/>
      <c r="B383" s="217"/>
      <c r="C383" s="218"/>
      <c r="D383" s="212" t="s">
        <v>222</v>
      </c>
      <c r="E383" s="219" t="s">
        <v>39</v>
      </c>
      <c r="F383" s="220" t="s">
        <v>894</v>
      </c>
      <c r="G383" s="218"/>
      <c r="H383" s="221">
        <v>1056.3989999999999</v>
      </c>
      <c r="I383" s="222"/>
      <c r="J383" s="218"/>
      <c r="K383" s="218"/>
      <c r="L383" s="223"/>
      <c r="M383" s="224"/>
      <c r="N383" s="225"/>
      <c r="O383" s="225"/>
      <c r="P383" s="225"/>
      <c r="Q383" s="225"/>
      <c r="R383" s="225"/>
      <c r="S383" s="225"/>
      <c r="T383" s="225"/>
      <c r="U383" s="226"/>
      <c r="V383" s="12"/>
      <c r="W383" s="12"/>
      <c r="X383" s="12"/>
      <c r="Y383" s="12"/>
      <c r="Z383" s="12"/>
      <c r="AA383" s="12"/>
      <c r="AB383" s="12"/>
      <c r="AC383" s="12"/>
      <c r="AD383" s="12"/>
      <c r="AE383" s="12"/>
      <c r="AT383" s="227" t="s">
        <v>222</v>
      </c>
      <c r="AU383" s="227" t="s">
        <v>87</v>
      </c>
      <c r="AV383" s="12" t="s">
        <v>89</v>
      </c>
      <c r="AW383" s="12" t="s">
        <v>41</v>
      </c>
      <c r="AX383" s="12" t="s">
        <v>80</v>
      </c>
      <c r="AY383" s="227" t="s">
        <v>218</v>
      </c>
    </row>
    <row r="384" s="12" customFormat="1">
      <c r="A384" s="12"/>
      <c r="B384" s="217"/>
      <c r="C384" s="218"/>
      <c r="D384" s="212" t="s">
        <v>222</v>
      </c>
      <c r="E384" s="219" t="s">
        <v>39</v>
      </c>
      <c r="F384" s="220" t="s">
        <v>891</v>
      </c>
      <c r="G384" s="218"/>
      <c r="H384" s="221">
        <v>19.635000000000002</v>
      </c>
      <c r="I384" s="222"/>
      <c r="J384" s="218"/>
      <c r="K384" s="218"/>
      <c r="L384" s="223"/>
      <c r="M384" s="224"/>
      <c r="N384" s="225"/>
      <c r="O384" s="225"/>
      <c r="P384" s="225"/>
      <c r="Q384" s="225"/>
      <c r="R384" s="225"/>
      <c r="S384" s="225"/>
      <c r="T384" s="225"/>
      <c r="U384" s="226"/>
      <c r="V384" s="12"/>
      <c r="W384" s="12"/>
      <c r="X384" s="12"/>
      <c r="Y384" s="12"/>
      <c r="Z384" s="12"/>
      <c r="AA384" s="12"/>
      <c r="AB384" s="12"/>
      <c r="AC384" s="12"/>
      <c r="AD384" s="12"/>
      <c r="AE384" s="12"/>
      <c r="AT384" s="227" t="s">
        <v>222</v>
      </c>
      <c r="AU384" s="227" t="s">
        <v>87</v>
      </c>
      <c r="AV384" s="12" t="s">
        <v>89</v>
      </c>
      <c r="AW384" s="12" t="s">
        <v>41</v>
      </c>
      <c r="AX384" s="12" t="s">
        <v>80</v>
      </c>
      <c r="AY384" s="227" t="s">
        <v>218</v>
      </c>
    </row>
    <row r="385" s="13" customFormat="1">
      <c r="A385" s="13"/>
      <c r="B385" s="228"/>
      <c r="C385" s="229"/>
      <c r="D385" s="212" t="s">
        <v>222</v>
      </c>
      <c r="E385" s="230" t="s">
        <v>39</v>
      </c>
      <c r="F385" s="231" t="s">
        <v>224</v>
      </c>
      <c r="G385" s="229"/>
      <c r="H385" s="232">
        <v>2152.902</v>
      </c>
      <c r="I385" s="233"/>
      <c r="J385" s="229"/>
      <c r="K385" s="229"/>
      <c r="L385" s="234"/>
      <c r="M385" s="235"/>
      <c r="N385" s="236"/>
      <c r="O385" s="236"/>
      <c r="P385" s="236"/>
      <c r="Q385" s="236"/>
      <c r="R385" s="236"/>
      <c r="S385" s="236"/>
      <c r="T385" s="236"/>
      <c r="U385" s="237"/>
      <c r="V385" s="13"/>
      <c r="W385" s="13"/>
      <c r="X385" s="13"/>
      <c r="Y385" s="13"/>
      <c r="Z385" s="13"/>
      <c r="AA385" s="13"/>
      <c r="AB385" s="13"/>
      <c r="AC385" s="13"/>
      <c r="AD385" s="13"/>
      <c r="AE385" s="13"/>
      <c r="AT385" s="238" t="s">
        <v>222</v>
      </c>
      <c r="AU385" s="238" t="s">
        <v>87</v>
      </c>
      <c r="AV385" s="13" t="s">
        <v>217</v>
      </c>
      <c r="AW385" s="13" t="s">
        <v>41</v>
      </c>
      <c r="AX385" s="13" t="s">
        <v>87</v>
      </c>
      <c r="AY385" s="238" t="s">
        <v>218</v>
      </c>
    </row>
    <row r="386" s="2" customFormat="1" ht="66.75" customHeight="1">
      <c r="A386" s="40"/>
      <c r="B386" s="41"/>
      <c r="C386" s="199" t="s">
        <v>524</v>
      </c>
      <c r="D386" s="199" t="s">
        <v>212</v>
      </c>
      <c r="E386" s="200" t="s">
        <v>1163</v>
      </c>
      <c r="F386" s="201" t="s">
        <v>1164</v>
      </c>
      <c r="G386" s="202" t="s">
        <v>179</v>
      </c>
      <c r="H386" s="203">
        <v>38.216000000000001</v>
      </c>
      <c r="I386" s="204"/>
      <c r="J386" s="205">
        <f>ROUND(I386*H386,2)</f>
        <v>0</v>
      </c>
      <c r="K386" s="201" t="s">
        <v>216</v>
      </c>
      <c r="L386" s="46"/>
      <c r="M386" s="206" t="s">
        <v>39</v>
      </c>
      <c r="N386" s="207" t="s">
        <v>53</v>
      </c>
      <c r="O386" s="87"/>
      <c r="P386" s="208">
        <f>O386*H386</f>
        <v>0</v>
      </c>
      <c r="Q386" s="208">
        <v>0</v>
      </c>
      <c r="R386" s="208">
        <f>Q386*H386</f>
        <v>0</v>
      </c>
      <c r="S386" s="208">
        <v>0</v>
      </c>
      <c r="T386" s="208">
        <f>S386*H386</f>
        <v>0</v>
      </c>
      <c r="U386" s="209" t="s">
        <v>39</v>
      </c>
      <c r="V386" s="40"/>
      <c r="W386" s="40"/>
      <c r="X386" s="40"/>
      <c r="Y386" s="40"/>
      <c r="Z386" s="40"/>
      <c r="AA386" s="40"/>
      <c r="AB386" s="40"/>
      <c r="AC386" s="40"/>
      <c r="AD386" s="40"/>
      <c r="AE386" s="40"/>
      <c r="AR386" s="210" t="s">
        <v>217</v>
      </c>
      <c r="AT386" s="210" t="s">
        <v>212</v>
      </c>
      <c r="AU386" s="210" t="s">
        <v>87</v>
      </c>
      <c r="AY386" s="18" t="s">
        <v>218</v>
      </c>
      <c r="BE386" s="211">
        <f>IF(N386="základní",J386,0)</f>
        <v>0</v>
      </c>
      <c r="BF386" s="211">
        <f>IF(N386="snížená",J386,0)</f>
        <v>0</v>
      </c>
      <c r="BG386" s="211">
        <f>IF(N386="zákl. přenesená",J386,0)</f>
        <v>0</v>
      </c>
      <c r="BH386" s="211">
        <f>IF(N386="sníž. přenesená",J386,0)</f>
        <v>0</v>
      </c>
      <c r="BI386" s="211">
        <f>IF(N386="nulová",J386,0)</f>
        <v>0</v>
      </c>
      <c r="BJ386" s="18" t="s">
        <v>217</v>
      </c>
      <c r="BK386" s="211">
        <f>ROUND(I386*H386,2)</f>
        <v>0</v>
      </c>
      <c r="BL386" s="18" t="s">
        <v>217</v>
      </c>
      <c r="BM386" s="210" t="s">
        <v>1165</v>
      </c>
    </row>
    <row r="387" s="2" customFormat="1">
      <c r="A387" s="40"/>
      <c r="B387" s="41"/>
      <c r="C387" s="42"/>
      <c r="D387" s="212" t="s">
        <v>220</v>
      </c>
      <c r="E387" s="42"/>
      <c r="F387" s="213" t="s">
        <v>1166</v>
      </c>
      <c r="G387" s="42"/>
      <c r="H387" s="42"/>
      <c r="I387" s="214"/>
      <c r="J387" s="42"/>
      <c r="K387" s="42"/>
      <c r="L387" s="46"/>
      <c r="M387" s="215"/>
      <c r="N387" s="216"/>
      <c r="O387" s="87"/>
      <c r="P387" s="87"/>
      <c r="Q387" s="87"/>
      <c r="R387" s="87"/>
      <c r="S387" s="87"/>
      <c r="T387" s="87"/>
      <c r="U387" s="88"/>
      <c r="V387" s="40"/>
      <c r="W387" s="40"/>
      <c r="X387" s="40"/>
      <c r="Y387" s="40"/>
      <c r="Z387" s="40"/>
      <c r="AA387" s="40"/>
      <c r="AB387" s="40"/>
      <c r="AC387" s="40"/>
      <c r="AD387" s="40"/>
      <c r="AE387" s="40"/>
      <c r="AT387" s="18" t="s">
        <v>220</v>
      </c>
      <c r="AU387" s="18" t="s">
        <v>87</v>
      </c>
    </row>
    <row r="388" s="2" customFormat="1">
      <c r="A388" s="40"/>
      <c r="B388" s="41"/>
      <c r="C388" s="42"/>
      <c r="D388" s="212" t="s">
        <v>234</v>
      </c>
      <c r="E388" s="42"/>
      <c r="F388" s="239" t="s">
        <v>401</v>
      </c>
      <c r="G388" s="42"/>
      <c r="H388" s="42"/>
      <c r="I388" s="214"/>
      <c r="J388" s="42"/>
      <c r="K388" s="42"/>
      <c r="L388" s="46"/>
      <c r="M388" s="215"/>
      <c r="N388" s="216"/>
      <c r="O388" s="87"/>
      <c r="P388" s="87"/>
      <c r="Q388" s="87"/>
      <c r="R388" s="87"/>
      <c r="S388" s="87"/>
      <c r="T388" s="87"/>
      <c r="U388" s="88"/>
      <c r="V388" s="40"/>
      <c r="W388" s="40"/>
      <c r="X388" s="40"/>
      <c r="Y388" s="40"/>
      <c r="Z388" s="40"/>
      <c r="AA388" s="40"/>
      <c r="AB388" s="40"/>
      <c r="AC388" s="40"/>
      <c r="AD388" s="40"/>
      <c r="AE388" s="40"/>
      <c r="AT388" s="18" t="s">
        <v>234</v>
      </c>
      <c r="AU388" s="18" t="s">
        <v>87</v>
      </c>
    </row>
    <row r="389" s="12" customFormat="1">
      <c r="A389" s="12"/>
      <c r="B389" s="217"/>
      <c r="C389" s="218"/>
      <c r="D389" s="212" t="s">
        <v>222</v>
      </c>
      <c r="E389" s="219" t="s">
        <v>39</v>
      </c>
      <c r="F389" s="220" t="s">
        <v>1167</v>
      </c>
      <c r="G389" s="218"/>
      <c r="H389" s="221">
        <v>38.216000000000001</v>
      </c>
      <c r="I389" s="222"/>
      <c r="J389" s="218"/>
      <c r="K389" s="218"/>
      <c r="L389" s="223"/>
      <c r="M389" s="224"/>
      <c r="N389" s="225"/>
      <c r="O389" s="225"/>
      <c r="P389" s="225"/>
      <c r="Q389" s="225"/>
      <c r="R389" s="225"/>
      <c r="S389" s="225"/>
      <c r="T389" s="225"/>
      <c r="U389" s="226"/>
      <c r="V389" s="12"/>
      <c r="W389" s="12"/>
      <c r="X389" s="12"/>
      <c r="Y389" s="12"/>
      <c r="Z389" s="12"/>
      <c r="AA389" s="12"/>
      <c r="AB389" s="12"/>
      <c r="AC389" s="12"/>
      <c r="AD389" s="12"/>
      <c r="AE389" s="12"/>
      <c r="AT389" s="227" t="s">
        <v>222</v>
      </c>
      <c r="AU389" s="227" t="s">
        <v>87</v>
      </c>
      <c r="AV389" s="12" t="s">
        <v>89</v>
      </c>
      <c r="AW389" s="12" t="s">
        <v>41</v>
      </c>
      <c r="AX389" s="12" t="s">
        <v>80</v>
      </c>
      <c r="AY389" s="227" t="s">
        <v>218</v>
      </c>
    </row>
    <row r="390" s="13" customFormat="1">
      <c r="A390" s="13"/>
      <c r="B390" s="228"/>
      <c r="C390" s="229"/>
      <c r="D390" s="212" t="s">
        <v>222</v>
      </c>
      <c r="E390" s="230" t="s">
        <v>39</v>
      </c>
      <c r="F390" s="231" t="s">
        <v>224</v>
      </c>
      <c r="G390" s="229"/>
      <c r="H390" s="232">
        <v>38.216000000000001</v>
      </c>
      <c r="I390" s="233"/>
      <c r="J390" s="229"/>
      <c r="K390" s="229"/>
      <c r="L390" s="234"/>
      <c r="M390" s="235"/>
      <c r="N390" s="236"/>
      <c r="O390" s="236"/>
      <c r="P390" s="236"/>
      <c r="Q390" s="236"/>
      <c r="R390" s="236"/>
      <c r="S390" s="236"/>
      <c r="T390" s="236"/>
      <c r="U390" s="237"/>
      <c r="V390" s="13"/>
      <c r="W390" s="13"/>
      <c r="X390" s="13"/>
      <c r="Y390" s="13"/>
      <c r="Z390" s="13"/>
      <c r="AA390" s="13"/>
      <c r="AB390" s="13"/>
      <c r="AC390" s="13"/>
      <c r="AD390" s="13"/>
      <c r="AE390" s="13"/>
      <c r="AT390" s="238" t="s">
        <v>222</v>
      </c>
      <c r="AU390" s="238" t="s">
        <v>87</v>
      </c>
      <c r="AV390" s="13" t="s">
        <v>217</v>
      </c>
      <c r="AW390" s="13" t="s">
        <v>41</v>
      </c>
      <c r="AX390" s="13" t="s">
        <v>87</v>
      </c>
      <c r="AY390" s="238" t="s">
        <v>218</v>
      </c>
    </row>
    <row r="391" s="2" customFormat="1" ht="66.75" customHeight="1">
      <c r="A391" s="40"/>
      <c r="B391" s="41"/>
      <c r="C391" s="199" t="s">
        <v>679</v>
      </c>
      <c r="D391" s="199" t="s">
        <v>212</v>
      </c>
      <c r="E391" s="200" t="s">
        <v>1168</v>
      </c>
      <c r="F391" s="201" t="s">
        <v>1169</v>
      </c>
      <c r="G391" s="202" t="s">
        <v>179</v>
      </c>
      <c r="H391" s="203">
        <v>242.41300000000001</v>
      </c>
      <c r="I391" s="204"/>
      <c r="J391" s="205">
        <f>ROUND(I391*H391,2)</f>
        <v>0</v>
      </c>
      <c r="K391" s="201" t="s">
        <v>216</v>
      </c>
      <c r="L391" s="46"/>
      <c r="M391" s="206" t="s">
        <v>39</v>
      </c>
      <c r="N391" s="207" t="s">
        <v>53</v>
      </c>
      <c r="O391" s="87"/>
      <c r="P391" s="208">
        <f>O391*H391</f>
        <v>0</v>
      </c>
      <c r="Q391" s="208">
        <v>0</v>
      </c>
      <c r="R391" s="208">
        <f>Q391*H391</f>
        <v>0</v>
      </c>
      <c r="S391" s="208">
        <v>0</v>
      </c>
      <c r="T391" s="208">
        <f>S391*H391</f>
        <v>0</v>
      </c>
      <c r="U391" s="209" t="s">
        <v>39</v>
      </c>
      <c r="V391" s="40"/>
      <c r="W391" s="40"/>
      <c r="X391" s="40"/>
      <c r="Y391" s="40"/>
      <c r="Z391" s="40"/>
      <c r="AA391" s="40"/>
      <c r="AB391" s="40"/>
      <c r="AC391" s="40"/>
      <c r="AD391" s="40"/>
      <c r="AE391" s="40"/>
      <c r="AR391" s="210" t="s">
        <v>217</v>
      </c>
      <c r="AT391" s="210" t="s">
        <v>212</v>
      </c>
      <c r="AU391" s="210" t="s">
        <v>87</v>
      </c>
      <c r="AY391" s="18" t="s">
        <v>218</v>
      </c>
      <c r="BE391" s="211">
        <f>IF(N391="základní",J391,0)</f>
        <v>0</v>
      </c>
      <c r="BF391" s="211">
        <f>IF(N391="snížená",J391,0)</f>
        <v>0</v>
      </c>
      <c r="BG391" s="211">
        <f>IF(N391="zákl. přenesená",J391,0)</f>
        <v>0</v>
      </c>
      <c r="BH391" s="211">
        <f>IF(N391="sníž. přenesená",J391,0)</f>
        <v>0</v>
      </c>
      <c r="BI391" s="211">
        <f>IF(N391="nulová",J391,0)</f>
        <v>0</v>
      </c>
      <c r="BJ391" s="18" t="s">
        <v>217</v>
      </c>
      <c r="BK391" s="211">
        <f>ROUND(I391*H391,2)</f>
        <v>0</v>
      </c>
      <c r="BL391" s="18" t="s">
        <v>217</v>
      </c>
      <c r="BM391" s="210" t="s">
        <v>1170</v>
      </c>
    </row>
    <row r="392" s="2" customFormat="1">
      <c r="A392" s="40"/>
      <c r="B392" s="41"/>
      <c r="C392" s="42"/>
      <c r="D392" s="212" t="s">
        <v>220</v>
      </c>
      <c r="E392" s="42"/>
      <c r="F392" s="213" t="s">
        <v>1171</v>
      </c>
      <c r="G392" s="42"/>
      <c r="H392" s="42"/>
      <c r="I392" s="214"/>
      <c r="J392" s="42"/>
      <c r="K392" s="42"/>
      <c r="L392" s="46"/>
      <c r="M392" s="215"/>
      <c r="N392" s="216"/>
      <c r="O392" s="87"/>
      <c r="P392" s="87"/>
      <c r="Q392" s="87"/>
      <c r="R392" s="87"/>
      <c r="S392" s="87"/>
      <c r="T392" s="87"/>
      <c r="U392" s="88"/>
      <c r="V392" s="40"/>
      <c r="W392" s="40"/>
      <c r="X392" s="40"/>
      <c r="Y392" s="40"/>
      <c r="Z392" s="40"/>
      <c r="AA392" s="40"/>
      <c r="AB392" s="40"/>
      <c r="AC392" s="40"/>
      <c r="AD392" s="40"/>
      <c r="AE392" s="40"/>
      <c r="AT392" s="18" t="s">
        <v>220</v>
      </c>
      <c r="AU392" s="18" t="s">
        <v>87</v>
      </c>
    </row>
    <row r="393" s="2" customFormat="1">
      <c r="A393" s="40"/>
      <c r="B393" s="41"/>
      <c r="C393" s="42"/>
      <c r="D393" s="212" t="s">
        <v>234</v>
      </c>
      <c r="E393" s="42"/>
      <c r="F393" s="239" t="s">
        <v>1172</v>
      </c>
      <c r="G393" s="42"/>
      <c r="H393" s="42"/>
      <c r="I393" s="214"/>
      <c r="J393" s="42"/>
      <c r="K393" s="42"/>
      <c r="L393" s="46"/>
      <c r="M393" s="215"/>
      <c r="N393" s="216"/>
      <c r="O393" s="87"/>
      <c r="P393" s="87"/>
      <c r="Q393" s="87"/>
      <c r="R393" s="87"/>
      <c r="S393" s="87"/>
      <c r="T393" s="87"/>
      <c r="U393" s="88"/>
      <c r="V393" s="40"/>
      <c r="W393" s="40"/>
      <c r="X393" s="40"/>
      <c r="Y393" s="40"/>
      <c r="Z393" s="40"/>
      <c r="AA393" s="40"/>
      <c r="AB393" s="40"/>
      <c r="AC393" s="40"/>
      <c r="AD393" s="40"/>
      <c r="AE393" s="40"/>
      <c r="AT393" s="18" t="s">
        <v>234</v>
      </c>
      <c r="AU393" s="18" t="s">
        <v>87</v>
      </c>
    </row>
    <row r="394" s="14" customFormat="1">
      <c r="A394" s="14"/>
      <c r="B394" s="240"/>
      <c r="C394" s="241"/>
      <c r="D394" s="212" t="s">
        <v>222</v>
      </c>
      <c r="E394" s="242" t="s">
        <v>39</v>
      </c>
      <c r="F394" s="243" t="s">
        <v>1173</v>
      </c>
      <c r="G394" s="241"/>
      <c r="H394" s="242" t="s">
        <v>39</v>
      </c>
      <c r="I394" s="244"/>
      <c r="J394" s="241"/>
      <c r="K394" s="241"/>
      <c r="L394" s="245"/>
      <c r="M394" s="246"/>
      <c r="N394" s="247"/>
      <c r="O394" s="247"/>
      <c r="P394" s="247"/>
      <c r="Q394" s="247"/>
      <c r="R394" s="247"/>
      <c r="S394" s="247"/>
      <c r="T394" s="247"/>
      <c r="U394" s="248"/>
      <c r="V394" s="14"/>
      <c r="W394" s="14"/>
      <c r="X394" s="14"/>
      <c r="Y394" s="14"/>
      <c r="Z394" s="14"/>
      <c r="AA394" s="14"/>
      <c r="AB394" s="14"/>
      <c r="AC394" s="14"/>
      <c r="AD394" s="14"/>
      <c r="AE394" s="14"/>
      <c r="AT394" s="249" t="s">
        <v>222</v>
      </c>
      <c r="AU394" s="249" t="s">
        <v>87</v>
      </c>
      <c r="AV394" s="14" t="s">
        <v>87</v>
      </c>
      <c r="AW394" s="14" t="s">
        <v>41</v>
      </c>
      <c r="AX394" s="14" t="s">
        <v>80</v>
      </c>
      <c r="AY394" s="249" t="s">
        <v>218</v>
      </c>
    </row>
    <row r="395" s="12" customFormat="1">
      <c r="A395" s="12"/>
      <c r="B395" s="217"/>
      <c r="C395" s="218"/>
      <c r="D395" s="212" t="s">
        <v>222</v>
      </c>
      <c r="E395" s="219" t="s">
        <v>39</v>
      </c>
      <c r="F395" s="220" t="s">
        <v>1174</v>
      </c>
      <c r="G395" s="218"/>
      <c r="H395" s="221">
        <v>242.41300000000001</v>
      </c>
      <c r="I395" s="222"/>
      <c r="J395" s="218"/>
      <c r="K395" s="218"/>
      <c r="L395" s="223"/>
      <c r="M395" s="224"/>
      <c r="N395" s="225"/>
      <c r="O395" s="225"/>
      <c r="P395" s="225"/>
      <c r="Q395" s="225"/>
      <c r="R395" s="225"/>
      <c r="S395" s="225"/>
      <c r="T395" s="225"/>
      <c r="U395" s="226"/>
      <c r="V395" s="12"/>
      <c r="W395" s="12"/>
      <c r="X395" s="12"/>
      <c r="Y395" s="12"/>
      <c r="Z395" s="12"/>
      <c r="AA395" s="12"/>
      <c r="AB395" s="12"/>
      <c r="AC395" s="12"/>
      <c r="AD395" s="12"/>
      <c r="AE395" s="12"/>
      <c r="AT395" s="227" t="s">
        <v>222</v>
      </c>
      <c r="AU395" s="227" t="s">
        <v>87</v>
      </c>
      <c r="AV395" s="12" t="s">
        <v>89</v>
      </c>
      <c r="AW395" s="12" t="s">
        <v>41</v>
      </c>
      <c r="AX395" s="12" t="s">
        <v>80</v>
      </c>
      <c r="AY395" s="227" t="s">
        <v>218</v>
      </c>
    </row>
    <row r="396" s="13" customFormat="1">
      <c r="A396" s="13"/>
      <c r="B396" s="228"/>
      <c r="C396" s="229"/>
      <c r="D396" s="212" t="s">
        <v>222</v>
      </c>
      <c r="E396" s="230" t="s">
        <v>1175</v>
      </c>
      <c r="F396" s="231" t="s">
        <v>224</v>
      </c>
      <c r="G396" s="229"/>
      <c r="H396" s="232">
        <v>242.41300000000001</v>
      </c>
      <c r="I396" s="233"/>
      <c r="J396" s="229"/>
      <c r="K396" s="229"/>
      <c r="L396" s="234"/>
      <c r="M396" s="235"/>
      <c r="N396" s="236"/>
      <c r="O396" s="236"/>
      <c r="P396" s="236"/>
      <c r="Q396" s="236"/>
      <c r="R396" s="236"/>
      <c r="S396" s="236"/>
      <c r="T396" s="236"/>
      <c r="U396" s="237"/>
      <c r="V396" s="13"/>
      <c r="W396" s="13"/>
      <c r="X396" s="13"/>
      <c r="Y396" s="13"/>
      <c r="Z396" s="13"/>
      <c r="AA396" s="13"/>
      <c r="AB396" s="13"/>
      <c r="AC396" s="13"/>
      <c r="AD396" s="13"/>
      <c r="AE396" s="13"/>
      <c r="AT396" s="238" t="s">
        <v>222</v>
      </c>
      <c r="AU396" s="238" t="s">
        <v>87</v>
      </c>
      <c r="AV396" s="13" t="s">
        <v>217</v>
      </c>
      <c r="AW396" s="13" t="s">
        <v>41</v>
      </c>
      <c r="AX396" s="13" t="s">
        <v>87</v>
      </c>
      <c r="AY396" s="238" t="s">
        <v>218</v>
      </c>
    </row>
    <row r="397" s="2" customFormat="1" ht="21.75" customHeight="1">
      <c r="A397" s="40"/>
      <c r="B397" s="41"/>
      <c r="C397" s="199" t="s">
        <v>303</v>
      </c>
      <c r="D397" s="199" t="s">
        <v>212</v>
      </c>
      <c r="E397" s="200" t="s">
        <v>306</v>
      </c>
      <c r="F397" s="201" t="s">
        <v>307</v>
      </c>
      <c r="G397" s="202" t="s">
        <v>179</v>
      </c>
      <c r="H397" s="203">
        <v>2240.2159999999999</v>
      </c>
      <c r="I397" s="204"/>
      <c r="J397" s="205">
        <f>ROUND(I397*H397,2)</f>
        <v>0</v>
      </c>
      <c r="K397" s="201" t="s">
        <v>216</v>
      </c>
      <c r="L397" s="46"/>
      <c r="M397" s="206" t="s">
        <v>39</v>
      </c>
      <c r="N397" s="207" t="s">
        <v>53</v>
      </c>
      <c r="O397" s="87"/>
      <c r="P397" s="208">
        <f>O397*H397</f>
        <v>0</v>
      </c>
      <c r="Q397" s="208">
        <v>0</v>
      </c>
      <c r="R397" s="208">
        <f>Q397*H397</f>
        <v>0</v>
      </c>
      <c r="S397" s="208">
        <v>0</v>
      </c>
      <c r="T397" s="208">
        <f>S397*H397</f>
        <v>0</v>
      </c>
      <c r="U397" s="209" t="s">
        <v>39</v>
      </c>
      <c r="V397" s="40"/>
      <c r="W397" s="40"/>
      <c r="X397" s="40"/>
      <c r="Y397" s="40"/>
      <c r="Z397" s="40"/>
      <c r="AA397" s="40"/>
      <c r="AB397" s="40"/>
      <c r="AC397" s="40"/>
      <c r="AD397" s="40"/>
      <c r="AE397" s="40"/>
      <c r="AR397" s="210" t="s">
        <v>217</v>
      </c>
      <c r="AT397" s="210" t="s">
        <v>212</v>
      </c>
      <c r="AU397" s="210" t="s">
        <v>87</v>
      </c>
      <c r="AY397" s="18" t="s">
        <v>218</v>
      </c>
      <c r="BE397" s="211">
        <f>IF(N397="základní",J397,0)</f>
        <v>0</v>
      </c>
      <c r="BF397" s="211">
        <f>IF(N397="snížená",J397,0)</f>
        <v>0</v>
      </c>
      <c r="BG397" s="211">
        <f>IF(N397="zákl. přenesená",J397,0)</f>
        <v>0</v>
      </c>
      <c r="BH397" s="211">
        <f>IF(N397="sníž. přenesená",J397,0)</f>
        <v>0</v>
      </c>
      <c r="BI397" s="211">
        <f>IF(N397="nulová",J397,0)</f>
        <v>0</v>
      </c>
      <c r="BJ397" s="18" t="s">
        <v>217</v>
      </c>
      <c r="BK397" s="211">
        <f>ROUND(I397*H397,2)</f>
        <v>0</v>
      </c>
      <c r="BL397" s="18" t="s">
        <v>217</v>
      </c>
      <c r="BM397" s="210" t="s">
        <v>1176</v>
      </c>
    </row>
    <row r="398" s="2" customFormat="1">
      <c r="A398" s="40"/>
      <c r="B398" s="41"/>
      <c r="C398" s="42"/>
      <c r="D398" s="212" t="s">
        <v>220</v>
      </c>
      <c r="E398" s="42"/>
      <c r="F398" s="213" t="s">
        <v>309</v>
      </c>
      <c r="G398" s="42"/>
      <c r="H398" s="42"/>
      <c r="I398" s="214"/>
      <c r="J398" s="42"/>
      <c r="K398" s="42"/>
      <c r="L398" s="46"/>
      <c r="M398" s="215"/>
      <c r="N398" s="216"/>
      <c r="O398" s="87"/>
      <c r="P398" s="87"/>
      <c r="Q398" s="87"/>
      <c r="R398" s="87"/>
      <c r="S398" s="87"/>
      <c r="T398" s="87"/>
      <c r="U398" s="88"/>
      <c r="V398" s="40"/>
      <c r="W398" s="40"/>
      <c r="X398" s="40"/>
      <c r="Y398" s="40"/>
      <c r="Z398" s="40"/>
      <c r="AA398" s="40"/>
      <c r="AB398" s="40"/>
      <c r="AC398" s="40"/>
      <c r="AD398" s="40"/>
      <c r="AE398" s="40"/>
      <c r="AT398" s="18" t="s">
        <v>220</v>
      </c>
      <c r="AU398" s="18" t="s">
        <v>87</v>
      </c>
    </row>
    <row r="399" s="12" customFormat="1">
      <c r="A399" s="12"/>
      <c r="B399" s="217"/>
      <c r="C399" s="218"/>
      <c r="D399" s="212" t="s">
        <v>222</v>
      </c>
      <c r="E399" s="219" t="s">
        <v>39</v>
      </c>
      <c r="F399" s="220" t="s">
        <v>900</v>
      </c>
      <c r="G399" s="218"/>
      <c r="H399" s="221">
        <v>2240.2159999999999</v>
      </c>
      <c r="I399" s="222"/>
      <c r="J399" s="218"/>
      <c r="K399" s="218"/>
      <c r="L399" s="223"/>
      <c r="M399" s="224"/>
      <c r="N399" s="225"/>
      <c r="O399" s="225"/>
      <c r="P399" s="225"/>
      <c r="Q399" s="225"/>
      <c r="R399" s="225"/>
      <c r="S399" s="225"/>
      <c r="T399" s="225"/>
      <c r="U399" s="226"/>
      <c r="V399" s="12"/>
      <c r="W399" s="12"/>
      <c r="X399" s="12"/>
      <c r="Y399" s="12"/>
      <c r="Z399" s="12"/>
      <c r="AA399" s="12"/>
      <c r="AB399" s="12"/>
      <c r="AC399" s="12"/>
      <c r="AD399" s="12"/>
      <c r="AE399" s="12"/>
      <c r="AT399" s="227" t="s">
        <v>222</v>
      </c>
      <c r="AU399" s="227" t="s">
        <v>87</v>
      </c>
      <c r="AV399" s="12" t="s">
        <v>89</v>
      </c>
      <c r="AW399" s="12" t="s">
        <v>41</v>
      </c>
      <c r="AX399" s="12" t="s">
        <v>80</v>
      </c>
      <c r="AY399" s="227" t="s">
        <v>218</v>
      </c>
    </row>
    <row r="400" s="13" customFormat="1">
      <c r="A400" s="13"/>
      <c r="B400" s="228"/>
      <c r="C400" s="229"/>
      <c r="D400" s="212" t="s">
        <v>222</v>
      </c>
      <c r="E400" s="230" t="s">
        <v>39</v>
      </c>
      <c r="F400" s="231" t="s">
        <v>224</v>
      </c>
      <c r="G400" s="229"/>
      <c r="H400" s="232">
        <v>2240.2159999999999</v>
      </c>
      <c r="I400" s="233"/>
      <c r="J400" s="229"/>
      <c r="K400" s="229"/>
      <c r="L400" s="234"/>
      <c r="M400" s="235"/>
      <c r="N400" s="236"/>
      <c r="O400" s="236"/>
      <c r="P400" s="236"/>
      <c r="Q400" s="236"/>
      <c r="R400" s="236"/>
      <c r="S400" s="236"/>
      <c r="T400" s="236"/>
      <c r="U400" s="237"/>
      <c r="V400" s="13"/>
      <c r="W400" s="13"/>
      <c r="X400" s="13"/>
      <c r="Y400" s="13"/>
      <c r="Z400" s="13"/>
      <c r="AA400" s="13"/>
      <c r="AB400" s="13"/>
      <c r="AC400" s="13"/>
      <c r="AD400" s="13"/>
      <c r="AE400" s="13"/>
      <c r="AT400" s="238" t="s">
        <v>222</v>
      </c>
      <c r="AU400" s="238" t="s">
        <v>87</v>
      </c>
      <c r="AV400" s="13" t="s">
        <v>217</v>
      </c>
      <c r="AW400" s="13" t="s">
        <v>41</v>
      </c>
      <c r="AX400" s="13" t="s">
        <v>87</v>
      </c>
      <c r="AY400" s="238" t="s">
        <v>218</v>
      </c>
    </row>
    <row r="401" s="2" customFormat="1" ht="21.75" customHeight="1">
      <c r="A401" s="40"/>
      <c r="B401" s="41"/>
      <c r="C401" s="199" t="s">
        <v>690</v>
      </c>
      <c r="D401" s="199" t="s">
        <v>212</v>
      </c>
      <c r="E401" s="200" t="s">
        <v>637</v>
      </c>
      <c r="F401" s="201" t="s">
        <v>638</v>
      </c>
      <c r="G401" s="202" t="s">
        <v>179</v>
      </c>
      <c r="H401" s="203">
        <v>38.015999999999998</v>
      </c>
      <c r="I401" s="204"/>
      <c r="J401" s="205">
        <f>ROUND(I401*H401,2)</f>
        <v>0</v>
      </c>
      <c r="K401" s="201" t="s">
        <v>216</v>
      </c>
      <c r="L401" s="46"/>
      <c r="M401" s="206" t="s">
        <v>39</v>
      </c>
      <c r="N401" s="207" t="s">
        <v>53</v>
      </c>
      <c r="O401" s="87"/>
      <c r="P401" s="208">
        <f>O401*H401</f>
        <v>0</v>
      </c>
      <c r="Q401" s="208">
        <v>0</v>
      </c>
      <c r="R401" s="208">
        <f>Q401*H401</f>
        <v>0</v>
      </c>
      <c r="S401" s="208">
        <v>0</v>
      </c>
      <c r="T401" s="208">
        <f>S401*H401</f>
        <v>0</v>
      </c>
      <c r="U401" s="209" t="s">
        <v>39</v>
      </c>
      <c r="V401" s="40"/>
      <c r="W401" s="40"/>
      <c r="X401" s="40"/>
      <c r="Y401" s="40"/>
      <c r="Z401" s="40"/>
      <c r="AA401" s="40"/>
      <c r="AB401" s="40"/>
      <c r="AC401" s="40"/>
      <c r="AD401" s="40"/>
      <c r="AE401" s="40"/>
      <c r="AR401" s="210" t="s">
        <v>217</v>
      </c>
      <c r="AT401" s="210" t="s">
        <v>212</v>
      </c>
      <c r="AU401" s="210" t="s">
        <v>87</v>
      </c>
      <c r="AY401" s="18" t="s">
        <v>218</v>
      </c>
      <c r="BE401" s="211">
        <f>IF(N401="základní",J401,0)</f>
        <v>0</v>
      </c>
      <c r="BF401" s="211">
        <f>IF(N401="snížená",J401,0)</f>
        <v>0</v>
      </c>
      <c r="BG401" s="211">
        <f>IF(N401="zákl. přenesená",J401,0)</f>
        <v>0</v>
      </c>
      <c r="BH401" s="211">
        <f>IF(N401="sníž. přenesená",J401,0)</f>
        <v>0</v>
      </c>
      <c r="BI401" s="211">
        <f>IF(N401="nulová",J401,0)</f>
        <v>0</v>
      </c>
      <c r="BJ401" s="18" t="s">
        <v>217</v>
      </c>
      <c r="BK401" s="211">
        <f>ROUND(I401*H401,2)</f>
        <v>0</v>
      </c>
      <c r="BL401" s="18" t="s">
        <v>217</v>
      </c>
      <c r="BM401" s="210" t="s">
        <v>1177</v>
      </c>
    </row>
    <row r="402" s="2" customFormat="1">
      <c r="A402" s="40"/>
      <c r="B402" s="41"/>
      <c r="C402" s="42"/>
      <c r="D402" s="212" t="s">
        <v>220</v>
      </c>
      <c r="E402" s="42"/>
      <c r="F402" s="213" t="s">
        <v>1178</v>
      </c>
      <c r="G402" s="42"/>
      <c r="H402" s="42"/>
      <c r="I402" s="214"/>
      <c r="J402" s="42"/>
      <c r="K402" s="42"/>
      <c r="L402" s="46"/>
      <c r="M402" s="215"/>
      <c r="N402" s="216"/>
      <c r="O402" s="87"/>
      <c r="P402" s="87"/>
      <c r="Q402" s="87"/>
      <c r="R402" s="87"/>
      <c r="S402" s="87"/>
      <c r="T402" s="87"/>
      <c r="U402" s="88"/>
      <c r="V402" s="40"/>
      <c r="W402" s="40"/>
      <c r="X402" s="40"/>
      <c r="Y402" s="40"/>
      <c r="Z402" s="40"/>
      <c r="AA402" s="40"/>
      <c r="AB402" s="40"/>
      <c r="AC402" s="40"/>
      <c r="AD402" s="40"/>
      <c r="AE402" s="40"/>
      <c r="AT402" s="18" t="s">
        <v>220</v>
      </c>
      <c r="AU402" s="18" t="s">
        <v>87</v>
      </c>
    </row>
    <row r="403" s="14" customFormat="1">
      <c r="A403" s="14"/>
      <c r="B403" s="240"/>
      <c r="C403" s="241"/>
      <c r="D403" s="212" t="s">
        <v>222</v>
      </c>
      <c r="E403" s="242" t="s">
        <v>39</v>
      </c>
      <c r="F403" s="243" t="s">
        <v>1179</v>
      </c>
      <c r="G403" s="241"/>
      <c r="H403" s="242" t="s">
        <v>39</v>
      </c>
      <c r="I403" s="244"/>
      <c r="J403" s="241"/>
      <c r="K403" s="241"/>
      <c r="L403" s="245"/>
      <c r="M403" s="246"/>
      <c r="N403" s="247"/>
      <c r="O403" s="247"/>
      <c r="P403" s="247"/>
      <c r="Q403" s="247"/>
      <c r="R403" s="247"/>
      <c r="S403" s="247"/>
      <c r="T403" s="247"/>
      <c r="U403" s="248"/>
      <c r="V403" s="14"/>
      <c r="W403" s="14"/>
      <c r="X403" s="14"/>
      <c r="Y403" s="14"/>
      <c r="Z403" s="14"/>
      <c r="AA403" s="14"/>
      <c r="AB403" s="14"/>
      <c r="AC403" s="14"/>
      <c r="AD403" s="14"/>
      <c r="AE403" s="14"/>
      <c r="AT403" s="249" t="s">
        <v>222</v>
      </c>
      <c r="AU403" s="249" t="s">
        <v>87</v>
      </c>
      <c r="AV403" s="14" t="s">
        <v>87</v>
      </c>
      <c r="AW403" s="14" t="s">
        <v>41</v>
      </c>
      <c r="AX403" s="14" t="s">
        <v>80</v>
      </c>
      <c r="AY403" s="249" t="s">
        <v>218</v>
      </c>
    </row>
    <row r="404" s="12" customFormat="1">
      <c r="A404" s="12"/>
      <c r="B404" s="217"/>
      <c r="C404" s="218"/>
      <c r="D404" s="212" t="s">
        <v>222</v>
      </c>
      <c r="E404" s="219" t="s">
        <v>39</v>
      </c>
      <c r="F404" s="220" t="s">
        <v>1180</v>
      </c>
      <c r="G404" s="218"/>
      <c r="H404" s="221">
        <v>11.086</v>
      </c>
      <c r="I404" s="222"/>
      <c r="J404" s="218"/>
      <c r="K404" s="218"/>
      <c r="L404" s="223"/>
      <c r="M404" s="224"/>
      <c r="N404" s="225"/>
      <c r="O404" s="225"/>
      <c r="P404" s="225"/>
      <c r="Q404" s="225"/>
      <c r="R404" s="225"/>
      <c r="S404" s="225"/>
      <c r="T404" s="225"/>
      <c r="U404" s="226"/>
      <c r="V404" s="12"/>
      <c r="W404" s="12"/>
      <c r="X404" s="12"/>
      <c r="Y404" s="12"/>
      <c r="Z404" s="12"/>
      <c r="AA404" s="12"/>
      <c r="AB404" s="12"/>
      <c r="AC404" s="12"/>
      <c r="AD404" s="12"/>
      <c r="AE404" s="12"/>
      <c r="AT404" s="227" t="s">
        <v>222</v>
      </c>
      <c r="AU404" s="227" t="s">
        <v>87</v>
      </c>
      <c r="AV404" s="12" t="s">
        <v>89</v>
      </c>
      <c r="AW404" s="12" t="s">
        <v>41</v>
      </c>
      <c r="AX404" s="12" t="s">
        <v>80</v>
      </c>
      <c r="AY404" s="227" t="s">
        <v>218</v>
      </c>
    </row>
    <row r="405" s="12" customFormat="1">
      <c r="A405" s="12"/>
      <c r="B405" s="217"/>
      <c r="C405" s="218"/>
      <c r="D405" s="212" t="s">
        <v>222</v>
      </c>
      <c r="E405" s="219" t="s">
        <v>39</v>
      </c>
      <c r="F405" s="220" t="s">
        <v>1181</v>
      </c>
      <c r="G405" s="218"/>
      <c r="H405" s="221">
        <v>18.504000000000001</v>
      </c>
      <c r="I405" s="222"/>
      <c r="J405" s="218"/>
      <c r="K405" s="218"/>
      <c r="L405" s="223"/>
      <c r="M405" s="224"/>
      <c r="N405" s="225"/>
      <c r="O405" s="225"/>
      <c r="P405" s="225"/>
      <c r="Q405" s="225"/>
      <c r="R405" s="225"/>
      <c r="S405" s="225"/>
      <c r="T405" s="225"/>
      <c r="U405" s="226"/>
      <c r="V405" s="12"/>
      <c r="W405" s="12"/>
      <c r="X405" s="12"/>
      <c r="Y405" s="12"/>
      <c r="Z405" s="12"/>
      <c r="AA405" s="12"/>
      <c r="AB405" s="12"/>
      <c r="AC405" s="12"/>
      <c r="AD405" s="12"/>
      <c r="AE405" s="12"/>
      <c r="AT405" s="227" t="s">
        <v>222</v>
      </c>
      <c r="AU405" s="227" t="s">
        <v>87</v>
      </c>
      <c r="AV405" s="12" t="s">
        <v>89</v>
      </c>
      <c r="AW405" s="12" t="s">
        <v>41</v>
      </c>
      <c r="AX405" s="12" t="s">
        <v>80</v>
      </c>
      <c r="AY405" s="227" t="s">
        <v>218</v>
      </c>
    </row>
    <row r="406" s="12" customFormat="1">
      <c r="A406" s="12"/>
      <c r="B406" s="217"/>
      <c r="C406" s="218"/>
      <c r="D406" s="212" t="s">
        <v>222</v>
      </c>
      <c r="E406" s="219" t="s">
        <v>39</v>
      </c>
      <c r="F406" s="220" t="s">
        <v>1182</v>
      </c>
      <c r="G406" s="218"/>
      <c r="H406" s="221">
        <v>6.4109999999999996</v>
      </c>
      <c r="I406" s="222"/>
      <c r="J406" s="218"/>
      <c r="K406" s="218"/>
      <c r="L406" s="223"/>
      <c r="M406" s="224"/>
      <c r="N406" s="225"/>
      <c r="O406" s="225"/>
      <c r="P406" s="225"/>
      <c r="Q406" s="225"/>
      <c r="R406" s="225"/>
      <c r="S406" s="225"/>
      <c r="T406" s="225"/>
      <c r="U406" s="226"/>
      <c r="V406" s="12"/>
      <c r="W406" s="12"/>
      <c r="X406" s="12"/>
      <c r="Y406" s="12"/>
      <c r="Z406" s="12"/>
      <c r="AA406" s="12"/>
      <c r="AB406" s="12"/>
      <c r="AC406" s="12"/>
      <c r="AD406" s="12"/>
      <c r="AE406" s="12"/>
      <c r="AT406" s="227" t="s">
        <v>222</v>
      </c>
      <c r="AU406" s="227" t="s">
        <v>87</v>
      </c>
      <c r="AV406" s="12" t="s">
        <v>89</v>
      </c>
      <c r="AW406" s="12" t="s">
        <v>41</v>
      </c>
      <c r="AX406" s="12" t="s">
        <v>80</v>
      </c>
      <c r="AY406" s="227" t="s">
        <v>218</v>
      </c>
    </row>
    <row r="407" s="12" customFormat="1">
      <c r="A407" s="12"/>
      <c r="B407" s="217"/>
      <c r="C407" s="218"/>
      <c r="D407" s="212" t="s">
        <v>222</v>
      </c>
      <c r="E407" s="219" t="s">
        <v>39</v>
      </c>
      <c r="F407" s="220" t="s">
        <v>1183</v>
      </c>
      <c r="G407" s="218"/>
      <c r="H407" s="221">
        <v>2.0150000000000001</v>
      </c>
      <c r="I407" s="222"/>
      <c r="J407" s="218"/>
      <c r="K407" s="218"/>
      <c r="L407" s="223"/>
      <c r="M407" s="224"/>
      <c r="N407" s="225"/>
      <c r="O407" s="225"/>
      <c r="P407" s="225"/>
      <c r="Q407" s="225"/>
      <c r="R407" s="225"/>
      <c r="S407" s="225"/>
      <c r="T407" s="225"/>
      <c r="U407" s="226"/>
      <c r="V407" s="12"/>
      <c r="W407" s="12"/>
      <c r="X407" s="12"/>
      <c r="Y407" s="12"/>
      <c r="Z407" s="12"/>
      <c r="AA407" s="12"/>
      <c r="AB407" s="12"/>
      <c r="AC407" s="12"/>
      <c r="AD407" s="12"/>
      <c r="AE407" s="12"/>
      <c r="AT407" s="227" t="s">
        <v>222</v>
      </c>
      <c r="AU407" s="227" t="s">
        <v>87</v>
      </c>
      <c r="AV407" s="12" t="s">
        <v>89</v>
      </c>
      <c r="AW407" s="12" t="s">
        <v>41</v>
      </c>
      <c r="AX407" s="12" t="s">
        <v>80</v>
      </c>
      <c r="AY407" s="227" t="s">
        <v>218</v>
      </c>
    </row>
    <row r="408" s="13" customFormat="1">
      <c r="A408" s="13"/>
      <c r="B408" s="228"/>
      <c r="C408" s="229"/>
      <c r="D408" s="212" t="s">
        <v>222</v>
      </c>
      <c r="E408" s="230" t="s">
        <v>870</v>
      </c>
      <c r="F408" s="231" t="s">
        <v>224</v>
      </c>
      <c r="G408" s="229"/>
      <c r="H408" s="232">
        <v>38.015999999999998</v>
      </c>
      <c r="I408" s="233"/>
      <c r="J408" s="229"/>
      <c r="K408" s="229"/>
      <c r="L408" s="234"/>
      <c r="M408" s="235"/>
      <c r="N408" s="236"/>
      <c r="O408" s="236"/>
      <c r="P408" s="236"/>
      <c r="Q408" s="236"/>
      <c r="R408" s="236"/>
      <c r="S408" s="236"/>
      <c r="T408" s="236"/>
      <c r="U408" s="237"/>
      <c r="V408" s="13"/>
      <c r="W408" s="13"/>
      <c r="X408" s="13"/>
      <c r="Y408" s="13"/>
      <c r="Z408" s="13"/>
      <c r="AA408" s="13"/>
      <c r="AB408" s="13"/>
      <c r="AC408" s="13"/>
      <c r="AD408" s="13"/>
      <c r="AE408" s="13"/>
      <c r="AT408" s="238" t="s">
        <v>222</v>
      </c>
      <c r="AU408" s="238" t="s">
        <v>87</v>
      </c>
      <c r="AV408" s="13" t="s">
        <v>217</v>
      </c>
      <c r="AW408" s="13" t="s">
        <v>41</v>
      </c>
      <c r="AX408" s="13" t="s">
        <v>87</v>
      </c>
      <c r="AY408" s="238" t="s">
        <v>218</v>
      </c>
    </row>
    <row r="409" s="2" customFormat="1" ht="16.5" customHeight="1">
      <c r="A409" s="40"/>
      <c r="B409" s="41"/>
      <c r="C409" s="199" t="s">
        <v>308</v>
      </c>
      <c r="D409" s="199" t="s">
        <v>212</v>
      </c>
      <c r="E409" s="200" t="s">
        <v>391</v>
      </c>
      <c r="F409" s="201" t="s">
        <v>392</v>
      </c>
      <c r="G409" s="202" t="s">
        <v>179</v>
      </c>
      <c r="H409" s="203">
        <v>0.20000000000000001</v>
      </c>
      <c r="I409" s="204"/>
      <c r="J409" s="205">
        <f>ROUND(I409*H409,2)</f>
        <v>0</v>
      </c>
      <c r="K409" s="201" t="s">
        <v>216</v>
      </c>
      <c r="L409" s="46"/>
      <c r="M409" s="206" t="s">
        <v>39</v>
      </c>
      <c r="N409" s="207" t="s">
        <v>53</v>
      </c>
      <c r="O409" s="87"/>
      <c r="P409" s="208">
        <f>O409*H409</f>
        <v>0</v>
      </c>
      <c r="Q409" s="208">
        <v>0</v>
      </c>
      <c r="R409" s="208">
        <f>Q409*H409</f>
        <v>0</v>
      </c>
      <c r="S409" s="208">
        <v>0</v>
      </c>
      <c r="T409" s="208">
        <f>S409*H409</f>
        <v>0</v>
      </c>
      <c r="U409" s="209" t="s">
        <v>39</v>
      </c>
      <c r="V409" s="40"/>
      <c r="W409" s="40"/>
      <c r="X409" s="40"/>
      <c r="Y409" s="40"/>
      <c r="Z409" s="40"/>
      <c r="AA409" s="40"/>
      <c r="AB409" s="40"/>
      <c r="AC409" s="40"/>
      <c r="AD409" s="40"/>
      <c r="AE409" s="40"/>
      <c r="AR409" s="210" t="s">
        <v>217</v>
      </c>
      <c r="AT409" s="210" t="s">
        <v>212</v>
      </c>
      <c r="AU409" s="210" t="s">
        <v>87</v>
      </c>
      <c r="AY409" s="18" t="s">
        <v>218</v>
      </c>
      <c r="BE409" s="211">
        <f>IF(N409="základní",J409,0)</f>
        <v>0</v>
      </c>
      <c r="BF409" s="211">
        <f>IF(N409="snížená",J409,0)</f>
        <v>0</v>
      </c>
      <c r="BG409" s="211">
        <f>IF(N409="zákl. přenesená",J409,0)</f>
        <v>0</v>
      </c>
      <c r="BH409" s="211">
        <f>IF(N409="sníž. přenesená",J409,0)</f>
        <v>0</v>
      </c>
      <c r="BI409" s="211">
        <f>IF(N409="nulová",J409,0)</f>
        <v>0</v>
      </c>
      <c r="BJ409" s="18" t="s">
        <v>217</v>
      </c>
      <c r="BK409" s="211">
        <f>ROUND(I409*H409,2)</f>
        <v>0</v>
      </c>
      <c r="BL409" s="18" t="s">
        <v>217</v>
      </c>
      <c r="BM409" s="210" t="s">
        <v>1184</v>
      </c>
    </row>
    <row r="410" s="2" customFormat="1">
      <c r="A410" s="40"/>
      <c r="B410" s="41"/>
      <c r="C410" s="42"/>
      <c r="D410" s="212" t="s">
        <v>220</v>
      </c>
      <c r="E410" s="42"/>
      <c r="F410" s="213" t="s">
        <v>395</v>
      </c>
      <c r="G410" s="42"/>
      <c r="H410" s="42"/>
      <c r="I410" s="214"/>
      <c r="J410" s="42"/>
      <c r="K410" s="42"/>
      <c r="L410" s="46"/>
      <c r="M410" s="215"/>
      <c r="N410" s="216"/>
      <c r="O410" s="87"/>
      <c r="P410" s="87"/>
      <c r="Q410" s="87"/>
      <c r="R410" s="87"/>
      <c r="S410" s="87"/>
      <c r="T410" s="87"/>
      <c r="U410" s="88"/>
      <c r="V410" s="40"/>
      <c r="W410" s="40"/>
      <c r="X410" s="40"/>
      <c r="Y410" s="40"/>
      <c r="Z410" s="40"/>
      <c r="AA410" s="40"/>
      <c r="AB410" s="40"/>
      <c r="AC410" s="40"/>
      <c r="AD410" s="40"/>
      <c r="AE410" s="40"/>
      <c r="AT410" s="18" t="s">
        <v>220</v>
      </c>
      <c r="AU410" s="18" t="s">
        <v>87</v>
      </c>
    </row>
    <row r="411" s="14" customFormat="1">
      <c r="A411" s="14"/>
      <c r="B411" s="240"/>
      <c r="C411" s="241"/>
      <c r="D411" s="212" t="s">
        <v>222</v>
      </c>
      <c r="E411" s="242" t="s">
        <v>39</v>
      </c>
      <c r="F411" s="243" t="s">
        <v>1185</v>
      </c>
      <c r="G411" s="241"/>
      <c r="H411" s="242" t="s">
        <v>39</v>
      </c>
      <c r="I411" s="244"/>
      <c r="J411" s="241"/>
      <c r="K411" s="241"/>
      <c r="L411" s="245"/>
      <c r="M411" s="246"/>
      <c r="N411" s="247"/>
      <c r="O411" s="247"/>
      <c r="P411" s="247"/>
      <c r="Q411" s="247"/>
      <c r="R411" s="247"/>
      <c r="S411" s="247"/>
      <c r="T411" s="247"/>
      <c r="U411" s="248"/>
      <c r="V411" s="14"/>
      <c r="W411" s="14"/>
      <c r="X411" s="14"/>
      <c r="Y411" s="14"/>
      <c r="Z411" s="14"/>
      <c r="AA411" s="14"/>
      <c r="AB411" s="14"/>
      <c r="AC411" s="14"/>
      <c r="AD411" s="14"/>
      <c r="AE411" s="14"/>
      <c r="AT411" s="249" t="s">
        <v>222</v>
      </c>
      <c r="AU411" s="249" t="s">
        <v>87</v>
      </c>
      <c r="AV411" s="14" t="s">
        <v>87</v>
      </c>
      <c r="AW411" s="14" t="s">
        <v>41</v>
      </c>
      <c r="AX411" s="14" t="s">
        <v>80</v>
      </c>
      <c r="AY411" s="249" t="s">
        <v>218</v>
      </c>
    </row>
    <row r="412" s="12" customFormat="1">
      <c r="A412" s="12"/>
      <c r="B412" s="217"/>
      <c r="C412" s="218"/>
      <c r="D412" s="212" t="s">
        <v>222</v>
      </c>
      <c r="E412" s="219" t="s">
        <v>873</v>
      </c>
      <c r="F412" s="220" t="s">
        <v>1186</v>
      </c>
      <c r="G412" s="218"/>
      <c r="H412" s="221">
        <v>0.20000000000000001</v>
      </c>
      <c r="I412" s="222"/>
      <c r="J412" s="218"/>
      <c r="K412" s="218"/>
      <c r="L412" s="223"/>
      <c r="M412" s="297"/>
      <c r="N412" s="298"/>
      <c r="O412" s="298"/>
      <c r="P412" s="298"/>
      <c r="Q412" s="298"/>
      <c r="R412" s="298"/>
      <c r="S412" s="298"/>
      <c r="T412" s="298"/>
      <c r="U412" s="299"/>
      <c r="V412" s="12"/>
      <c r="W412" s="12"/>
      <c r="X412" s="12"/>
      <c r="Y412" s="12"/>
      <c r="Z412" s="12"/>
      <c r="AA412" s="12"/>
      <c r="AB412" s="12"/>
      <c r="AC412" s="12"/>
      <c r="AD412" s="12"/>
      <c r="AE412" s="12"/>
      <c r="AT412" s="227" t="s">
        <v>222</v>
      </c>
      <c r="AU412" s="227" t="s">
        <v>87</v>
      </c>
      <c r="AV412" s="12" t="s">
        <v>89</v>
      </c>
      <c r="AW412" s="12" t="s">
        <v>41</v>
      </c>
      <c r="AX412" s="12" t="s">
        <v>87</v>
      </c>
      <c r="AY412" s="227" t="s">
        <v>218</v>
      </c>
    </row>
    <row r="413" s="2" customFormat="1" ht="6.96" customHeight="1">
      <c r="A413" s="40"/>
      <c r="B413" s="62"/>
      <c r="C413" s="63"/>
      <c r="D413" s="63"/>
      <c r="E413" s="63"/>
      <c r="F413" s="63"/>
      <c r="G413" s="63"/>
      <c r="H413" s="63"/>
      <c r="I413" s="63"/>
      <c r="J413" s="63"/>
      <c r="K413" s="63"/>
      <c r="L413" s="46"/>
      <c r="M413" s="40"/>
      <c r="O413" s="40"/>
      <c r="P413" s="40"/>
      <c r="Q413" s="40"/>
      <c r="R413" s="40"/>
      <c r="S413" s="40"/>
      <c r="T413" s="40"/>
      <c r="U413" s="40"/>
      <c r="V413" s="40"/>
      <c r="W413" s="40"/>
      <c r="X413" s="40"/>
      <c r="Y413" s="40"/>
      <c r="Z413" s="40"/>
      <c r="AA413" s="40"/>
      <c r="AB413" s="40"/>
      <c r="AC413" s="40"/>
      <c r="AD413" s="40"/>
      <c r="AE413" s="40"/>
    </row>
  </sheetData>
  <sheetProtection sheet="1" autoFilter="0" formatColumns="0" formatRows="0" objects="1" scenarios="1" spinCount="100000" saltValue="8mGRAgI6NYGX2RZYpCTDchxcg7Js+gaHvMdrpOY13pRx843k4ebESmQT+KLzMsmPSvv9l+RaiElrLXnMgOmNlQ==" hashValue="T7UBnKNHnv/ApdBO843qauZTXcMDBQxIMmZwrBjwpUulQBTP2sfjqY+zRTQbUqsohZjZLwK0bGmkzzbjclXuCg==" algorithmName="SHA-512" password="CDD6"/>
  <autoFilter ref="C87:K412"/>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116</v>
      </c>
      <c r="AZ2" s="141" t="s">
        <v>1187</v>
      </c>
      <c r="BA2" s="141" t="s">
        <v>860</v>
      </c>
      <c r="BB2" s="141" t="s">
        <v>273</v>
      </c>
      <c r="BC2" s="141" t="s">
        <v>1188</v>
      </c>
      <c r="BD2" s="141" t="s">
        <v>89</v>
      </c>
    </row>
    <row r="3" hidden="1" s="1" customFormat="1" ht="6.96" customHeight="1">
      <c r="B3" s="142"/>
      <c r="C3" s="143"/>
      <c r="D3" s="143"/>
      <c r="E3" s="143"/>
      <c r="F3" s="143"/>
      <c r="G3" s="143"/>
      <c r="H3" s="143"/>
      <c r="I3" s="143"/>
      <c r="J3" s="143"/>
      <c r="K3" s="143"/>
      <c r="L3" s="21"/>
      <c r="AT3" s="18" t="s">
        <v>89</v>
      </c>
      <c r="AZ3" s="141" t="s">
        <v>1189</v>
      </c>
      <c r="BA3" s="141" t="s">
        <v>874</v>
      </c>
      <c r="BB3" s="141" t="s">
        <v>179</v>
      </c>
      <c r="BC3" s="141" t="s">
        <v>1190</v>
      </c>
      <c r="BD3" s="141" t="s">
        <v>89</v>
      </c>
    </row>
    <row r="4" hidden="1" s="1" customFormat="1" ht="24.96" customHeight="1">
      <c r="B4" s="21"/>
      <c r="D4" s="144" t="s">
        <v>173</v>
      </c>
      <c r="L4" s="21"/>
      <c r="M4" s="145" t="s">
        <v>10</v>
      </c>
      <c r="AT4" s="18" t="s">
        <v>41</v>
      </c>
      <c r="AZ4" s="141" t="s">
        <v>1191</v>
      </c>
      <c r="BA4" s="141" t="s">
        <v>877</v>
      </c>
      <c r="BB4" s="141" t="s">
        <v>215</v>
      </c>
      <c r="BC4" s="141" t="s">
        <v>1192</v>
      </c>
      <c r="BD4" s="141" t="s">
        <v>89</v>
      </c>
    </row>
    <row r="5" hidden="1" s="1" customFormat="1" ht="6.96" customHeight="1">
      <c r="B5" s="21"/>
      <c r="L5" s="21"/>
      <c r="AZ5" s="141" t="s">
        <v>1193</v>
      </c>
      <c r="BA5" s="141" t="s">
        <v>702</v>
      </c>
      <c r="BB5" s="141" t="s">
        <v>338</v>
      </c>
      <c r="BC5" s="141" t="s">
        <v>1194</v>
      </c>
      <c r="BD5" s="141" t="s">
        <v>89</v>
      </c>
    </row>
    <row r="6" hidden="1" s="1" customFormat="1" ht="12" customHeight="1">
      <c r="B6" s="21"/>
      <c r="D6" s="146" t="s">
        <v>16</v>
      </c>
      <c r="L6" s="21"/>
      <c r="AZ6" s="141" t="s">
        <v>1195</v>
      </c>
      <c r="BA6" s="141" t="s">
        <v>889</v>
      </c>
      <c r="BB6" s="141" t="s">
        <v>179</v>
      </c>
      <c r="BC6" s="141" t="s">
        <v>1196</v>
      </c>
      <c r="BD6" s="141" t="s">
        <v>89</v>
      </c>
    </row>
    <row r="7" hidden="1" s="1" customFormat="1" ht="26.25" customHeight="1">
      <c r="B7" s="21"/>
      <c r="E7" s="147" t="str">
        <f>'Rekapitulace zakázky'!K6</f>
        <v>Oprava kolejí a výhybek v žst. Úpořiny - změna1 po prohlídce staveniště</v>
      </c>
      <c r="F7" s="146"/>
      <c r="G7" s="146"/>
      <c r="H7" s="146"/>
      <c r="L7" s="21"/>
      <c r="AZ7" s="141" t="s">
        <v>1197</v>
      </c>
      <c r="BA7" s="141" t="s">
        <v>892</v>
      </c>
      <c r="BB7" s="141" t="s">
        <v>179</v>
      </c>
      <c r="BC7" s="141" t="s">
        <v>1198</v>
      </c>
      <c r="BD7" s="141" t="s">
        <v>89</v>
      </c>
    </row>
    <row r="8" hidden="1" s="1" customFormat="1" ht="12" customHeight="1">
      <c r="B8" s="21"/>
      <c r="D8" s="146" t="s">
        <v>184</v>
      </c>
      <c r="L8" s="21"/>
      <c r="AZ8" s="141" t="s">
        <v>1199</v>
      </c>
      <c r="BA8" s="141" t="s">
        <v>901</v>
      </c>
      <c r="BB8" s="141" t="s">
        <v>179</v>
      </c>
      <c r="BC8" s="141" t="s">
        <v>1200</v>
      </c>
      <c r="BD8" s="141" t="s">
        <v>89</v>
      </c>
    </row>
    <row r="9" hidden="1" s="2" customFormat="1" ht="16.5" customHeight="1">
      <c r="A9" s="40"/>
      <c r="B9" s="46"/>
      <c r="C9" s="40"/>
      <c r="D9" s="40"/>
      <c r="E9" s="147" t="s">
        <v>862</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1201</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ROUND((SUM(BE87:BE237)),  2)</f>
        <v>0</v>
      </c>
      <c r="G35" s="40"/>
      <c r="H35" s="40"/>
      <c r="I35" s="161">
        <v>0.20999999999999999</v>
      </c>
      <c r="J35" s="160">
        <f>ROUND(((SUM(BE87:BE237))*I35),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ROUND((SUM(BF87:BF237)),  2)</f>
        <v>0</v>
      </c>
      <c r="G36" s="40"/>
      <c r="H36" s="40"/>
      <c r="I36" s="161">
        <v>0.14999999999999999</v>
      </c>
      <c r="J36" s="160">
        <f>ROUND(((SUM(BF87:BF237))*I36),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ROUND((SUM(BG87:BG237)),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ROUND((SUM(BH87:BH237)),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ROUND((SUM(BI87:BI237)),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862</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Č22 - Výhybka 19 ab</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1202</v>
      </c>
      <c r="E64" s="181"/>
      <c r="F64" s="181"/>
      <c r="G64" s="181"/>
      <c r="H64" s="181"/>
      <c r="I64" s="181"/>
      <c r="J64" s="182">
        <f>J88</f>
        <v>0</v>
      </c>
      <c r="K64" s="179"/>
      <c r="L64" s="183"/>
      <c r="S64" s="9"/>
      <c r="T64" s="9"/>
      <c r="U64" s="9"/>
      <c r="V64" s="9"/>
      <c r="W64" s="9"/>
      <c r="X64" s="9"/>
      <c r="Y64" s="9"/>
      <c r="Z64" s="9"/>
      <c r="AA64" s="9"/>
      <c r="AB64" s="9"/>
      <c r="AC64" s="9"/>
      <c r="AD64" s="9"/>
      <c r="AE64" s="9"/>
    </row>
    <row r="65" hidden="1" s="9" customFormat="1" ht="24.96" customHeight="1">
      <c r="A65" s="9"/>
      <c r="B65" s="178"/>
      <c r="C65" s="179"/>
      <c r="D65" s="180" t="s">
        <v>197</v>
      </c>
      <c r="E65" s="181"/>
      <c r="F65" s="181"/>
      <c r="G65" s="181"/>
      <c r="H65" s="181"/>
      <c r="I65" s="181"/>
      <c r="J65" s="182">
        <f>J204</f>
        <v>0</v>
      </c>
      <c r="K65" s="179"/>
      <c r="L65" s="183"/>
      <c r="S65" s="9"/>
      <c r="T65" s="9"/>
      <c r="U65" s="9"/>
      <c r="V65" s="9"/>
      <c r="W65" s="9"/>
      <c r="X65" s="9"/>
      <c r="Y65" s="9"/>
      <c r="Z65" s="9"/>
      <c r="AA65" s="9"/>
      <c r="AB65" s="9"/>
      <c r="AC65" s="9"/>
      <c r="AD65" s="9"/>
      <c r="AE65" s="9"/>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198</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26.25" customHeight="1">
      <c r="A75" s="40"/>
      <c r="B75" s="41"/>
      <c r="C75" s="42"/>
      <c r="D75" s="42"/>
      <c r="E75" s="173" t="str">
        <f>E7</f>
        <v>Oprava kolejí a výhybek v žst. Úpořiny - změna1 po prohlídce staveniště</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184</v>
      </c>
      <c r="D76" s="23"/>
      <c r="E76" s="23"/>
      <c r="F76" s="23"/>
      <c r="G76" s="23"/>
      <c r="H76" s="23"/>
      <c r="I76" s="23"/>
      <c r="J76" s="23"/>
      <c r="K76" s="23"/>
      <c r="L76" s="21"/>
    </row>
    <row r="77" s="2" customFormat="1" ht="16.5" customHeight="1">
      <c r="A77" s="40"/>
      <c r="B77" s="41"/>
      <c r="C77" s="42"/>
      <c r="D77" s="42"/>
      <c r="E77" s="173" t="s">
        <v>862</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186</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Č22 - Výhybka 19 ab</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ŽST Úpořiny</v>
      </c>
      <c r="G81" s="42"/>
      <c r="H81" s="42"/>
      <c r="I81" s="33" t="s">
        <v>24</v>
      </c>
      <c r="J81" s="75" t="str">
        <f>IF(J14="","",J14)</f>
        <v>27. 1. 2021</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železnic, státní organizac</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40.05" customHeight="1">
      <c r="A84" s="40"/>
      <c r="B84" s="41"/>
      <c r="C84" s="33" t="s">
        <v>36</v>
      </c>
      <c r="D84" s="42"/>
      <c r="E84" s="42"/>
      <c r="F84" s="28" t="str">
        <f>IF(E20="","",E20)</f>
        <v>Vyplň údaj</v>
      </c>
      <c r="G84" s="42"/>
      <c r="H84" s="42"/>
      <c r="I84" s="33" t="s">
        <v>42</v>
      </c>
      <c r="J84" s="38" t="str">
        <f>E26</f>
        <v>Ing. Horák Jiří, horak@szdc.cz, +420 602155923</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199</v>
      </c>
      <c r="D86" s="192" t="s">
        <v>65</v>
      </c>
      <c r="E86" s="192" t="s">
        <v>61</v>
      </c>
      <c r="F86" s="192" t="s">
        <v>62</v>
      </c>
      <c r="G86" s="192" t="s">
        <v>200</v>
      </c>
      <c r="H86" s="192" t="s">
        <v>201</v>
      </c>
      <c r="I86" s="192" t="s">
        <v>202</v>
      </c>
      <c r="J86" s="192" t="s">
        <v>192</v>
      </c>
      <c r="K86" s="193" t="s">
        <v>203</v>
      </c>
      <c r="L86" s="194"/>
      <c r="M86" s="95" t="s">
        <v>39</v>
      </c>
      <c r="N86" s="96" t="s">
        <v>50</v>
      </c>
      <c r="O86" s="96" t="s">
        <v>204</v>
      </c>
      <c r="P86" s="96" t="s">
        <v>205</v>
      </c>
      <c r="Q86" s="96" t="s">
        <v>206</v>
      </c>
      <c r="R86" s="96" t="s">
        <v>207</v>
      </c>
      <c r="S86" s="96" t="s">
        <v>208</v>
      </c>
      <c r="T86" s="96" t="s">
        <v>209</v>
      </c>
      <c r="U86" s="97" t="s">
        <v>210</v>
      </c>
      <c r="V86" s="189"/>
      <c r="W86" s="189"/>
      <c r="X86" s="189"/>
      <c r="Y86" s="189"/>
      <c r="Z86" s="189"/>
      <c r="AA86" s="189"/>
      <c r="AB86" s="189"/>
      <c r="AC86" s="189"/>
      <c r="AD86" s="189"/>
      <c r="AE86" s="189"/>
    </row>
    <row r="87" s="2" customFormat="1" ht="22.8" customHeight="1">
      <c r="A87" s="40"/>
      <c r="B87" s="41"/>
      <c r="C87" s="102" t="s">
        <v>211</v>
      </c>
      <c r="D87" s="42"/>
      <c r="E87" s="42"/>
      <c r="F87" s="42"/>
      <c r="G87" s="42"/>
      <c r="H87" s="42"/>
      <c r="I87" s="42"/>
      <c r="J87" s="195">
        <f>BK87</f>
        <v>0</v>
      </c>
      <c r="K87" s="42"/>
      <c r="L87" s="46"/>
      <c r="M87" s="98"/>
      <c r="N87" s="196"/>
      <c r="O87" s="99"/>
      <c r="P87" s="197">
        <f>P88+P204</f>
        <v>0</v>
      </c>
      <c r="Q87" s="99"/>
      <c r="R87" s="197">
        <f>R88+R204</f>
        <v>290.61304000000001</v>
      </c>
      <c r="S87" s="99"/>
      <c r="T87" s="197">
        <f>T88+T204</f>
        <v>0</v>
      </c>
      <c r="U87" s="100"/>
      <c r="V87" s="40"/>
      <c r="W87" s="40"/>
      <c r="X87" s="40"/>
      <c r="Y87" s="40"/>
      <c r="Z87" s="40"/>
      <c r="AA87" s="40"/>
      <c r="AB87" s="40"/>
      <c r="AC87" s="40"/>
      <c r="AD87" s="40"/>
      <c r="AE87" s="40"/>
      <c r="AT87" s="18" t="s">
        <v>79</v>
      </c>
      <c r="AU87" s="18" t="s">
        <v>193</v>
      </c>
      <c r="BK87" s="198">
        <f>BK88+BK204</f>
        <v>0</v>
      </c>
    </row>
    <row r="88" s="15" customFormat="1" ht="25.92" customHeight="1">
      <c r="A88" s="15"/>
      <c r="B88" s="260"/>
      <c r="C88" s="261"/>
      <c r="D88" s="262" t="s">
        <v>79</v>
      </c>
      <c r="E88" s="263" t="s">
        <v>243</v>
      </c>
      <c r="F88" s="263" t="s">
        <v>329</v>
      </c>
      <c r="G88" s="261"/>
      <c r="H88" s="261"/>
      <c r="I88" s="264"/>
      <c r="J88" s="265">
        <f>BK88</f>
        <v>0</v>
      </c>
      <c r="K88" s="261"/>
      <c r="L88" s="266"/>
      <c r="M88" s="267"/>
      <c r="N88" s="268"/>
      <c r="O88" s="268"/>
      <c r="P88" s="269">
        <f>SUM(P89:P203)</f>
        <v>0</v>
      </c>
      <c r="Q88" s="268"/>
      <c r="R88" s="269">
        <f>SUM(R89:R203)</f>
        <v>290.61304000000001</v>
      </c>
      <c r="S88" s="268"/>
      <c r="T88" s="269">
        <f>SUM(T89:T203)</f>
        <v>0</v>
      </c>
      <c r="U88" s="270"/>
      <c r="V88" s="15"/>
      <c r="W88" s="15"/>
      <c r="X88" s="15"/>
      <c r="Y88" s="15"/>
      <c r="Z88" s="15"/>
      <c r="AA88" s="15"/>
      <c r="AB88" s="15"/>
      <c r="AC88" s="15"/>
      <c r="AD88" s="15"/>
      <c r="AE88" s="15"/>
      <c r="AR88" s="271" t="s">
        <v>87</v>
      </c>
      <c r="AT88" s="272" t="s">
        <v>79</v>
      </c>
      <c r="AU88" s="272" t="s">
        <v>80</v>
      </c>
      <c r="AY88" s="271" t="s">
        <v>218</v>
      </c>
      <c r="BK88" s="273">
        <f>SUM(BK89:BK203)</f>
        <v>0</v>
      </c>
    </row>
    <row r="89" s="2" customFormat="1">
      <c r="A89" s="40"/>
      <c r="B89" s="41"/>
      <c r="C89" s="199" t="s">
        <v>87</v>
      </c>
      <c r="D89" s="199" t="s">
        <v>212</v>
      </c>
      <c r="E89" s="200" t="s">
        <v>906</v>
      </c>
      <c r="F89" s="201" t="s">
        <v>877</v>
      </c>
      <c r="G89" s="202" t="s">
        <v>215</v>
      </c>
      <c r="H89" s="203">
        <v>52.5</v>
      </c>
      <c r="I89" s="204"/>
      <c r="J89" s="205">
        <f>ROUND(I89*H89,2)</f>
        <v>0</v>
      </c>
      <c r="K89" s="201" t="s">
        <v>216</v>
      </c>
      <c r="L89" s="46"/>
      <c r="M89" s="206" t="s">
        <v>39</v>
      </c>
      <c r="N89" s="207" t="s">
        <v>53</v>
      </c>
      <c r="O89" s="87"/>
      <c r="P89" s="208">
        <f>O89*H89</f>
        <v>0</v>
      </c>
      <c r="Q89" s="208">
        <v>0</v>
      </c>
      <c r="R89" s="208">
        <f>Q89*H89</f>
        <v>0</v>
      </c>
      <c r="S89" s="208">
        <v>0</v>
      </c>
      <c r="T89" s="208">
        <f>S89*H89</f>
        <v>0</v>
      </c>
      <c r="U89" s="209" t="s">
        <v>39</v>
      </c>
      <c r="V89" s="40"/>
      <c r="W89" s="40"/>
      <c r="X89" s="40"/>
      <c r="Y89" s="40"/>
      <c r="Z89" s="40"/>
      <c r="AA89" s="40"/>
      <c r="AB89" s="40"/>
      <c r="AC89" s="40"/>
      <c r="AD89" s="40"/>
      <c r="AE89" s="40"/>
      <c r="AR89" s="210" t="s">
        <v>217</v>
      </c>
      <c r="AT89" s="210" t="s">
        <v>212</v>
      </c>
      <c r="AU89" s="210" t="s">
        <v>87</v>
      </c>
      <c r="AY89" s="18" t="s">
        <v>218</v>
      </c>
      <c r="BE89" s="211">
        <f>IF(N89="základní",J89,0)</f>
        <v>0</v>
      </c>
      <c r="BF89" s="211">
        <f>IF(N89="snížená",J89,0)</f>
        <v>0</v>
      </c>
      <c r="BG89" s="211">
        <f>IF(N89="zákl. přenesená",J89,0)</f>
        <v>0</v>
      </c>
      <c r="BH89" s="211">
        <f>IF(N89="sníž. přenesená",J89,0)</f>
        <v>0</v>
      </c>
      <c r="BI89" s="211">
        <f>IF(N89="nulová",J89,0)</f>
        <v>0</v>
      </c>
      <c r="BJ89" s="18" t="s">
        <v>217</v>
      </c>
      <c r="BK89" s="211">
        <f>ROUND(I89*H89,2)</f>
        <v>0</v>
      </c>
      <c r="BL89" s="18" t="s">
        <v>217</v>
      </c>
      <c r="BM89" s="210" t="s">
        <v>1203</v>
      </c>
    </row>
    <row r="90" s="2" customFormat="1">
      <c r="A90" s="40"/>
      <c r="B90" s="41"/>
      <c r="C90" s="42"/>
      <c r="D90" s="212" t="s">
        <v>220</v>
      </c>
      <c r="E90" s="42"/>
      <c r="F90" s="213" t="s">
        <v>908</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220</v>
      </c>
      <c r="AU90" s="18" t="s">
        <v>87</v>
      </c>
    </row>
    <row r="91" s="12" customFormat="1">
      <c r="A91" s="12"/>
      <c r="B91" s="217"/>
      <c r="C91" s="218"/>
      <c r="D91" s="212" t="s">
        <v>222</v>
      </c>
      <c r="E91" s="219" t="s">
        <v>39</v>
      </c>
      <c r="F91" s="220" t="s">
        <v>1204</v>
      </c>
      <c r="G91" s="218"/>
      <c r="H91" s="221">
        <v>26.25</v>
      </c>
      <c r="I91" s="222"/>
      <c r="J91" s="218"/>
      <c r="K91" s="218"/>
      <c r="L91" s="223"/>
      <c r="M91" s="224"/>
      <c r="N91" s="225"/>
      <c r="O91" s="225"/>
      <c r="P91" s="225"/>
      <c r="Q91" s="225"/>
      <c r="R91" s="225"/>
      <c r="S91" s="225"/>
      <c r="T91" s="225"/>
      <c r="U91" s="226"/>
      <c r="V91" s="12"/>
      <c r="W91" s="12"/>
      <c r="X91" s="12"/>
      <c r="Y91" s="12"/>
      <c r="Z91" s="12"/>
      <c r="AA91" s="12"/>
      <c r="AB91" s="12"/>
      <c r="AC91" s="12"/>
      <c r="AD91" s="12"/>
      <c r="AE91" s="12"/>
      <c r="AT91" s="227" t="s">
        <v>222</v>
      </c>
      <c r="AU91" s="227" t="s">
        <v>87</v>
      </c>
      <c r="AV91" s="12" t="s">
        <v>89</v>
      </c>
      <c r="AW91" s="12" t="s">
        <v>41</v>
      </c>
      <c r="AX91" s="12" t="s">
        <v>80</v>
      </c>
      <c r="AY91" s="227" t="s">
        <v>218</v>
      </c>
    </row>
    <row r="92" s="12" customFormat="1">
      <c r="A92" s="12"/>
      <c r="B92" s="217"/>
      <c r="C92" s="218"/>
      <c r="D92" s="212" t="s">
        <v>222</v>
      </c>
      <c r="E92" s="219" t="s">
        <v>39</v>
      </c>
      <c r="F92" s="220" t="s">
        <v>1205</v>
      </c>
      <c r="G92" s="218"/>
      <c r="H92" s="221">
        <v>26.25</v>
      </c>
      <c r="I92" s="222"/>
      <c r="J92" s="218"/>
      <c r="K92" s="218"/>
      <c r="L92" s="223"/>
      <c r="M92" s="224"/>
      <c r="N92" s="225"/>
      <c r="O92" s="225"/>
      <c r="P92" s="225"/>
      <c r="Q92" s="225"/>
      <c r="R92" s="225"/>
      <c r="S92" s="225"/>
      <c r="T92" s="225"/>
      <c r="U92" s="226"/>
      <c r="V92" s="12"/>
      <c r="W92" s="12"/>
      <c r="X92" s="12"/>
      <c r="Y92" s="12"/>
      <c r="Z92" s="12"/>
      <c r="AA92" s="12"/>
      <c r="AB92" s="12"/>
      <c r="AC92" s="12"/>
      <c r="AD92" s="12"/>
      <c r="AE92" s="12"/>
      <c r="AT92" s="227" t="s">
        <v>222</v>
      </c>
      <c r="AU92" s="227" t="s">
        <v>87</v>
      </c>
      <c r="AV92" s="12" t="s">
        <v>89</v>
      </c>
      <c r="AW92" s="12" t="s">
        <v>41</v>
      </c>
      <c r="AX92" s="12" t="s">
        <v>80</v>
      </c>
      <c r="AY92" s="227" t="s">
        <v>218</v>
      </c>
    </row>
    <row r="93" s="13" customFormat="1">
      <c r="A93" s="13"/>
      <c r="B93" s="228"/>
      <c r="C93" s="229"/>
      <c r="D93" s="212" t="s">
        <v>222</v>
      </c>
      <c r="E93" s="230" t="s">
        <v>1191</v>
      </c>
      <c r="F93" s="231" t="s">
        <v>224</v>
      </c>
      <c r="G93" s="229"/>
      <c r="H93" s="232">
        <v>52.5</v>
      </c>
      <c r="I93" s="233"/>
      <c r="J93" s="229"/>
      <c r="K93" s="229"/>
      <c r="L93" s="234"/>
      <c r="M93" s="235"/>
      <c r="N93" s="236"/>
      <c r="O93" s="236"/>
      <c r="P93" s="236"/>
      <c r="Q93" s="236"/>
      <c r="R93" s="236"/>
      <c r="S93" s="236"/>
      <c r="T93" s="236"/>
      <c r="U93" s="237"/>
      <c r="V93" s="13"/>
      <c r="W93" s="13"/>
      <c r="X93" s="13"/>
      <c r="Y93" s="13"/>
      <c r="Z93" s="13"/>
      <c r="AA93" s="13"/>
      <c r="AB93" s="13"/>
      <c r="AC93" s="13"/>
      <c r="AD93" s="13"/>
      <c r="AE93" s="13"/>
      <c r="AT93" s="238" t="s">
        <v>222</v>
      </c>
      <c r="AU93" s="238" t="s">
        <v>87</v>
      </c>
      <c r="AV93" s="13" t="s">
        <v>217</v>
      </c>
      <c r="AW93" s="13" t="s">
        <v>41</v>
      </c>
      <c r="AX93" s="13" t="s">
        <v>87</v>
      </c>
      <c r="AY93" s="238" t="s">
        <v>218</v>
      </c>
    </row>
    <row r="94" s="2" customFormat="1">
      <c r="A94" s="40"/>
      <c r="B94" s="41"/>
      <c r="C94" s="199" t="s">
        <v>89</v>
      </c>
      <c r="D94" s="199" t="s">
        <v>212</v>
      </c>
      <c r="E94" s="200" t="s">
        <v>213</v>
      </c>
      <c r="F94" s="201" t="s">
        <v>214</v>
      </c>
      <c r="G94" s="202" t="s">
        <v>215</v>
      </c>
      <c r="H94" s="203">
        <v>52.5</v>
      </c>
      <c r="I94" s="204"/>
      <c r="J94" s="205">
        <f>ROUND(I94*H94,2)</f>
        <v>0</v>
      </c>
      <c r="K94" s="201" t="s">
        <v>216</v>
      </c>
      <c r="L94" s="46"/>
      <c r="M94" s="206" t="s">
        <v>39</v>
      </c>
      <c r="N94" s="207" t="s">
        <v>53</v>
      </c>
      <c r="O94" s="87"/>
      <c r="P94" s="208">
        <f>O94*H94</f>
        <v>0</v>
      </c>
      <c r="Q94" s="208">
        <v>0</v>
      </c>
      <c r="R94" s="208">
        <f>Q94*H94</f>
        <v>0</v>
      </c>
      <c r="S94" s="208">
        <v>0</v>
      </c>
      <c r="T94" s="208">
        <f>S94*H94</f>
        <v>0</v>
      </c>
      <c r="U94" s="209" t="s">
        <v>39</v>
      </c>
      <c r="V94" s="40"/>
      <c r="W94" s="40"/>
      <c r="X94" s="40"/>
      <c r="Y94" s="40"/>
      <c r="Z94" s="40"/>
      <c r="AA94" s="40"/>
      <c r="AB94" s="40"/>
      <c r="AC94" s="40"/>
      <c r="AD94" s="40"/>
      <c r="AE94" s="40"/>
      <c r="AR94" s="210" t="s">
        <v>217</v>
      </c>
      <c r="AT94" s="210" t="s">
        <v>212</v>
      </c>
      <c r="AU94" s="210" t="s">
        <v>87</v>
      </c>
      <c r="AY94" s="18" t="s">
        <v>218</v>
      </c>
      <c r="BE94" s="211">
        <f>IF(N94="základní",J94,0)</f>
        <v>0</v>
      </c>
      <c r="BF94" s="211">
        <f>IF(N94="snížená",J94,0)</f>
        <v>0</v>
      </c>
      <c r="BG94" s="211">
        <f>IF(N94="zákl. přenesená",J94,0)</f>
        <v>0</v>
      </c>
      <c r="BH94" s="211">
        <f>IF(N94="sníž. přenesená",J94,0)</f>
        <v>0</v>
      </c>
      <c r="BI94" s="211">
        <f>IF(N94="nulová",J94,0)</f>
        <v>0</v>
      </c>
      <c r="BJ94" s="18" t="s">
        <v>217</v>
      </c>
      <c r="BK94" s="211">
        <f>ROUND(I94*H94,2)</f>
        <v>0</v>
      </c>
      <c r="BL94" s="18" t="s">
        <v>217</v>
      </c>
      <c r="BM94" s="210" t="s">
        <v>1206</v>
      </c>
    </row>
    <row r="95" s="2" customFormat="1">
      <c r="A95" s="40"/>
      <c r="B95" s="41"/>
      <c r="C95" s="42"/>
      <c r="D95" s="212" t="s">
        <v>220</v>
      </c>
      <c r="E95" s="42"/>
      <c r="F95" s="213" t="s">
        <v>221</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220</v>
      </c>
      <c r="AU95" s="18" t="s">
        <v>87</v>
      </c>
    </row>
    <row r="96" s="12" customFormat="1">
      <c r="A96" s="12"/>
      <c r="B96" s="217"/>
      <c r="C96" s="218"/>
      <c r="D96" s="212" t="s">
        <v>222</v>
      </c>
      <c r="E96" s="219" t="s">
        <v>39</v>
      </c>
      <c r="F96" s="220" t="s">
        <v>1191</v>
      </c>
      <c r="G96" s="218"/>
      <c r="H96" s="221">
        <v>52.5</v>
      </c>
      <c r="I96" s="222"/>
      <c r="J96" s="218"/>
      <c r="K96" s="218"/>
      <c r="L96" s="223"/>
      <c r="M96" s="224"/>
      <c r="N96" s="225"/>
      <c r="O96" s="225"/>
      <c r="P96" s="225"/>
      <c r="Q96" s="225"/>
      <c r="R96" s="225"/>
      <c r="S96" s="225"/>
      <c r="T96" s="225"/>
      <c r="U96" s="226"/>
      <c r="V96" s="12"/>
      <c r="W96" s="12"/>
      <c r="X96" s="12"/>
      <c r="Y96" s="12"/>
      <c r="Z96" s="12"/>
      <c r="AA96" s="12"/>
      <c r="AB96" s="12"/>
      <c r="AC96" s="12"/>
      <c r="AD96" s="12"/>
      <c r="AE96" s="12"/>
      <c r="AT96" s="227" t="s">
        <v>222</v>
      </c>
      <c r="AU96" s="227" t="s">
        <v>87</v>
      </c>
      <c r="AV96" s="12" t="s">
        <v>89</v>
      </c>
      <c r="AW96" s="12" t="s">
        <v>41</v>
      </c>
      <c r="AX96" s="12" t="s">
        <v>80</v>
      </c>
      <c r="AY96" s="227" t="s">
        <v>218</v>
      </c>
    </row>
    <row r="97" s="13" customFormat="1">
      <c r="A97" s="13"/>
      <c r="B97" s="228"/>
      <c r="C97" s="229"/>
      <c r="D97" s="212" t="s">
        <v>222</v>
      </c>
      <c r="E97" s="230" t="s">
        <v>39</v>
      </c>
      <c r="F97" s="231" t="s">
        <v>224</v>
      </c>
      <c r="G97" s="229"/>
      <c r="H97" s="232">
        <v>52.5</v>
      </c>
      <c r="I97" s="233"/>
      <c r="J97" s="229"/>
      <c r="K97" s="229"/>
      <c r="L97" s="234"/>
      <c r="M97" s="235"/>
      <c r="N97" s="236"/>
      <c r="O97" s="236"/>
      <c r="P97" s="236"/>
      <c r="Q97" s="236"/>
      <c r="R97" s="236"/>
      <c r="S97" s="236"/>
      <c r="T97" s="236"/>
      <c r="U97" s="237"/>
      <c r="V97" s="13"/>
      <c r="W97" s="13"/>
      <c r="X97" s="13"/>
      <c r="Y97" s="13"/>
      <c r="Z97" s="13"/>
      <c r="AA97" s="13"/>
      <c r="AB97" s="13"/>
      <c r="AC97" s="13"/>
      <c r="AD97" s="13"/>
      <c r="AE97" s="13"/>
      <c r="AT97" s="238" t="s">
        <v>222</v>
      </c>
      <c r="AU97" s="238" t="s">
        <v>87</v>
      </c>
      <c r="AV97" s="13" t="s">
        <v>217</v>
      </c>
      <c r="AW97" s="13" t="s">
        <v>41</v>
      </c>
      <c r="AX97" s="13" t="s">
        <v>87</v>
      </c>
      <c r="AY97" s="238" t="s">
        <v>218</v>
      </c>
    </row>
    <row r="98" s="2" customFormat="1">
      <c r="A98" s="40"/>
      <c r="B98" s="41"/>
      <c r="C98" s="199" t="s">
        <v>229</v>
      </c>
      <c r="D98" s="199" t="s">
        <v>212</v>
      </c>
      <c r="E98" s="200" t="s">
        <v>915</v>
      </c>
      <c r="F98" s="201" t="s">
        <v>916</v>
      </c>
      <c r="G98" s="202" t="s">
        <v>273</v>
      </c>
      <c r="H98" s="203">
        <v>100</v>
      </c>
      <c r="I98" s="204"/>
      <c r="J98" s="205">
        <f>ROUND(I98*H98,2)</f>
        <v>0</v>
      </c>
      <c r="K98" s="201" t="s">
        <v>39</v>
      </c>
      <c r="L98" s="46"/>
      <c r="M98" s="206" t="s">
        <v>39</v>
      </c>
      <c r="N98" s="207"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217</v>
      </c>
      <c r="AT98" s="210" t="s">
        <v>212</v>
      </c>
      <c r="AU98" s="210" t="s">
        <v>87</v>
      </c>
      <c r="AY98" s="18" t="s">
        <v>218</v>
      </c>
      <c r="BE98" s="211">
        <f>IF(N98="základní",J98,0)</f>
        <v>0</v>
      </c>
      <c r="BF98" s="211">
        <f>IF(N98="snížená",J98,0)</f>
        <v>0</v>
      </c>
      <c r="BG98" s="211">
        <f>IF(N98="zákl. přenesená",J98,0)</f>
        <v>0</v>
      </c>
      <c r="BH98" s="211">
        <f>IF(N98="sníž. přenesená",J98,0)</f>
        <v>0</v>
      </c>
      <c r="BI98" s="211">
        <f>IF(N98="nulová",J98,0)</f>
        <v>0</v>
      </c>
      <c r="BJ98" s="18" t="s">
        <v>217</v>
      </c>
      <c r="BK98" s="211">
        <f>ROUND(I98*H98,2)</f>
        <v>0</v>
      </c>
      <c r="BL98" s="18" t="s">
        <v>217</v>
      </c>
      <c r="BM98" s="210" t="s">
        <v>1207</v>
      </c>
    </row>
    <row r="99" s="2" customFormat="1">
      <c r="A99" s="40"/>
      <c r="B99" s="41"/>
      <c r="C99" s="42"/>
      <c r="D99" s="212" t="s">
        <v>220</v>
      </c>
      <c r="E99" s="42"/>
      <c r="F99" s="213" t="s">
        <v>918</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220</v>
      </c>
      <c r="AU99" s="18" t="s">
        <v>87</v>
      </c>
    </row>
    <row r="100" s="14" customFormat="1">
      <c r="A100" s="14"/>
      <c r="B100" s="240"/>
      <c r="C100" s="241"/>
      <c r="D100" s="212" t="s">
        <v>222</v>
      </c>
      <c r="E100" s="242" t="s">
        <v>39</v>
      </c>
      <c r="F100" s="243" t="s">
        <v>1208</v>
      </c>
      <c r="G100" s="241"/>
      <c r="H100" s="242" t="s">
        <v>39</v>
      </c>
      <c r="I100" s="244"/>
      <c r="J100" s="241"/>
      <c r="K100" s="241"/>
      <c r="L100" s="245"/>
      <c r="M100" s="246"/>
      <c r="N100" s="247"/>
      <c r="O100" s="247"/>
      <c r="P100" s="247"/>
      <c r="Q100" s="247"/>
      <c r="R100" s="247"/>
      <c r="S100" s="247"/>
      <c r="T100" s="247"/>
      <c r="U100" s="248"/>
      <c r="V100" s="14"/>
      <c r="W100" s="14"/>
      <c r="X100" s="14"/>
      <c r="Y100" s="14"/>
      <c r="Z100" s="14"/>
      <c r="AA100" s="14"/>
      <c r="AB100" s="14"/>
      <c r="AC100" s="14"/>
      <c r="AD100" s="14"/>
      <c r="AE100" s="14"/>
      <c r="AT100" s="249" t="s">
        <v>222</v>
      </c>
      <c r="AU100" s="249" t="s">
        <v>87</v>
      </c>
      <c r="AV100" s="14" t="s">
        <v>87</v>
      </c>
      <c r="AW100" s="14" t="s">
        <v>41</v>
      </c>
      <c r="AX100" s="14" t="s">
        <v>80</v>
      </c>
      <c r="AY100" s="249" t="s">
        <v>218</v>
      </c>
    </row>
    <row r="101" s="12" customFormat="1">
      <c r="A101" s="12"/>
      <c r="B101" s="217"/>
      <c r="C101" s="218"/>
      <c r="D101" s="212" t="s">
        <v>222</v>
      </c>
      <c r="E101" s="219" t="s">
        <v>39</v>
      </c>
      <c r="F101" s="220" t="s">
        <v>321</v>
      </c>
      <c r="G101" s="218"/>
      <c r="H101" s="221">
        <v>80</v>
      </c>
      <c r="I101" s="222"/>
      <c r="J101" s="218"/>
      <c r="K101" s="218"/>
      <c r="L101" s="223"/>
      <c r="M101" s="224"/>
      <c r="N101" s="225"/>
      <c r="O101" s="225"/>
      <c r="P101" s="225"/>
      <c r="Q101" s="225"/>
      <c r="R101" s="225"/>
      <c r="S101" s="225"/>
      <c r="T101" s="225"/>
      <c r="U101" s="226"/>
      <c r="V101" s="12"/>
      <c r="W101" s="12"/>
      <c r="X101" s="12"/>
      <c r="Y101" s="12"/>
      <c r="Z101" s="12"/>
      <c r="AA101" s="12"/>
      <c r="AB101" s="12"/>
      <c r="AC101" s="12"/>
      <c r="AD101" s="12"/>
      <c r="AE101" s="12"/>
      <c r="AT101" s="227" t="s">
        <v>222</v>
      </c>
      <c r="AU101" s="227" t="s">
        <v>87</v>
      </c>
      <c r="AV101" s="12" t="s">
        <v>89</v>
      </c>
      <c r="AW101" s="12" t="s">
        <v>41</v>
      </c>
      <c r="AX101" s="12" t="s">
        <v>80</v>
      </c>
      <c r="AY101" s="227" t="s">
        <v>218</v>
      </c>
    </row>
    <row r="102" s="14" customFormat="1">
      <c r="A102" s="14"/>
      <c r="B102" s="240"/>
      <c r="C102" s="241"/>
      <c r="D102" s="212" t="s">
        <v>222</v>
      </c>
      <c r="E102" s="242" t="s">
        <v>39</v>
      </c>
      <c r="F102" s="243" t="s">
        <v>1209</v>
      </c>
      <c r="G102" s="241"/>
      <c r="H102" s="242" t="s">
        <v>39</v>
      </c>
      <c r="I102" s="244"/>
      <c r="J102" s="241"/>
      <c r="K102" s="241"/>
      <c r="L102" s="245"/>
      <c r="M102" s="246"/>
      <c r="N102" s="247"/>
      <c r="O102" s="247"/>
      <c r="P102" s="247"/>
      <c r="Q102" s="247"/>
      <c r="R102" s="247"/>
      <c r="S102" s="247"/>
      <c r="T102" s="247"/>
      <c r="U102" s="248"/>
      <c r="V102" s="14"/>
      <c r="W102" s="14"/>
      <c r="X102" s="14"/>
      <c r="Y102" s="14"/>
      <c r="Z102" s="14"/>
      <c r="AA102" s="14"/>
      <c r="AB102" s="14"/>
      <c r="AC102" s="14"/>
      <c r="AD102" s="14"/>
      <c r="AE102" s="14"/>
      <c r="AT102" s="249" t="s">
        <v>222</v>
      </c>
      <c r="AU102" s="249" t="s">
        <v>87</v>
      </c>
      <c r="AV102" s="14" t="s">
        <v>87</v>
      </c>
      <c r="AW102" s="14" t="s">
        <v>41</v>
      </c>
      <c r="AX102" s="14" t="s">
        <v>80</v>
      </c>
      <c r="AY102" s="249" t="s">
        <v>218</v>
      </c>
    </row>
    <row r="103" s="12" customFormat="1">
      <c r="A103" s="12"/>
      <c r="B103" s="217"/>
      <c r="C103" s="218"/>
      <c r="D103" s="212" t="s">
        <v>222</v>
      </c>
      <c r="E103" s="219" t="s">
        <v>39</v>
      </c>
      <c r="F103" s="220" t="s">
        <v>1210</v>
      </c>
      <c r="G103" s="218"/>
      <c r="H103" s="221">
        <v>20</v>
      </c>
      <c r="I103" s="222"/>
      <c r="J103" s="218"/>
      <c r="K103" s="218"/>
      <c r="L103" s="223"/>
      <c r="M103" s="224"/>
      <c r="N103" s="225"/>
      <c r="O103" s="225"/>
      <c r="P103" s="225"/>
      <c r="Q103" s="225"/>
      <c r="R103" s="225"/>
      <c r="S103" s="225"/>
      <c r="T103" s="225"/>
      <c r="U103" s="226"/>
      <c r="V103" s="12"/>
      <c r="W103" s="12"/>
      <c r="X103" s="12"/>
      <c r="Y103" s="12"/>
      <c r="Z103" s="12"/>
      <c r="AA103" s="12"/>
      <c r="AB103" s="12"/>
      <c r="AC103" s="12"/>
      <c r="AD103" s="12"/>
      <c r="AE103" s="12"/>
      <c r="AT103" s="227" t="s">
        <v>222</v>
      </c>
      <c r="AU103" s="227" t="s">
        <v>87</v>
      </c>
      <c r="AV103" s="12" t="s">
        <v>89</v>
      </c>
      <c r="AW103" s="12" t="s">
        <v>41</v>
      </c>
      <c r="AX103" s="12" t="s">
        <v>80</v>
      </c>
      <c r="AY103" s="227" t="s">
        <v>218</v>
      </c>
    </row>
    <row r="104" s="13" customFormat="1">
      <c r="A104" s="13"/>
      <c r="B104" s="228"/>
      <c r="C104" s="229"/>
      <c r="D104" s="212" t="s">
        <v>222</v>
      </c>
      <c r="E104" s="230" t="s">
        <v>1187</v>
      </c>
      <c r="F104" s="231" t="s">
        <v>224</v>
      </c>
      <c r="G104" s="229"/>
      <c r="H104" s="232">
        <v>100</v>
      </c>
      <c r="I104" s="233"/>
      <c r="J104" s="229"/>
      <c r="K104" s="229"/>
      <c r="L104" s="234"/>
      <c r="M104" s="235"/>
      <c r="N104" s="236"/>
      <c r="O104" s="236"/>
      <c r="P104" s="236"/>
      <c r="Q104" s="236"/>
      <c r="R104" s="236"/>
      <c r="S104" s="236"/>
      <c r="T104" s="236"/>
      <c r="U104" s="237"/>
      <c r="V104" s="13"/>
      <c r="W104" s="13"/>
      <c r="X104" s="13"/>
      <c r="Y104" s="13"/>
      <c r="Z104" s="13"/>
      <c r="AA104" s="13"/>
      <c r="AB104" s="13"/>
      <c r="AC104" s="13"/>
      <c r="AD104" s="13"/>
      <c r="AE104" s="13"/>
      <c r="AT104" s="238" t="s">
        <v>222</v>
      </c>
      <c r="AU104" s="238" t="s">
        <v>87</v>
      </c>
      <c r="AV104" s="13" t="s">
        <v>217</v>
      </c>
      <c r="AW104" s="13" t="s">
        <v>41</v>
      </c>
      <c r="AX104" s="13" t="s">
        <v>87</v>
      </c>
      <c r="AY104" s="238" t="s">
        <v>218</v>
      </c>
    </row>
    <row r="105" s="2" customFormat="1" ht="21.75" customHeight="1">
      <c r="A105" s="40"/>
      <c r="B105" s="41"/>
      <c r="C105" s="199" t="s">
        <v>217</v>
      </c>
      <c r="D105" s="199" t="s">
        <v>212</v>
      </c>
      <c r="E105" s="200" t="s">
        <v>430</v>
      </c>
      <c r="F105" s="201" t="s">
        <v>702</v>
      </c>
      <c r="G105" s="202" t="s">
        <v>338</v>
      </c>
      <c r="H105" s="203">
        <v>132.19999999999999</v>
      </c>
      <c r="I105" s="204"/>
      <c r="J105" s="205">
        <f>ROUND(I105*H105,2)</f>
        <v>0</v>
      </c>
      <c r="K105" s="201" t="s">
        <v>216</v>
      </c>
      <c r="L105" s="46"/>
      <c r="M105" s="206" t="s">
        <v>39</v>
      </c>
      <c r="N105" s="207" t="s">
        <v>53</v>
      </c>
      <c r="O105" s="87"/>
      <c r="P105" s="208">
        <f>O105*H105</f>
        <v>0</v>
      </c>
      <c r="Q105" s="208">
        <v>0</v>
      </c>
      <c r="R105" s="208">
        <f>Q105*H105</f>
        <v>0</v>
      </c>
      <c r="S105" s="208">
        <v>0</v>
      </c>
      <c r="T105" s="208">
        <f>S105*H105</f>
        <v>0</v>
      </c>
      <c r="U105" s="209" t="s">
        <v>39</v>
      </c>
      <c r="V105" s="40"/>
      <c r="W105" s="40"/>
      <c r="X105" s="40"/>
      <c r="Y105" s="40"/>
      <c r="Z105" s="40"/>
      <c r="AA105" s="40"/>
      <c r="AB105" s="40"/>
      <c r="AC105" s="40"/>
      <c r="AD105" s="40"/>
      <c r="AE105" s="40"/>
      <c r="AR105" s="210" t="s">
        <v>217</v>
      </c>
      <c r="AT105" s="210" t="s">
        <v>212</v>
      </c>
      <c r="AU105" s="210" t="s">
        <v>87</v>
      </c>
      <c r="AY105" s="18" t="s">
        <v>218</v>
      </c>
      <c r="BE105" s="211">
        <f>IF(N105="základní",J105,0)</f>
        <v>0</v>
      </c>
      <c r="BF105" s="211">
        <f>IF(N105="snížená",J105,0)</f>
        <v>0</v>
      </c>
      <c r="BG105" s="211">
        <f>IF(N105="zákl. přenesená",J105,0)</f>
        <v>0</v>
      </c>
      <c r="BH105" s="211">
        <f>IF(N105="sníž. přenesená",J105,0)</f>
        <v>0</v>
      </c>
      <c r="BI105" s="211">
        <f>IF(N105="nulová",J105,0)</f>
        <v>0</v>
      </c>
      <c r="BJ105" s="18" t="s">
        <v>217</v>
      </c>
      <c r="BK105" s="211">
        <f>ROUND(I105*H105,2)</f>
        <v>0</v>
      </c>
      <c r="BL105" s="18" t="s">
        <v>217</v>
      </c>
      <c r="BM105" s="210" t="s">
        <v>1211</v>
      </c>
    </row>
    <row r="106" s="2" customFormat="1">
      <c r="A106" s="40"/>
      <c r="B106" s="41"/>
      <c r="C106" s="42"/>
      <c r="D106" s="212" t="s">
        <v>220</v>
      </c>
      <c r="E106" s="42"/>
      <c r="F106" s="213" t="s">
        <v>432</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220</v>
      </c>
      <c r="AU106" s="18" t="s">
        <v>87</v>
      </c>
    </row>
    <row r="107" s="12" customFormat="1">
      <c r="A107" s="12"/>
      <c r="B107" s="217"/>
      <c r="C107" s="218"/>
      <c r="D107" s="212" t="s">
        <v>222</v>
      </c>
      <c r="E107" s="219" t="s">
        <v>39</v>
      </c>
      <c r="F107" s="220" t="s">
        <v>1212</v>
      </c>
      <c r="G107" s="218"/>
      <c r="H107" s="221">
        <v>90</v>
      </c>
      <c r="I107" s="222"/>
      <c r="J107" s="218"/>
      <c r="K107" s="218"/>
      <c r="L107" s="223"/>
      <c r="M107" s="224"/>
      <c r="N107" s="225"/>
      <c r="O107" s="225"/>
      <c r="P107" s="225"/>
      <c r="Q107" s="225"/>
      <c r="R107" s="225"/>
      <c r="S107" s="225"/>
      <c r="T107" s="225"/>
      <c r="U107" s="226"/>
      <c r="V107" s="12"/>
      <c r="W107" s="12"/>
      <c r="X107" s="12"/>
      <c r="Y107" s="12"/>
      <c r="Z107" s="12"/>
      <c r="AA107" s="12"/>
      <c r="AB107" s="12"/>
      <c r="AC107" s="12"/>
      <c r="AD107" s="12"/>
      <c r="AE107" s="12"/>
      <c r="AT107" s="227" t="s">
        <v>222</v>
      </c>
      <c r="AU107" s="227" t="s">
        <v>87</v>
      </c>
      <c r="AV107" s="12" t="s">
        <v>89</v>
      </c>
      <c r="AW107" s="12" t="s">
        <v>41</v>
      </c>
      <c r="AX107" s="12" t="s">
        <v>80</v>
      </c>
      <c r="AY107" s="227" t="s">
        <v>218</v>
      </c>
    </row>
    <row r="108" s="12" customFormat="1">
      <c r="A108" s="12"/>
      <c r="B108" s="217"/>
      <c r="C108" s="218"/>
      <c r="D108" s="212" t="s">
        <v>222</v>
      </c>
      <c r="E108" s="219" t="s">
        <v>39</v>
      </c>
      <c r="F108" s="220" t="s">
        <v>1213</v>
      </c>
      <c r="G108" s="218"/>
      <c r="H108" s="221">
        <v>42.200000000000003</v>
      </c>
      <c r="I108" s="222"/>
      <c r="J108" s="218"/>
      <c r="K108" s="218"/>
      <c r="L108" s="223"/>
      <c r="M108" s="224"/>
      <c r="N108" s="225"/>
      <c r="O108" s="225"/>
      <c r="P108" s="225"/>
      <c r="Q108" s="225"/>
      <c r="R108" s="225"/>
      <c r="S108" s="225"/>
      <c r="T108" s="225"/>
      <c r="U108" s="226"/>
      <c r="V108" s="12"/>
      <c r="W108" s="12"/>
      <c r="X108" s="12"/>
      <c r="Y108" s="12"/>
      <c r="Z108" s="12"/>
      <c r="AA108" s="12"/>
      <c r="AB108" s="12"/>
      <c r="AC108" s="12"/>
      <c r="AD108" s="12"/>
      <c r="AE108" s="12"/>
      <c r="AT108" s="227" t="s">
        <v>222</v>
      </c>
      <c r="AU108" s="227" t="s">
        <v>87</v>
      </c>
      <c r="AV108" s="12" t="s">
        <v>89</v>
      </c>
      <c r="AW108" s="12" t="s">
        <v>41</v>
      </c>
      <c r="AX108" s="12" t="s">
        <v>80</v>
      </c>
      <c r="AY108" s="227" t="s">
        <v>218</v>
      </c>
    </row>
    <row r="109" s="13" customFormat="1">
      <c r="A109" s="13"/>
      <c r="B109" s="228"/>
      <c r="C109" s="229"/>
      <c r="D109" s="212" t="s">
        <v>222</v>
      </c>
      <c r="E109" s="230" t="s">
        <v>1193</v>
      </c>
      <c r="F109" s="231" t="s">
        <v>224</v>
      </c>
      <c r="G109" s="229"/>
      <c r="H109" s="232">
        <v>132.19999999999999</v>
      </c>
      <c r="I109" s="233"/>
      <c r="J109" s="229"/>
      <c r="K109" s="229"/>
      <c r="L109" s="234"/>
      <c r="M109" s="235"/>
      <c r="N109" s="236"/>
      <c r="O109" s="236"/>
      <c r="P109" s="236"/>
      <c r="Q109" s="236"/>
      <c r="R109" s="236"/>
      <c r="S109" s="236"/>
      <c r="T109" s="236"/>
      <c r="U109" s="237"/>
      <c r="V109" s="13"/>
      <c r="W109" s="13"/>
      <c r="X109" s="13"/>
      <c r="Y109" s="13"/>
      <c r="Z109" s="13"/>
      <c r="AA109" s="13"/>
      <c r="AB109" s="13"/>
      <c r="AC109" s="13"/>
      <c r="AD109" s="13"/>
      <c r="AE109" s="13"/>
      <c r="AT109" s="238" t="s">
        <v>222</v>
      </c>
      <c r="AU109" s="238" t="s">
        <v>87</v>
      </c>
      <c r="AV109" s="13" t="s">
        <v>217</v>
      </c>
      <c r="AW109" s="13" t="s">
        <v>41</v>
      </c>
      <c r="AX109" s="13" t="s">
        <v>87</v>
      </c>
      <c r="AY109" s="238" t="s">
        <v>218</v>
      </c>
    </row>
    <row r="110" s="2" customFormat="1" ht="16.5" customHeight="1">
      <c r="A110" s="40"/>
      <c r="B110" s="41"/>
      <c r="C110" s="199" t="s">
        <v>243</v>
      </c>
      <c r="D110" s="199" t="s">
        <v>212</v>
      </c>
      <c r="E110" s="200" t="s">
        <v>433</v>
      </c>
      <c r="F110" s="201" t="s">
        <v>703</v>
      </c>
      <c r="G110" s="202" t="s">
        <v>273</v>
      </c>
      <c r="H110" s="203">
        <v>200</v>
      </c>
      <c r="I110" s="204"/>
      <c r="J110" s="205">
        <f>ROUND(I110*H110,2)</f>
        <v>0</v>
      </c>
      <c r="K110" s="201" t="s">
        <v>216</v>
      </c>
      <c r="L110" s="46"/>
      <c r="M110" s="206" t="s">
        <v>39</v>
      </c>
      <c r="N110" s="207" t="s">
        <v>53</v>
      </c>
      <c r="O110" s="87"/>
      <c r="P110" s="208">
        <f>O110*H110</f>
        <v>0</v>
      </c>
      <c r="Q110" s="208">
        <v>0</v>
      </c>
      <c r="R110" s="208">
        <f>Q110*H110</f>
        <v>0</v>
      </c>
      <c r="S110" s="208">
        <v>0</v>
      </c>
      <c r="T110" s="208">
        <f>S110*H110</f>
        <v>0</v>
      </c>
      <c r="U110" s="209" t="s">
        <v>39</v>
      </c>
      <c r="V110" s="40"/>
      <c r="W110" s="40"/>
      <c r="X110" s="40"/>
      <c r="Y110" s="40"/>
      <c r="Z110" s="40"/>
      <c r="AA110" s="40"/>
      <c r="AB110" s="40"/>
      <c r="AC110" s="40"/>
      <c r="AD110" s="40"/>
      <c r="AE110" s="40"/>
      <c r="AR110" s="210" t="s">
        <v>217</v>
      </c>
      <c r="AT110" s="210" t="s">
        <v>212</v>
      </c>
      <c r="AU110" s="210" t="s">
        <v>87</v>
      </c>
      <c r="AY110" s="18" t="s">
        <v>218</v>
      </c>
      <c r="BE110" s="211">
        <f>IF(N110="základní",J110,0)</f>
        <v>0</v>
      </c>
      <c r="BF110" s="211">
        <f>IF(N110="snížená",J110,0)</f>
        <v>0</v>
      </c>
      <c r="BG110" s="211">
        <f>IF(N110="zákl. přenesená",J110,0)</f>
        <v>0</v>
      </c>
      <c r="BH110" s="211">
        <f>IF(N110="sníž. přenesená",J110,0)</f>
        <v>0</v>
      </c>
      <c r="BI110" s="211">
        <f>IF(N110="nulová",J110,0)</f>
        <v>0</v>
      </c>
      <c r="BJ110" s="18" t="s">
        <v>217</v>
      </c>
      <c r="BK110" s="211">
        <f>ROUND(I110*H110,2)</f>
        <v>0</v>
      </c>
      <c r="BL110" s="18" t="s">
        <v>217</v>
      </c>
      <c r="BM110" s="210" t="s">
        <v>1214</v>
      </c>
    </row>
    <row r="111" s="2" customFormat="1">
      <c r="A111" s="40"/>
      <c r="B111" s="41"/>
      <c r="C111" s="42"/>
      <c r="D111" s="212" t="s">
        <v>220</v>
      </c>
      <c r="E111" s="42"/>
      <c r="F111" s="213" t="s">
        <v>434</v>
      </c>
      <c r="G111" s="42"/>
      <c r="H111" s="42"/>
      <c r="I111" s="214"/>
      <c r="J111" s="42"/>
      <c r="K111" s="42"/>
      <c r="L111" s="46"/>
      <c r="M111" s="215"/>
      <c r="N111" s="216"/>
      <c r="O111" s="87"/>
      <c r="P111" s="87"/>
      <c r="Q111" s="87"/>
      <c r="R111" s="87"/>
      <c r="S111" s="87"/>
      <c r="T111" s="87"/>
      <c r="U111" s="88"/>
      <c r="V111" s="40"/>
      <c r="W111" s="40"/>
      <c r="X111" s="40"/>
      <c r="Y111" s="40"/>
      <c r="Z111" s="40"/>
      <c r="AA111" s="40"/>
      <c r="AB111" s="40"/>
      <c r="AC111" s="40"/>
      <c r="AD111" s="40"/>
      <c r="AE111" s="40"/>
      <c r="AT111" s="18" t="s">
        <v>220</v>
      </c>
      <c r="AU111" s="18" t="s">
        <v>87</v>
      </c>
    </row>
    <row r="112" s="2" customFormat="1">
      <c r="A112" s="40"/>
      <c r="B112" s="41"/>
      <c r="C112" s="42"/>
      <c r="D112" s="212" t="s">
        <v>234</v>
      </c>
      <c r="E112" s="42"/>
      <c r="F112" s="239" t="s">
        <v>938</v>
      </c>
      <c r="G112" s="42"/>
      <c r="H112" s="42"/>
      <c r="I112" s="214"/>
      <c r="J112" s="42"/>
      <c r="K112" s="42"/>
      <c r="L112" s="46"/>
      <c r="M112" s="215"/>
      <c r="N112" s="216"/>
      <c r="O112" s="87"/>
      <c r="P112" s="87"/>
      <c r="Q112" s="87"/>
      <c r="R112" s="87"/>
      <c r="S112" s="87"/>
      <c r="T112" s="87"/>
      <c r="U112" s="88"/>
      <c r="V112" s="40"/>
      <c r="W112" s="40"/>
      <c r="X112" s="40"/>
      <c r="Y112" s="40"/>
      <c r="Z112" s="40"/>
      <c r="AA112" s="40"/>
      <c r="AB112" s="40"/>
      <c r="AC112" s="40"/>
      <c r="AD112" s="40"/>
      <c r="AE112" s="40"/>
      <c r="AT112" s="18" t="s">
        <v>234</v>
      </c>
      <c r="AU112" s="18" t="s">
        <v>87</v>
      </c>
    </row>
    <row r="113" s="12" customFormat="1">
      <c r="A113" s="12"/>
      <c r="B113" s="217"/>
      <c r="C113" s="218"/>
      <c r="D113" s="212" t="s">
        <v>222</v>
      </c>
      <c r="E113" s="219" t="s">
        <v>39</v>
      </c>
      <c r="F113" s="220" t="s">
        <v>1215</v>
      </c>
      <c r="G113" s="218"/>
      <c r="H113" s="221">
        <v>200</v>
      </c>
      <c r="I113" s="222"/>
      <c r="J113" s="218"/>
      <c r="K113" s="218"/>
      <c r="L113" s="223"/>
      <c r="M113" s="224"/>
      <c r="N113" s="225"/>
      <c r="O113" s="225"/>
      <c r="P113" s="225"/>
      <c r="Q113" s="225"/>
      <c r="R113" s="225"/>
      <c r="S113" s="225"/>
      <c r="T113" s="225"/>
      <c r="U113" s="226"/>
      <c r="V113" s="12"/>
      <c r="W113" s="12"/>
      <c r="X113" s="12"/>
      <c r="Y113" s="12"/>
      <c r="Z113" s="12"/>
      <c r="AA113" s="12"/>
      <c r="AB113" s="12"/>
      <c r="AC113" s="12"/>
      <c r="AD113" s="12"/>
      <c r="AE113" s="12"/>
      <c r="AT113" s="227" t="s">
        <v>222</v>
      </c>
      <c r="AU113" s="227" t="s">
        <v>87</v>
      </c>
      <c r="AV113" s="12" t="s">
        <v>89</v>
      </c>
      <c r="AW113" s="12" t="s">
        <v>41</v>
      </c>
      <c r="AX113" s="12" t="s">
        <v>80</v>
      </c>
      <c r="AY113" s="227" t="s">
        <v>218</v>
      </c>
    </row>
    <row r="114" s="13" customFormat="1">
      <c r="A114" s="13"/>
      <c r="B114" s="228"/>
      <c r="C114" s="229"/>
      <c r="D114" s="212" t="s">
        <v>222</v>
      </c>
      <c r="E114" s="230" t="s">
        <v>39</v>
      </c>
      <c r="F114" s="231" t="s">
        <v>224</v>
      </c>
      <c r="G114" s="229"/>
      <c r="H114" s="232">
        <v>200</v>
      </c>
      <c r="I114" s="233"/>
      <c r="J114" s="229"/>
      <c r="K114" s="229"/>
      <c r="L114" s="234"/>
      <c r="M114" s="235"/>
      <c r="N114" s="236"/>
      <c r="O114" s="236"/>
      <c r="P114" s="236"/>
      <c r="Q114" s="236"/>
      <c r="R114" s="236"/>
      <c r="S114" s="236"/>
      <c r="T114" s="236"/>
      <c r="U114" s="237"/>
      <c r="V114" s="13"/>
      <c r="W114" s="13"/>
      <c r="X114" s="13"/>
      <c r="Y114" s="13"/>
      <c r="Z114" s="13"/>
      <c r="AA114" s="13"/>
      <c r="AB114" s="13"/>
      <c r="AC114" s="13"/>
      <c r="AD114" s="13"/>
      <c r="AE114" s="13"/>
      <c r="AT114" s="238" t="s">
        <v>222</v>
      </c>
      <c r="AU114" s="238" t="s">
        <v>87</v>
      </c>
      <c r="AV114" s="13" t="s">
        <v>217</v>
      </c>
      <c r="AW114" s="13" t="s">
        <v>41</v>
      </c>
      <c r="AX114" s="13" t="s">
        <v>87</v>
      </c>
      <c r="AY114" s="238" t="s">
        <v>218</v>
      </c>
    </row>
    <row r="115" s="2" customFormat="1" ht="16.5" customHeight="1">
      <c r="A115" s="40"/>
      <c r="B115" s="41"/>
      <c r="C115" s="250" t="s">
        <v>248</v>
      </c>
      <c r="D115" s="250" t="s">
        <v>313</v>
      </c>
      <c r="E115" s="251" t="s">
        <v>314</v>
      </c>
      <c r="F115" s="252" t="s">
        <v>315</v>
      </c>
      <c r="G115" s="253" t="s">
        <v>179</v>
      </c>
      <c r="H115" s="254">
        <v>220.113</v>
      </c>
      <c r="I115" s="255"/>
      <c r="J115" s="256">
        <f>ROUND(I115*H115,2)</f>
        <v>0</v>
      </c>
      <c r="K115" s="252" t="s">
        <v>216</v>
      </c>
      <c r="L115" s="257"/>
      <c r="M115" s="258" t="s">
        <v>39</v>
      </c>
      <c r="N115" s="259" t="s">
        <v>53</v>
      </c>
      <c r="O115" s="87"/>
      <c r="P115" s="208">
        <f>O115*H115</f>
        <v>0</v>
      </c>
      <c r="Q115" s="208">
        <v>1</v>
      </c>
      <c r="R115" s="208">
        <f>Q115*H115</f>
        <v>220.113</v>
      </c>
      <c r="S115" s="208">
        <v>0</v>
      </c>
      <c r="T115" s="208">
        <f>S115*H115</f>
        <v>0</v>
      </c>
      <c r="U115" s="209" t="s">
        <v>39</v>
      </c>
      <c r="V115" s="40"/>
      <c r="W115" s="40"/>
      <c r="X115" s="40"/>
      <c r="Y115" s="40"/>
      <c r="Z115" s="40"/>
      <c r="AA115" s="40"/>
      <c r="AB115" s="40"/>
      <c r="AC115" s="40"/>
      <c r="AD115" s="40"/>
      <c r="AE115" s="40"/>
      <c r="AR115" s="210" t="s">
        <v>219</v>
      </c>
      <c r="AT115" s="210" t="s">
        <v>313</v>
      </c>
      <c r="AU115" s="210" t="s">
        <v>87</v>
      </c>
      <c r="AY115" s="18" t="s">
        <v>218</v>
      </c>
      <c r="BE115" s="211">
        <f>IF(N115="základní",J115,0)</f>
        <v>0</v>
      </c>
      <c r="BF115" s="211">
        <f>IF(N115="snížená",J115,0)</f>
        <v>0</v>
      </c>
      <c r="BG115" s="211">
        <f>IF(N115="zákl. přenesená",J115,0)</f>
        <v>0</v>
      </c>
      <c r="BH115" s="211">
        <f>IF(N115="sníž. přenesená",J115,0)</f>
        <v>0</v>
      </c>
      <c r="BI115" s="211">
        <f>IF(N115="nulová",J115,0)</f>
        <v>0</v>
      </c>
      <c r="BJ115" s="18" t="s">
        <v>217</v>
      </c>
      <c r="BK115" s="211">
        <f>ROUND(I115*H115,2)</f>
        <v>0</v>
      </c>
      <c r="BL115" s="18" t="s">
        <v>217</v>
      </c>
      <c r="BM115" s="210" t="s">
        <v>1216</v>
      </c>
    </row>
    <row r="116" s="2" customFormat="1">
      <c r="A116" s="40"/>
      <c r="B116" s="41"/>
      <c r="C116" s="42"/>
      <c r="D116" s="212" t="s">
        <v>220</v>
      </c>
      <c r="E116" s="42"/>
      <c r="F116" s="213" t="s">
        <v>315</v>
      </c>
      <c r="G116" s="42"/>
      <c r="H116" s="42"/>
      <c r="I116" s="214"/>
      <c r="J116" s="42"/>
      <c r="K116" s="42"/>
      <c r="L116" s="46"/>
      <c r="M116" s="215"/>
      <c r="N116" s="216"/>
      <c r="O116" s="87"/>
      <c r="P116" s="87"/>
      <c r="Q116" s="87"/>
      <c r="R116" s="87"/>
      <c r="S116" s="87"/>
      <c r="T116" s="87"/>
      <c r="U116" s="88"/>
      <c r="V116" s="40"/>
      <c r="W116" s="40"/>
      <c r="X116" s="40"/>
      <c r="Y116" s="40"/>
      <c r="Z116" s="40"/>
      <c r="AA116" s="40"/>
      <c r="AB116" s="40"/>
      <c r="AC116" s="40"/>
      <c r="AD116" s="40"/>
      <c r="AE116" s="40"/>
      <c r="AT116" s="18" t="s">
        <v>220</v>
      </c>
      <c r="AU116" s="18" t="s">
        <v>87</v>
      </c>
    </row>
    <row r="117" s="12" customFormat="1">
      <c r="A117" s="12"/>
      <c r="B117" s="217"/>
      <c r="C117" s="218"/>
      <c r="D117" s="212" t="s">
        <v>222</v>
      </c>
      <c r="E117" s="219" t="s">
        <v>39</v>
      </c>
      <c r="F117" s="220" t="s">
        <v>1217</v>
      </c>
      <c r="G117" s="218"/>
      <c r="H117" s="221">
        <v>220.113</v>
      </c>
      <c r="I117" s="222"/>
      <c r="J117" s="218"/>
      <c r="K117" s="218"/>
      <c r="L117" s="223"/>
      <c r="M117" s="224"/>
      <c r="N117" s="225"/>
      <c r="O117" s="225"/>
      <c r="P117" s="225"/>
      <c r="Q117" s="225"/>
      <c r="R117" s="225"/>
      <c r="S117" s="225"/>
      <c r="T117" s="225"/>
      <c r="U117" s="226"/>
      <c r="V117" s="12"/>
      <c r="W117" s="12"/>
      <c r="X117" s="12"/>
      <c r="Y117" s="12"/>
      <c r="Z117" s="12"/>
      <c r="AA117" s="12"/>
      <c r="AB117" s="12"/>
      <c r="AC117" s="12"/>
      <c r="AD117" s="12"/>
      <c r="AE117" s="12"/>
      <c r="AT117" s="227" t="s">
        <v>222</v>
      </c>
      <c r="AU117" s="227" t="s">
        <v>87</v>
      </c>
      <c r="AV117" s="12" t="s">
        <v>89</v>
      </c>
      <c r="AW117" s="12" t="s">
        <v>41</v>
      </c>
      <c r="AX117" s="12" t="s">
        <v>80</v>
      </c>
      <c r="AY117" s="227" t="s">
        <v>218</v>
      </c>
    </row>
    <row r="118" s="13" customFormat="1">
      <c r="A118" s="13"/>
      <c r="B118" s="228"/>
      <c r="C118" s="229"/>
      <c r="D118" s="212" t="s">
        <v>222</v>
      </c>
      <c r="E118" s="230" t="s">
        <v>1195</v>
      </c>
      <c r="F118" s="231" t="s">
        <v>224</v>
      </c>
      <c r="G118" s="229"/>
      <c r="H118" s="232">
        <v>220.113</v>
      </c>
      <c r="I118" s="233"/>
      <c r="J118" s="229"/>
      <c r="K118" s="229"/>
      <c r="L118" s="234"/>
      <c r="M118" s="235"/>
      <c r="N118" s="236"/>
      <c r="O118" s="236"/>
      <c r="P118" s="236"/>
      <c r="Q118" s="236"/>
      <c r="R118" s="236"/>
      <c r="S118" s="236"/>
      <c r="T118" s="236"/>
      <c r="U118" s="237"/>
      <c r="V118" s="13"/>
      <c r="W118" s="13"/>
      <c r="X118" s="13"/>
      <c r="Y118" s="13"/>
      <c r="Z118" s="13"/>
      <c r="AA118" s="13"/>
      <c r="AB118" s="13"/>
      <c r="AC118" s="13"/>
      <c r="AD118" s="13"/>
      <c r="AE118" s="13"/>
      <c r="AT118" s="238" t="s">
        <v>222</v>
      </c>
      <c r="AU118" s="238" t="s">
        <v>87</v>
      </c>
      <c r="AV118" s="13" t="s">
        <v>217</v>
      </c>
      <c r="AW118" s="13" t="s">
        <v>41</v>
      </c>
      <c r="AX118" s="13" t="s">
        <v>87</v>
      </c>
      <c r="AY118" s="238" t="s">
        <v>218</v>
      </c>
    </row>
    <row r="119" s="2" customFormat="1" ht="16.5" customHeight="1">
      <c r="A119" s="40"/>
      <c r="B119" s="41"/>
      <c r="C119" s="250" t="s">
        <v>254</v>
      </c>
      <c r="D119" s="250" t="s">
        <v>313</v>
      </c>
      <c r="E119" s="251" t="s">
        <v>948</v>
      </c>
      <c r="F119" s="252" t="s">
        <v>949</v>
      </c>
      <c r="G119" s="253" t="s">
        <v>179</v>
      </c>
      <c r="H119" s="254">
        <v>2.6779999999999999</v>
      </c>
      <c r="I119" s="255"/>
      <c r="J119" s="256">
        <f>ROUND(I119*H119,2)</f>
        <v>0</v>
      </c>
      <c r="K119" s="252" t="s">
        <v>216</v>
      </c>
      <c r="L119" s="257"/>
      <c r="M119" s="258" t="s">
        <v>39</v>
      </c>
      <c r="N119" s="259" t="s">
        <v>53</v>
      </c>
      <c r="O119" s="87"/>
      <c r="P119" s="208">
        <f>O119*H119</f>
        <v>0</v>
      </c>
      <c r="Q119" s="208">
        <v>1</v>
      </c>
      <c r="R119" s="208">
        <f>Q119*H119</f>
        <v>2.6779999999999999</v>
      </c>
      <c r="S119" s="208">
        <v>0</v>
      </c>
      <c r="T119" s="208">
        <f>S119*H119</f>
        <v>0</v>
      </c>
      <c r="U119" s="209" t="s">
        <v>39</v>
      </c>
      <c r="V119" s="40"/>
      <c r="W119" s="40"/>
      <c r="X119" s="40"/>
      <c r="Y119" s="40"/>
      <c r="Z119" s="40"/>
      <c r="AA119" s="40"/>
      <c r="AB119" s="40"/>
      <c r="AC119" s="40"/>
      <c r="AD119" s="40"/>
      <c r="AE119" s="40"/>
      <c r="AR119" s="210" t="s">
        <v>219</v>
      </c>
      <c r="AT119" s="210" t="s">
        <v>313</v>
      </c>
      <c r="AU119" s="210" t="s">
        <v>87</v>
      </c>
      <c r="AY119" s="18" t="s">
        <v>218</v>
      </c>
      <c r="BE119" s="211">
        <f>IF(N119="základní",J119,0)</f>
        <v>0</v>
      </c>
      <c r="BF119" s="211">
        <f>IF(N119="snížená",J119,0)</f>
        <v>0</v>
      </c>
      <c r="BG119" s="211">
        <f>IF(N119="zákl. přenesená",J119,0)</f>
        <v>0</v>
      </c>
      <c r="BH119" s="211">
        <f>IF(N119="sníž. přenesená",J119,0)</f>
        <v>0</v>
      </c>
      <c r="BI119" s="211">
        <f>IF(N119="nulová",J119,0)</f>
        <v>0</v>
      </c>
      <c r="BJ119" s="18" t="s">
        <v>217</v>
      </c>
      <c r="BK119" s="211">
        <f>ROUND(I119*H119,2)</f>
        <v>0</v>
      </c>
      <c r="BL119" s="18" t="s">
        <v>217</v>
      </c>
      <c r="BM119" s="210" t="s">
        <v>1218</v>
      </c>
    </row>
    <row r="120" s="2" customFormat="1">
      <c r="A120" s="40"/>
      <c r="B120" s="41"/>
      <c r="C120" s="42"/>
      <c r="D120" s="212" t="s">
        <v>220</v>
      </c>
      <c r="E120" s="42"/>
      <c r="F120" s="213" t="s">
        <v>949</v>
      </c>
      <c r="G120" s="42"/>
      <c r="H120" s="42"/>
      <c r="I120" s="214"/>
      <c r="J120" s="42"/>
      <c r="K120" s="42"/>
      <c r="L120" s="46"/>
      <c r="M120" s="215"/>
      <c r="N120" s="216"/>
      <c r="O120" s="87"/>
      <c r="P120" s="87"/>
      <c r="Q120" s="87"/>
      <c r="R120" s="87"/>
      <c r="S120" s="87"/>
      <c r="T120" s="87"/>
      <c r="U120" s="88"/>
      <c r="V120" s="40"/>
      <c r="W120" s="40"/>
      <c r="X120" s="40"/>
      <c r="Y120" s="40"/>
      <c r="Z120" s="40"/>
      <c r="AA120" s="40"/>
      <c r="AB120" s="40"/>
      <c r="AC120" s="40"/>
      <c r="AD120" s="40"/>
      <c r="AE120" s="40"/>
      <c r="AT120" s="18" t="s">
        <v>220</v>
      </c>
      <c r="AU120" s="18" t="s">
        <v>87</v>
      </c>
    </row>
    <row r="121" s="12" customFormat="1">
      <c r="A121" s="12"/>
      <c r="B121" s="217"/>
      <c r="C121" s="218"/>
      <c r="D121" s="212" t="s">
        <v>222</v>
      </c>
      <c r="E121" s="219" t="s">
        <v>39</v>
      </c>
      <c r="F121" s="220" t="s">
        <v>1219</v>
      </c>
      <c r="G121" s="218"/>
      <c r="H121" s="221">
        <v>2.6779999999999999</v>
      </c>
      <c r="I121" s="222"/>
      <c r="J121" s="218"/>
      <c r="K121" s="218"/>
      <c r="L121" s="223"/>
      <c r="M121" s="224"/>
      <c r="N121" s="225"/>
      <c r="O121" s="225"/>
      <c r="P121" s="225"/>
      <c r="Q121" s="225"/>
      <c r="R121" s="225"/>
      <c r="S121" s="225"/>
      <c r="T121" s="225"/>
      <c r="U121" s="226"/>
      <c r="V121" s="12"/>
      <c r="W121" s="12"/>
      <c r="X121" s="12"/>
      <c r="Y121" s="12"/>
      <c r="Z121" s="12"/>
      <c r="AA121" s="12"/>
      <c r="AB121" s="12"/>
      <c r="AC121" s="12"/>
      <c r="AD121" s="12"/>
      <c r="AE121" s="12"/>
      <c r="AT121" s="227" t="s">
        <v>222</v>
      </c>
      <c r="AU121" s="227" t="s">
        <v>87</v>
      </c>
      <c r="AV121" s="12" t="s">
        <v>89</v>
      </c>
      <c r="AW121" s="12" t="s">
        <v>41</v>
      </c>
      <c r="AX121" s="12" t="s">
        <v>80</v>
      </c>
      <c r="AY121" s="227" t="s">
        <v>218</v>
      </c>
    </row>
    <row r="122" s="13" customFormat="1">
      <c r="A122" s="13"/>
      <c r="B122" s="228"/>
      <c r="C122" s="229"/>
      <c r="D122" s="212" t="s">
        <v>222</v>
      </c>
      <c r="E122" s="230" t="s">
        <v>1197</v>
      </c>
      <c r="F122" s="231" t="s">
        <v>224</v>
      </c>
      <c r="G122" s="229"/>
      <c r="H122" s="232">
        <v>2.6779999999999999</v>
      </c>
      <c r="I122" s="233"/>
      <c r="J122" s="229"/>
      <c r="K122" s="229"/>
      <c r="L122" s="234"/>
      <c r="M122" s="235"/>
      <c r="N122" s="236"/>
      <c r="O122" s="236"/>
      <c r="P122" s="236"/>
      <c r="Q122" s="236"/>
      <c r="R122" s="236"/>
      <c r="S122" s="236"/>
      <c r="T122" s="236"/>
      <c r="U122" s="237"/>
      <c r="V122" s="13"/>
      <c r="W122" s="13"/>
      <c r="X122" s="13"/>
      <c r="Y122" s="13"/>
      <c r="Z122" s="13"/>
      <c r="AA122" s="13"/>
      <c r="AB122" s="13"/>
      <c r="AC122" s="13"/>
      <c r="AD122" s="13"/>
      <c r="AE122" s="13"/>
      <c r="AT122" s="238" t="s">
        <v>222</v>
      </c>
      <c r="AU122" s="238" t="s">
        <v>87</v>
      </c>
      <c r="AV122" s="13" t="s">
        <v>217</v>
      </c>
      <c r="AW122" s="13" t="s">
        <v>41</v>
      </c>
      <c r="AX122" s="13" t="s">
        <v>87</v>
      </c>
      <c r="AY122" s="238" t="s">
        <v>218</v>
      </c>
    </row>
    <row r="123" s="2" customFormat="1">
      <c r="A123" s="40"/>
      <c r="B123" s="41"/>
      <c r="C123" s="199" t="s">
        <v>219</v>
      </c>
      <c r="D123" s="199" t="s">
        <v>212</v>
      </c>
      <c r="E123" s="200" t="s">
        <v>1220</v>
      </c>
      <c r="F123" s="201" t="s">
        <v>1221</v>
      </c>
      <c r="G123" s="202" t="s">
        <v>169</v>
      </c>
      <c r="H123" s="203">
        <v>0.0070000000000000001</v>
      </c>
      <c r="I123" s="204"/>
      <c r="J123" s="205">
        <f>ROUND(I123*H123,2)</f>
        <v>0</v>
      </c>
      <c r="K123" s="201" t="s">
        <v>216</v>
      </c>
      <c r="L123" s="46"/>
      <c r="M123" s="206" t="s">
        <v>39</v>
      </c>
      <c r="N123" s="207" t="s">
        <v>53</v>
      </c>
      <c r="O123" s="87"/>
      <c r="P123" s="208">
        <f>O123*H123</f>
        <v>0</v>
      </c>
      <c r="Q123" s="208">
        <v>0</v>
      </c>
      <c r="R123" s="208">
        <f>Q123*H123</f>
        <v>0</v>
      </c>
      <c r="S123" s="208">
        <v>0</v>
      </c>
      <c r="T123" s="208">
        <f>S123*H123</f>
        <v>0</v>
      </c>
      <c r="U123" s="209" t="s">
        <v>39</v>
      </c>
      <c r="V123" s="40"/>
      <c r="W123" s="40"/>
      <c r="X123" s="40"/>
      <c r="Y123" s="40"/>
      <c r="Z123" s="40"/>
      <c r="AA123" s="40"/>
      <c r="AB123" s="40"/>
      <c r="AC123" s="40"/>
      <c r="AD123" s="40"/>
      <c r="AE123" s="40"/>
      <c r="AR123" s="210" t="s">
        <v>217</v>
      </c>
      <c r="AT123" s="210" t="s">
        <v>212</v>
      </c>
      <c r="AU123" s="210" t="s">
        <v>87</v>
      </c>
      <c r="AY123" s="18" t="s">
        <v>218</v>
      </c>
      <c r="BE123" s="211">
        <f>IF(N123="základní",J123,0)</f>
        <v>0</v>
      </c>
      <c r="BF123" s="211">
        <f>IF(N123="snížená",J123,0)</f>
        <v>0</v>
      </c>
      <c r="BG123" s="211">
        <f>IF(N123="zákl. přenesená",J123,0)</f>
        <v>0</v>
      </c>
      <c r="BH123" s="211">
        <f>IF(N123="sníž. přenesená",J123,0)</f>
        <v>0</v>
      </c>
      <c r="BI123" s="211">
        <f>IF(N123="nulová",J123,0)</f>
        <v>0</v>
      </c>
      <c r="BJ123" s="18" t="s">
        <v>217</v>
      </c>
      <c r="BK123" s="211">
        <f>ROUND(I123*H123,2)</f>
        <v>0</v>
      </c>
      <c r="BL123" s="18" t="s">
        <v>217</v>
      </c>
      <c r="BM123" s="210" t="s">
        <v>1222</v>
      </c>
    </row>
    <row r="124" s="2" customFormat="1">
      <c r="A124" s="40"/>
      <c r="B124" s="41"/>
      <c r="C124" s="42"/>
      <c r="D124" s="212" t="s">
        <v>220</v>
      </c>
      <c r="E124" s="42"/>
      <c r="F124" s="213" t="s">
        <v>1223</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220</v>
      </c>
      <c r="AU124" s="18" t="s">
        <v>87</v>
      </c>
    </row>
    <row r="125" s="12" customFormat="1">
      <c r="A125" s="12"/>
      <c r="B125" s="217"/>
      <c r="C125" s="218"/>
      <c r="D125" s="212" t="s">
        <v>222</v>
      </c>
      <c r="E125" s="219" t="s">
        <v>39</v>
      </c>
      <c r="F125" s="220" t="s">
        <v>1224</v>
      </c>
      <c r="G125" s="218"/>
      <c r="H125" s="221">
        <v>0.0070000000000000001</v>
      </c>
      <c r="I125" s="222"/>
      <c r="J125" s="218"/>
      <c r="K125" s="218"/>
      <c r="L125" s="223"/>
      <c r="M125" s="224"/>
      <c r="N125" s="225"/>
      <c r="O125" s="225"/>
      <c r="P125" s="225"/>
      <c r="Q125" s="225"/>
      <c r="R125" s="225"/>
      <c r="S125" s="225"/>
      <c r="T125" s="225"/>
      <c r="U125" s="226"/>
      <c r="V125" s="12"/>
      <c r="W125" s="12"/>
      <c r="X125" s="12"/>
      <c r="Y125" s="12"/>
      <c r="Z125" s="12"/>
      <c r="AA125" s="12"/>
      <c r="AB125" s="12"/>
      <c r="AC125" s="12"/>
      <c r="AD125" s="12"/>
      <c r="AE125" s="12"/>
      <c r="AT125" s="227" t="s">
        <v>222</v>
      </c>
      <c r="AU125" s="227" t="s">
        <v>87</v>
      </c>
      <c r="AV125" s="12" t="s">
        <v>89</v>
      </c>
      <c r="AW125" s="12" t="s">
        <v>41</v>
      </c>
      <c r="AX125" s="12" t="s">
        <v>80</v>
      </c>
      <c r="AY125" s="227" t="s">
        <v>218</v>
      </c>
    </row>
    <row r="126" s="13" customFormat="1">
      <c r="A126" s="13"/>
      <c r="B126" s="228"/>
      <c r="C126" s="229"/>
      <c r="D126" s="212" t="s">
        <v>222</v>
      </c>
      <c r="E126" s="230" t="s">
        <v>39</v>
      </c>
      <c r="F126" s="231" t="s">
        <v>224</v>
      </c>
      <c r="G126" s="229"/>
      <c r="H126" s="232">
        <v>0.0070000000000000001</v>
      </c>
      <c r="I126" s="233"/>
      <c r="J126" s="229"/>
      <c r="K126" s="229"/>
      <c r="L126" s="234"/>
      <c r="M126" s="235"/>
      <c r="N126" s="236"/>
      <c r="O126" s="236"/>
      <c r="P126" s="236"/>
      <c r="Q126" s="236"/>
      <c r="R126" s="236"/>
      <c r="S126" s="236"/>
      <c r="T126" s="236"/>
      <c r="U126" s="237"/>
      <c r="V126" s="13"/>
      <c r="W126" s="13"/>
      <c r="X126" s="13"/>
      <c r="Y126" s="13"/>
      <c r="Z126" s="13"/>
      <c r="AA126" s="13"/>
      <c r="AB126" s="13"/>
      <c r="AC126" s="13"/>
      <c r="AD126" s="13"/>
      <c r="AE126" s="13"/>
      <c r="AT126" s="238" t="s">
        <v>222</v>
      </c>
      <c r="AU126" s="238" t="s">
        <v>87</v>
      </c>
      <c r="AV126" s="13" t="s">
        <v>217</v>
      </c>
      <c r="AW126" s="13" t="s">
        <v>41</v>
      </c>
      <c r="AX126" s="13" t="s">
        <v>87</v>
      </c>
      <c r="AY126" s="238" t="s">
        <v>218</v>
      </c>
    </row>
    <row r="127" s="2" customFormat="1">
      <c r="A127" s="40"/>
      <c r="B127" s="41"/>
      <c r="C127" s="199" t="s">
        <v>266</v>
      </c>
      <c r="D127" s="199" t="s">
        <v>212</v>
      </c>
      <c r="E127" s="200" t="s">
        <v>1225</v>
      </c>
      <c r="F127" s="201" t="s">
        <v>1226</v>
      </c>
      <c r="G127" s="202" t="s">
        <v>169</v>
      </c>
      <c r="H127" s="203">
        <v>0.040000000000000001</v>
      </c>
      <c r="I127" s="204"/>
      <c r="J127" s="205">
        <f>ROUND(I127*H127,2)</f>
        <v>0</v>
      </c>
      <c r="K127" s="201" t="s">
        <v>216</v>
      </c>
      <c r="L127" s="46"/>
      <c r="M127" s="206" t="s">
        <v>39</v>
      </c>
      <c r="N127" s="207" t="s">
        <v>53</v>
      </c>
      <c r="O127" s="87"/>
      <c r="P127" s="208">
        <f>O127*H127</f>
        <v>0</v>
      </c>
      <c r="Q127" s="208">
        <v>0</v>
      </c>
      <c r="R127" s="208">
        <f>Q127*H127</f>
        <v>0</v>
      </c>
      <c r="S127" s="208">
        <v>0</v>
      </c>
      <c r="T127" s="208">
        <f>S127*H127</f>
        <v>0</v>
      </c>
      <c r="U127" s="209" t="s">
        <v>39</v>
      </c>
      <c r="V127" s="40"/>
      <c r="W127" s="40"/>
      <c r="X127" s="40"/>
      <c r="Y127" s="40"/>
      <c r="Z127" s="40"/>
      <c r="AA127" s="40"/>
      <c r="AB127" s="40"/>
      <c r="AC127" s="40"/>
      <c r="AD127" s="40"/>
      <c r="AE127" s="40"/>
      <c r="AR127" s="210" t="s">
        <v>217</v>
      </c>
      <c r="AT127" s="210" t="s">
        <v>212</v>
      </c>
      <c r="AU127" s="210" t="s">
        <v>87</v>
      </c>
      <c r="AY127" s="18" t="s">
        <v>218</v>
      </c>
      <c r="BE127" s="211">
        <f>IF(N127="základní",J127,0)</f>
        <v>0</v>
      </c>
      <c r="BF127" s="211">
        <f>IF(N127="snížená",J127,0)</f>
        <v>0</v>
      </c>
      <c r="BG127" s="211">
        <f>IF(N127="zákl. přenesená",J127,0)</f>
        <v>0</v>
      </c>
      <c r="BH127" s="211">
        <f>IF(N127="sníž. přenesená",J127,0)</f>
        <v>0</v>
      </c>
      <c r="BI127" s="211">
        <f>IF(N127="nulová",J127,0)</f>
        <v>0</v>
      </c>
      <c r="BJ127" s="18" t="s">
        <v>217</v>
      </c>
      <c r="BK127" s="211">
        <f>ROUND(I127*H127,2)</f>
        <v>0</v>
      </c>
      <c r="BL127" s="18" t="s">
        <v>217</v>
      </c>
      <c r="BM127" s="210" t="s">
        <v>1227</v>
      </c>
    </row>
    <row r="128" s="2" customFormat="1">
      <c r="A128" s="40"/>
      <c r="B128" s="41"/>
      <c r="C128" s="42"/>
      <c r="D128" s="212" t="s">
        <v>220</v>
      </c>
      <c r="E128" s="42"/>
      <c r="F128" s="213" t="s">
        <v>1228</v>
      </c>
      <c r="G128" s="42"/>
      <c r="H128" s="42"/>
      <c r="I128" s="214"/>
      <c r="J128" s="42"/>
      <c r="K128" s="42"/>
      <c r="L128" s="46"/>
      <c r="M128" s="215"/>
      <c r="N128" s="216"/>
      <c r="O128" s="87"/>
      <c r="P128" s="87"/>
      <c r="Q128" s="87"/>
      <c r="R128" s="87"/>
      <c r="S128" s="87"/>
      <c r="T128" s="87"/>
      <c r="U128" s="88"/>
      <c r="V128" s="40"/>
      <c r="W128" s="40"/>
      <c r="X128" s="40"/>
      <c r="Y128" s="40"/>
      <c r="Z128" s="40"/>
      <c r="AA128" s="40"/>
      <c r="AB128" s="40"/>
      <c r="AC128" s="40"/>
      <c r="AD128" s="40"/>
      <c r="AE128" s="40"/>
      <c r="AT128" s="18" t="s">
        <v>220</v>
      </c>
      <c r="AU128" s="18" t="s">
        <v>87</v>
      </c>
    </row>
    <row r="129" s="12" customFormat="1">
      <c r="A129" s="12"/>
      <c r="B129" s="217"/>
      <c r="C129" s="218"/>
      <c r="D129" s="212" t="s">
        <v>222</v>
      </c>
      <c r="E129" s="219" t="s">
        <v>39</v>
      </c>
      <c r="F129" s="220" t="s">
        <v>1229</v>
      </c>
      <c r="G129" s="218"/>
      <c r="H129" s="221">
        <v>0.040000000000000001</v>
      </c>
      <c r="I129" s="222"/>
      <c r="J129" s="218"/>
      <c r="K129" s="218"/>
      <c r="L129" s="223"/>
      <c r="M129" s="224"/>
      <c r="N129" s="225"/>
      <c r="O129" s="225"/>
      <c r="P129" s="225"/>
      <c r="Q129" s="225"/>
      <c r="R129" s="225"/>
      <c r="S129" s="225"/>
      <c r="T129" s="225"/>
      <c r="U129" s="226"/>
      <c r="V129" s="12"/>
      <c r="W129" s="12"/>
      <c r="X129" s="12"/>
      <c r="Y129" s="12"/>
      <c r="Z129" s="12"/>
      <c r="AA129" s="12"/>
      <c r="AB129" s="12"/>
      <c r="AC129" s="12"/>
      <c r="AD129" s="12"/>
      <c r="AE129" s="12"/>
      <c r="AT129" s="227" t="s">
        <v>222</v>
      </c>
      <c r="AU129" s="227" t="s">
        <v>87</v>
      </c>
      <c r="AV129" s="12" t="s">
        <v>89</v>
      </c>
      <c r="AW129" s="12" t="s">
        <v>41</v>
      </c>
      <c r="AX129" s="12" t="s">
        <v>80</v>
      </c>
      <c r="AY129" s="227" t="s">
        <v>218</v>
      </c>
    </row>
    <row r="130" s="13" customFormat="1">
      <c r="A130" s="13"/>
      <c r="B130" s="228"/>
      <c r="C130" s="229"/>
      <c r="D130" s="212" t="s">
        <v>222</v>
      </c>
      <c r="E130" s="230" t="s">
        <v>39</v>
      </c>
      <c r="F130" s="231" t="s">
        <v>224</v>
      </c>
      <c r="G130" s="229"/>
      <c r="H130" s="232">
        <v>0.040000000000000001</v>
      </c>
      <c r="I130" s="233"/>
      <c r="J130" s="229"/>
      <c r="K130" s="229"/>
      <c r="L130" s="234"/>
      <c r="M130" s="235"/>
      <c r="N130" s="236"/>
      <c r="O130" s="236"/>
      <c r="P130" s="236"/>
      <c r="Q130" s="236"/>
      <c r="R130" s="236"/>
      <c r="S130" s="236"/>
      <c r="T130" s="236"/>
      <c r="U130" s="237"/>
      <c r="V130" s="13"/>
      <c r="W130" s="13"/>
      <c r="X130" s="13"/>
      <c r="Y130" s="13"/>
      <c r="Z130" s="13"/>
      <c r="AA130" s="13"/>
      <c r="AB130" s="13"/>
      <c r="AC130" s="13"/>
      <c r="AD130" s="13"/>
      <c r="AE130" s="13"/>
      <c r="AT130" s="238" t="s">
        <v>222</v>
      </c>
      <c r="AU130" s="238" t="s">
        <v>87</v>
      </c>
      <c r="AV130" s="13" t="s">
        <v>217</v>
      </c>
      <c r="AW130" s="13" t="s">
        <v>41</v>
      </c>
      <c r="AX130" s="13" t="s">
        <v>87</v>
      </c>
      <c r="AY130" s="238" t="s">
        <v>218</v>
      </c>
    </row>
    <row r="131" s="2" customFormat="1" ht="16.5" customHeight="1">
      <c r="A131" s="40"/>
      <c r="B131" s="41"/>
      <c r="C131" s="199" t="s">
        <v>227</v>
      </c>
      <c r="D131" s="199" t="s">
        <v>212</v>
      </c>
      <c r="E131" s="200" t="s">
        <v>972</v>
      </c>
      <c r="F131" s="201" t="s">
        <v>973</v>
      </c>
      <c r="G131" s="202" t="s">
        <v>273</v>
      </c>
      <c r="H131" s="203">
        <v>7</v>
      </c>
      <c r="I131" s="204"/>
      <c r="J131" s="205">
        <f>ROUND(I131*H131,2)</f>
        <v>0</v>
      </c>
      <c r="K131" s="201" t="s">
        <v>216</v>
      </c>
      <c r="L131" s="46"/>
      <c r="M131" s="206" t="s">
        <v>39</v>
      </c>
      <c r="N131" s="207" t="s">
        <v>53</v>
      </c>
      <c r="O131" s="87"/>
      <c r="P131" s="208">
        <f>O131*H131</f>
        <v>0</v>
      </c>
      <c r="Q131" s="208">
        <v>0</v>
      </c>
      <c r="R131" s="208">
        <f>Q131*H131</f>
        <v>0</v>
      </c>
      <c r="S131" s="208">
        <v>0</v>
      </c>
      <c r="T131" s="208">
        <f>S131*H131</f>
        <v>0</v>
      </c>
      <c r="U131" s="209" t="s">
        <v>39</v>
      </c>
      <c r="V131" s="40"/>
      <c r="W131" s="40"/>
      <c r="X131" s="40"/>
      <c r="Y131" s="40"/>
      <c r="Z131" s="40"/>
      <c r="AA131" s="40"/>
      <c r="AB131" s="40"/>
      <c r="AC131" s="40"/>
      <c r="AD131" s="40"/>
      <c r="AE131" s="40"/>
      <c r="AR131" s="210" t="s">
        <v>217</v>
      </c>
      <c r="AT131" s="210" t="s">
        <v>212</v>
      </c>
      <c r="AU131" s="210" t="s">
        <v>87</v>
      </c>
      <c r="AY131" s="18" t="s">
        <v>218</v>
      </c>
      <c r="BE131" s="211">
        <f>IF(N131="základní",J131,0)</f>
        <v>0</v>
      </c>
      <c r="BF131" s="211">
        <f>IF(N131="snížená",J131,0)</f>
        <v>0</v>
      </c>
      <c r="BG131" s="211">
        <f>IF(N131="zákl. přenesená",J131,0)</f>
        <v>0</v>
      </c>
      <c r="BH131" s="211">
        <f>IF(N131="sníž. přenesená",J131,0)</f>
        <v>0</v>
      </c>
      <c r="BI131" s="211">
        <f>IF(N131="nulová",J131,0)</f>
        <v>0</v>
      </c>
      <c r="BJ131" s="18" t="s">
        <v>217</v>
      </c>
      <c r="BK131" s="211">
        <f>ROUND(I131*H131,2)</f>
        <v>0</v>
      </c>
      <c r="BL131" s="18" t="s">
        <v>217</v>
      </c>
      <c r="BM131" s="210" t="s">
        <v>1230</v>
      </c>
    </row>
    <row r="132" s="2" customFormat="1">
      <c r="A132" s="40"/>
      <c r="B132" s="41"/>
      <c r="C132" s="42"/>
      <c r="D132" s="212" t="s">
        <v>220</v>
      </c>
      <c r="E132" s="42"/>
      <c r="F132" s="213" t="s">
        <v>975</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220</v>
      </c>
      <c r="AU132" s="18" t="s">
        <v>87</v>
      </c>
    </row>
    <row r="133" s="12" customFormat="1">
      <c r="A133" s="12"/>
      <c r="B133" s="217"/>
      <c r="C133" s="218"/>
      <c r="D133" s="212" t="s">
        <v>222</v>
      </c>
      <c r="E133" s="219" t="s">
        <v>39</v>
      </c>
      <c r="F133" s="220" t="s">
        <v>1231</v>
      </c>
      <c r="G133" s="218"/>
      <c r="H133" s="221">
        <v>7</v>
      </c>
      <c r="I133" s="222"/>
      <c r="J133" s="218"/>
      <c r="K133" s="218"/>
      <c r="L133" s="223"/>
      <c r="M133" s="224"/>
      <c r="N133" s="225"/>
      <c r="O133" s="225"/>
      <c r="P133" s="225"/>
      <c r="Q133" s="225"/>
      <c r="R133" s="225"/>
      <c r="S133" s="225"/>
      <c r="T133" s="225"/>
      <c r="U133" s="226"/>
      <c r="V133" s="12"/>
      <c r="W133" s="12"/>
      <c r="X133" s="12"/>
      <c r="Y133" s="12"/>
      <c r="Z133" s="12"/>
      <c r="AA133" s="12"/>
      <c r="AB133" s="12"/>
      <c r="AC133" s="12"/>
      <c r="AD133" s="12"/>
      <c r="AE133" s="12"/>
      <c r="AT133" s="227" t="s">
        <v>222</v>
      </c>
      <c r="AU133" s="227" t="s">
        <v>87</v>
      </c>
      <c r="AV133" s="12" t="s">
        <v>89</v>
      </c>
      <c r="AW133" s="12" t="s">
        <v>41</v>
      </c>
      <c r="AX133" s="12" t="s">
        <v>80</v>
      </c>
      <c r="AY133" s="227" t="s">
        <v>218</v>
      </c>
    </row>
    <row r="134" s="13" customFormat="1">
      <c r="A134" s="13"/>
      <c r="B134" s="228"/>
      <c r="C134" s="229"/>
      <c r="D134" s="212" t="s">
        <v>222</v>
      </c>
      <c r="E134" s="230" t="s">
        <v>39</v>
      </c>
      <c r="F134" s="231" t="s">
        <v>224</v>
      </c>
      <c r="G134" s="229"/>
      <c r="H134" s="232">
        <v>7</v>
      </c>
      <c r="I134" s="233"/>
      <c r="J134" s="229"/>
      <c r="K134" s="229"/>
      <c r="L134" s="234"/>
      <c r="M134" s="235"/>
      <c r="N134" s="236"/>
      <c r="O134" s="236"/>
      <c r="P134" s="236"/>
      <c r="Q134" s="236"/>
      <c r="R134" s="236"/>
      <c r="S134" s="236"/>
      <c r="T134" s="236"/>
      <c r="U134" s="237"/>
      <c r="V134" s="13"/>
      <c r="W134" s="13"/>
      <c r="X134" s="13"/>
      <c r="Y134" s="13"/>
      <c r="Z134" s="13"/>
      <c r="AA134" s="13"/>
      <c r="AB134" s="13"/>
      <c r="AC134" s="13"/>
      <c r="AD134" s="13"/>
      <c r="AE134" s="13"/>
      <c r="AT134" s="238" t="s">
        <v>222</v>
      </c>
      <c r="AU134" s="238" t="s">
        <v>87</v>
      </c>
      <c r="AV134" s="13" t="s">
        <v>217</v>
      </c>
      <c r="AW134" s="13" t="s">
        <v>41</v>
      </c>
      <c r="AX134" s="13" t="s">
        <v>87</v>
      </c>
      <c r="AY134" s="238" t="s">
        <v>218</v>
      </c>
    </row>
    <row r="135" s="2" customFormat="1">
      <c r="A135" s="40"/>
      <c r="B135" s="41"/>
      <c r="C135" s="250" t="s">
        <v>278</v>
      </c>
      <c r="D135" s="250" t="s">
        <v>313</v>
      </c>
      <c r="E135" s="251" t="s">
        <v>977</v>
      </c>
      <c r="F135" s="252" t="s">
        <v>978</v>
      </c>
      <c r="G135" s="253" t="s">
        <v>239</v>
      </c>
      <c r="H135" s="254">
        <v>2</v>
      </c>
      <c r="I135" s="255"/>
      <c r="J135" s="256">
        <f>ROUND(I135*H135,2)</f>
        <v>0</v>
      </c>
      <c r="K135" s="252" t="s">
        <v>216</v>
      </c>
      <c r="L135" s="257"/>
      <c r="M135" s="258" t="s">
        <v>39</v>
      </c>
      <c r="N135" s="259" t="s">
        <v>53</v>
      </c>
      <c r="O135" s="87"/>
      <c r="P135" s="208">
        <f>O135*H135</f>
        <v>0</v>
      </c>
      <c r="Q135" s="208">
        <v>0.25081999999999999</v>
      </c>
      <c r="R135" s="208">
        <f>Q135*H135</f>
        <v>0.50163999999999997</v>
      </c>
      <c r="S135" s="208">
        <v>0</v>
      </c>
      <c r="T135" s="208">
        <f>S135*H135</f>
        <v>0</v>
      </c>
      <c r="U135" s="209" t="s">
        <v>39</v>
      </c>
      <c r="V135" s="40"/>
      <c r="W135" s="40"/>
      <c r="X135" s="40"/>
      <c r="Y135" s="40"/>
      <c r="Z135" s="40"/>
      <c r="AA135" s="40"/>
      <c r="AB135" s="40"/>
      <c r="AC135" s="40"/>
      <c r="AD135" s="40"/>
      <c r="AE135" s="40"/>
      <c r="AR135" s="210" t="s">
        <v>219</v>
      </c>
      <c r="AT135" s="210" t="s">
        <v>313</v>
      </c>
      <c r="AU135" s="210" t="s">
        <v>87</v>
      </c>
      <c r="AY135" s="18" t="s">
        <v>218</v>
      </c>
      <c r="BE135" s="211">
        <f>IF(N135="základní",J135,0)</f>
        <v>0</v>
      </c>
      <c r="BF135" s="211">
        <f>IF(N135="snížená",J135,0)</f>
        <v>0</v>
      </c>
      <c r="BG135" s="211">
        <f>IF(N135="zákl. přenesená",J135,0)</f>
        <v>0</v>
      </c>
      <c r="BH135" s="211">
        <f>IF(N135="sníž. přenesená",J135,0)</f>
        <v>0</v>
      </c>
      <c r="BI135" s="211">
        <f>IF(N135="nulová",J135,0)</f>
        <v>0</v>
      </c>
      <c r="BJ135" s="18" t="s">
        <v>217</v>
      </c>
      <c r="BK135" s="211">
        <f>ROUND(I135*H135,2)</f>
        <v>0</v>
      </c>
      <c r="BL135" s="18" t="s">
        <v>217</v>
      </c>
      <c r="BM135" s="210" t="s">
        <v>1232</v>
      </c>
    </row>
    <row r="136" s="2" customFormat="1">
      <c r="A136" s="40"/>
      <c r="B136" s="41"/>
      <c r="C136" s="42"/>
      <c r="D136" s="212" t="s">
        <v>220</v>
      </c>
      <c r="E136" s="42"/>
      <c r="F136" s="213" t="s">
        <v>978</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220</v>
      </c>
      <c r="AU136" s="18" t="s">
        <v>87</v>
      </c>
    </row>
    <row r="137" s="12" customFormat="1">
      <c r="A137" s="12"/>
      <c r="B137" s="217"/>
      <c r="C137" s="218"/>
      <c r="D137" s="212" t="s">
        <v>222</v>
      </c>
      <c r="E137" s="219" t="s">
        <v>39</v>
      </c>
      <c r="F137" s="220" t="s">
        <v>1233</v>
      </c>
      <c r="G137" s="218"/>
      <c r="H137" s="221">
        <v>2</v>
      </c>
      <c r="I137" s="222"/>
      <c r="J137" s="218"/>
      <c r="K137" s="218"/>
      <c r="L137" s="223"/>
      <c r="M137" s="224"/>
      <c r="N137" s="225"/>
      <c r="O137" s="225"/>
      <c r="P137" s="225"/>
      <c r="Q137" s="225"/>
      <c r="R137" s="225"/>
      <c r="S137" s="225"/>
      <c r="T137" s="225"/>
      <c r="U137" s="226"/>
      <c r="V137" s="12"/>
      <c r="W137" s="12"/>
      <c r="X137" s="12"/>
      <c r="Y137" s="12"/>
      <c r="Z137" s="12"/>
      <c r="AA137" s="12"/>
      <c r="AB137" s="12"/>
      <c r="AC137" s="12"/>
      <c r="AD137" s="12"/>
      <c r="AE137" s="12"/>
      <c r="AT137" s="227" t="s">
        <v>222</v>
      </c>
      <c r="AU137" s="227" t="s">
        <v>87</v>
      </c>
      <c r="AV137" s="12" t="s">
        <v>89</v>
      </c>
      <c r="AW137" s="12" t="s">
        <v>41</v>
      </c>
      <c r="AX137" s="12" t="s">
        <v>80</v>
      </c>
      <c r="AY137" s="227" t="s">
        <v>218</v>
      </c>
    </row>
    <row r="138" s="13" customFormat="1">
      <c r="A138" s="13"/>
      <c r="B138" s="228"/>
      <c r="C138" s="229"/>
      <c r="D138" s="212" t="s">
        <v>222</v>
      </c>
      <c r="E138" s="230" t="s">
        <v>39</v>
      </c>
      <c r="F138" s="231" t="s">
        <v>224</v>
      </c>
      <c r="G138" s="229"/>
      <c r="H138" s="232">
        <v>2</v>
      </c>
      <c r="I138" s="233"/>
      <c r="J138" s="229"/>
      <c r="K138" s="229"/>
      <c r="L138" s="234"/>
      <c r="M138" s="235"/>
      <c r="N138" s="236"/>
      <c r="O138" s="236"/>
      <c r="P138" s="236"/>
      <c r="Q138" s="236"/>
      <c r="R138" s="236"/>
      <c r="S138" s="236"/>
      <c r="T138" s="236"/>
      <c r="U138" s="237"/>
      <c r="V138" s="13"/>
      <c r="W138" s="13"/>
      <c r="X138" s="13"/>
      <c r="Y138" s="13"/>
      <c r="Z138" s="13"/>
      <c r="AA138" s="13"/>
      <c r="AB138" s="13"/>
      <c r="AC138" s="13"/>
      <c r="AD138" s="13"/>
      <c r="AE138" s="13"/>
      <c r="AT138" s="238" t="s">
        <v>222</v>
      </c>
      <c r="AU138" s="238" t="s">
        <v>87</v>
      </c>
      <c r="AV138" s="13" t="s">
        <v>217</v>
      </c>
      <c r="AW138" s="13" t="s">
        <v>41</v>
      </c>
      <c r="AX138" s="13" t="s">
        <v>87</v>
      </c>
      <c r="AY138" s="238" t="s">
        <v>218</v>
      </c>
    </row>
    <row r="139" s="2" customFormat="1" ht="16.5" customHeight="1">
      <c r="A139" s="40"/>
      <c r="B139" s="41"/>
      <c r="C139" s="199" t="s">
        <v>232</v>
      </c>
      <c r="D139" s="199" t="s">
        <v>212</v>
      </c>
      <c r="E139" s="200" t="s">
        <v>249</v>
      </c>
      <c r="F139" s="201" t="s">
        <v>250</v>
      </c>
      <c r="G139" s="202" t="s">
        <v>239</v>
      </c>
      <c r="H139" s="203">
        <v>10</v>
      </c>
      <c r="I139" s="204"/>
      <c r="J139" s="205">
        <f>ROUND(I139*H139,2)</f>
        <v>0</v>
      </c>
      <c r="K139" s="201" t="s">
        <v>216</v>
      </c>
      <c r="L139" s="46"/>
      <c r="M139" s="206" t="s">
        <v>39</v>
      </c>
      <c r="N139" s="207" t="s">
        <v>53</v>
      </c>
      <c r="O139" s="87"/>
      <c r="P139" s="208">
        <f>O139*H139</f>
        <v>0</v>
      </c>
      <c r="Q139" s="208">
        <v>0</v>
      </c>
      <c r="R139" s="208">
        <f>Q139*H139</f>
        <v>0</v>
      </c>
      <c r="S139" s="208">
        <v>0</v>
      </c>
      <c r="T139" s="208">
        <f>S139*H139</f>
        <v>0</v>
      </c>
      <c r="U139" s="209" t="s">
        <v>39</v>
      </c>
      <c r="V139" s="40"/>
      <c r="W139" s="40"/>
      <c r="X139" s="40"/>
      <c r="Y139" s="40"/>
      <c r="Z139" s="40"/>
      <c r="AA139" s="40"/>
      <c r="AB139" s="40"/>
      <c r="AC139" s="40"/>
      <c r="AD139" s="40"/>
      <c r="AE139" s="40"/>
      <c r="AR139" s="210" t="s">
        <v>217</v>
      </c>
      <c r="AT139" s="210" t="s">
        <v>212</v>
      </c>
      <c r="AU139" s="210" t="s">
        <v>87</v>
      </c>
      <c r="AY139" s="18" t="s">
        <v>218</v>
      </c>
      <c r="BE139" s="211">
        <f>IF(N139="základní",J139,0)</f>
        <v>0</v>
      </c>
      <c r="BF139" s="211">
        <f>IF(N139="snížená",J139,0)</f>
        <v>0</v>
      </c>
      <c r="BG139" s="211">
        <f>IF(N139="zákl. přenesená",J139,0)</f>
        <v>0</v>
      </c>
      <c r="BH139" s="211">
        <f>IF(N139="sníž. přenesená",J139,0)</f>
        <v>0</v>
      </c>
      <c r="BI139" s="211">
        <f>IF(N139="nulová",J139,0)</f>
        <v>0</v>
      </c>
      <c r="BJ139" s="18" t="s">
        <v>217</v>
      </c>
      <c r="BK139" s="211">
        <f>ROUND(I139*H139,2)</f>
        <v>0</v>
      </c>
      <c r="BL139" s="18" t="s">
        <v>217</v>
      </c>
      <c r="BM139" s="210" t="s">
        <v>1234</v>
      </c>
    </row>
    <row r="140" s="2" customFormat="1">
      <c r="A140" s="40"/>
      <c r="B140" s="41"/>
      <c r="C140" s="42"/>
      <c r="D140" s="212" t="s">
        <v>220</v>
      </c>
      <c r="E140" s="42"/>
      <c r="F140" s="213" t="s">
        <v>252</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220</v>
      </c>
      <c r="AU140" s="18" t="s">
        <v>87</v>
      </c>
    </row>
    <row r="141" s="2" customFormat="1" ht="16.5" customHeight="1">
      <c r="A141" s="40"/>
      <c r="B141" s="41"/>
      <c r="C141" s="199" t="s">
        <v>288</v>
      </c>
      <c r="D141" s="199" t="s">
        <v>212</v>
      </c>
      <c r="E141" s="200" t="s">
        <v>986</v>
      </c>
      <c r="F141" s="201" t="s">
        <v>987</v>
      </c>
      <c r="G141" s="202" t="s">
        <v>988</v>
      </c>
      <c r="H141" s="203">
        <v>4</v>
      </c>
      <c r="I141" s="204"/>
      <c r="J141" s="205">
        <f>ROUND(I141*H141,2)</f>
        <v>0</v>
      </c>
      <c r="K141" s="201" t="s">
        <v>216</v>
      </c>
      <c r="L141" s="46"/>
      <c r="M141" s="206" t="s">
        <v>39</v>
      </c>
      <c r="N141" s="207" t="s">
        <v>53</v>
      </c>
      <c r="O141" s="87"/>
      <c r="P141" s="208">
        <f>O141*H141</f>
        <v>0</v>
      </c>
      <c r="Q141" s="208">
        <v>0</v>
      </c>
      <c r="R141" s="208">
        <f>Q141*H141</f>
        <v>0</v>
      </c>
      <c r="S141" s="208">
        <v>0</v>
      </c>
      <c r="T141" s="208">
        <f>S141*H141</f>
        <v>0</v>
      </c>
      <c r="U141" s="209" t="s">
        <v>39</v>
      </c>
      <c r="V141" s="40"/>
      <c r="W141" s="40"/>
      <c r="X141" s="40"/>
      <c r="Y141" s="40"/>
      <c r="Z141" s="40"/>
      <c r="AA141" s="40"/>
      <c r="AB141" s="40"/>
      <c r="AC141" s="40"/>
      <c r="AD141" s="40"/>
      <c r="AE141" s="40"/>
      <c r="AR141" s="210" t="s">
        <v>217</v>
      </c>
      <c r="AT141" s="210" t="s">
        <v>212</v>
      </c>
      <c r="AU141" s="210" t="s">
        <v>87</v>
      </c>
      <c r="AY141" s="18" t="s">
        <v>218</v>
      </c>
      <c r="BE141" s="211">
        <f>IF(N141="základní",J141,0)</f>
        <v>0</v>
      </c>
      <c r="BF141" s="211">
        <f>IF(N141="snížená",J141,0)</f>
        <v>0</v>
      </c>
      <c r="BG141" s="211">
        <f>IF(N141="zákl. přenesená",J141,0)</f>
        <v>0</v>
      </c>
      <c r="BH141" s="211">
        <f>IF(N141="sníž. přenesená",J141,0)</f>
        <v>0</v>
      </c>
      <c r="BI141" s="211">
        <f>IF(N141="nulová",J141,0)</f>
        <v>0</v>
      </c>
      <c r="BJ141" s="18" t="s">
        <v>217</v>
      </c>
      <c r="BK141" s="211">
        <f>ROUND(I141*H141,2)</f>
        <v>0</v>
      </c>
      <c r="BL141" s="18" t="s">
        <v>217</v>
      </c>
      <c r="BM141" s="210" t="s">
        <v>1235</v>
      </c>
    </row>
    <row r="142" s="2" customFormat="1">
      <c r="A142" s="40"/>
      <c r="B142" s="41"/>
      <c r="C142" s="42"/>
      <c r="D142" s="212" t="s">
        <v>220</v>
      </c>
      <c r="E142" s="42"/>
      <c r="F142" s="213" t="s">
        <v>990</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220</v>
      </c>
      <c r="AU142" s="18" t="s">
        <v>87</v>
      </c>
    </row>
    <row r="143" s="12" customFormat="1">
      <c r="A143" s="12"/>
      <c r="B143" s="217"/>
      <c r="C143" s="218"/>
      <c r="D143" s="212" t="s">
        <v>222</v>
      </c>
      <c r="E143" s="219" t="s">
        <v>39</v>
      </c>
      <c r="F143" s="220" t="s">
        <v>1236</v>
      </c>
      <c r="G143" s="218"/>
      <c r="H143" s="221">
        <v>4</v>
      </c>
      <c r="I143" s="222"/>
      <c r="J143" s="218"/>
      <c r="K143" s="218"/>
      <c r="L143" s="223"/>
      <c r="M143" s="224"/>
      <c r="N143" s="225"/>
      <c r="O143" s="225"/>
      <c r="P143" s="225"/>
      <c r="Q143" s="225"/>
      <c r="R143" s="225"/>
      <c r="S143" s="225"/>
      <c r="T143" s="225"/>
      <c r="U143" s="226"/>
      <c r="V143" s="12"/>
      <c r="W143" s="12"/>
      <c r="X143" s="12"/>
      <c r="Y143" s="12"/>
      <c r="Z143" s="12"/>
      <c r="AA143" s="12"/>
      <c r="AB143" s="12"/>
      <c r="AC143" s="12"/>
      <c r="AD143" s="12"/>
      <c r="AE143" s="12"/>
      <c r="AT143" s="227" t="s">
        <v>222</v>
      </c>
      <c r="AU143" s="227" t="s">
        <v>87</v>
      </c>
      <c r="AV143" s="12" t="s">
        <v>89</v>
      </c>
      <c r="AW143" s="12" t="s">
        <v>41</v>
      </c>
      <c r="AX143" s="12" t="s">
        <v>80</v>
      </c>
      <c r="AY143" s="227" t="s">
        <v>218</v>
      </c>
    </row>
    <row r="144" s="13" customFormat="1">
      <c r="A144" s="13"/>
      <c r="B144" s="228"/>
      <c r="C144" s="229"/>
      <c r="D144" s="212" t="s">
        <v>222</v>
      </c>
      <c r="E144" s="230" t="s">
        <v>39</v>
      </c>
      <c r="F144" s="231" t="s">
        <v>224</v>
      </c>
      <c r="G144" s="229"/>
      <c r="H144" s="232">
        <v>4</v>
      </c>
      <c r="I144" s="233"/>
      <c r="J144" s="229"/>
      <c r="K144" s="229"/>
      <c r="L144" s="234"/>
      <c r="M144" s="235"/>
      <c r="N144" s="236"/>
      <c r="O144" s="236"/>
      <c r="P144" s="236"/>
      <c r="Q144" s="236"/>
      <c r="R144" s="236"/>
      <c r="S144" s="236"/>
      <c r="T144" s="236"/>
      <c r="U144" s="237"/>
      <c r="V144" s="13"/>
      <c r="W144" s="13"/>
      <c r="X144" s="13"/>
      <c r="Y144" s="13"/>
      <c r="Z144" s="13"/>
      <c r="AA144" s="13"/>
      <c r="AB144" s="13"/>
      <c r="AC144" s="13"/>
      <c r="AD144" s="13"/>
      <c r="AE144" s="13"/>
      <c r="AT144" s="238" t="s">
        <v>222</v>
      </c>
      <c r="AU144" s="238" t="s">
        <v>87</v>
      </c>
      <c r="AV144" s="13" t="s">
        <v>217</v>
      </c>
      <c r="AW144" s="13" t="s">
        <v>41</v>
      </c>
      <c r="AX144" s="13" t="s">
        <v>87</v>
      </c>
      <c r="AY144" s="238" t="s">
        <v>218</v>
      </c>
    </row>
    <row r="145" s="2" customFormat="1" ht="21.75" customHeight="1">
      <c r="A145" s="40"/>
      <c r="B145" s="41"/>
      <c r="C145" s="250" t="s">
        <v>240</v>
      </c>
      <c r="D145" s="250" t="s">
        <v>313</v>
      </c>
      <c r="E145" s="251" t="s">
        <v>991</v>
      </c>
      <c r="F145" s="252" t="s">
        <v>992</v>
      </c>
      <c r="G145" s="253" t="s">
        <v>239</v>
      </c>
      <c r="H145" s="254">
        <v>4</v>
      </c>
      <c r="I145" s="255"/>
      <c r="J145" s="256">
        <f>ROUND(I145*H145,2)</f>
        <v>0</v>
      </c>
      <c r="K145" s="252" t="s">
        <v>216</v>
      </c>
      <c r="L145" s="257"/>
      <c r="M145" s="258" t="s">
        <v>39</v>
      </c>
      <c r="N145" s="259" t="s">
        <v>53</v>
      </c>
      <c r="O145" s="87"/>
      <c r="P145" s="208">
        <f>O145*H145</f>
        <v>0</v>
      </c>
      <c r="Q145" s="208">
        <v>0</v>
      </c>
      <c r="R145" s="208">
        <f>Q145*H145</f>
        <v>0</v>
      </c>
      <c r="S145" s="208">
        <v>0</v>
      </c>
      <c r="T145" s="208">
        <f>S145*H145</f>
        <v>0</v>
      </c>
      <c r="U145" s="209" t="s">
        <v>39</v>
      </c>
      <c r="V145" s="40"/>
      <c r="W145" s="40"/>
      <c r="X145" s="40"/>
      <c r="Y145" s="40"/>
      <c r="Z145" s="40"/>
      <c r="AA145" s="40"/>
      <c r="AB145" s="40"/>
      <c r="AC145" s="40"/>
      <c r="AD145" s="40"/>
      <c r="AE145" s="40"/>
      <c r="AR145" s="210" t="s">
        <v>219</v>
      </c>
      <c r="AT145" s="210" t="s">
        <v>313</v>
      </c>
      <c r="AU145" s="210" t="s">
        <v>87</v>
      </c>
      <c r="AY145" s="18" t="s">
        <v>218</v>
      </c>
      <c r="BE145" s="211">
        <f>IF(N145="základní",J145,0)</f>
        <v>0</v>
      </c>
      <c r="BF145" s="211">
        <f>IF(N145="snížená",J145,0)</f>
        <v>0</v>
      </c>
      <c r="BG145" s="211">
        <f>IF(N145="zákl. přenesená",J145,0)</f>
        <v>0</v>
      </c>
      <c r="BH145" s="211">
        <f>IF(N145="sníž. přenesená",J145,0)</f>
        <v>0</v>
      </c>
      <c r="BI145" s="211">
        <f>IF(N145="nulová",J145,0)</f>
        <v>0</v>
      </c>
      <c r="BJ145" s="18" t="s">
        <v>217</v>
      </c>
      <c r="BK145" s="211">
        <f>ROUND(I145*H145,2)</f>
        <v>0</v>
      </c>
      <c r="BL145" s="18" t="s">
        <v>217</v>
      </c>
      <c r="BM145" s="210" t="s">
        <v>1237</v>
      </c>
    </row>
    <row r="146" s="2" customFormat="1">
      <c r="A146" s="40"/>
      <c r="B146" s="41"/>
      <c r="C146" s="42"/>
      <c r="D146" s="212" t="s">
        <v>220</v>
      </c>
      <c r="E146" s="42"/>
      <c r="F146" s="213" t="s">
        <v>992</v>
      </c>
      <c r="G146" s="42"/>
      <c r="H146" s="42"/>
      <c r="I146" s="214"/>
      <c r="J146" s="42"/>
      <c r="K146" s="42"/>
      <c r="L146" s="46"/>
      <c r="M146" s="215"/>
      <c r="N146" s="216"/>
      <c r="O146" s="87"/>
      <c r="P146" s="87"/>
      <c r="Q146" s="87"/>
      <c r="R146" s="87"/>
      <c r="S146" s="87"/>
      <c r="T146" s="87"/>
      <c r="U146" s="88"/>
      <c r="V146" s="40"/>
      <c r="W146" s="40"/>
      <c r="X146" s="40"/>
      <c r="Y146" s="40"/>
      <c r="Z146" s="40"/>
      <c r="AA146" s="40"/>
      <c r="AB146" s="40"/>
      <c r="AC146" s="40"/>
      <c r="AD146" s="40"/>
      <c r="AE146" s="40"/>
      <c r="AT146" s="18" t="s">
        <v>220</v>
      </c>
      <c r="AU146" s="18" t="s">
        <v>87</v>
      </c>
    </row>
    <row r="147" s="12" customFormat="1">
      <c r="A147" s="12"/>
      <c r="B147" s="217"/>
      <c r="C147" s="218"/>
      <c r="D147" s="212" t="s">
        <v>222</v>
      </c>
      <c r="E147" s="219" t="s">
        <v>39</v>
      </c>
      <c r="F147" s="220" t="s">
        <v>217</v>
      </c>
      <c r="G147" s="218"/>
      <c r="H147" s="221">
        <v>4</v>
      </c>
      <c r="I147" s="222"/>
      <c r="J147" s="218"/>
      <c r="K147" s="218"/>
      <c r="L147" s="223"/>
      <c r="M147" s="224"/>
      <c r="N147" s="225"/>
      <c r="O147" s="225"/>
      <c r="P147" s="225"/>
      <c r="Q147" s="225"/>
      <c r="R147" s="225"/>
      <c r="S147" s="225"/>
      <c r="T147" s="225"/>
      <c r="U147" s="226"/>
      <c r="V147" s="12"/>
      <c r="W147" s="12"/>
      <c r="X147" s="12"/>
      <c r="Y147" s="12"/>
      <c r="Z147" s="12"/>
      <c r="AA147" s="12"/>
      <c r="AB147" s="12"/>
      <c r="AC147" s="12"/>
      <c r="AD147" s="12"/>
      <c r="AE147" s="12"/>
      <c r="AT147" s="227" t="s">
        <v>222</v>
      </c>
      <c r="AU147" s="227" t="s">
        <v>87</v>
      </c>
      <c r="AV147" s="12" t="s">
        <v>89</v>
      </c>
      <c r="AW147" s="12" t="s">
        <v>41</v>
      </c>
      <c r="AX147" s="12" t="s">
        <v>80</v>
      </c>
      <c r="AY147" s="227" t="s">
        <v>218</v>
      </c>
    </row>
    <row r="148" s="13" customFormat="1">
      <c r="A148" s="13"/>
      <c r="B148" s="228"/>
      <c r="C148" s="229"/>
      <c r="D148" s="212" t="s">
        <v>222</v>
      </c>
      <c r="E148" s="230" t="s">
        <v>39</v>
      </c>
      <c r="F148" s="231" t="s">
        <v>224</v>
      </c>
      <c r="G148" s="229"/>
      <c r="H148" s="232">
        <v>4</v>
      </c>
      <c r="I148" s="233"/>
      <c r="J148" s="229"/>
      <c r="K148" s="229"/>
      <c r="L148" s="234"/>
      <c r="M148" s="235"/>
      <c r="N148" s="236"/>
      <c r="O148" s="236"/>
      <c r="P148" s="236"/>
      <c r="Q148" s="236"/>
      <c r="R148" s="236"/>
      <c r="S148" s="236"/>
      <c r="T148" s="236"/>
      <c r="U148" s="237"/>
      <c r="V148" s="13"/>
      <c r="W148" s="13"/>
      <c r="X148" s="13"/>
      <c r="Y148" s="13"/>
      <c r="Z148" s="13"/>
      <c r="AA148" s="13"/>
      <c r="AB148" s="13"/>
      <c r="AC148" s="13"/>
      <c r="AD148" s="13"/>
      <c r="AE148" s="13"/>
      <c r="AT148" s="238" t="s">
        <v>222</v>
      </c>
      <c r="AU148" s="238" t="s">
        <v>87</v>
      </c>
      <c r="AV148" s="13" t="s">
        <v>217</v>
      </c>
      <c r="AW148" s="13" t="s">
        <v>41</v>
      </c>
      <c r="AX148" s="13" t="s">
        <v>87</v>
      </c>
      <c r="AY148" s="238" t="s">
        <v>218</v>
      </c>
    </row>
    <row r="149" s="2" customFormat="1">
      <c r="A149" s="40"/>
      <c r="B149" s="41"/>
      <c r="C149" s="199" t="s">
        <v>8</v>
      </c>
      <c r="D149" s="199" t="s">
        <v>212</v>
      </c>
      <c r="E149" s="200" t="s">
        <v>999</v>
      </c>
      <c r="F149" s="201" t="s">
        <v>1000</v>
      </c>
      <c r="G149" s="202" t="s">
        <v>273</v>
      </c>
      <c r="H149" s="203">
        <v>100</v>
      </c>
      <c r="I149" s="204"/>
      <c r="J149" s="205">
        <f>ROUND(I149*H149,2)</f>
        <v>0</v>
      </c>
      <c r="K149" s="201" t="s">
        <v>39</v>
      </c>
      <c r="L149" s="46"/>
      <c r="M149" s="206" t="s">
        <v>39</v>
      </c>
      <c r="N149" s="207" t="s">
        <v>53</v>
      </c>
      <c r="O149" s="87"/>
      <c r="P149" s="208">
        <f>O149*H149</f>
        <v>0</v>
      </c>
      <c r="Q149" s="208">
        <v>0</v>
      </c>
      <c r="R149" s="208">
        <f>Q149*H149</f>
        <v>0</v>
      </c>
      <c r="S149" s="208">
        <v>0</v>
      </c>
      <c r="T149" s="208">
        <f>S149*H149</f>
        <v>0</v>
      </c>
      <c r="U149" s="209" t="s">
        <v>39</v>
      </c>
      <c r="V149" s="40"/>
      <c r="W149" s="40"/>
      <c r="X149" s="40"/>
      <c r="Y149" s="40"/>
      <c r="Z149" s="40"/>
      <c r="AA149" s="40"/>
      <c r="AB149" s="40"/>
      <c r="AC149" s="40"/>
      <c r="AD149" s="40"/>
      <c r="AE149" s="40"/>
      <c r="AR149" s="210" t="s">
        <v>217</v>
      </c>
      <c r="AT149" s="210" t="s">
        <v>212</v>
      </c>
      <c r="AU149" s="210" t="s">
        <v>87</v>
      </c>
      <c r="AY149" s="18" t="s">
        <v>218</v>
      </c>
      <c r="BE149" s="211">
        <f>IF(N149="základní",J149,0)</f>
        <v>0</v>
      </c>
      <c r="BF149" s="211">
        <f>IF(N149="snížená",J149,0)</f>
        <v>0</v>
      </c>
      <c r="BG149" s="211">
        <f>IF(N149="zákl. přenesená",J149,0)</f>
        <v>0</v>
      </c>
      <c r="BH149" s="211">
        <f>IF(N149="sníž. přenesená",J149,0)</f>
        <v>0</v>
      </c>
      <c r="BI149" s="211">
        <f>IF(N149="nulová",J149,0)</f>
        <v>0</v>
      </c>
      <c r="BJ149" s="18" t="s">
        <v>217</v>
      </c>
      <c r="BK149" s="211">
        <f>ROUND(I149*H149,2)</f>
        <v>0</v>
      </c>
      <c r="BL149" s="18" t="s">
        <v>217</v>
      </c>
      <c r="BM149" s="210" t="s">
        <v>1238</v>
      </c>
    </row>
    <row r="150" s="2" customFormat="1">
      <c r="A150" s="40"/>
      <c r="B150" s="41"/>
      <c r="C150" s="42"/>
      <c r="D150" s="212" t="s">
        <v>220</v>
      </c>
      <c r="E150" s="42"/>
      <c r="F150" s="213" t="s">
        <v>1002</v>
      </c>
      <c r="G150" s="42"/>
      <c r="H150" s="42"/>
      <c r="I150" s="214"/>
      <c r="J150" s="42"/>
      <c r="K150" s="42"/>
      <c r="L150" s="46"/>
      <c r="M150" s="215"/>
      <c r="N150" s="216"/>
      <c r="O150" s="87"/>
      <c r="P150" s="87"/>
      <c r="Q150" s="87"/>
      <c r="R150" s="87"/>
      <c r="S150" s="87"/>
      <c r="T150" s="87"/>
      <c r="U150" s="88"/>
      <c r="V150" s="40"/>
      <c r="W150" s="40"/>
      <c r="X150" s="40"/>
      <c r="Y150" s="40"/>
      <c r="Z150" s="40"/>
      <c r="AA150" s="40"/>
      <c r="AB150" s="40"/>
      <c r="AC150" s="40"/>
      <c r="AD150" s="40"/>
      <c r="AE150" s="40"/>
      <c r="AT150" s="18" t="s">
        <v>220</v>
      </c>
      <c r="AU150" s="18" t="s">
        <v>87</v>
      </c>
    </row>
    <row r="151" s="2" customFormat="1">
      <c r="A151" s="40"/>
      <c r="B151" s="41"/>
      <c r="C151" s="42"/>
      <c r="D151" s="212" t="s">
        <v>234</v>
      </c>
      <c r="E151" s="42"/>
      <c r="F151" s="239" t="s">
        <v>938</v>
      </c>
      <c r="G151" s="42"/>
      <c r="H151" s="42"/>
      <c r="I151" s="214"/>
      <c r="J151" s="42"/>
      <c r="K151" s="42"/>
      <c r="L151" s="46"/>
      <c r="M151" s="215"/>
      <c r="N151" s="216"/>
      <c r="O151" s="87"/>
      <c r="P151" s="87"/>
      <c r="Q151" s="87"/>
      <c r="R151" s="87"/>
      <c r="S151" s="87"/>
      <c r="T151" s="87"/>
      <c r="U151" s="88"/>
      <c r="V151" s="40"/>
      <c r="W151" s="40"/>
      <c r="X151" s="40"/>
      <c r="Y151" s="40"/>
      <c r="Z151" s="40"/>
      <c r="AA151" s="40"/>
      <c r="AB151" s="40"/>
      <c r="AC151" s="40"/>
      <c r="AD151" s="40"/>
      <c r="AE151" s="40"/>
      <c r="AT151" s="18" t="s">
        <v>234</v>
      </c>
      <c r="AU151" s="18" t="s">
        <v>87</v>
      </c>
    </row>
    <row r="152" s="12" customFormat="1">
      <c r="A152" s="12"/>
      <c r="B152" s="217"/>
      <c r="C152" s="218"/>
      <c r="D152" s="212" t="s">
        <v>222</v>
      </c>
      <c r="E152" s="219" t="s">
        <v>39</v>
      </c>
      <c r="F152" s="220" t="s">
        <v>1187</v>
      </c>
      <c r="G152" s="218"/>
      <c r="H152" s="221">
        <v>100</v>
      </c>
      <c r="I152" s="222"/>
      <c r="J152" s="218"/>
      <c r="K152" s="218"/>
      <c r="L152" s="223"/>
      <c r="M152" s="224"/>
      <c r="N152" s="225"/>
      <c r="O152" s="225"/>
      <c r="P152" s="225"/>
      <c r="Q152" s="225"/>
      <c r="R152" s="225"/>
      <c r="S152" s="225"/>
      <c r="T152" s="225"/>
      <c r="U152" s="226"/>
      <c r="V152" s="12"/>
      <c r="W152" s="12"/>
      <c r="X152" s="12"/>
      <c r="Y152" s="12"/>
      <c r="Z152" s="12"/>
      <c r="AA152" s="12"/>
      <c r="AB152" s="12"/>
      <c r="AC152" s="12"/>
      <c r="AD152" s="12"/>
      <c r="AE152" s="12"/>
      <c r="AT152" s="227" t="s">
        <v>222</v>
      </c>
      <c r="AU152" s="227" t="s">
        <v>87</v>
      </c>
      <c r="AV152" s="12" t="s">
        <v>89</v>
      </c>
      <c r="AW152" s="12" t="s">
        <v>41</v>
      </c>
      <c r="AX152" s="12" t="s">
        <v>80</v>
      </c>
      <c r="AY152" s="227" t="s">
        <v>218</v>
      </c>
    </row>
    <row r="153" s="13" customFormat="1">
      <c r="A153" s="13"/>
      <c r="B153" s="228"/>
      <c r="C153" s="229"/>
      <c r="D153" s="212" t="s">
        <v>222</v>
      </c>
      <c r="E153" s="230" t="s">
        <v>39</v>
      </c>
      <c r="F153" s="231" t="s">
        <v>224</v>
      </c>
      <c r="G153" s="229"/>
      <c r="H153" s="232">
        <v>100</v>
      </c>
      <c r="I153" s="233"/>
      <c r="J153" s="229"/>
      <c r="K153" s="229"/>
      <c r="L153" s="234"/>
      <c r="M153" s="235"/>
      <c r="N153" s="236"/>
      <c r="O153" s="236"/>
      <c r="P153" s="236"/>
      <c r="Q153" s="236"/>
      <c r="R153" s="236"/>
      <c r="S153" s="236"/>
      <c r="T153" s="236"/>
      <c r="U153" s="237"/>
      <c r="V153" s="13"/>
      <c r="W153" s="13"/>
      <c r="X153" s="13"/>
      <c r="Y153" s="13"/>
      <c r="Z153" s="13"/>
      <c r="AA153" s="13"/>
      <c r="AB153" s="13"/>
      <c r="AC153" s="13"/>
      <c r="AD153" s="13"/>
      <c r="AE153" s="13"/>
      <c r="AT153" s="238" t="s">
        <v>222</v>
      </c>
      <c r="AU153" s="238" t="s">
        <v>87</v>
      </c>
      <c r="AV153" s="13" t="s">
        <v>217</v>
      </c>
      <c r="AW153" s="13" t="s">
        <v>41</v>
      </c>
      <c r="AX153" s="13" t="s">
        <v>87</v>
      </c>
      <c r="AY153" s="238" t="s">
        <v>218</v>
      </c>
    </row>
    <row r="154" s="2" customFormat="1">
      <c r="A154" s="40"/>
      <c r="B154" s="41"/>
      <c r="C154" s="199" t="s">
        <v>246</v>
      </c>
      <c r="D154" s="199" t="s">
        <v>212</v>
      </c>
      <c r="E154" s="200" t="s">
        <v>1005</v>
      </c>
      <c r="F154" s="201" t="s">
        <v>1006</v>
      </c>
      <c r="G154" s="202" t="s">
        <v>273</v>
      </c>
      <c r="H154" s="203">
        <v>200</v>
      </c>
      <c r="I154" s="204"/>
      <c r="J154" s="205">
        <f>ROUND(I154*H154,2)</f>
        <v>0</v>
      </c>
      <c r="K154" s="201" t="s">
        <v>216</v>
      </c>
      <c r="L154" s="46"/>
      <c r="M154" s="206" t="s">
        <v>39</v>
      </c>
      <c r="N154" s="207" t="s">
        <v>53</v>
      </c>
      <c r="O154" s="87"/>
      <c r="P154" s="208">
        <f>O154*H154</f>
        <v>0</v>
      </c>
      <c r="Q154" s="208">
        <v>0</v>
      </c>
      <c r="R154" s="208">
        <f>Q154*H154</f>
        <v>0</v>
      </c>
      <c r="S154" s="208">
        <v>0</v>
      </c>
      <c r="T154" s="208">
        <f>S154*H154</f>
        <v>0</v>
      </c>
      <c r="U154" s="209" t="s">
        <v>39</v>
      </c>
      <c r="V154" s="40"/>
      <c r="W154" s="40"/>
      <c r="X154" s="40"/>
      <c r="Y154" s="40"/>
      <c r="Z154" s="40"/>
      <c r="AA154" s="40"/>
      <c r="AB154" s="40"/>
      <c r="AC154" s="40"/>
      <c r="AD154" s="40"/>
      <c r="AE154" s="40"/>
      <c r="AR154" s="210" t="s">
        <v>217</v>
      </c>
      <c r="AT154" s="210" t="s">
        <v>212</v>
      </c>
      <c r="AU154" s="210" t="s">
        <v>87</v>
      </c>
      <c r="AY154" s="18" t="s">
        <v>218</v>
      </c>
      <c r="BE154" s="211">
        <f>IF(N154="základní",J154,0)</f>
        <v>0</v>
      </c>
      <c r="BF154" s="211">
        <f>IF(N154="snížená",J154,0)</f>
        <v>0</v>
      </c>
      <c r="BG154" s="211">
        <f>IF(N154="zákl. přenesená",J154,0)</f>
        <v>0</v>
      </c>
      <c r="BH154" s="211">
        <f>IF(N154="sníž. přenesená",J154,0)</f>
        <v>0</v>
      </c>
      <c r="BI154" s="211">
        <f>IF(N154="nulová",J154,0)</f>
        <v>0</v>
      </c>
      <c r="BJ154" s="18" t="s">
        <v>217</v>
      </c>
      <c r="BK154" s="211">
        <f>ROUND(I154*H154,2)</f>
        <v>0</v>
      </c>
      <c r="BL154" s="18" t="s">
        <v>217</v>
      </c>
      <c r="BM154" s="210" t="s">
        <v>1239</v>
      </c>
    </row>
    <row r="155" s="2" customFormat="1">
      <c r="A155" s="40"/>
      <c r="B155" s="41"/>
      <c r="C155" s="42"/>
      <c r="D155" s="212" t="s">
        <v>220</v>
      </c>
      <c r="E155" s="42"/>
      <c r="F155" s="213" t="s">
        <v>1008</v>
      </c>
      <c r="G155" s="42"/>
      <c r="H155" s="42"/>
      <c r="I155" s="214"/>
      <c r="J155" s="42"/>
      <c r="K155" s="42"/>
      <c r="L155" s="46"/>
      <c r="M155" s="215"/>
      <c r="N155" s="216"/>
      <c r="O155" s="87"/>
      <c r="P155" s="87"/>
      <c r="Q155" s="87"/>
      <c r="R155" s="87"/>
      <c r="S155" s="87"/>
      <c r="T155" s="87"/>
      <c r="U155" s="88"/>
      <c r="V155" s="40"/>
      <c r="W155" s="40"/>
      <c r="X155" s="40"/>
      <c r="Y155" s="40"/>
      <c r="Z155" s="40"/>
      <c r="AA155" s="40"/>
      <c r="AB155" s="40"/>
      <c r="AC155" s="40"/>
      <c r="AD155" s="40"/>
      <c r="AE155" s="40"/>
      <c r="AT155" s="18" t="s">
        <v>220</v>
      </c>
      <c r="AU155" s="18" t="s">
        <v>87</v>
      </c>
    </row>
    <row r="156" s="12" customFormat="1">
      <c r="A156" s="12"/>
      <c r="B156" s="217"/>
      <c r="C156" s="218"/>
      <c r="D156" s="212" t="s">
        <v>222</v>
      </c>
      <c r="E156" s="219" t="s">
        <v>39</v>
      </c>
      <c r="F156" s="220" t="s">
        <v>1240</v>
      </c>
      <c r="G156" s="218"/>
      <c r="H156" s="221">
        <v>200</v>
      </c>
      <c r="I156" s="222"/>
      <c r="J156" s="218"/>
      <c r="K156" s="218"/>
      <c r="L156" s="223"/>
      <c r="M156" s="224"/>
      <c r="N156" s="225"/>
      <c r="O156" s="225"/>
      <c r="P156" s="225"/>
      <c r="Q156" s="225"/>
      <c r="R156" s="225"/>
      <c r="S156" s="225"/>
      <c r="T156" s="225"/>
      <c r="U156" s="226"/>
      <c r="V156" s="12"/>
      <c r="W156" s="12"/>
      <c r="X156" s="12"/>
      <c r="Y156" s="12"/>
      <c r="Z156" s="12"/>
      <c r="AA156" s="12"/>
      <c r="AB156" s="12"/>
      <c r="AC156" s="12"/>
      <c r="AD156" s="12"/>
      <c r="AE156" s="12"/>
      <c r="AT156" s="227" t="s">
        <v>222</v>
      </c>
      <c r="AU156" s="227" t="s">
        <v>87</v>
      </c>
      <c r="AV156" s="12" t="s">
        <v>89</v>
      </c>
      <c r="AW156" s="12" t="s">
        <v>41</v>
      </c>
      <c r="AX156" s="12" t="s">
        <v>80</v>
      </c>
      <c r="AY156" s="227" t="s">
        <v>218</v>
      </c>
    </row>
    <row r="157" s="13" customFormat="1">
      <c r="A157" s="13"/>
      <c r="B157" s="228"/>
      <c r="C157" s="229"/>
      <c r="D157" s="212" t="s">
        <v>222</v>
      </c>
      <c r="E157" s="230" t="s">
        <v>39</v>
      </c>
      <c r="F157" s="231" t="s">
        <v>224</v>
      </c>
      <c r="G157" s="229"/>
      <c r="H157" s="232">
        <v>200</v>
      </c>
      <c r="I157" s="233"/>
      <c r="J157" s="229"/>
      <c r="K157" s="229"/>
      <c r="L157" s="234"/>
      <c r="M157" s="235"/>
      <c r="N157" s="236"/>
      <c r="O157" s="236"/>
      <c r="P157" s="236"/>
      <c r="Q157" s="236"/>
      <c r="R157" s="236"/>
      <c r="S157" s="236"/>
      <c r="T157" s="236"/>
      <c r="U157" s="237"/>
      <c r="V157" s="13"/>
      <c r="W157" s="13"/>
      <c r="X157" s="13"/>
      <c r="Y157" s="13"/>
      <c r="Z157" s="13"/>
      <c r="AA157" s="13"/>
      <c r="AB157" s="13"/>
      <c r="AC157" s="13"/>
      <c r="AD157" s="13"/>
      <c r="AE157" s="13"/>
      <c r="AT157" s="238" t="s">
        <v>222</v>
      </c>
      <c r="AU157" s="238" t="s">
        <v>87</v>
      </c>
      <c r="AV157" s="13" t="s">
        <v>217</v>
      </c>
      <c r="AW157" s="13" t="s">
        <v>41</v>
      </c>
      <c r="AX157" s="13" t="s">
        <v>87</v>
      </c>
      <c r="AY157" s="238" t="s">
        <v>218</v>
      </c>
    </row>
    <row r="158" s="2" customFormat="1">
      <c r="A158" s="40"/>
      <c r="B158" s="41"/>
      <c r="C158" s="199" t="s">
        <v>312</v>
      </c>
      <c r="D158" s="199" t="s">
        <v>212</v>
      </c>
      <c r="E158" s="200" t="s">
        <v>261</v>
      </c>
      <c r="F158" s="201" t="s">
        <v>262</v>
      </c>
      <c r="G158" s="202" t="s">
        <v>263</v>
      </c>
      <c r="H158" s="203">
        <v>16</v>
      </c>
      <c r="I158" s="204"/>
      <c r="J158" s="205">
        <f>ROUND(I158*H158,2)</f>
        <v>0</v>
      </c>
      <c r="K158" s="201" t="s">
        <v>216</v>
      </c>
      <c r="L158" s="46"/>
      <c r="M158" s="206" t="s">
        <v>39</v>
      </c>
      <c r="N158" s="207" t="s">
        <v>53</v>
      </c>
      <c r="O158" s="87"/>
      <c r="P158" s="208">
        <f>O158*H158</f>
        <v>0</v>
      </c>
      <c r="Q158" s="208">
        <v>0</v>
      </c>
      <c r="R158" s="208">
        <f>Q158*H158</f>
        <v>0</v>
      </c>
      <c r="S158" s="208">
        <v>0</v>
      </c>
      <c r="T158" s="208">
        <f>S158*H158</f>
        <v>0</v>
      </c>
      <c r="U158" s="209" t="s">
        <v>39</v>
      </c>
      <c r="V158" s="40"/>
      <c r="W158" s="40"/>
      <c r="X158" s="40"/>
      <c r="Y158" s="40"/>
      <c r="Z158" s="40"/>
      <c r="AA158" s="40"/>
      <c r="AB158" s="40"/>
      <c r="AC158" s="40"/>
      <c r="AD158" s="40"/>
      <c r="AE158" s="40"/>
      <c r="AR158" s="210" t="s">
        <v>217</v>
      </c>
      <c r="AT158" s="210" t="s">
        <v>212</v>
      </c>
      <c r="AU158" s="210" t="s">
        <v>87</v>
      </c>
      <c r="AY158" s="18" t="s">
        <v>218</v>
      </c>
      <c r="BE158" s="211">
        <f>IF(N158="základní",J158,0)</f>
        <v>0</v>
      </c>
      <c r="BF158" s="211">
        <f>IF(N158="snížená",J158,0)</f>
        <v>0</v>
      </c>
      <c r="BG158" s="211">
        <f>IF(N158="zákl. přenesená",J158,0)</f>
        <v>0</v>
      </c>
      <c r="BH158" s="211">
        <f>IF(N158="sníž. přenesená",J158,0)</f>
        <v>0</v>
      </c>
      <c r="BI158" s="211">
        <f>IF(N158="nulová",J158,0)</f>
        <v>0</v>
      </c>
      <c r="BJ158" s="18" t="s">
        <v>217</v>
      </c>
      <c r="BK158" s="211">
        <f>ROUND(I158*H158,2)</f>
        <v>0</v>
      </c>
      <c r="BL158" s="18" t="s">
        <v>217</v>
      </c>
      <c r="BM158" s="210" t="s">
        <v>1241</v>
      </c>
    </row>
    <row r="159" s="2" customFormat="1">
      <c r="A159" s="40"/>
      <c r="B159" s="41"/>
      <c r="C159" s="42"/>
      <c r="D159" s="212" t="s">
        <v>220</v>
      </c>
      <c r="E159" s="42"/>
      <c r="F159" s="213" t="s">
        <v>265</v>
      </c>
      <c r="G159" s="42"/>
      <c r="H159" s="42"/>
      <c r="I159" s="214"/>
      <c r="J159" s="42"/>
      <c r="K159" s="42"/>
      <c r="L159" s="46"/>
      <c r="M159" s="215"/>
      <c r="N159" s="216"/>
      <c r="O159" s="87"/>
      <c r="P159" s="87"/>
      <c r="Q159" s="87"/>
      <c r="R159" s="87"/>
      <c r="S159" s="87"/>
      <c r="T159" s="87"/>
      <c r="U159" s="88"/>
      <c r="V159" s="40"/>
      <c r="W159" s="40"/>
      <c r="X159" s="40"/>
      <c r="Y159" s="40"/>
      <c r="Z159" s="40"/>
      <c r="AA159" s="40"/>
      <c r="AB159" s="40"/>
      <c r="AC159" s="40"/>
      <c r="AD159" s="40"/>
      <c r="AE159" s="40"/>
      <c r="AT159" s="18" t="s">
        <v>220</v>
      </c>
      <c r="AU159" s="18" t="s">
        <v>87</v>
      </c>
    </row>
    <row r="160" s="12" customFormat="1">
      <c r="A160" s="12"/>
      <c r="B160" s="217"/>
      <c r="C160" s="218"/>
      <c r="D160" s="212" t="s">
        <v>222</v>
      </c>
      <c r="E160" s="219" t="s">
        <v>39</v>
      </c>
      <c r="F160" s="220" t="s">
        <v>1242</v>
      </c>
      <c r="G160" s="218"/>
      <c r="H160" s="221">
        <v>20</v>
      </c>
      <c r="I160" s="222"/>
      <c r="J160" s="218"/>
      <c r="K160" s="218"/>
      <c r="L160" s="223"/>
      <c r="M160" s="224"/>
      <c r="N160" s="225"/>
      <c r="O160" s="225"/>
      <c r="P160" s="225"/>
      <c r="Q160" s="225"/>
      <c r="R160" s="225"/>
      <c r="S160" s="225"/>
      <c r="T160" s="225"/>
      <c r="U160" s="226"/>
      <c r="V160" s="12"/>
      <c r="W160" s="12"/>
      <c r="X160" s="12"/>
      <c r="Y160" s="12"/>
      <c r="Z160" s="12"/>
      <c r="AA160" s="12"/>
      <c r="AB160" s="12"/>
      <c r="AC160" s="12"/>
      <c r="AD160" s="12"/>
      <c r="AE160" s="12"/>
      <c r="AT160" s="227" t="s">
        <v>222</v>
      </c>
      <c r="AU160" s="227" t="s">
        <v>87</v>
      </c>
      <c r="AV160" s="12" t="s">
        <v>89</v>
      </c>
      <c r="AW160" s="12" t="s">
        <v>41</v>
      </c>
      <c r="AX160" s="12" t="s">
        <v>80</v>
      </c>
      <c r="AY160" s="227" t="s">
        <v>218</v>
      </c>
    </row>
    <row r="161" s="12" customFormat="1">
      <c r="A161" s="12"/>
      <c r="B161" s="217"/>
      <c r="C161" s="218"/>
      <c r="D161" s="212" t="s">
        <v>222</v>
      </c>
      <c r="E161" s="219" t="s">
        <v>39</v>
      </c>
      <c r="F161" s="220" t="s">
        <v>1017</v>
      </c>
      <c r="G161" s="218"/>
      <c r="H161" s="221">
        <v>-4</v>
      </c>
      <c r="I161" s="222"/>
      <c r="J161" s="218"/>
      <c r="K161" s="218"/>
      <c r="L161" s="223"/>
      <c r="M161" s="224"/>
      <c r="N161" s="225"/>
      <c r="O161" s="225"/>
      <c r="P161" s="225"/>
      <c r="Q161" s="225"/>
      <c r="R161" s="225"/>
      <c r="S161" s="225"/>
      <c r="T161" s="225"/>
      <c r="U161" s="226"/>
      <c r="V161" s="12"/>
      <c r="W161" s="12"/>
      <c r="X161" s="12"/>
      <c r="Y161" s="12"/>
      <c r="Z161" s="12"/>
      <c r="AA161" s="12"/>
      <c r="AB161" s="12"/>
      <c r="AC161" s="12"/>
      <c r="AD161" s="12"/>
      <c r="AE161" s="12"/>
      <c r="AT161" s="227" t="s">
        <v>222</v>
      </c>
      <c r="AU161" s="227" t="s">
        <v>87</v>
      </c>
      <c r="AV161" s="12" t="s">
        <v>89</v>
      </c>
      <c r="AW161" s="12" t="s">
        <v>41</v>
      </c>
      <c r="AX161" s="12" t="s">
        <v>80</v>
      </c>
      <c r="AY161" s="227" t="s">
        <v>218</v>
      </c>
    </row>
    <row r="162" s="13" customFormat="1">
      <c r="A162" s="13"/>
      <c r="B162" s="228"/>
      <c r="C162" s="229"/>
      <c r="D162" s="212" t="s">
        <v>222</v>
      </c>
      <c r="E162" s="230" t="s">
        <v>39</v>
      </c>
      <c r="F162" s="231" t="s">
        <v>224</v>
      </c>
      <c r="G162" s="229"/>
      <c r="H162" s="232">
        <v>16</v>
      </c>
      <c r="I162" s="233"/>
      <c r="J162" s="229"/>
      <c r="K162" s="229"/>
      <c r="L162" s="234"/>
      <c r="M162" s="235"/>
      <c r="N162" s="236"/>
      <c r="O162" s="236"/>
      <c r="P162" s="236"/>
      <c r="Q162" s="236"/>
      <c r="R162" s="236"/>
      <c r="S162" s="236"/>
      <c r="T162" s="236"/>
      <c r="U162" s="237"/>
      <c r="V162" s="13"/>
      <c r="W162" s="13"/>
      <c r="X162" s="13"/>
      <c r="Y162" s="13"/>
      <c r="Z162" s="13"/>
      <c r="AA162" s="13"/>
      <c r="AB162" s="13"/>
      <c r="AC162" s="13"/>
      <c r="AD162" s="13"/>
      <c r="AE162" s="13"/>
      <c r="AT162" s="238" t="s">
        <v>222</v>
      </c>
      <c r="AU162" s="238" t="s">
        <v>87</v>
      </c>
      <c r="AV162" s="13" t="s">
        <v>217</v>
      </c>
      <c r="AW162" s="13" t="s">
        <v>41</v>
      </c>
      <c r="AX162" s="13" t="s">
        <v>87</v>
      </c>
      <c r="AY162" s="238" t="s">
        <v>218</v>
      </c>
    </row>
    <row r="163" s="2" customFormat="1">
      <c r="A163" s="40"/>
      <c r="B163" s="41"/>
      <c r="C163" s="199" t="s">
        <v>318</v>
      </c>
      <c r="D163" s="199" t="s">
        <v>212</v>
      </c>
      <c r="E163" s="200" t="s">
        <v>828</v>
      </c>
      <c r="F163" s="201" t="s">
        <v>829</v>
      </c>
      <c r="G163" s="202" t="s">
        <v>263</v>
      </c>
      <c r="H163" s="203">
        <v>4</v>
      </c>
      <c r="I163" s="204"/>
      <c r="J163" s="205">
        <f>ROUND(I163*H163,2)</f>
        <v>0</v>
      </c>
      <c r="K163" s="201" t="s">
        <v>216</v>
      </c>
      <c r="L163" s="46"/>
      <c r="M163" s="206" t="s">
        <v>39</v>
      </c>
      <c r="N163" s="207" t="s">
        <v>53</v>
      </c>
      <c r="O163" s="87"/>
      <c r="P163" s="208">
        <f>O163*H163</f>
        <v>0</v>
      </c>
      <c r="Q163" s="208">
        <v>0</v>
      </c>
      <c r="R163" s="208">
        <f>Q163*H163</f>
        <v>0</v>
      </c>
      <c r="S163" s="208">
        <v>0</v>
      </c>
      <c r="T163" s="208">
        <f>S163*H163</f>
        <v>0</v>
      </c>
      <c r="U163" s="209" t="s">
        <v>39</v>
      </c>
      <c r="V163" s="40"/>
      <c r="W163" s="40"/>
      <c r="X163" s="40"/>
      <c r="Y163" s="40"/>
      <c r="Z163" s="40"/>
      <c r="AA163" s="40"/>
      <c r="AB163" s="40"/>
      <c r="AC163" s="40"/>
      <c r="AD163" s="40"/>
      <c r="AE163" s="40"/>
      <c r="AR163" s="210" t="s">
        <v>217</v>
      </c>
      <c r="AT163" s="210" t="s">
        <v>212</v>
      </c>
      <c r="AU163" s="210" t="s">
        <v>87</v>
      </c>
      <c r="AY163" s="18" t="s">
        <v>218</v>
      </c>
      <c r="BE163" s="211">
        <f>IF(N163="základní",J163,0)</f>
        <v>0</v>
      </c>
      <c r="BF163" s="211">
        <f>IF(N163="snížená",J163,0)</f>
        <v>0</v>
      </c>
      <c r="BG163" s="211">
        <f>IF(N163="zákl. přenesená",J163,0)</f>
        <v>0</v>
      </c>
      <c r="BH163" s="211">
        <f>IF(N163="sníž. přenesená",J163,0)</f>
        <v>0</v>
      </c>
      <c r="BI163" s="211">
        <f>IF(N163="nulová",J163,0)</f>
        <v>0</v>
      </c>
      <c r="BJ163" s="18" t="s">
        <v>217</v>
      </c>
      <c r="BK163" s="211">
        <f>ROUND(I163*H163,2)</f>
        <v>0</v>
      </c>
      <c r="BL163" s="18" t="s">
        <v>217</v>
      </c>
      <c r="BM163" s="210" t="s">
        <v>1243</v>
      </c>
    </row>
    <row r="164" s="2" customFormat="1">
      <c r="A164" s="40"/>
      <c r="B164" s="41"/>
      <c r="C164" s="42"/>
      <c r="D164" s="212" t="s">
        <v>220</v>
      </c>
      <c r="E164" s="42"/>
      <c r="F164" s="213" t="s">
        <v>830</v>
      </c>
      <c r="G164" s="42"/>
      <c r="H164" s="42"/>
      <c r="I164" s="214"/>
      <c r="J164" s="42"/>
      <c r="K164" s="42"/>
      <c r="L164" s="46"/>
      <c r="M164" s="215"/>
      <c r="N164" s="216"/>
      <c r="O164" s="87"/>
      <c r="P164" s="87"/>
      <c r="Q164" s="87"/>
      <c r="R164" s="87"/>
      <c r="S164" s="87"/>
      <c r="T164" s="87"/>
      <c r="U164" s="88"/>
      <c r="V164" s="40"/>
      <c r="W164" s="40"/>
      <c r="X164" s="40"/>
      <c r="Y164" s="40"/>
      <c r="Z164" s="40"/>
      <c r="AA164" s="40"/>
      <c r="AB164" s="40"/>
      <c r="AC164" s="40"/>
      <c r="AD164" s="40"/>
      <c r="AE164" s="40"/>
      <c r="AT164" s="18" t="s">
        <v>220</v>
      </c>
      <c r="AU164" s="18" t="s">
        <v>87</v>
      </c>
    </row>
    <row r="165" s="12" customFormat="1">
      <c r="A165" s="12"/>
      <c r="B165" s="217"/>
      <c r="C165" s="218"/>
      <c r="D165" s="212" t="s">
        <v>222</v>
      </c>
      <c r="E165" s="219" t="s">
        <v>39</v>
      </c>
      <c r="F165" s="220" t="s">
        <v>1011</v>
      </c>
      <c r="G165" s="218"/>
      <c r="H165" s="221">
        <v>4</v>
      </c>
      <c r="I165" s="222"/>
      <c r="J165" s="218"/>
      <c r="K165" s="218"/>
      <c r="L165" s="223"/>
      <c r="M165" s="224"/>
      <c r="N165" s="225"/>
      <c r="O165" s="225"/>
      <c r="P165" s="225"/>
      <c r="Q165" s="225"/>
      <c r="R165" s="225"/>
      <c r="S165" s="225"/>
      <c r="T165" s="225"/>
      <c r="U165" s="226"/>
      <c r="V165" s="12"/>
      <c r="W165" s="12"/>
      <c r="X165" s="12"/>
      <c r="Y165" s="12"/>
      <c r="Z165" s="12"/>
      <c r="AA165" s="12"/>
      <c r="AB165" s="12"/>
      <c r="AC165" s="12"/>
      <c r="AD165" s="12"/>
      <c r="AE165" s="12"/>
      <c r="AT165" s="227" t="s">
        <v>222</v>
      </c>
      <c r="AU165" s="227" t="s">
        <v>87</v>
      </c>
      <c r="AV165" s="12" t="s">
        <v>89</v>
      </c>
      <c r="AW165" s="12" t="s">
        <v>41</v>
      </c>
      <c r="AX165" s="12" t="s">
        <v>80</v>
      </c>
      <c r="AY165" s="227" t="s">
        <v>218</v>
      </c>
    </row>
    <row r="166" s="13" customFormat="1">
      <c r="A166" s="13"/>
      <c r="B166" s="228"/>
      <c r="C166" s="229"/>
      <c r="D166" s="212" t="s">
        <v>222</v>
      </c>
      <c r="E166" s="230" t="s">
        <v>39</v>
      </c>
      <c r="F166" s="231" t="s">
        <v>224</v>
      </c>
      <c r="G166" s="229"/>
      <c r="H166" s="232">
        <v>4</v>
      </c>
      <c r="I166" s="233"/>
      <c r="J166" s="229"/>
      <c r="K166" s="229"/>
      <c r="L166" s="234"/>
      <c r="M166" s="235"/>
      <c r="N166" s="236"/>
      <c r="O166" s="236"/>
      <c r="P166" s="236"/>
      <c r="Q166" s="236"/>
      <c r="R166" s="236"/>
      <c r="S166" s="236"/>
      <c r="T166" s="236"/>
      <c r="U166" s="237"/>
      <c r="V166" s="13"/>
      <c r="W166" s="13"/>
      <c r="X166" s="13"/>
      <c r="Y166" s="13"/>
      <c r="Z166" s="13"/>
      <c r="AA166" s="13"/>
      <c r="AB166" s="13"/>
      <c r="AC166" s="13"/>
      <c r="AD166" s="13"/>
      <c r="AE166" s="13"/>
      <c r="AT166" s="238" t="s">
        <v>222</v>
      </c>
      <c r="AU166" s="238" t="s">
        <v>87</v>
      </c>
      <c r="AV166" s="13" t="s">
        <v>217</v>
      </c>
      <c r="AW166" s="13" t="s">
        <v>41</v>
      </c>
      <c r="AX166" s="13" t="s">
        <v>87</v>
      </c>
      <c r="AY166" s="238" t="s">
        <v>218</v>
      </c>
    </row>
    <row r="167" s="2" customFormat="1">
      <c r="A167" s="40"/>
      <c r="B167" s="41"/>
      <c r="C167" s="199" t="s">
        <v>322</v>
      </c>
      <c r="D167" s="199" t="s">
        <v>212</v>
      </c>
      <c r="E167" s="200" t="s">
        <v>1021</v>
      </c>
      <c r="F167" s="201" t="s">
        <v>1022</v>
      </c>
      <c r="G167" s="202" t="s">
        <v>263</v>
      </c>
      <c r="H167" s="203">
        <v>4</v>
      </c>
      <c r="I167" s="204"/>
      <c r="J167" s="205">
        <f>ROUND(I167*H167,2)</f>
        <v>0</v>
      </c>
      <c r="K167" s="201" t="s">
        <v>216</v>
      </c>
      <c r="L167" s="46"/>
      <c r="M167" s="206" t="s">
        <v>39</v>
      </c>
      <c r="N167" s="207" t="s">
        <v>53</v>
      </c>
      <c r="O167" s="87"/>
      <c r="P167" s="208">
        <f>O167*H167</f>
        <v>0</v>
      </c>
      <c r="Q167" s="208">
        <v>0</v>
      </c>
      <c r="R167" s="208">
        <f>Q167*H167</f>
        <v>0</v>
      </c>
      <c r="S167" s="208">
        <v>0</v>
      </c>
      <c r="T167" s="208">
        <f>S167*H167</f>
        <v>0</v>
      </c>
      <c r="U167" s="209" t="s">
        <v>39</v>
      </c>
      <c r="V167" s="40"/>
      <c r="W167" s="40"/>
      <c r="X167" s="40"/>
      <c r="Y167" s="40"/>
      <c r="Z167" s="40"/>
      <c r="AA167" s="40"/>
      <c r="AB167" s="40"/>
      <c r="AC167" s="40"/>
      <c r="AD167" s="40"/>
      <c r="AE167" s="40"/>
      <c r="AR167" s="210" t="s">
        <v>217</v>
      </c>
      <c r="AT167" s="210" t="s">
        <v>212</v>
      </c>
      <c r="AU167" s="210" t="s">
        <v>87</v>
      </c>
      <c r="AY167" s="18" t="s">
        <v>218</v>
      </c>
      <c r="BE167" s="211">
        <f>IF(N167="základní",J167,0)</f>
        <v>0</v>
      </c>
      <c r="BF167" s="211">
        <f>IF(N167="snížená",J167,0)</f>
        <v>0</v>
      </c>
      <c r="BG167" s="211">
        <f>IF(N167="zákl. přenesená",J167,0)</f>
        <v>0</v>
      </c>
      <c r="BH167" s="211">
        <f>IF(N167="sníž. přenesená",J167,0)</f>
        <v>0</v>
      </c>
      <c r="BI167" s="211">
        <f>IF(N167="nulová",J167,0)</f>
        <v>0</v>
      </c>
      <c r="BJ167" s="18" t="s">
        <v>217</v>
      </c>
      <c r="BK167" s="211">
        <f>ROUND(I167*H167,2)</f>
        <v>0</v>
      </c>
      <c r="BL167" s="18" t="s">
        <v>217</v>
      </c>
      <c r="BM167" s="210" t="s">
        <v>1244</v>
      </c>
    </row>
    <row r="168" s="2" customFormat="1">
      <c r="A168" s="40"/>
      <c r="B168" s="41"/>
      <c r="C168" s="42"/>
      <c r="D168" s="212" t="s">
        <v>220</v>
      </c>
      <c r="E168" s="42"/>
      <c r="F168" s="213" t="s">
        <v>1024</v>
      </c>
      <c r="G168" s="42"/>
      <c r="H168" s="42"/>
      <c r="I168" s="214"/>
      <c r="J168" s="42"/>
      <c r="K168" s="42"/>
      <c r="L168" s="46"/>
      <c r="M168" s="215"/>
      <c r="N168" s="216"/>
      <c r="O168" s="87"/>
      <c r="P168" s="87"/>
      <c r="Q168" s="87"/>
      <c r="R168" s="87"/>
      <c r="S168" s="87"/>
      <c r="T168" s="87"/>
      <c r="U168" s="88"/>
      <c r="V168" s="40"/>
      <c r="W168" s="40"/>
      <c r="X168" s="40"/>
      <c r="Y168" s="40"/>
      <c r="Z168" s="40"/>
      <c r="AA168" s="40"/>
      <c r="AB168" s="40"/>
      <c r="AC168" s="40"/>
      <c r="AD168" s="40"/>
      <c r="AE168" s="40"/>
      <c r="AT168" s="18" t="s">
        <v>220</v>
      </c>
      <c r="AU168" s="18" t="s">
        <v>87</v>
      </c>
    </row>
    <row r="169" s="12" customFormat="1">
      <c r="A169" s="12"/>
      <c r="B169" s="217"/>
      <c r="C169" s="218"/>
      <c r="D169" s="212" t="s">
        <v>222</v>
      </c>
      <c r="E169" s="219" t="s">
        <v>39</v>
      </c>
      <c r="F169" s="220" t="s">
        <v>1245</v>
      </c>
      <c r="G169" s="218"/>
      <c r="H169" s="221">
        <v>4</v>
      </c>
      <c r="I169" s="222"/>
      <c r="J169" s="218"/>
      <c r="K169" s="218"/>
      <c r="L169" s="223"/>
      <c r="M169" s="224"/>
      <c r="N169" s="225"/>
      <c r="O169" s="225"/>
      <c r="P169" s="225"/>
      <c r="Q169" s="225"/>
      <c r="R169" s="225"/>
      <c r="S169" s="225"/>
      <c r="T169" s="225"/>
      <c r="U169" s="226"/>
      <c r="V169" s="12"/>
      <c r="W169" s="12"/>
      <c r="X169" s="12"/>
      <c r="Y169" s="12"/>
      <c r="Z169" s="12"/>
      <c r="AA169" s="12"/>
      <c r="AB169" s="12"/>
      <c r="AC169" s="12"/>
      <c r="AD169" s="12"/>
      <c r="AE169" s="12"/>
      <c r="AT169" s="227" t="s">
        <v>222</v>
      </c>
      <c r="AU169" s="227" t="s">
        <v>87</v>
      </c>
      <c r="AV169" s="12" t="s">
        <v>89</v>
      </c>
      <c r="AW169" s="12" t="s">
        <v>41</v>
      </c>
      <c r="AX169" s="12" t="s">
        <v>80</v>
      </c>
      <c r="AY169" s="227" t="s">
        <v>218</v>
      </c>
    </row>
    <row r="170" s="13" customFormat="1">
      <c r="A170" s="13"/>
      <c r="B170" s="228"/>
      <c r="C170" s="229"/>
      <c r="D170" s="212" t="s">
        <v>222</v>
      </c>
      <c r="E170" s="230" t="s">
        <v>39</v>
      </c>
      <c r="F170" s="231" t="s">
        <v>224</v>
      </c>
      <c r="G170" s="229"/>
      <c r="H170" s="232">
        <v>4</v>
      </c>
      <c r="I170" s="233"/>
      <c r="J170" s="229"/>
      <c r="K170" s="229"/>
      <c r="L170" s="234"/>
      <c r="M170" s="235"/>
      <c r="N170" s="236"/>
      <c r="O170" s="236"/>
      <c r="P170" s="236"/>
      <c r="Q170" s="236"/>
      <c r="R170" s="236"/>
      <c r="S170" s="236"/>
      <c r="T170" s="236"/>
      <c r="U170" s="237"/>
      <c r="V170" s="13"/>
      <c r="W170" s="13"/>
      <c r="X170" s="13"/>
      <c r="Y170" s="13"/>
      <c r="Z170" s="13"/>
      <c r="AA170" s="13"/>
      <c r="AB170" s="13"/>
      <c r="AC170" s="13"/>
      <c r="AD170" s="13"/>
      <c r="AE170" s="13"/>
      <c r="AT170" s="238" t="s">
        <v>222</v>
      </c>
      <c r="AU170" s="238" t="s">
        <v>87</v>
      </c>
      <c r="AV170" s="13" t="s">
        <v>217</v>
      </c>
      <c r="AW170" s="13" t="s">
        <v>41</v>
      </c>
      <c r="AX170" s="13" t="s">
        <v>87</v>
      </c>
      <c r="AY170" s="238" t="s">
        <v>218</v>
      </c>
    </row>
    <row r="171" s="2" customFormat="1" ht="33" customHeight="1">
      <c r="A171" s="40"/>
      <c r="B171" s="41"/>
      <c r="C171" s="199" t="s">
        <v>330</v>
      </c>
      <c r="D171" s="199" t="s">
        <v>212</v>
      </c>
      <c r="E171" s="200" t="s">
        <v>1246</v>
      </c>
      <c r="F171" s="201" t="s">
        <v>1247</v>
      </c>
      <c r="G171" s="202" t="s">
        <v>263</v>
      </c>
      <c r="H171" s="203">
        <v>4</v>
      </c>
      <c r="I171" s="204"/>
      <c r="J171" s="205">
        <f>ROUND(I171*H171,2)</f>
        <v>0</v>
      </c>
      <c r="K171" s="201" t="s">
        <v>216</v>
      </c>
      <c r="L171" s="46"/>
      <c r="M171" s="206" t="s">
        <v>39</v>
      </c>
      <c r="N171" s="207" t="s">
        <v>53</v>
      </c>
      <c r="O171" s="87"/>
      <c r="P171" s="208">
        <f>O171*H171</f>
        <v>0</v>
      </c>
      <c r="Q171" s="208">
        <v>0</v>
      </c>
      <c r="R171" s="208">
        <f>Q171*H171</f>
        <v>0</v>
      </c>
      <c r="S171" s="208">
        <v>0</v>
      </c>
      <c r="T171" s="208">
        <f>S171*H171</f>
        <v>0</v>
      </c>
      <c r="U171" s="209" t="s">
        <v>39</v>
      </c>
      <c r="V171" s="40"/>
      <c r="W171" s="40"/>
      <c r="X171" s="40"/>
      <c r="Y171" s="40"/>
      <c r="Z171" s="40"/>
      <c r="AA171" s="40"/>
      <c r="AB171" s="40"/>
      <c r="AC171" s="40"/>
      <c r="AD171" s="40"/>
      <c r="AE171" s="40"/>
      <c r="AR171" s="210" t="s">
        <v>217</v>
      </c>
      <c r="AT171" s="210" t="s">
        <v>212</v>
      </c>
      <c r="AU171" s="210" t="s">
        <v>87</v>
      </c>
      <c r="AY171" s="18" t="s">
        <v>218</v>
      </c>
      <c r="BE171" s="211">
        <f>IF(N171="základní",J171,0)</f>
        <v>0</v>
      </c>
      <c r="BF171" s="211">
        <f>IF(N171="snížená",J171,0)</f>
        <v>0</v>
      </c>
      <c r="BG171" s="211">
        <f>IF(N171="zákl. přenesená",J171,0)</f>
        <v>0</v>
      </c>
      <c r="BH171" s="211">
        <f>IF(N171="sníž. přenesená",J171,0)</f>
        <v>0</v>
      </c>
      <c r="BI171" s="211">
        <f>IF(N171="nulová",J171,0)</f>
        <v>0</v>
      </c>
      <c r="BJ171" s="18" t="s">
        <v>217</v>
      </c>
      <c r="BK171" s="211">
        <f>ROUND(I171*H171,2)</f>
        <v>0</v>
      </c>
      <c r="BL171" s="18" t="s">
        <v>217</v>
      </c>
      <c r="BM171" s="210" t="s">
        <v>1248</v>
      </c>
    </row>
    <row r="172" s="2" customFormat="1">
      <c r="A172" s="40"/>
      <c r="B172" s="41"/>
      <c r="C172" s="42"/>
      <c r="D172" s="212" t="s">
        <v>220</v>
      </c>
      <c r="E172" s="42"/>
      <c r="F172" s="213" t="s">
        <v>1249</v>
      </c>
      <c r="G172" s="42"/>
      <c r="H172" s="42"/>
      <c r="I172" s="214"/>
      <c r="J172" s="42"/>
      <c r="K172" s="42"/>
      <c r="L172" s="46"/>
      <c r="M172" s="215"/>
      <c r="N172" s="216"/>
      <c r="O172" s="87"/>
      <c r="P172" s="87"/>
      <c r="Q172" s="87"/>
      <c r="R172" s="87"/>
      <c r="S172" s="87"/>
      <c r="T172" s="87"/>
      <c r="U172" s="88"/>
      <c r="V172" s="40"/>
      <c r="W172" s="40"/>
      <c r="X172" s="40"/>
      <c r="Y172" s="40"/>
      <c r="Z172" s="40"/>
      <c r="AA172" s="40"/>
      <c r="AB172" s="40"/>
      <c r="AC172" s="40"/>
      <c r="AD172" s="40"/>
      <c r="AE172" s="40"/>
      <c r="AT172" s="18" t="s">
        <v>220</v>
      </c>
      <c r="AU172" s="18" t="s">
        <v>87</v>
      </c>
    </row>
    <row r="173" s="2" customFormat="1">
      <c r="A173" s="40"/>
      <c r="B173" s="41"/>
      <c r="C173" s="199" t="s">
        <v>7</v>
      </c>
      <c r="D173" s="199" t="s">
        <v>212</v>
      </c>
      <c r="E173" s="200" t="s">
        <v>1036</v>
      </c>
      <c r="F173" s="201" t="s">
        <v>1037</v>
      </c>
      <c r="G173" s="202" t="s">
        <v>273</v>
      </c>
      <c r="H173" s="203">
        <v>100</v>
      </c>
      <c r="I173" s="204"/>
      <c r="J173" s="205">
        <f>ROUND(I173*H173,2)</f>
        <v>0</v>
      </c>
      <c r="K173" s="201" t="s">
        <v>39</v>
      </c>
      <c r="L173" s="46"/>
      <c r="M173" s="206" t="s">
        <v>39</v>
      </c>
      <c r="N173" s="207" t="s">
        <v>53</v>
      </c>
      <c r="O173" s="87"/>
      <c r="P173" s="208">
        <f>O173*H173</f>
        <v>0</v>
      </c>
      <c r="Q173" s="208">
        <v>0</v>
      </c>
      <c r="R173" s="208">
        <f>Q173*H173</f>
        <v>0</v>
      </c>
      <c r="S173" s="208">
        <v>0</v>
      </c>
      <c r="T173" s="208">
        <f>S173*H173</f>
        <v>0</v>
      </c>
      <c r="U173" s="209" t="s">
        <v>39</v>
      </c>
      <c r="V173" s="40"/>
      <c r="W173" s="40"/>
      <c r="X173" s="40"/>
      <c r="Y173" s="40"/>
      <c r="Z173" s="40"/>
      <c r="AA173" s="40"/>
      <c r="AB173" s="40"/>
      <c r="AC173" s="40"/>
      <c r="AD173" s="40"/>
      <c r="AE173" s="40"/>
      <c r="AR173" s="210" t="s">
        <v>217</v>
      </c>
      <c r="AT173" s="210" t="s">
        <v>212</v>
      </c>
      <c r="AU173" s="210" t="s">
        <v>87</v>
      </c>
      <c r="AY173" s="18" t="s">
        <v>218</v>
      </c>
      <c r="BE173" s="211">
        <f>IF(N173="základní",J173,0)</f>
        <v>0</v>
      </c>
      <c r="BF173" s="211">
        <f>IF(N173="snížená",J173,0)</f>
        <v>0</v>
      </c>
      <c r="BG173" s="211">
        <f>IF(N173="zákl. přenesená",J173,0)</f>
        <v>0</v>
      </c>
      <c r="BH173" s="211">
        <f>IF(N173="sníž. přenesená",J173,0)</f>
        <v>0</v>
      </c>
      <c r="BI173" s="211">
        <f>IF(N173="nulová",J173,0)</f>
        <v>0</v>
      </c>
      <c r="BJ173" s="18" t="s">
        <v>217</v>
      </c>
      <c r="BK173" s="211">
        <f>ROUND(I173*H173,2)</f>
        <v>0</v>
      </c>
      <c r="BL173" s="18" t="s">
        <v>217</v>
      </c>
      <c r="BM173" s="210" t="s">
        <v>1250</v>
      </c>
    </row>
    <row r="174" s="2" customFormat="1">
      <c r="A174" s="40"/>
      <c r="B174" s="41"/>
      <c r="C174" s="42"/>
      <c r="D174" s="212" t="s">
        <v>220</v>
      </c>
      <c r="E174" s="42"/>
      <c r="F174" s="213" t="s">
        <v>1039</v>
      </c>
      <c r="G174" s="42"/>
      <c r="H174" s="42"/>
      <c r="I174" s="214"/>
      <c r="J174" s="42"/>
      <c r="K174" s="42"/>
      <c r="L174" s="46"/>
      <c r="M174" s="215"/>
      <c r="N174" s="216"/>
      <c r="O174" s="87"/>
      <c r="P174" s="87"/>
      <c r="Q174" s="87"/>
      <c r="R174" s="87"/>
      <c r="S174" s="87"/>
      <c r="T174" s="87"/>
      <c r="U174" s="88"/>
      <c r="V174" s="40"/>
      <c r="W174" s="40"/>
      <c r="X174" s="40"/>
      <c r="Y174" s="40"/>
      <c r="Z174" s="40"/>
      <c r="AA174" s="40"/>
      <c r="AB174" s="40"/>
      <c r="AC174" s="40"/>
      <c r="AD174" s="40"/>
      <c r="AE174" s="40"/>
      <c r="AT174" s="18" t="s">
        <v>220</v>
      </c>
      <c r="AU174" s="18" t="s">
        <v>87</v>
      </c>
    </row>
    <row r="175" s="2" customFormat="1">
      <c r="A175" s="40"/>
      <c r="B175" s="41"/>
      <c r="C175" s="42"/>
      <c r="D175" s="212" t="s">
        <v>234</v>
      </c>
      <c r="E175" s="42"/>
      <c r="F175" s="239" t="s">
        <v>938</v>
      </c>
      <c r="G175" s="42"/>
      <c r="H175" s="42"/>
      <c r="I175" s="214"/>
      <c r="J175" s="42"/>
      <c r="K175" s="42"/>
      <c r="L175" s="46"/>
      <c r="M175" s="215"/>
      <c r="N175" s="216"/>
      <c r="O175" s="87"/>
      <c r="P175" s="87"/>
      <c r="Q175" s="87"/>
      <c r="R175" s="87"/>
      <c r="S175" s="87"/>
      <c r="T175" s="87"/>
      <c r="U175" s="88"/>
      <c r="V175" s="40"/>
      <c r="W175" s="40"/>
      <c r="X175" s="40"/>
      <c r="Y175" s="40"/>
      <c r="Z175" s="40"/>
      <c r="AA175" s="40"/>
      <c r="AB175" s="40"/>
      <c r="AC175" s="40"/>
      <c r="AD175" s="40"/>
      <c r="AE175" s="40"/>
      <c r="AT175" s="18" t="s">
        <v>234</v>
      </c>
      <c r="AU175" s="18" t="s">
        <v>87</v>
      </c>
    </row>
    <row r="176" s="12" customFormat="1">
      <c r="A176" s="12"/>
      <c r="B176" s="217"/>
      <c r="C176" s="218"/>
      <c r="D176" s="212" t="s">
        <v>222</v>
      </c>
      <c r="E176" s="219" t="s">
        <v>39</v>
      </c>
      <c r="F176" s="220" t="s">
        <v>1187</v>
      </c>
      <c r="G176" s="218"/>
      <c r="H176" s="221">
        <v>100</v>
      </c>
      <c r="I176" s="222"/>
      <c r="J176" s="218"/>
      <c r="K176" s="218"/>
      <c r="L176" s="223"/>
      <c r="M176" s="224"/>
      <c r="N176" s="225"/>
      <c r="O176" s="225"/>
      <c r="P176" s="225"/>
      <c r="Q176" s="225"/>
      <c r="R176" s="225"/>
      <c r="S176" s="225"/>
      <c r="T176" s="225"/>
      <c r="U176" s="226"/>
      <c r="V176" s="12"/>
      <c r="W176" s="12"/>
      <c r="X176" s="12"/>
      <c r="Y176" s="12"/>
      <c r="Z176" s="12"/>
      <c r="AA176" s="12"/>
      <c r="AB176" s="12"/>
      <c r="AC176" s="12"/>
      <c r="AD176" s="12"/>
      <c r="AE176" s="12"/>
      <c r="AT176" s="227" t="s">
        <v>222</v>
      </c>
      <c r="AU176" s="227" t="s">
        <v>87</v>
      </c>
      <c r="AV176" s="12" t="s">
        <v>89</v>
      </c>
      <c r="AW176" s="12" t="s">
        <v>41</v>
      </c>
      <c r="AX176" s="12" t="s">
        <v>87</v>
      </c>
      <c r="AY176" s="227" t="s">
        <v>218</v>
      </c>
    </row>
    <row r="177" s="2" customFormat="1">
      <c r="A177" s="40"/>
      <c r="B177" s="41"/>
      <c r="C177" s="199" t="s">
        <v>251</v>
      </c>
      <c r="D177" s="199" t="s">
        <v>212</v>
      </c>
      <c r="E177" s="200" t="s">
        <v>1040</v>
      </c>
      <c r="F177" s="201" t="s">
        <v>1041</v>
      </c>
      <c r="G177" s="202" t="s">
        <v>273</v>
      </c>
      <c r="H177" s="203">
        <v>100</v>
      </c>
      <c r="I177" s="204"/>
      <c r="J177" s="205">
        <f>ROUND(I177*H177,2)</f>
        <v>0</v>
      </c>
      <c r="K177" s="201" t="s">
        <v>39</v>
      </c>
      <c r="L177" s="46"/>
      <c r="M177" s="206" t="s">
        <v>39</v>
      </c>
      <c r="N177" s="207" t="s">
        <v>53</v>
      </c>
      <c r="O177" s="87"/>
      <c r="P177" s="208">
        <f>O177*H177</f>
        <v>0</v>
      </c>
      <c r="Q177" s="208">
        <v>0</v>
      </c>
      <c r="R177" s="208">
        <f>Q177*H177</f>
        <v>0</v>
      </c>
      <c r="S177" s="208">
        <v>0</v>
      </c>
      <c r="T177" s="208">
        <f>S177*H177</f>
        <v>0</v>
      </c>
      <c r="U177" s="209" t="s">
        <v>39</v>
      </c>
      <c r="V177" s="40"/>
      <c r="W177" s="40"/>
      <c r="X177" s="40"/>
      <c r="Y177" s="40"/>
      <c r="Z177" s="40"/>
      <c r="AA177" s="40"/>
      <c r="AB177" s="40"/>
      <c r="AC177" s="40"/>
      <c r="AD177" s="40"/>
      <c r="AE177" s="40"/>
      <c r="AR177" s="210" t="s">
        <v>217</v>
      </c>
      <c r="AT177" s="210" t="s">
        <v>212</v>
      </c>
      <c r="AU177" s="210" t="s">
        <v>87</v>
      </c>
      <c r="AY177" s="18" t="s">
        <v>218</v>
      </c>
      <c r="BE177" s="211">
        <f>IF(N177="základní",J177,0)</f>
        <v>0</v>
      </c>
      <c r="BF177" s="211">
        <f>IF(N177="snížená",J177,0)</f>
        <v>0</v>
      </c>
      <c r="BG177" s="211">
        <f>IF(N177="zákl. přenesená",J177,0)</f>
        <v>0</v>
      </c>
      <c r="BH177" s="211">
        <f>IF(N177="sníž. přenesená",J177,0)</f>
        <v>0</v>
      </c>
      <c r="BI177" s="211">
        <f>IF(N177="nulová",J177,0)</f>
        <v>0</v>
      </c>
      <c r="BJ177" s="18" t="s">
        <v>217</v>
      </c>
      <c r="BK177" s="211">
        <f>ROUND(I177*H177,2)</f>
        <v>0</v>
      </c>
      <c r="BL177" s="18" t="s">
        <v>217</v>
      </c>
      <c r="BM177" s="210" t="s">
        <v>1251</v>
      </c>
    </row>
    <row r="178" s="2" customFormat="1">
      <c r="A178" s="40"/>
      <c r="B178" s="41"/>
      <c r="C178" s="42"/>
      <c r="D178" s="212" t="s">
        <v>220</v>
      </c>
      <c r="E178" s="42"/>
      <c r="F178" s="213" t="s">
        <v>1043</v>
      </c>
      <c r="G178" s="42"/>
      <c r="H178" s="42"/>
      <c r="I178" s="214"/>
      <c r="J178" s="42"/>
      <c r="K178" s="42"/>
      <c r="L178" s="46"/>
      <c r="M178" s="215"/>
      <c r="N178" s="216"/>
      <c r="O178" s="87"/>
      <c r="P178" s="87"/>
      <c r="Q178" s="87"/>
      <c r="R178" s="87"/>
      <c r="S178" s="87"/>
      <c r="T178" s="87"/>
      <c r="U178" s="88"/>
      <c r="V178" s="40"/>
      <c r="W178" s="40"/>
      <c r="X178" s="40"/>
      <c r="Y178" s="40"/>
      <c r="Z178" s="40"/>
      <c r="AA178" s="40"/>
      <c r="AB178" s="40"/>
      <c r="AC178" s="40"/>
      <c r="AD178" s="40"/>
      <c r="AE178" s="40"/>
      <c r="AT178" s="18" t="s">
        <v>220</v>
      </c>
      <c r="AU178" s="18" t="s">
        <v>87</v>
      </c>
    </row>
    <row r="179" s="2" customFormat="1">
      <c r="A179" s="40"/>
      <c r="B179" s="41"/>
      <c r="C179" s="42"/>
      <c r="D179" s="212" t="s">
        <v>234</v>
      </c>
      <c r="E179" s="42"/>
      <c r="F179" s="239" t="s">
        <v>938</v>
      </c>
      <c r="G179" s="42"/>
      <c r="H179" s="42"/>
      <c r="I179" s="214"/>
      <c r="J179" s="42"/>
      <c r="K179" s="42"/>
      <c r="L179" s="46"/>
      <c r="M179" s="215"/>
      <c r="N179" s="216"/>
      <c r="O179" s="87"/>
      <c r="P179" s="87"/>
      <c r="Q179" s="87"/>
      <c r="R179" s="87"/>
      <c r="S179" s="87"/>
      <c r="T179" s="87"/>
      <c r="U179" s="88"/>
      <c r="V179" s="40"/>
      <c r="W179" s="40"/>
      <c r="X179" s="40"/>
      <c r="Y179" s="40"/>
      <c r="Z179" s="40"/>
      <c r="AA179" s="40"/>
      <c r="AB179" s="40"/>
      <c r="AC179" s="40"/>
      <c r="AD179" s="40"/>
      <c r="AE179" s="40"/>
      <c r="AT179" s="18" t="s">
        <v>234</v>
      </c>
      <c r="AU179" s="18" t="s">
        <v>87</v>
      </c>
    </row>
    <row r="180" s="12" customFormat="1">
      <c r="A180" s="12"/>
      <c r="B180" s="217"/>
      <c r="C180" s="218"/>
      <c r="D180" s="212" t="s">
        <v>222</v>
      </c>
      <c r="E180" s="219" t="s">
        <v>39</v>
      </c>
      <c r="F180" s="220" t="s">
        <v>1187</v>
      </c>
      <c r="G180" s="218"/>
      <c r="H180" s="221">
        <v>100</v>
      </c>
      <c r="I180" s="222"/>
      <c r="J180" s="218"/>
      <c r="K180" s="218"/>
      <c r="L180" s="223"/>
      <c r="M180" s="224"/>
      <c r="N180" s="225"/>
      <c r="O180" s="225"/>
      <c r="P180" s="225"/>
      <c r="Q180" s="225"/>
      <c r="R180" s="225"/>
      <c r="S180" s="225"/>
      <c r="T180" s="225"/>
      <c r="U180" s="226"/>
      <c r="V180" s="12"/>
      <c r="W180" s="12"/>
      <c r="X180" s="12"/>
      <c r="Y180" s="12"/>
      <c r="Z180" s="12"/>
      <c r="AA180" s="12"/>
      <c r="AB180" s="12"/>
      <c r="AC180" s="12"/>
      <c r="AD180" s="12"/>
      <c r="AE180" s="12"/>
      <c r="AT180" s="227" t="s">
        <v>222</v>
      </c>
      <c r="AU180" s="227" t="s">
        <v>87</v>
      </c>
      <c r="AV180" s="12" t="s">
        <v>89</v>
      </c>
      <c r="AW180" s="12" t="s">
        <v>41</v>
      </c>
      <c r="AX180" s="12" t="s">
        <v>87</v>
      </c>
      <c r="AY180" s="227" t="s">
        <v>218</v>
      </c>
    </row>
    <row r="181" s="2" customFormat="1">
      <c r="A181" s="40"/>
      <c r="B181" s="41"/>
      <c r="C181" s="199" t="s">
        <v>347</v>
      </c>
      <c r="D181" s="199" t="s">
        <v>212</v>
      </c>
      <c r="E181" s="200" t="s">
        <v>1044</v>
      </c>
      <c r="F181" s="201" t="s">
        <v>1045</v>
      </c>
      <c r="G181" s="202" t="s">
        <v>273</v>
      </c>
      <c r="H181" s="203">
        <v>100</v>
      </c>
      <c r="I181" s="204"/>
      <c r="J181" s="205">
        <f>ROUND(I181*H181,2)</f>
        <v>0</v>
      </c>
      <c r="K181" s="201" t="s">
        <v>216</v>
      </c>
      <c r="L181" s="46"/>
      <c r="M181" s="206" t="s">
        <v>39</v>
      </c>
      <c r="N181" s="207" t="s">
        <v>53</v>
      </c>
      <c r="O181" s="87"/>
      <c r="P181" s="208">
        <f>O181*H181</f>
        <v>0</v>
      </c>
      <c r="Q181" s="208">
        <v>0</v>
      </c>
      <c r="R181" s="208">
        <f>Q181*H181</f>
        <v>0</v>
      </c>
      <c r="S181" s="208">
        <v>0</v>
      </c>
      <c r="T181" s="208">
        <f>S181*H181</f>
        <v>0</v>
      </c>
      <c r="U181" s="209" t="s">
        <v>39</v>
      </c>
      <c r="V181" s="40"/>
      <c r="W181" s="40"/>
      <c r="X181" s="40"/>
      <c r="Y181" s="40"/>
      <c r="Z181" s="40"/>
      <c r="AA181" s="40"/>
      <c r="AB181" s="40"/>
      <c r="AC181" s="40"/>
      <c r="AD181" s="40"/>
      <c r="AE181" s="40"/>
      <c r="AR181" s="210" t="s">
        <v>217</v>
      </c>
      <c r="AT181" s="210" t="s">
        <v>212</v>
      </c>
      <c r="AU181" s="210" t="s">
        <v>87</v>
      </c>
      <c r="AY181" s="18" t="s">
        <v>218</v>
      </c>
      <c r="BE181" s="211">
        <f>IF(N181="základní",J181,0)</f>
        <v>0</v>
      </c>
      <c r="BF181" s="211">
        <f>IF(N181="snížená",J181,0)</f>
        <v>0</v>
      </c>
      <c r="BG181" s="211">
        <f>IF(N181="zákl. přenesená",J181,0)</f>
        <v>0</v>
      </c>
      <c r="BH181" s="211">
        <f>IF(N181="sníž. přenesená",J181,0)</f>
        <v>0</v>
      </c>
      <c r="BI181" s="211">
        <f>IF(N181="nulová",J181,0)</f>
        <v>0</v>
      </c>
      <c r="BJ181" s="18" t="s">
        <v>217</v>
      </c>
      <c r="BK181" s="211">
        <f>ROUND(I181*H181,2)</f>
        <v>0</v>
      </c>
      <c r="BL181" s="18" t="s">
        <v>217</v>
      </c>
      <c r="BM181" s="210" t="s">
        <v>1252</v>
      </c>
    </row>
    <row r="182" s="2" customFormat="1">
      <c r="A182" s="40"/>
      <c r="B182" s="41"/>
      <c r="C182" s="42"/>
      <c r="D182" s="212" t="s">
        <v>220</v>
      </c>
      <c r="E182" s="42"/>
      <c r="F182" s="213" t="s">
        <v>1047</v>
      </c>
      <c r="G182" s="42"/>
      <c r="H182" s="42"/>
      <c r="I182" s="214"/>
      <c r="J182" s="42"/>
      <c r="K182" s="42"/>
      <c r="L182" s="46"/>
      <c r="M182" s="215"/>
      <c r="N182" s="216"/>
      <c r="O182" s="87"/>
      <c r="P182" s="87"/>
      <c r="Q182" s="87"/>
      <c r="R182" s="87"/>
      <c r="S182" s="87"/>
      <c r="T182" s="87"/>
      <c r="U182" s="88"/>
      <c r="V182" s="40"/>
      <c r="W182" s="40"/>
      <c r="X182" s="40"/>
      <c r="Y182" s="40"/>
      <c r="Z182" s="40"/>
      <c r="AA182" s="40"/>
      <c r="AB182" s="40"/>
      <c r="AC182" s="40"/>
      <c r="AD182" s="40"/>
      <c r="AE182" s="40"/>
      <c r="AT182" s="18" t="s">
        <v>220</v>
      </c>
      <c r="AU182" s="18" t="s">
        <v>87</v>
      </c>
    </row>
    <row r="183" s="12" customFormat="1">
      <c r="A183" s="12"/>
      <c r="B183" s="217"/>
      <c r="C183" s="218"/>
      <c r="D183" s="212" t="s">
        <v>222</v>
      </c>
      <c r="E183" s="219" t="s">
        <v>39</v>
      </c>
      <c r="F183" s="220" t="s">
        <v>1187</v>
      </c>
      <c r="G183" s="218"/>
      <c r="H183" s="221">
        <v>100</v>
      </c>
      <c r="I183" s="222"/>
      <c r="J183" s="218"/>
      <c r="K183" s="218"/>
      <c r="L183" s="223"/>
      <c r="M183" s="224"/>
      <c r="N183" s="225"/>
      <c r="O183" s="225"/>
      <c r="P183" s="225"/>
      <c r="Q183" s="225"/>
      <c r="R183" s="225"/>
      <c r="S183" s="225"/>
      <c r="T183" s="225"/>
      <c r="U183" s="226"/>
      <c r="V183" s="12"/>
      <c r="W183" s="12"/>
      <c r="X183" s="12"/>
      <c r="Y183" s="12"/>
      <c r="Z183" s="12"/>
      <c r="AA183" s="12"/>
      <c r="AB183" s="12"/>
      <c r="AC183" s="12"/>
      <c r="AD183" s="12"/>
      <c r="AE183" s="12"/>
      <c r="AT183" s="227" t="s">
        <v>222</v>
      </c>
      <c r="AU183" s="227" t="s">
        <v>87</v>
      </c>
      <c r="AV183" s="12" t="s">
        <v>89</v>
      </c>
      <c r="AW183" s="12" t="s">
        <v>41</v>
      </c>
      <c r="AX183" s="12" t="s">
        <v>80</v>
      </c>
      <c r="AY183" s="227" t="s">
        <v>218</v>
      </c>
    </row>
    <row r="184" s="13" customFormat="1">
      <c r="A184" s="13"/>
      <c r="B184" s="228"/>
      <c r="C184" s="229"/>
      <c r="D184" s="212" t="s">
        <v>222</v>
      </c>
      <c r="E184" s="230" t="s">
        <v>39</v>
      </c>
      <c r="F184" s="231" t="s">
        <v>224</v>
      </c>
      <c r="G184" s="229"/>
      <c r="H184" s="232">
        <v>100</v>
      </c>
      <c r="I184" s="233"/>
      <c r="J184" s="229"/>
      <c r="K184" s="229"/>
      <c r="L184" s="234"/>
      <c r="M184" s="235"/>
      <c r="N184" s="236"/>
      <c r="O184" s="236"/>
      <c r="P184" s="236"/>
      <c r="Q184" s="236"/>
      <c r="R184" s="236"/>
      <c r="S184" s="236"/>
      <c r="T184" s="236"/>
      <c r="U184" s="237"/>
      <c r="V184" s="13"/>
      <c r="W184" s="13"/>
      <c r="X184" s="13"/>
      <c r="Y184" s="13"/>
      <c r="Z184" s="13"/>
      <c r="AA184" s="13"/>
      <c r="AB184" s="13"/>
      <c r="AC184" s="13"/>
      <c r="AD184" s="13"/>
      <c r="AE184" s="13"/>
      <c r="AT184" s="238" t="s">
        <v>222</v>
      </c>
      <c r="AU184" s="238" t="s">
        <v>87</v>
      </c>
      <c r="AV184" s="13" t="s">
        <v>217</v>
      </c>
      <c r="AW184" s="13" t="s">
        <v>41</v>
      </c>
      <c r="AX184" s="13" t="s">
        <v>87</v>
      </c>
      <c r="AY184" s="238" t="s">
        <v>218</v>
      </c>
    </row>
    <row r="185" s="2" customFormat="1">
      <c r="A185" s="40"/>
      <c r="B185" s="41"/>
      <c r="C185" s="199" t="s">
        <v>351</v>
      </c>
      <c r="D185" s="199" t="s">
        <v>212</v>
      </c>
      <c r="E185" s="200" t="s">
        <v>1060</v>
      </c>
      <c r="F185" s="201" t="s">
        <v>1061</v>
      </c>
      <c r="G185" s="202" t="s">
        <v>273</v>
      </c>
      <c r="H185" s="203">
        <v>100</v>
      </c>
      <c r="I185" s="204"/>
      <c r="J185" s="205">
        <f>ROUND(I185*H185,2)</f>
        <v>0</v>
      </c>
      <c r="K185" s="201" t="s">
        <v>216</v>
      </c>
      <c r="L185" s="46"/>
      <c r="M185" s="206" t="s">
        <v>39</v>
      </c>
      <c r="N185" s="207" t="s">
        <v>53</v>
      </c>
      <c r="O185" s="87"/>
      <c r="P185" s="208">
        <f>O185*H185</f>
        <v>0</v>
      </c>
      <c r="Q185" s="208">
        <v>0</v>
      </c>
      <c r="R185" s="208">
        <f>Q185*H185</f>
        <v>0</v>
      </c>
      <c r="S185" s="208">
        <v>0</v>
      </c>
      <c r="T185" s="208">
        <f>S185*H185</f>
        <v>0</v>
      </c>
      <c r="U185" s="209" t="s">
        <v>39</v>
      </c>
      <c r="V185" s="40"/>
      <c r="W185" s="40"/>
      <c r="X185" s="40"/>
      <c r="Y185" s="40"/>
      <c r="Z185" s="40"/>
      <c r="AA185" s="40"/>
      <c r="AB185" s="40"/>
      <c r="AC185" s="40"/>
      <c r="AD185" s="40"/>
      <c r="AE185" s="40"/>
      <c r="AR185" s="210" t="s">
        <v>217</v>
      </c>
      <c r="AT185" s="210" t="s">
        <v>212</v>
      </c>
      <c r="AU185" s="210" t="s">
        <v>87</v>
      </c>
      <c r="AY185" s="18" t="s">
        <v>218</v>
      </c>
      <c r="BE185" s="211">
        <f>IF(N185="základní",J185,0)</f>
        <v>0</v>
      </c>
      <c r="BF185" s="211">
        <f>IF(N185="snížená",J185,0)</f>
        <v>0</v>
      </c>
      <c r="BG185" s="211">
        <f>IF(N185="zákl. přenesená",J185,0)</f>
        <v>0</v>
      </c>
      <c r="BH185" s="211">
        <f>IF(N185="sníž. přenesená",J185,0)</f>
        <v>0</v>
      </c>
      <c r="BI185" s="211">
        <f>IF(N185="nulová",J185,0)</f>
        <v>0</v>
      </c>
      <c r="BJ185" s="18" t="s">
        <v>217</v>
      </c>
      <c r="BK185" s="211">
        <f>ROUND(I185*H185,2)</f>
        <v>0</v>
      </c>
      <c r="BL185" s="18" t="s">
        <v>217</v>
      </c>
      <c r="BM185" s="210" t="s">
        <v>1253</v>
      </c>
    </row>
    <row r="186" s="2" customFormat="1">
      <c r="A186" s="40"/>
      <c r="B186" s="41"/>
      <c r="C186" s="42"/>
      <c r="D186" s="212" t="s">
        <v>220</v>
      </c>
      <c r="E186" s="42"/>
      <c r="F186" s="213" t="s">
        <v>1063</v>
      </c>
      <c r="G186" s="42"/>
      <c r="H186" s="42"/>
      <c r="I186" s="214"/>
      <c r="J186" s="42"/>
      <c r="K186" s="42"/>
      <c r="L186" s="46"/>
      <c r="M186" s="215"/>
      <c r="N186" s="216"/>
      <c r="O186" s="87"/>
      <c r="P186" s="87"/>
      <c r="Q186" s="87"/>
      <c r="R186" s="87"/>
      <c r="S186" s="87"/>
      <c r="T186" s="87"/>
      <c r="U186" s="88"/>
      <c r="V186" s="40"/>
      <c r="W186" s="40"/>
      <c r="X186" s="40"/>
      <c r="Y186" s="40"/>
      <c r="Z186" s="40"/>
      <c r="AA186" s="40"/>
      <c r="AB186" s="40"/>
      <c r="AC186" s="40"/>
      <c r="AD186" s="40"/>
      <c r="AE186" s="40"/>
      <c r="AT186" s="18" t="s">
        <v>220</v>
      </c>
      <c r="AU186" s="18" t="s">
        <v>87</v>
      </c>
    </row>
    <row r="187" s="12" customFormat="1">
      <c r="A187" s="12"/>
      <c r="B187" s="217"/>
      <c r="C187" s="218"/>
      <c r="D187" s="212" t="s">
        <v>222</v>
      </c>
      <c r="E187" s="219" t="s">
        <v>39</v>
      </c>
      <c r="F187" s="220" t="s">
        <v>1187</v>
      </c>
      <c r="G187" s="218"/>
      <c r="H187" s="221">
        <v>100</v>
      </c>
      <c r="I187" s="222"/>
      <c r="J187" s="218"/>
      <c r="K187" s="218"/>
      <c r="L187" s="223"/>
      <c r="M187" s="224"/>
      <c r="N187" s="225"/>
      <c r="O187" s="225"/>
      <c r="P187" s="225"/>
      <c r="Q187" s="225"/>
      <c r="R187" s="225"/>
      <c r="S187" s="225"/>
      <c r="T187" s="225"/>
      <c r="U187" s="226"/>
      <c r="V187" s="12"/>
      <c r="W187" s="12"/>
      <c r="X187" s="12"/>
      <c r="Y187" s="12"/>
      <c r="Z187" s="12"/>
      <c r="AA187" s="12"/>
      <c r="AB187" s="12"/>
      <c r="AC187" s="12"/>
      <c r="AD187" s="12"/>
      <c r="AE187" s="12"/>
      <c r="AT187" s="227" t="s">
        <v>222</v>
      </c>
      <c r="AU187" s="227" t="s">
        <v>87</v>
      </c>
      <c r="AV187" s="12" t="s">
        <v>89</v>
      </c>
      <c r="AW187" s="12" t="s">
        <v>41</v>
      </c>
      <c r="AX187" s="12" t="s">
        <v>80</v>
      </c>
      <c r="AY187" s="227" t="s">
        <v>218</v>
      </c>
    </row>
    <row r="188" s="13" customFormat="1">
      <c r="A188" s="13"/>
      <c r="B188" s="228"/>
      <c r="C188" s="229"/>
      <c r="D188" s="212" t="s">
        <v>222</v>
      </c>
      <c r="E188" s="230" t="s">
        <v>39</v>
      </c>
      <c r="F188" s="231" t="s">
        <v>224</v>
      </c>
      <c r="G188" s="229"/>
      <c r="H188" s="232">
        <v>100</v>
      </c>
      <c r="I188" s="233"/>
      <c r="J188" s="229"/>
      <c r="K188" s="229"/>
      <c r="L188" s="234"/>
      <c r="M188" s="235"/>
      <c r="N188" s="236"/>
      <c r="O188" s="236"/>
      <c r="P188" s="236"/>
      <c r="Q188" s="236"/>
      <c r="R188" s="236"/>
      <c r="S188" s="236"/>
      <c r="T188" s="236"/>
      <c r="U188" s="237"/>
      <c r="V188" s="13"/>
      <c r="W188" s="13"/>
      <c r="X188" s="13"/>
      <c r="Y188" s="13"/>
      <c r="Z188" s="13"/>
      <c r="AA188" s="13"/>
      <c r="AB188" s="13"/>
      <c r="AC188" s="13"/>
      <c r="AD188" s="13"/>
      <c r="AE188" s="13"/>
      <c r="AT188" s="238" t="s">
        <v>222</v>
      </c>
      <c r="AU188" s="238" t="s">
        <v>87</v>
      </c>
      <c r="AV188" s="13" t="s">
        <v>217</v>
      </c>
      <c r="AW188" s="13" t="s">
        <v>41</v>
      </c>
      <c r="AX188" s="13" t="s">
        <v>87</v>
      </c>
      <c r="AY188" s="238" t="s">
        <v>218</v>
      </c>
    </row>
    <row r="189" s="2" customFormat="1" ht="21.75" customHeight="1">
      <c r="A189" s="40"/>
      <c r="B189" s="41"/>
      <c r="C189" s="199" t="s">
        <v>357</v>
      </c>
      <c r="D189" s="199" t="s">
        <v>212</v>
      </c>
      <c r="E189" s="200" t="s">
        <v>1106</v>
      </c>
      <c r="F189" s="201" t="s">
        <v>1107</v>
      </c>
      <c r="G189" s="202" t="s">
        <v>338</v>
      </c>
      <c r="H189" s="203">
        <v>1</v>
      </c>
      <c r="I189" s="204"/>
      <c r="J189" s="205">
        <f>ROUND(I189*H189,2)</f>
        <v>0</v>
      </c>
      <c r="K189" s="201" t="s">
        <v>216</v>
      </c>
      <c r="L189" s="46"/>
      <c r="M189" s="206" t="s">
        <v>39</v>
      </c>
      <c r="N189" s="207" t="s">
        <v>53</v>
      </c>
      <c r="O189" s="87"/>
      <c r="P189" s="208">
        <f>O189*H189</f>
        <v>0</v>
      </c>
      <c r="Q189" s="208">
        <v>0</v>
      </c>
      <c r="R189" s="208">
        <f>Q189*H189</f>
        <v>0</v>
      </c>
      <c r="S189" s="208">
        <v>0</v>
      </c>
      <c r="T189" s="208">
        <f>S189*H189</f>
        <v>0</v>
      </c>
      <c r="U189" s="209" t="s">
        <v>39</v>
      </c>
      <c r="V189" s="40"/>
      <c r="W189" s="40"/>
      <c r="X189" s="40"/>
      <c r="Y189" s="40"/>
      <c r="Z189" s="40"/>
      <c r="AA189" s="40"/>
      <c r="AB189" s="40"/>
      <c r="AC189" s="40"/>
      <c r="AD189" s="40"/>
      <c r="AE189" s="40"/>
      <c r="AR189" s="210" t="s">
        <v>217</v>
      </c>
      <c r="AT189" s="210" t="s">
        <v>212</v>
      </c>
      <c r="AU189" s="210" t="s">
        <v>87</v>
      </c>
      <c r="AY189" s="18" t="s">
        <v>218</v>
      </c>
      <c r="BE189" s="211">
        <f>IF(N189="základní",J189,0)</f>
        <v>0</v>
      </c>
      <c r="BF189" s="211">
        <f>IF(N189="snížená",J189,0)</f>
        <v>0</v>
      </c>
      <c r="BG189" s="211">
        <f>IF(N189="zákl. přenesená",J189,0)</f>
        <v>0</v>
      </c>
      <c r="BH189" s="211">
        <f>IF(N189="sníž. přenesená",J189,0)</f>
        <v>0</v>
      </c>
      <c r="BI189" s="211">
        <f>IF(N189="nulová",J189,0)</f>
        <v>0</v>
      </c>
      <c r="BJ189" s="18" t="s">
        <v>217</v>
      </c>
      <c r="BK189" s="211">
        <f>ROUND(I189*H189,2)</f>
        <v>0</v>
      </c>
      <c r="BL189" s="18" t="s">
        <v>217</v>
      </c>
      <c r="BM189" s="210" t="s">
        <v>1254</v>
      </c>
    </row>
    <row r="190" s="2" customFormat="1">
      <c r="A190" s="40"/>
      <c r="B190" s="41"/>
      <c r="C190" s="42"/>
      <c r="D190" s="212" t="s">
        <v>220</v>
      </c>
      <c r="E190" s="42"/>
      <c r="F190" s="213" t="s">
        <v>1109</v>
      </c>
      <c r="G190" s="42"/>
      <c r="H190" s="42"/>
      <c r="I190" s="214"/>
      <c r="J190" s="42"/>
      <c r="K190" s="42"/>
      <c r="L190" s="46"/>
      <c r="M190" s="215"/>
      <c r="N190" s="216"/>
      <c r="O190" s="87"/>
      <c r="P190" s="87"/>
      <c r="Q190" s="87"/>
      <c r="R190" s="87"/>
      <c r="S190" s="87"/>
      <c r="T190" s="87"/>
      <c r="U190" s="88"/>
      <c r="V190" s="40"/>
      <c r="W190" s="40"/>
      <c r="X190" s="40"/>
      <c r="Y190" s="40"/>
      <c r="Z190" s="40"/>
      <c r="AA190" s="40"/>
      <c r="AB190" s="40"/>
      <c r="AC190" s="40"/>
      <c r="AD190" s="40"/>
      <c r="AE190" s="40"/>
      <c r="AT190" s="18" t="s">
        <v>220</v>
      </c>
      <c r="AU190" s="18" t="s">
        <v>87</v>
      </c>
    </row>
    <row r="191" s="12" customFormat="1">
      <c r="A191" s="12"/>
      <c r="B191" s="217"/>
      <c r="C191" s="218"/>
      <c r="D191" s="212" t="s">
        <v>222</v>
      </c>
      <c r="E191" s="219" t="s">
        <v>39</v>
      </c>
      <c r="F191" s="220" t="s">
        <v>1255</v>
      </c>
      <c r="G191" s="218"/>
      <c r="H191" s="221">
        <v>1</v>
      </c>
      <c r="I191" s="222"/>
      <c r="J191" s="218"/>
      <c r="K191" s="218"/>
      <c r="L191" s="223"/>
      <c r="M191" s="224"/>
      <c r="N191" s="225"/>
      <c r="O191" s="225"/>
      <c r="P191" s="225"/>
      <c r="Q191" s="225"/>
      <c r="R191" s="225"/>
      <c r="S191" s="225"/>
      <c r="T191" s="225"/>
      <c r="U191" s="226"/>
      <c r="V191" s="12"/>
      <c r="W191" s="12"/>
      <c r="X191" s="12"/>
      <c r="Y191" s="12"/>
      <c r="Z191" s="12"/>
      <c r="AA191" s="12"/>
      <c r="AB191" s="12"/>
      <c r="AC191" s="12"/>
      <c r="AD191" s="12"/>
      <c r="AE191" s="12"/>
      <c r="AT191" s="227" t="s">
        <v>222</v>
      </c>
      <c r="AU191" s="227" t="s">
        <v>87</v>
      </c>
      <c r="AV191" s="12" t="s">
        <v>89</v>
      </c>
      <c r="AW191" s="12" t="s">
        <v>41</v>
      </c>
      <c r="AX191" s="12" t="s">
        <v>80</v>
      </c>
      <c r="AY191" s="227" t="s">
        <v>218</v>
      </c>
    </row>
    <row r="192" s="13" customFormat="1">
      <c r="A192" s="13"/>
      <c r="B192" s="228"/>
      <c r="C192" s="229"/>
      <c r="D192" s="212" t="s">
        <v>222</v>
      </c>
      <c r="E192" s="230" t="s">
        <v>39</v>
      </c>
      <c r="F192" s="231" t="s">
        <v>224</v>
      </c>
      <c r="G192" s="229"/>
      <c r="H192" s="232">
        <v>1</v>
      </c>
      <c r="I192" s="233"/>
      <c r="J192" s="229"/>
      <c r="K192" s="229"/>
      <c r="L192" s="234"/>
      <c r="M192" s="235"/>
      <c r="N192" s="236"/>
      <c r="O192" s="236"/>
      <c r="P192" s="236"/>
      <c r="Q192" s="236"/>
      <c r="R192" s="236"/>
      <c r="S192" s="236"/>
      <c r="T192" s="236"/>
      <c r="U192" s="237"/>
      <c r="V192" s="13"/>
      <c r="W192" s="13"/>
      <c r="X192" s="13"/>
      <c r="Y192" s="13"/>
      <c r="Z192" s="13"/>
      <c r="AA192" s="13"/>
      <c r="AB192" s="13"/>
      <c r="AC192" s="13"/>
      <c r="AD192" s="13"/>
      <c r="AE192" s="13"/>
      <c r="AT192" s="238" t="s">
        <v>222</v>
      </c>
      <c r="AU192" s="238" t="s">
        <v>87</v>
      </c>
      <c r="AV192" s="13" t="s">
        <v>217</v>
      </c>
      <c r="AW192" s="13" t="s">
        <v>41</v>
      </c>
      <c r="AX192" s="13" t="s">
        <v>87</v>
      </c>
      <c r="AY192" s="238" t="s">
        <v>218</v>
      </c>
    </row>
    <row r="193" s="2" customFormat="1" ht="16.5" customHeight="1">
      <c r="A193" s="40"/>
      <c r="B193" s="41"/>
      <c r="C193" s="250" t="s">
        <v>363</v>
      </c>
      <c r="D193" s="250" t="s">
        <v>313</v>
      </c>
      <c r="E193" s="251" t="s">
        <v>1124</v>
      </c>
      <c r="F193" s="252" t="s">
        <v>1125</v>
      </c>
      <c r="G193" s="253" t="s">
        <v>273</v>
      </c>
      <c r="H193" s="254">
        <v>40</v>
      </c>
      <c r="I193" s="255"/>
      <c r="J193" s="256">
        <f>ROUND(I193*H193,2)</f>
        <v>0</v>
      </c>
      <c r="K193" s="252" t="s">
        <v>216</v>
      </c>
      <c r="L193" s="257"/>
      <c r="M193" s="258" t="s">
        <v>39</v>
      </c>
      <c r="N193" s="259" t="s">
        <v>53</v>
      </c>
      <c r="O193" s="87"/>
      <c r="P193" s="208">
        <f>O193*H193</f>
        <v>0</v>
      </c>
      <c r="Q193" s="208">
        <v>0.06003</v>
      </c>
      <c r="R193" s="208">
        <f>Q193*H193</f>
        <v>2.4012000000000002</v>
      </c>
      <c r="S193" s="208">
        <v>0</v>
      </c>
      <c r="T193" s="208">
        <f>S193*H193</f>
        <v>0</v>
      </c>
      <c r="U193" s="209" t="s">
        <v>39</v>
      </c>
      <c r="V193" s="40"/>
      <c r="W193" s="40"/>
      <c r="X193" s="40"/>
      <c r="Y193" s="40"/>
      <c r="Z193" s="40"/>
      <c r="AA193" s="40"/>
      <c r="AB193" s="40"/>
      <c r="AC193" s="40"/>
      <c r="AD193" s="40"/>
      <c r="AE193" s="40"/>
      <c r="AR193" s="210" t="s">
        <v>219</v>
      </c>
      <c r="AT193" s="210" t="s">
        <v>313</v>
      </c>
      <c r="AU193" s="210" t="s">
        <v>87</v>
      </c>
      <c r="AY193" s="18" t="s">
        <v>218</v>
      </c>
      <c r="BE193" s="211">
        <f>IF(N193="základní",J193,0)</f>
        <v>0</v>
      </c>
      <c r="BF193" s="211">
        <f>IF(N193="snížená",J193,0)</f>
        <v>0</v>
      </c>
      <c r="BG193" s="211">
        <f>IF(N193="zákl. přenesená",J193,0)</f>
        <v>0</v>
      </c>
      <c r="BH193" s="211">
        <f>IF(N193="sníž. přenesená",J193,0)</f>
        <v>0</v>
      </c>
      <c r="BI193" s="211">
        <f>IF(N193="nulová",J193,0)</f>
        <v>0</v>
      </c>
      <c r="BJ193" s="18" t="s">
        <v>217</v>
      </c>
      <c r="BK193" s="211">
        <f>ROUND(I193*H193,2)</f>
        <v>0</v>
      </c>
      <c r="BL193" s="18" t="s">
        <v>217</v>
      </c>
      <c r="BM193" s="210" t="s">
        <v>1256</v>
      </c>
    </row>
    <row r="194" s="2" customFormat="1">
      <c r="A194" s="40"/>
      <c r="B194" s="41"/>
      <c r="C194" s="42"/>
      <c r="D194" s="212" t="s">
        <v>220</v>
      </c>
      <c r="E194" s="42"/>
      <c r="F194" s="213" t="s">
        <v>1125</v>
      </c>
      <c r="G194" s="42"/>
      <c r="H194" s="42"/>
      <c r="I194" s="214"/>
      <c r="J194" s="42"/>
      <c r="K194" s="42"/>
      <c r="L194" s="46"/>
      <c r="M194" s="215"/>
      <c r="N194" s="216"/>
      <c r="O194" s="87"/>
      <c r="P194" s="87"/>
      <c r="Q194" s="87"/>
      <c r="R194" s="87"/>
      <c r="S194" s="87"/>
      <c r="T194" s="87"/>
      <c r="U194" s="88"/>
      <c r="V194" s="40"/>
      <c r="W194" s="40"/>
      <c r="X194" s="40"/>
      <c r="Y194" s="40"/>
      <c r="Z194" s="40"/>
      <c r="AA194" s="40"/>
      <c r="AB194" s="40"/>
      <c r="AC194" s="40"/>
      <c r="AD194" s="40"/>
      <c r="AE194" s="40"/>
      <c r="AT194" s="18" t="s">
        <v>220</v>
      </c>
      <c r="AU194" s="18" t="s">
        <v>87</v>
      </c>
    </row>
    <row r="195" s="12" customFormat="1">
      <c r="A195" s="12"/>
      <c r="B195" s="217"/>
      <c r="C195" s="218"/>
      <c r="D195" s="212" t="s">
        <v>222</v>
      </c>
      <c r="E195" s="219" t="s">
        <v>39</v>
      </c>
      <c r="F195" s="220" t="s">
        <v>1257</v>
      </c>
      <c r="G195" s="218"/>
      <c r="H195" s="221">
        <v>40</v>
      </c>
      <c r="I195" s="222"/>
      <c r="J195" s="218"/>
      <c r="K195" s="218"/>
      <c r="L195" s="223"/>
      <c r="M195" s="224"/>
      <c r="N195" s="225"/>
      <c r="O195" s="225"/>
      <c r="P195" s="225"/>
      <c r="Q195" s="225"/>
      <c r="R195" s="225"/>
      <c r="S195" s="225"/>
      <c r="T195" s="225"/>
      <c r="U195" s="226"/>
      <c r="V195" s="12"/>
      <c r="W195" s="12"/>
      <c r="X195" s="12"/>
      <c r="Y195" s="12"/>
      <c r="Z195" s="12"/>
      <c r="AA195" s="12"/>
      <c r="AB195" s="12"/>
      <c r="AC195" s="12"/>
      <c r="AD195" s="12"/>
      <c r="AE195" s="12"/>
      <c r="AT195" s="227" t="s">
        <v>222</v>
      </c>
      <c r="AU195" s="227" t="s">
        <v>87</v>
      </c>
      <c r="AV195" s="12" t="s">
        <v>89</v>
      </c>
      <c r="AW195" s="12" t="s">
        <v>41</v>
      </c>
      <c r="AX195" s="12" t="s">
        <v>80</v>
      </c>
      <c r="AY195" s="227" t="s">
        <v>218</v>
      </c>
    </row>
    <row r="196" s="13" customFormat="1">
      <c r="A196" s="13"/>
      <c r="B196" s="228"/>
      <c r="C196" s="229"/>
      <c r="D196" s="212" t="s">
        <v>222</v>
      </c>
      <c r="E196" s="230" t="s">
        <v>1258</v>
      </c>
      <c r="F196" s="231" t="s">
        <v>224</v>
      </c>
      <c r="G196" s="229"/>
      <c r="H196" s="232">
        <v>40</v>
      </c>
      <c r="I196" s="233"/>
      <c r="J196" s="229"/>
      <c r="K196" s="229"/>
      <c r="L196" s="234"/>
      <c r="M196" s="235"/>
      <c r="N196" s="236"/>
      <c r="O196" s="236"/>
      <c r="P196" s="236"/>
      <c r="Q196" s="236"/>
      <c r="R196" s="236"/>
      <c r="S196" s="236"/>
      <c r="T196" s="236"/>
      <c r="U196" s="237"/>
      <c r="V196" s="13"/>
      <c r="W196" s="13"/>
      <c r="X196" s="13"/>
      <c r="Y196" s="13"/>
      <c r="Z196" s="13"/>
      <c r="AA196" s="13"/>
      <c r="AB196" s="13"/>
      <c r="AC196" s="13"/>
      <c r="AD196" s="13"/>
      <c r="AE196" s="13"/>
      <c r="AT196" s="238" t="s">
        <v>222</v>
      </c>
      <c r="AU196" s="238" t="s">
        <v>87</v>
      </c>
      <c r="AV196" s="13" t="s">
        <v>217</v>
      </c>
      <c r="AW196" s="13" t="s">
        <v>41</v>
      </c>
      <c r="AX196" s="13" t="s">
        <v>87</v>
      </c>
      <c r="AY196" s="238" t="s">
        <v>218</v>
      </c>
    </row>
    <row r="197" s="2" customFormat="1">
      <c r="A197" s="40"/>
      <c r="B197" s="41"/>
      <c r="C197" s="250" t="s">
        <v>371</v>
      </c>
      <c r="D197" s="250" t="s">
        <v>313</v>
      </c>
      <c r="E197" s="251" t="s">
        <v>817</v>
      </c>
      <c r="F197" s="252" t="s">
        <v>818</v>
      </c>
      <c r="G197" s="253" t="s">
        <v>239</v>
      </c>
      <c r="H197" s="254">
        <v>4</v>
      </c>
      <c r="I197" s="255"/>
      <c r="J197" s="256">
        <f>ROUND(I197*H197,2)</f>
        <v>0</v>
      </c>
      <c r="K197" s="252" t="s">
        <v>216</v>
      </c>
      <c r="L197" s="257"/>
      <c r="M197" s="258" t="s">
        <v>39</v>
      </c>
      <c r="N197" s="259" t="s">
        <v>53</v>
      </c>
      <c r="O197" s="87"/>
      <c r="P197" s="208">
        <f>O197*H197</f>
        <v>0</v>
      </c>
      <c r="Q197" s="208">
        <v>0.32705000000000001</v>
      </c>
      <c r="R197" s="208">
        <f>Q197*H197</f>
        <v>1.3082</v>
      </c>
      <c r="S197" s="208">
        <v>0</v>
      </c>
      <c r="T197" s="208">
        <f>S197*H197</f>
        <v>0</v>
      </c>
      <c r="U197" s="209" t="s">
        <v>39</v>
      </c>
      <c r="V197" s="40"/>
      <c r="W197" s="40"/>
      <c r="X197" s="40"/>
      <c r="Y197" s="40"/>
      <c r="Z197" s="40"/>
      <c r="AA197" s="40"/>
      <c r="AB197" s="40"/>
      <c r="AC197" s="40"/>
      <c r="AD197" s="40"/>
      <c r="AE197" s="40"/>
      <c r="AR197" s="210" t="s">
        <v>219</v>
      </c>
      <c r="AT197" s="210" t="s">
        <v>313</v>
      </c>
      <c r="AU197" s="210" t="s">
        <v>87</v>
      </c>
      <c r="AY197" s="18" t="s">
        <v>218</v>
      </c>
      <c r="BE197" s="211">
        <f>IF(N197="základní",J197,0)</f>
        <v>0</v>
      </c>
      <c r="BF197" s="211">
        <f>IF(N197="snížená",J197,0)</f>
        <v>0</v>
      </c>
      <c r="BG197" s="211">
        <f>IF(N197="zákl. přenesená",J197,0)</f>
        <v>0</v>
      </c>
      <c r="BH197" s="211">
        <f>IF(N197="sníž. přenesená",J197,0)</f>
        <v>0</v>
      </c>
      <c r="BI197" s="211">
        <f>IF(N197="nulová",J197,0)</f>
        <v>0</v>
      </c>
      <c r="BJ197" s="18" t="s">
        <v>217</v>
      </c>
      <c r="BK197" s="211">
        <f>ROUND(I197*H197,2)</f>
        <v>0</v>
      </c>
      <c r="BL197" s="18" t="s">
        <v>217</v>
      </c>
      <c r="BM197" s="210" t="s">
        <v>1259</v>
      </c>
    </row>
    <row r="198" s="2" customFormat="1">
      <c r="A198" s="40"/>
      <c r="B198" s="41"/>
      <c r="C198" s="42"/>
      <c r="D198" s="212" t="s">
        <v>220</v>
      </c>
      <c r="E198" s="42"/>
      <c r="F198" s="213" t="s">
        <v>818</v>
      </c>
      <c r="G198" s="42"/>
      <c r="H198" s="42"/>
      <c r="I198" s="214"/>
      <c r="J198" s="42"/>
      <c r="K198" s="42"/>
      <c r="L198" s="46"/>
      <c r="M198" s="215"/>
      <c r="N198" s="216"/>
      <c r="O198" s="87"/>
      <c r="P198" s="87"/>
      <c r="Q198" s="87"/>
      <c r="R198" s="87"/>
      <c r="S198" s="87"/>
      <c r="T198" s="87"/>
      <c r="U198" s="88"/>
      <c r="V198" s="40"/>
      <c r="W198" s="40"/>
      <c r="X198" s="40"/>
      <c r="Y198" s="40"/>
      <c r="Z198" s="40"/>
      <c r="AA198" s="40"/>
      <c r="AB198" s="40"/>
      <c r="AC198" s="40"/>
      <c r="AD198" s="40"/>
      <c r="AE198" s="40"/>
      <c r="AT198" s="18" t="s">
        <v>220</v>
      </c>
      <c r="AU198" s="18" t="s">
        <v>87</v>
      </c>
    </row>
    <row r="199" s="12" customFormat="1">
      <c r="A199" s="12"/>
      <c r="B199" s="217"/>
      <c r="C199" s="218"/>
      <c r="D199" s="212" t="s">
        <v>222</v>
      </c>
      <c r="E199" s="219" t="s">
        <v>39</v>
      </c>
      <c r="F199" s="220" t="s">
        <v>1260</v>
      </c>
      <c r="G199" s="218"/>
      <c r="H199" s="221">
        <v>4</v>
      </c>
      <c r="I199" s="222"/>
      <c r="J199" s="218"/>
      <c r="K199" s="218"/>
      <c r="L199" s="223"/>
      <c r="M199" s="224"/>
      <c r="N199" s="225"/>
      <c r="O199" s="225"/>
      <c r="P199" s="225"/>
      <c r="Q199" s="225"/>
      <c r="R199" s="225"/>
      <c r="S199" s="225"/>
      <c r="T199" s="225"/>
      <c r="U199" s="226"/>
      <c r="V199" s="12"/>
      <c r="W199" s="12"/>
      <c r="X199" s="12"/>
      <c r="Y199" s="12"/>
      <c r="Z199" s="12"/>
      <c r="AA199" s="12"/>
      <c r="AB199" s="12"/>
      <c r="AC199" s="12"/>
      <c r="AD199" s="12"/>
      <c r="AE199" s="12"/>
      <c r="AT199" s="227" t="s">
        <v>222</v>
      </c>
      <c r="AU199" s="227" t="s">
        <v>87</v>
      </c>
      <c r="AV199" s="12" t="s">
        <v>89</v>
      </c>
      <c r="AW199" s="12" t="s">
        <v>41</v>
      </c>
      <c r="AX199" s="12" t="s">
        <v>80</v>
      </c>
      <c r="AY199" s="227" t="s">
        <v>218</v>
      </c>
    </row>
    <row r="200" s="13" customFormat="1">
      <c r="A200" s="13"/>
      <c r="B200" s="228"/>
      <c r="C200" s="229"/>
      <c r="D200" s="212" t="s">
        <v>222</v>
      </c>
      <c r="E200" s="230" t="s">
        <v>39</v>
      </c>
      <c r="F200" s="231" t="s">
        <v>224</v>
      </c>
      <c r="G200" s="229"/>
      <c r="H200" s="232">
        <v>4</v>
      </c>
      <c r="I200" s="233"/>
      <c r="J200" s="229"/>
      <c r="K200" s="229"/>
      <c r="L200" s="234"/>
      <c r="M200" s="235"/>
      <c r="N200" s="236"/>
      <c r="O200" s="236"/>
      <c r="P200" s="236"/>
      <c r="Q200" s="236"/>
      <c r="R200" s="236"/>
      <c r="S200" s="236"/>
      <c r="T200" s="236"/>
      <c r="U200" s="237"/>
      <c r="V200" s="13"/>
      <c r="W200" s="13"/>
      <c r="X200" s="13"/>
      <c r="Y200" s="13"/>
      <c r="Z200" s="13"/>
      <c r="AA200" s="13"/>
      <c r="AB200" s="13"/>
      <c r="AC200" s="13"/>
      <c r="AD200" s="13"/>
      <c r="AE200" s="13"/>
      <c r="AT200" s="238" t="s">
        <v>222</v>
      </c>
      <c r="AU200" s="238" t="s">
        <v>87</v>
      </c>
      <c r="AV200" s="13" t="s">
        <v>217</v>
      </c>
      <c r="AW200" s="13" t="s">
        <v>41</v>
      </c>
      <c r="AX200" s="13" t="s">
        <v>87</v>
      </c>
      <c r="AY200" s="238" t="s">
        <v>218</v>
      </c>
    </row>
    <row r="201" s="2" customFormat="1">
      <c r="A201" s="40"/>
      <c r="B201" s="41"/>
      <c r="C201" s="250" t="s">
        <v>375</v>
      </c>
      <c r="D201" s="296" t="s">
        <v>313</v>
      </c>
      <c r="E201" s="251" t="s">
        <v>1261</v>
      </c>
      <c r="F201" s="252" t="s">
        <v>1262</v>
      </c>
      <c r="G201" s="253" t="s">
        <v>239</v>
      </c>
      <c r="H201" s="254">
        <v>1</v>
      </c>
      <c r="I201" s="255"/>
      <c r="J201" s="256">
        <f>ROUND(I201*H201,2)</f>
        <v>0</v>
      </c>
      <c r="K201" s="252" t="s">
        <v>216</v>
      </c>
      <c r="L201" s="257"/>
      <c r="M201" s="258" t="s">
        <v>39</v>
      </c>
      <c r="N201" s="259" t="s">
        <v>53</v>
      </c>
      <c r="O201" s="87"/>
      <c r="P201" s="208">
        <f>O201*H201</f>
        <v>0</v>
      </c>
      <c r="Q201" s="208">
        <v>63.610999999999997</v>
      </c>
      <c r="R201" s="208">
        <f>Q201*H201</f>
        <v>63.610999999999997</v>
      </c>
      <c r="S201" s="208">
        <v>0</v>
      </c>
      <c r="T201" s="208">
        <f>S201*H201</f>
        <v>0</v>
      </c>
      <c r="U201" s="209" t="s">
        <v>39</v>
      </c>
      <c r="V201" s="40"/>
      <c r="W201" s="40"/>
      <c r="X201" s="40"/>
      <c r="Y201" s="40"/>
      <c r="Z201" s="40"/>
      <c r="AA201" s="40"/>
      <c r="AB201" s="40"/>
      <c r="AC201" s="40"/>
      <c r="AD201" s="40"/>
      <c r="AE201" s="40"/>
      <c r="AR201" s="210" t="s">
        <v>219</v>
      </c>
      <c r="AT201" s="210" t="s">
        <v>313</v>
      </c>
      <c r="AU201" s="210" t="s">
        <v>87</v>
      </c>
      <c r="AY201" s="18" t="s">
        <v>218</v>
      </c>
      <c r="BE201" s="211">
        <f>IF(N201="základní",J201,0)</f>
        <v>0</v>
      </c>
      <c r="BF201" s="211">
        <f>IF(N201="snížená",J201,0)</f>
        <v>0</v>
      </c>
      <c r="BG201" s="211">
        <f>IF(N201="zákl. přenesená",J201,0)</f>
        <v>0</v>
      </c>
      <c r="BH201" s="211">
        <f>IF(N201="sníž. přenesená",J201,0)</f>
        <v>0</v>
      </c>
      <c r="BI201" s="211">
        <f>IF(N201="nulová",J201,0)</f>
        <v>0</v>
      </c>
      <c r="BJ201" s="18" t="s">
        <v>217</v>
      </c>
      <c r="BK201" s="211">
        <f>ROUND(I201*H201,2)</f>
        <v>0</v>
      </c>
      <c r="BL201" s="18" t="s">
        <v>217</v>
      </c>
      <c r="BM201" s="210" t="s">
        <v>1263</v>
      </c>
    </row>
    <row r="202" s="2" customFormat="1">
      <c r="A202" s="40"/>
      <c r="B202" s="41"/>
      <c r="C202" s="42"/>
      <c r="D202" s="212" t="s">
        <v>220</v>
      </c>
      <c r="E202" s="42"/>
      <c r="F202" s="213" t="s">
        <v>1262</v>
      </c>
      <c r="G202" s="42"/>
      <c r="H202" s="42"/>
      <c r="I202" s="214"/>
      <c r="J202" s="42"/>
      <c r="K202" s="42"/>
      <c r="L202" s="46"/>
      <c r="M202" s="215"/>
      <c r="N202" s="216"/>
      <c r="O202" s="87"/>
      <c r="P202" s="87"/>
      <c r="Q202" s="87"/>
      <c r="R202" s="87"/>
      <c r="S202" s="87"/>
      <c r="T202" s="87"/>
      <c r="U202" s="88"/>
      <c r="V202" s="40"/>
      <c r="W202" s="40"/>
      <c r="X202" s="40"/>
      <c r="Y202" s="40"/>
      <c r="Z202" s="40"/>
      <c r="AA202" s="40"/>
      <c r="AB202" s="40"/>
      <c r="AC202" s="40"/>
      <c r="AD202" s="40"/>
      <c r="AE202" s="40"/>
      <c r="AT202" s="18" t="s">
        <v>220</v>
      </c>
      <c r="AU202" s="18" t="s">
        <v>87</v>
      </c>
    </row>
    <row r="203" s="2" customFormat="1">
      <c r="A203" s="40"/>
      <c r="B203" s="41"/>
      <c r="C203" s="42"/>
      <c r="D203" s="212" t="s">
        <v>234</v>
      </c>
      <c r="E203" s="42"/>
      <c r="F203" s="239" t="s">
        <v>1264</v>
      </c>
      <c r="G203" s="42"/>
      <c r="H203" s="42"/>
      <c r="I203" s="214"/>
      <c r="J203" s="42"/>
      <c r="K203" s="42"/>
      <c r="L203" s="46"/>
      <c r="M203" s="215"/>
      <c r="N203" s="216"/>
      <c r="O203" s="87"/>
      <c r="P203" s="87"/>
      <c r="Q203" s="87"/>
      <c r="R203" s="87"/>
      <c r="S203" s="87"/>
      <c r="T203" s="87"/>
      <c r="U203" s="88"/>
      <c r="V203" s="40"/>
      <c r="W203" s="40"/>
      <c r="X203" s="40"/>
      <c r="Y203" s="40"/>
      <c r="Z203" s="40"/>
      <c r="AA203" s="40"/>
      <c r="AB203" s="40"/>
      <c r="AC203" s="40"/>
      <c r="AD203" s="40"/>
      <c r="AE203" s="40"/>
      <c r="AT203" s="18" t="s">
        <v>234</v>
      </c>
      <c r="AU203" s="18" t="s">
        <v>87</v>
      </c>
    </row>
    <row r="204" s="15" customFormat="1" ht="25.92" customHeight="1">
      <c r="A204" s="15"/>
      <c r="B204" s="260"/>
      <c r="C204" s="261"/>
      <c r="D204" s="262" t="s">
        <v>79</v>
      </c>
      <c r="E204" s="263" t="s">
        <v>165</v>
      </c>
      <c r="F204" s="263" t="s">
        <v>162</v>
      </c>
      <c r="G204" s="261"/>
      <c r="H204" s="261"/>
      <c r="I204" s="264"/>
      <c r="J204" s="265">
        <f>BK204</f>
        <v>0</v>
      </c>
      <c r="K204" s="261"/>
      <c r="L204" s="266"/>
      <c r="M204" s="267"/>
      <c r="N204" s="268"/>
      <c r="O204" s="268"/>
      <c r="P204" s="269">
        <f>SUM(P205:P237)</f>
        <v>0</v>
      </c>
      <c r="Q204" s="268"/>
      <c r="R204" s="269">
        <f>SUM(R205:R237)</f>
        <v>0</v>
      </c>
      <c r="S204" s="268"/>
      <c r="T204" s="269">
        <f>SUM(T205:T237)</f>
        <v>0</v>
      </c>
      <c r="U204" s="270"/>
      <c r="V204" s="15"/>
      <c r="W204" s="15"/>
      <c r="X204" s="15"/>
      <c r="Y204" s="15"/>
      <c r="Z204" s="15"/>
      <c r="AA204" s="15"/>
      <c r="AB204" s="15"/>
      <c r="AC204" s="15"/>
      <c r="AD204" s="15"/>
      <c r="AE204" s="15"/>
      <c r="AR204" s="271" t="s">
        <v>243</v>
      </c>
      <c r="AT204" s="272" t="s">
        <v>79</v>
      </c>
      <c r="AU204" s="272" t="s">
        <v>80</v>
      </c>
      <c r="AY204" s="271" t="s">
        <v>218</v>
      </c>
      <c r="BK204" s="273">
        <f>SUM(BK205:BK237)</f>
        <v>0</v>
      </c>
    </row>
    <row r="205" s="2" customFormat="1" ht="55.5" customHeight="1">
      <c r="A205" s="40"/>
      <c r="B205" s="41"/>
      <c r="C205" s="199" t="s">
        <v>379</v>
      </c>
      <c r="D205" s="199" t="s">
        <v>212</v>
      </c>
      <c r="E205" s="200" t="s">
        <v>397</v>
      </c>
      <c r="F205" s="201" t="s">
        <v>398</v>
      </c>
      <c r="G205" s="202" t="s">
        <v>179</v>
      </c>
      <c r="H205" s="203">
        <v>222.791</v>
      </c>
      <c r="I205" s="204"/>
      <c r="J205" s="205">
        <f>ROUND(I205*H205,2)</f>
        <v>0</v>
      </c>
      <c r="K205" s="201" t="s">
        <v>216</v>
      </c>
      <c r="L205" s="46"/>
      <c r="M205" s="206" t="s">
        <v>39</v>
      </c>
      <c r="N205" s="207" t="s">
        <v>53</v>
      </c>
      <c r="O205" s="87"/>
      <c r="P205" s="208">
        <f>O205*H205</f>
        <v>0</v>
      </c>
      <c r="Q205" s="208">
        <v>0</v>
      </c>
      <c r="R205" s="208">
        <f>Q205*H205</f>
        <v>0</v>
      </c>
      <c r="S205" s="208">
        <v>0</v>
      </c>
      <c r="T205" s="208">
        <f>S205*H205</f>
        <v>0</v>
      </c>
      <c r="U205" s="209" t="s">
        <v>39</v>
      </c>
      <c r="V205" s="40"/>
      <c r="W205" s="40"/>
      <c r="X205" s="40"/>
      <c r="Y205" s="40"/>
      <c r="Z205" s="40"/>
      <c r="AA205" s="40"/>
      <c r="AB205" s="40"/>
      <c r="AC205" s="40"/>
      <c r="AD205" s="40"/>
      <c r="AE205" s="40"/>
      <c r="AR205" s="210" t="s">
        <v>217</v>
      </c>
      <c r="AT205" s="210" t="s">
        <v>212</v>
      </c>
      <c r="AU205" s="210" t="s">
        <v>87</v>
      </c>
      <c r="AY205" s="18" t="s">
        <v>218</v>
      </c>
      <c r="BE205" s="211">
        <f>IF(N205="základní",J205,0)</f>
        <v>0</v>
      </c>
      <c r="BF205" s="211">
        <f>IF(N205="snížená",J205,0)</f>
        <v>0</v>
      </c>
      <c r="BG205" s="211">
        <f>IF(N205="zákl. přenesená",J205,0)</f>
        <v>0</v>
      </c>
      <c r="BH205" s="211">
        <f>IF(N205="sníž. přenesená",J205,0)</f>
        <v>0</v>
      </c>
      <c r="BI205" s="211">
        <f>IF(N205="nulová",J205,0)</f>
        <v>0</v>
      </c>
      <c r="BJ205" s="18" t="s">
        <v>217</v>
      </c>
      <c r="BK205" s="211">
        <f>ROUND(I205*H205,2)</f>
        <v>0</v>
      </c>
      <c r="BL205" s="18" t="s">
        <v>217</v>
      </c>
      <c r="BM205" s="210" t="s">
        <v>1265</v>
      </c>
    </row>
    <row r="206" s="2" customFormat="1">
      <c r="A206" s="40"/>
      <c r="B206" s="41"/>
      <c r="C206" s="42"/>
      <c r="D206" s="212" t="s">
        <v>220</v>
      </c>
      <c r="E206" s="42"/>
      <c r="F206" s="213" t="s">
        <v>400</v>
      </c>
      <c r="G206" s="42"/>
      <c r="H206" s="42"/>
      <c r="I206" s="214"/>
      <c r="J206" s="42"/>
      <c r="K206" s="42"/>
      <c r="L206" s="46"/>
      <c r="M206" s="215"/>
      <c r="N206" s="216"/>
      <c r="O206" s="87"/>
      <c r="P206" s="87"/>
      <c r="Q206" s="87"/>
      <c r="R206" s="87"/>
      <c r="S206" s="87"/>
      <c r="T206" s="87"/>
      <c r="U206" s="88"/>
      <c r="V206" s="40"/>
      <c r="W206" s="40"/>
      <c r="X206" s="40"/>
      <c r="Y206" s="40"/>
      <c r="Z206" s="40"/>
      <c r="AA206" s="40"/>
      <c r="AB206" s="40"/>
      <c r="AC206" s="40"/>
      <c r="AD206" s="40"/>
      <c r="AE206" s="40"/>
      <c r="AT206" s="18" t="s">
        <v>220</v>
      </c>
      <c r="AU206" s="18" t="s">
        <v>87</v>
      </c>
    </row>
    <row r="207" s="2" customFormat="1">
      <c r="A207" s="40"/>
      <c r="B207" s="41"/>
      <c r="C207" s="42"/>
      <c r="D207" s="212" t="s">
        <v>234</v>
      </c>
      <c r="E207" s="42"/>
      <c r="F207" s="239" t="s">
        <v>401</v>
      </c>
      <c r="G207" s="42"/>
      <c r="H207" s="42"/>
      <c r="I207" s="214"/>
      <c r="J207" s="42"/>
      <c r="K207" s="42"/>
      <c r="L207" s="46"/>
      <c r="M207" s="215"/>
      <c r="N207" s="216"/>
      <c r="O207" s="87"/>
      <c r="P207" s="87"/>
      <c r="Q207" s="87"/>
      <c r="R207" s="87"/>
      <c r="S207" s="87"/>
      <c r="T207" s="87"/>
      <c r="U207" s="88"/>
      <c r="V207" s="40"/>
      <c r="W207" s="40"/>
      <c r="X207" s="40"/>
      <c r="Y207" s="40"/>
      <c r="Z207" s="40"/>
      <c r="AA207" s="40"/>
      <c r="AB207" s="40"/>
      <c r="AC207" s="40"/>
      <c r="AD207" s="40"/>
      <c r="AE207" s="40"/>
      <c r="AT207" s="18" t="s">
        <v>234</v>
      </c>
      <c r="AU207" s="18" t="s">
        <v>87</v>
      </c>
    </row>
    <row r="208" s="14" customFormat="1">
      <c r="A208" s="14"/>
      <c r="B208" s="240"/>
      <c r="C208" s="241"/>
      <c r="D208" s="212" t="s">
        <v>222</v>
      </c>
      <c r="E208" s="242" t="s">
        <v>39</v>
      </c>
      <c r="F208" s="243" t="s">
        <v>1162</v>
      </c>
      <c r="G208" s="241"/>
      <c r="H208" s="242" t="s">
        <v>39</v>
      </c>
      <c r="I208" s="244"/>
      <c r="J208" s="241"/>
      <c r="K208" s="241"/>
      <c r="L208" s="245"/>
      <c r="M208" s="246"/>
      <c r="N208" s="247"/>
      <c r="O208" s="247"/>
      <c r="P208" s="247"/>
      <c r="Q208" s="247"/>
      <c r="R208" s="247"/>
      <c r="S208" s="247"/>
      <c r="T208" s="247"/>
      <c r="U208" s="248"/>
      <c r="V208" s="14"/>
      <c r="W208" s="14"/>
      <c r="X208" s="14"/>
      <c r="Y208" s="14"/>
      <c r="Z208" s="14"/>
      <c r="AA208" s="14"/>
      <c r="AB208" s="14"/>
      <c r="AC208" s="14"/>
      <c r="AD208" s="14"/>
      <c r="AE208" s="14"/>
      <c r="AT208" s="249" t="s">
        <v>222</v>
      </c>
      <c r="AU208" s="249" t="s">
        <v>87</v>
      </c>
      <c r="AV208" s="14" t="s">
        <v>87</v>
      </c>
      <c r="AW208" s="14" t="s">
        <v>41</v>
      </c>
      <c r="AX208" s="14" t="s">
        <v>80</v>
      </c>
      <c r="AY208" s="249" t="s">
        <v>218</v>
      </c>
    </row>
    <row r="209" s="12" customFormat="1">
      <c r="A209" s="12"/>
      <c r="B209" s="217"/>
      <c r="C209" s="218"/>
      <c r="D209" s="212" t="s">
        <v>222</v>
      </c>
      <c r="E209" s="219" t="s">
        <v>39</v>
      </c>
      <c r="F209" s="220" t="s">
        <v>1195</v>
      </c>
      <c r="G209" s="218"/>
      <c r="H209" s="221">
        <v>220.113</v>
      </c>
      <c r="I209" s="222"/>
      <c r="J209" s="218"/>
      <c r="K209" s="218"/>
      <c r="L209" s="223"/>
      <c r="M209" s="224"/>
      <c r="N209" s="225"/>
      <c r="O209" s="225"/>
      <c r="P209" s="225"/>
      <c r="Q209" s="225"/>
      <c r="R209" s="225"/>
      <c r="S209" s="225"/>
      <c r="T209" s="225"/>
      <c r="U209" s="226"/>
      <c r="V209" s="12"/>
      <c r="W209" s="12"/>
      <c r="X209" s="12"/>
      <c r="Y209" s="12"/>
      <c r="Z209" s="12"/>
      <c r="AA209" s="12"/>
      <c r="AB209" s="12"/>
      <c r="AC209" s="12"/>
      <c r="AD209" s="12"/>
      <c r="AE209" s="12"/>
      <c r="AT209" s="227" t="s">
        <v>222</v>
      </c>
      <c r="AU209" s="227" t="s">
        <v>87</v>
      </c>
      <c r="AV209" s="12" t="s">
        <v>89</v>
      </c>
      <c r="AW209" s="12" t="s">
        <v>41</v>
      </c>
      <c r="AX209" s="12" t="s">
        <v>80</v>
      </c>
      <c r="AY209" s="227" t="s">
        <v>218</v>
      </c>
    </row>
    <row r="210" s="12" customFormat="1">
      <c r="A210" s="12"/>
      <c r="B210" s="217"/>
      <c r="C210" s="218"/>
      <c r="D210" s="212" t="s">
        <v>222</v>
      </c>
      <c r="E210" s="219" t="s">
        <v>39</v>
      </c>
      <c r="F210" s="220" t="s">
        <v>1197</v>
      </c>
      <c r="G210" s="218"/>
      <c r="H210" s="221">
        <v>2.6779999999999999</v>
      </c>
      <c r="I210" s="222"/>
      <c r="J210" s="218"/>
      <c r="K210" s="218"/>
      <c r="L210" s="223"/>
      <c r="M210" s="224"/>
      <c r="N210" s="225"/>
      <c r="O210" s="225"/>
      <c r="P210" s="225"/>
      <c r="Q210" s="225"/>
      <c r="R210" s="225"/>
      <c r="S210" s="225"/>
      <c r="T210" s="225"/>
      <c r="U210" s="226"/>
      <c r="V210" s="12"/>
      <c r="W210" s="12"/>
      <c r="X210" s="12"/>
      <c r="Y210" s="12"/>
      <c r="Z210" s="12"/>
      <c r="AA210" s="12"/>
      <c r="AB210" s="12"/>
      <c r="AC210" s="12"/>
      <c r="AD210" s="12"/>
      <c r="AE210" s="12"/>
      <c r="AT210" s="227" t="s">
        <v>222</v>
      </c>
      <c r="AU210" s="227" t="s">
        <v>87</v>
      </c>
      <c r="AV210" s="12" t="s">
        <v>89</v>
      </c>
      <c r="AW210" s="12" t="s">
        <v>41</v>
      </c>
      <c r="AX210" s="12" t="s">
        <v>80</v>
      </c>
      <c r="AY210" s="227" t="s">
        <v>218</v>
      </c>
    </row>
    <row r="211" s="13" customFormat="1">
      <c r="A211" s="13"/>
      <c r="B211" s="228"/>
      <c r="C211" s="229"/>
      <c r="D211" s="212" t="s">
        <v>222</v>
      </c>
      <c r="E211" s="230" t="s">
        <v>39</v>
      </c>
      <c r="F211" s="231" t="s">
        <v>224</v>
      </c>
      <c r="G211" s="229"/>
      <c r="H211" s="232">
        <v>222.791</v>
      </c>
      <c r="I211" s="233"/>
      <c r="J211" s="229"/>
      <c r="K211" s="229"/>
      <c r="L211" s="234"/>
      <c r="M211" s="235"/>
      <c r="N211" s="236"/>
      <c r="O211" s="236"/>
      <c r="P211" s="236"/>
      <c r="Q211" s="236"/>
      <c r="R211" s="236"/>
      <c r="S211" s="236"/>
      <c r="T211" s="236"/>
      <c r="U211" s="237"/>
      <c r="V211" s="13"/>
      <c r="W211" s="13"/>
      <c r="X211" s="13"/>
      <c r="Y211" s="13"/>
      <c r="Z211" s="13"/>
      <c r="AA211" s="13"/>
      <c r="AB211" s="13"/>
      <c r="AC211" s="13"/>
      <c r="AD211" s="13"/>
      <c r="AE211" s="13"/>
      <c r="AT211" s="238" t="s">
        <v>222</v>
      </c>
      <c r="AU211" s="238" t="s">
        <v>87</v>
      </c>
      <c r="AV211" s="13" t="s">
        <v>217</v>
      </c>
      <c r="AW211" s="13" t="s">
        <v>41</v>
      </c>
      <c r="AX211" s="13" t="s">
        <v>87</v>
      </c>
      <c r="AY211" s="238" t="s">
        <v>218</v>
      </c>
    </row>
    <row r="212" s="2" customFormat="1" ht="55.5" customHeight="1">
      <c r="A212" s="40"/>
      <c r="B212" s="41"/>
      <c r="C212" s="199" t="s">
        <v>257</v>
      </c>
      <c r="D212" s="199" t="s">
        <v>212</v>
      </c>
      <c r="E212" s="200" t="s">
        <v>405</v>
      </c>
      <c r="F212" s="201" t="s">
        <v>406</v>
      </c>
      <c r="G212" s="202" t="s">
        <v>179</v>
      </c>
      <c r="H212" s="203">
        <v>240.63800000000001</v>
      </c>
      <c r="I212" s="204"/>
      <c r="J212" s="205">
        <f>ROUND(I212*H212,2)</f>
        <v>0</v>
      </c>
      <c r="K212" s="201" t="s">
        <v>216</v>
      </c>
      <c r="L212" s="46"/>
      <c r="M212" s="206" t="s">
        <v>39</v>
      </c>
      <c r="N212" s="207" t="s">
        <v>53</v>
      </c>
      <c r="O212" s="87"/>
      <c r="P212" s="208">
        <f>O212*H212</f>
        <v>0</v>
      </c>
      <c r="Q212" s="208">
        <v>0</v>
      </c>
      <c r="R212" s="208">
        <f>Q212*H212</f>
        <v>0</v>
      </c>
      <c r="S212" s="208">
        <v>0</v>
      </c>
      <c r="T212" s="208">
        <f>S212*H212</f>
        <v>0</v>
      </c>
      <c r="U212" s="209" t="s">
        <v>39</v>
      </c>
      <c r="V212" s="40"/>
      <c r="W212" s="40"/>
      <c r="X212" s="40"/>
      <c r="Y212" s="40"/>
      <c r="Z212" s="40"/>
      <c r="AA212" s="40"/>
      <c r="AB212" s="40"/>
      <c r="AC212" s="40"/>
      <c r="AD212" s="40"/>
      <c r="AE212" s="40"/>
      <c r="AR212" s="210" t="s">
        <v>217</v>
      </c>
      <c r="AT212" s="210" t="s">
        <v>212</v>
      </c>
      <c r="AU212" s="210" t="s">
        <v>87</v>
      </c>
      <c r="AY212" s="18" t="s">
        <v>218</v>
      </c>
      <c r="BE212" s="211">
        <f>IF(N212="základní",J212,0)</f>
        <v>0</v>
      </c>
      <c r="BF212" s="211">
        <f>IF(N212="snížená",J212,0)</f>
        <v>0</v>
      </c>
      <c r="BG212" s="211">
        <f>IF(N212="zákl. přenesená",J212,0)</f>
        <v>0</v>
      </c>
      <c r="BH212" s="211">
        <f>IF(N212="sníž. přenesená",J212,0)</f>
        <v>0</v>
      </c>
      <c r="BI212" s="211">
        <f>IF(N212="nulová",J212,0)</f>
        <v>0</v>
      </c>
      <c r="BJ212" s="18" t="s">
        <v>217</v>
      </c>
      <c r="BK212" s="211">
        <f>ROUND(I212*H212,2)</f>
        <v>0</v>
      </c>
      <c r="BL212" s="18" t="s">
        <v>217</v>
      </c>
      <c r="BM212" s="210" t="s">
        <v>1266</v>
      </c>
    </row>
    <row r="213" s="2" customFormat="1">
      <c r="A213" s="40"/>
      <c r="B213" s="41"/>
      <c r="C213" s="42"/>
      <c r="D213" s="212" t="s">
        <v>220</v>
      </c>
      <c r="E213" s="42"/>
      <c r="F213" s="213" t="s">
        <v>408</v>
      </c>
      <c r="G213" s="42"/>
      <c r="H213" s="42"/>
      <c r="I213" s="214"/>
      <c r="J213" s="42"/>
      <c r="K213" s="42"/>
      <c r="L213" s="46"/>
      <c r="M213" s="215"/>
      <c r="N213" s="216"/>
      <c r="O213" s="87"/>
      <c r="P213" s="87"/>
      <c r="Q213" s="87"/>
      <c r="R213" s="87"/>
      <c r="S213" s="87"/>
      <c r="T213" s="87"/>
      <c r="U213" s="88"/>
      <c r="V213" s="40"/>
      <c r="W213" s="40"/>
      <c r="X213" s="40"/>
      <c r="Y213" s="40"/>
      <c r="Z213" s="40"/>
      <c r="AA213" s="40"/>
      <c r="AB213" s="40"/>
      <c r="AC213" s="40"/>
      <c r="AD213" s="40"/>
      <c r="AE213" s="40"/>
      <c r="AT213" s="18" t="s">
        <v>220</v>
      </c>
      <c r="AU213" s="18" t="s">
        <v>87</v>
      </c>
    </row>
    <row r="214" s="2" customFormat="1">
      <c r="A214" s="40"/>
      <c r="B214" s="41"/>
      <c r="C214" s="42"/>
      <c r="D214" s="212" t="s">
        <v>234</v>
      </c>
      <c r="E214" s="42"/>
      <c r="F214" s="239" t="s">
        <v>401</v>
      </c>
      <c r="G214" s="42"/>
      <c r="H214" s="42"/>
      <c r="I214" s="214"/>
      <c r="J214" s="42"/>
      <c r="K214" s="42"/>
      <c r="L214" s="46"/>
      <c r="M214" s="215"/>
      <c r="N214" s="216"/>
      <c r="O214" s="87"/>
      <c r="P214" s="87"/>
      <c r="Q214" s="87"/>
      <c r="R214" s="87"/>
      <c r="S214" s="87"/>
      <c r="T214" s="87"/>
      <c r="U214" s="88"/>
      <c r="V214" s="40"/>
      <c r="W214" s="40"/>
      <c r="X214" s="40"/>
      <c r="Y214" s="40"/>
      <c r="Z214" s="40"/>
      <c r="AA214" s="40"/>
      <c r="AB214" s="40"/>
      <c r="AC214" s="40"/>
      <c r="AD214" s="40"/>
      <c r="AE214" s="40"/>
      <c r="AT214" s="18" t="s">
        <v>234</v>
      </c>
      <c r="AU214" s="18" t="s">
        <v>87</v>
      </c>
    </row>
    <row r="215" s="14" customFormat="1">
      <c r="A215" s="14"/>
      <c r="B215" s="240"/>
      <c r="C215" s="241"/>
      <c r="D215" s="212" t="s">
        <v>222</v>
      </c>
      <c r="E215" s="242" t="s">
        <v>39</v>
      </c>
      <c r="F215" s="243" t="s">
        <v>1159</v>
      </c>
      <c r="G215" s="241"/>
      <c r="H215" s="242" t="s">
        <v>39</v>
      </c>
      <c r="I215" s="244"/>
      <c r="J215" s="241"/>
      <c r="K215" s="241"/>
      <c r="L215" s="245"/>
      <c r="M215" s="246"/>
      <c r="N215" s="247"/>
      <c r="O215" s="247"/>
      <c r="P215" s="247"/>
      <c r="Q215" s="247"/>
      <c r="R215" s="247"/>
      <c r="S215" s="247"/>
      <c r="T215" s="247"/>
      <c r="U215" s="248"/>
      <c r="V215" s="14"/>
      <c r="W215" s="14"/>
      <c r="X215" s="14"/>
      <c r="Y215" s="14"/>
      <c r="Z215" s="14"/>
      <c r="AA215" s="14"/>
      <c r="AB215" s="14"/>
      <c r="AC215" s="14"/>
      <c r="AD215" s="14"/>
      <c r="AE215" s="14"/>
      <c r="AT215" s="249" t="s">
        <v>222</v>
      </c>
      <c r="AU215" s="249" t="s">
        <v>87</v>
      </c>
      <c r="AV215" s="14" t="s">
        <v>87</v>
      </c>
      <c r="AW215" s="14" t="s">
        <v>41</v>
      </c>
      <c r="AX215" s="14" t="s">
        <v>80</v>
      </c>
      <c r="AY215" s="249" t="s">
        <v>218</v>
      </c>
    </row>
    <row r="216" s="12" customFormat="1">
      <c r="A216" s="12"/>
      <c r="B216" s="217"/>
      <c r="C216" s="218"/>
      <c r="D216" s="212" t="s">
        <v>222</v>
      </c>
      <c r="E216" s="219" t="s">
        <v>39</v>
      </c>
      <c r="F216" s="220" t="s">
        <v>1267</v>
      </c>
      <c r="G216" s="218"/>
      <c r="H216" s="221">
        <v>237.96000000000001</v>
      </c>
      <c r="I216" s="222"/>
      <c r="J216" s="218"/>
      <c r="K216" s="218"/>
      <c r="L216" s="223"/>
      <c r="M216" s="224"/>
      <c r="N216" s="225"/>
      <c r="O216" s="225"/>
      <c r="P216" s="225"/>
      <c r="Q216" s="225"/>
      <c r="R216" s="225"/>
      <c r="S216" s="225"/>
      <c r="T216" s="225"/>
      <c r="U216" s="226"/>
      <c r="V216" s="12"/>
      <c r="W216" s="12"/>
      <c r="X216" s="12"/>
      <c r="Y216" s="12"/>
      <c r="Z216" s="12"/>
      <c r="AA216" s="12"/>
      <c r="AB216" s="12"/>
      <c r="AC216" s="12"/>
      <c r="AD216" s="12"/>
      <c r="AE216" s="12"/>
      <c r="AT216" s="227" t="s">
        <v>222</v>
      </c>
      <c r="AU216" s="227" t="s">
        <v>87</v>
      </c>
      <c r="AV216" s="12" t="s">
        <v>89</v>
      </c>
      <c r="AW216" s="12" t="s">
        <v>41</v>
      </c>
      <c r="AX216" s="12" t="s">
        <v>80</v>
      </c>
      <c r="AY216" s="227" t="s">
        <v>218</v>
      </c>
    </row>
    <row r="217" s="12" customFormat="1">
      <c r="A217" s="12"/>
      <c r="B217" s="217"/>
      <c r="C217" s="218"/>
      <c r="D217" s="212" t="s">
        <v>222</v>
      </c>
      <c r="E217" s="219" t="s">
        <v>39</v>
      </c>
      <c r="F217" s="220" t="s">
        <v>1197</v>
      </c>
      <c r="G217" s="218"/>
      <c r="H217" s="221">
        <v>2.6779999999999999</v>
      </c>
      <c r="I217" s="222"/>
      <c r="J217" s="218"/>
      <c r="K217" s="218"/>
      <c r="L217" s="223"/>
      <c r="M217" s="224"/>
      <c r="N217" s="225"/>
      <c r="O217" s="225"/>
      <c r="P217" s="225"/>
      <c r="Q217" s="225"/>
      <c r="R217" s="225"/>
      <c r="S217" s="225"/>
      <c r="T217" s="225"/>
      <c r="U217" s="226"/>
      <c r="V217" s="12"/>
      <c r="W217" s="12"/>
      <c r="X217" s="12"/>
      <c r="Y217" s="12"/>
      <c r="Z217" s="12"/>
      <c r="AA217" s="12"/>
      <c r="AB217" s="12"/>
      <c r="AC217" s="12"/>
      <c r="AD217" s="12"/>
      <c r="AE217" s="12"/>
      <c r="AT217" s="227" t="s">
        <v>222</v>
      </c>
      <c r="AU217" s="227" t="s">
        <v>87</v>
      </c>
      <c r="AV217" s="12" t="s">
        <v>89</v>
      </c>
      <c r="AW217" s="12" t="s">
        <v>41</v>
      </c>
      <c r="AX217" s="12" t="s">
        <v>80</v>
      </c>
      <c r="AY217" s="227" t="s">
        <v>218</v>
      </c>
    </row>
    <row r="218" s="13" customFormat="1">
      <c r="A218" s="13"/>
      <c r="B218" s="228"/>
      <c r="C218" s="229"/>
      <c r="D218" s="212" t="s">
        <v>222</v>
      </c>
      <c r="E218" s="230" t="s">
        <v>1199</v>
      </c>
      <c r="F218" s="231" t="s">
        <v>224</v>
      </c>
      <c r="G218" s="229"/>
      <c r="H218" s="232">
        <v>240.63800000000001</v>
      </c>
      <c r="I218" s="233"/>
      <c r="J218" s="229"/>
      <c r="K218" s="229"/>
      <c r="L218" s="234"/>
      <c r="M218" s="235"/>
      <c r="N218" s="236"/>
      <c r="O218" s="236"/>
      <c r="P218" s="236"/>
      <c r="Q218" s="236"/>
      <c r="R218" s="236"/>
      <c r="S218" s="236"/>
      <c r="T218" s="236"/>
      <c r="U218" s="237"/>
      <c r="V218" s="13"/>
      <c r="W218" s="13"/>
      <c r="X218" s="13"/>
      <c r="Y218" s="13"/>
      <c r="Z218" s="13"/>
      <c r="AA218" s="13"/>
      <c r="AB218" s="13"/>
      <c r="AC218" s="13"/>
      <c r="AD218" s="13"/>
      <c r="AE218" s="13"/>
      <c r="AT218" s="238" t="s">
        <v>222</v>
      </c>
      <c r="AU218" s="238" t="s">
        <v>87</v>
      </c>
      <c r="AV218" s="13" t="s">
        <v>217</v>
      </c>
      <c r="AW218" s="13" t="s">
        <v>41</v>
      </c>
      <c r="AX218" s="13" t="s">
        <v>87</v>
      </c>
      <c r="AY218" s="238" t="s">
        <v>218</v>
      </c>
    </row>
    <row r="219" s="2" customFormat="1" ht="66.75" customHeight="1">
      <c r="A219" s="40"/>
      <c r="B219" s="41"/>
      <c r="C219" s="199" t="s">
        <v>390</v>
      </c>
      <c r="D219" s="199" t="s">
        <v>212</v>
      </c>
      <c r="E219" s="200" t="s">
        <v>1163</v>
      </c>
      <c r="F219" s="201" t="s">
        <v>1164</v>
      </c>
      <c r="G219" s="202" t="s">
        <v>179</v>
      </c>
      <c r="H219" s="203">
        <v>0.5</v>
      </c>
      <c r="I219" s="204"/>
      <c r="J219" s="205">
        <f>ROUND(I219*H219,2)</f>
        <v>0</v>
      </c>
      <c r="K219" s="201" t="s">
        <v>216</v>
      </c>
      <c r="L219" s="46"/>
      <c r="M219" s="206" t="s">
        <v>39</v>
      </c>
      <c r="N219" s="207" t="s">
        <v>53</v>
      </c>
      <c r="O219" s="87"/>
      <c r="P219" s="208">
        <f>O219*H219</f>
        <v>0</v>
      </c>
      <c r="Q219" s="208">
        <v>0</v>
      </c>
      <c r="R219" s="208">
        <f>Q219*H219</f>
        <v>0</v>
      </c>
      <c r="S219" s="208">
        <v>0</v>
      </c>
      <c r="T219" s="208">
        <f>S219*H219</f>
        <v>0</v>
      </c>
      <c r="U219" s="209" t="s">
        <v>39</v>
      </c>
      <c r="V219" s="40"/>
      <c r="W219" s="40"/>
      <c r="X219" s="40"/>
      <c r="Y219" s="40"/>
      <c r="Z219" s="40"/>
      <c r="AA219" s="40"/>
      <c r="AB219" s="40"/>
      <c r="AC219" s="40"/>
      <c r="AD219" s="40"/>
      <c r="AE219" s="40"/>
      <c r="AR219" s="210" t="s">
        <v>217</v>
      </c>
      <c r="AT219" s="210" t="s">
        <v>212</v>
      </c>
      <c r="AU219" s="210" t="s">
        <v>87</v>
      </c>
      <c r="AY219" s="18" t="s">
        <v>218</v>
      </c>
      <c r="BE219" s="211">
        <f>IF(N219="základní",J219,0)</f>
        <v>0</v>
      </c>
      <c r="BF219" s="211">
        <f>IF(N219="snížená",J219,0)</f>
        <v>0</v>
      </c>
      <c r="BG219" s="211">
        <f>IF(N219="zákl. přenesená",J219,0)</f>
        <v>0</v>
      </c>
      <c r="BH219" s="211">
        <f>IF(N219="sníž. přenesená",J219,0)</f>
        <v>0</v>
      </c>
      <c r="BI219" s="211">
        <f>IF(N219="nulová",J219,0)</f>
        <v>0</v>
      </c>
      <c r="BJ219" s="18" t="s">
        <v>217</v>
      </c>
      <c r="BK219" s="211">
        <f>ROUND(I219*H219,2)</f>
        <v>0</v>
      </c>
      <c r="BL219" s="18" t="s">
        <v>217</v>
      </c>
      <c r="BM219" s="210" t="s">
        <v>1268</v>
      </c>
    </row>
    <row r="220" s="2" customFormat="1">
      <c r="A220" s="40"/>
      <c r="B220" s="41"/>
      <c r="C220" s="42"/>
      <c r="D220" s="212" t="s">
        <v>220</v>
      </c>
      <c r="E220" s="42"/>
      <c r="F220" s="213" t="s">
        <v>1166</v>
      </c>
      <c r="G220" s="42"/>
      <c r="H220" s="42"/>
      <c r="I220" s="214"/>
      <c r="J220" s="42"/>
      <c r="K220" s="42"/>
      <c r="L220" s="46"/>
      <c r="M220" s="215"/>
      <c r="N220" s="216"/>
      <c r="O220" s="87"/>
      <c r="P220" s="87"/>
      <c r="Q220" s="87"/>
      <c r="R220" s="87"/>
      <c r="S220" s="87"/>
      <c r="T220" s="87"/>
      <c r="U220" s="88"/>
      <c r="V220" s="40"/>
      <c r="W220" s="40"/>
      <c r="X220" s="40"/>
      <c r="Y220" s="40"/>
      <c r="Z220" s="40"/>
      <c r="AA220" s="40"/>
      <c r="AB220" s="40"/>
      <c r="AC220" s="40"/>
      <c r="AD220" s="40"/>
      <c r="AE220" s="40"/>
      <c r="AT220" s="18" t="s">
        <v>220</v>
      </c>
      <c r="AU220" s="18" t="s">
        <v>87</v>
      </c>
    </row>
    <row r="221" s="2" customFormat="1">
      <c r="A221" s="40"/>
      <c r="B221" s="41"/>
      <c r="C221" s="42"/>
      <c r="D221" s="212" t="s">
        <v>234</v>
      </c>
      <c r="E221" s="42"/>
      <c r="F221" s="239" t="s">
        <v>401</v>
      </c>
      <c r="G221" s="42"/>
      <c r="H221" s="42"/>
      <c r="I221" s="214"/>
      <c r="J221" s="42"/>
      <c r="K221" s="42"/>
      <c r="L221" s="46"/>
      <c r="M221" s="215"/>
      <c r="N221" s="216"/>
      <c r="O221" s="87"/>
      <c r="P221" s="87"/>
      <c r="Q221" s="87"/>
      <c r="R221" s="87"/>
      <c r="S221" s="87"/>
      <c r="T221" s="87"/>
      <c r="U221" s="88"/>
      <c r="V221" s="40"/>
      <c r="W221" s="40"/>
      <c r="X221" s="40"/>
      <c r="Y221" s="40"/>
      <c r="Z221" s="40"/>
      <c r="AA221" s="40"/>
      <c r="AB221" s="40"/>
      <c r="AC221" s="40"/>
      <c r="AD221" s="40"/>
      <c r="AE221" s="40"/>
      <c r="AT221" s="18" t="s">
        <v>234</v>
      </c>
      <c r="AU221" s="18" t="s">
        <v>87</v>
      </c>
    </row>
    <row r="222" s="12" customFormat="1">
      <c r="A222" s="12"/>
      <c r="B222" s="217"/>
      <c r="C222" s="218"/>
      <c r="D222" s="212" t="s">
        <v>222</v>
      </c>
      <c r="E222" s="219" t="s">
        <v>39</v>
      </c>
      <c r="F222" s="220" t="s">
        <v>1189</v>
      </c>
      <c r="G222" s="218"/>
      <c r="H222" s="221">
        <v>0.5</v>
      </c>
      <c r="I222" s="222"/>
      <c r="J222" s="218"/>
      <c r="K222" s="218"/>
      <c r="L222" s="223"/>
      <c r="M222" s="224"/>
      <c r="N222" s="225"/>
      <c r="O222" s="225"/>
      <c r="P222" s="225"/>
      <c r="Q222" s="225"/>
      <c r="R222" s="225"/>
      <c r="S222" s="225"/>
      <c r="T222" s="225"/>
      <c r="U222" s="226"/>
      <c r="V222" s="12"/>
      <c r="W222" s="12"/>
      <c r="X222" s="12"/>
      <c r="Y222" s="12"/>
      <c r="Z222" s="12"/>
      <c r="AA222" s="12"/>
      <c r="AB222" s="12"/>
      <c r="AC222" s="12"/>
      <c r="AD222" s="12"/>
      <c r="AE222" s="12"/>
      <c r="AT222" s="227" t="s">
        <v>222</v>
      </c>
      <c r="AU222" s="227" t="s">
        <v>87</v>
      </c>
      <c r="AV222" s="12" t="s">
        <v>89</v>
      </c>
      <c r="AW222" s="12" t="s">
        <v>41</v>
      </c>
      <c r="AX222" s="12" t="s">
        <v>80</v>
      </c>
      <c r="AY222" s="227" t="s">
        <v>218</v>
      </c>
    </row>
    <row r="223" s="13" customFormat="1">
      <c r="A223" s="13"/>
      <c r="B223" s="228"/>
      <c r="C223" s="229"/>
      <c r="D223" s="212" t="s">
        <v>222</v>
      </c>
      <c r="E223" s="230" t="s">
        <v>39</v>
      </c>
      <c r="F223" s="231" t="s">
        <v>224</v>
      </c>
      <c r="G223" s="229"/>
      <c r="H223" s="232">
        <v>0.5</v>
      </c>
      <c r="I223" s="233"/>
      <c r="J223" s="229"/>
      <c r="K223" s="229"/>
      <c r="L223" s="234"/>
      <c r="M223" s="235"/>
      <c r="N223" s="236"/>
      <c r="O223" s="236"/>
      <c r="P223" s="236"/>
      <c r="Q223" s="236"/>
      <c r="R223" s="236"/>
      <c r="S223" s="236"/>
      <c r="T223" s="236"/>
      <c r="U223" s="237"/>
      <c r="V223" s="13"/>
      <c r="W223" s="13"/>
      <c r="X223" s="13"/>
      <c r="Y223" s="13"/>
      <c r="Z223" s="13"/>
      <c r="AA223" s="13"/>
      <c r="AB223" s="13"/>
      <c r="AC223" s="13"/>
      <c r="AD223" s="13"/>
      <c r="AE223" s="13"/>
      <c r="AT223" s="238" t="s">
        <v>222</v>
      </c>
      <c r="AU223" s="238" t="s">
        <v>87</v>
      </c>
      <c r="AV223" s="13" t="s">
        <v>217</v>
      </c>
      <c r="AW223" s="13" t="s">
        <v>41</v>
      </c>
      <c r="AX223" s="13" t="s">
        <v>87</v>
      </c>
      <c r="AY223" s="238" t="s">
        <v>218</v>
      </c>
    </row>
    <row r="224" s="2" customFormat="1" ht="66.75" customHeight="1">
      <c r="A224" s="40"/>
      <c r="B224" s="41"/>
      <c r="C224" s="199" t="s">
        <v>264</v>
      </c>
      <c r="D224" s="199" t="s">
        <v>212</v>
      </c>
      <c r="E224" s="200" t="s">
        <v>1168</v>
      </c>
      <c r="F224" s="201" t="s">
        <v>1169</v>
      </c>
      <c r="G224" s="202" t="s">
        <v>179</v>
      </c>
      <c r="H224" s="203">
        <v>63.610999999999997</v>
      </c>
      <c r="I224" s="204"/>
      <c r="J224" s="205">
        <f>ROUND(I224*H224,2)</f>
        <v>0</v>
      </c>
      <c r="K224" s="201" t="s">
        <v>216</v>
      </c>
      <c r="L224" s="46"/>
      <c r="M224" s="206" t="s">
        <v>39</v>
      </c>
      <c r="N224" s="207" t="s">
        <v>53</v>
      </c>
      <c r="O224" s="87"/>
      <c r="P224" s="208">
        <f>O224*H224</f>
        <v>0</v>
      </c>
      <c r="Q224" s="208">
        <v>0</v>
      </c>
      <c r="R224" s="208">
        <f>Q224*H224</f>
        <v>0</v>
      </c>
      <c r="S224" s="208">
        <v>0</v>
      </c>
      <c r="T224" s="208">
        <f>S224*H224</f>
        <v>0</v>
      </c>
      <c r="U224" s="209" t="s">
        <v>39</v>
      </c>
      <c r="V224" s="40"/>
      <c r="W224" s="40"/>
      <c r="X224" s="40"/>
      <c r="Y224" s="40"/>
      <c r="Z224" s="40"/>
      <c r="AA224" s="40"/>
      <c r="AB224" s="40"/>
      <c r="AC224" s="40"/>
      <c r="AD224" s="40"/>
      <c r="AE224" s="40"/>
      <c r="AR224" s="210" t="s">
        <v>217</v>
      </c>
      <c r="AT224" s="210" t="s">
        <v>212</v>
      </c>
      <c r="AU224" s="210" t="s">
        <v>87</v>
      </c>
      <c r="AY224" s="18" t="s">
        <v>218</v>
      </c>
      <c r="BE224" s="211">
        <f>IF(N224="základní",J224,0)</f>
        <v>0</v>
      </c>
      <c r="BF224" s="211">
        <f>IF(N224="snížená",J224,0)</f>
        <v>0</v>
      </c>
      <c r="BG224" s="211">
        <f>IF(N224="zákl. přenesená",J224,0)</f>
        <v>0</v>
      </c>
      <c r="BH224" s="211">
        <f>IF(N224="sníž. přenesená",J224,0)</f>
        <v>0</v>
      </c>
      <c r="BI224" s="211">
        <f>IF(N224="nulová",J224,0)</f>
        <v>0</v>
      </c>
      <c r="BJ224" s="18" t="s">
        <v>217</v>
      </c>
      <c r="BK224" s="211">
        <f>ROUND(I224*H224,2)</f>
        <v>0</v>
      </c>
      <c r="BL224" s="18" t="s">
        <v>217</v>
      </c>
      <c r="BM224" s="210" t="s">
        <v>1269</v>
      </c>
    </row>
    <row r="225" s="2" customFormat="1">
      <c r="A225" s="40"/>
      <c r="B225" s="41"/>
      <c r="C225" s="42"/>
      <c r="D225" s="212" t="s">
        <v>220</v>
      </c>
      <c r="E225" s="42"/>
      <c r="F225" s="213" t="s">
        <v>1171</v>
      </c>
      <c r="G225" s="42"/>
      <c r="H225" s="42"/>
      <c r="I225" s="214"/>
      <c r="J225" s="42"/>
      <c r="K225" s="42"/>
      <c r="L225" s="46"/>
      <c r="M225" s="215"/>
      <c r="N225" s="216"/>
      <c r="O225" s="87"/>
      <c r="P225" s="87"/>
      <c r="Q225" s="87"/>
      <c r="R225" s="87"/>
      <c r="S225" s="87"/>
      <c r="T225" s="87"/>
      <c r="U225" s="88"/>
      <c r="V225" s="40"/>
      <c r="W225" s="40"/>
      <c r="X225" s="40"/>
      <c r="Y225" s="40"/>
      <c r="Z225" s="40"/>
      <c r="AA225" s="40"/>
      <c r="AB225" s="40"/>
      <c r="AC225" s="40"/>
      <c r="AD225" s="40"/>
      <c r="AE225" s="40"/>
      <c r="AT225" s="18" t="s">
        <v>220</v>
      </c>
      <c r="AU225" s="18" t="s">
        <v>87</v>
      </c>
    </row>
    <row r="226" s="2" customFormat="1">
      <c r="A226" s="40"/>
      <c r="B226" s="41"/>
      <c r="C226" s="42"/>
      <c r="D226" s="212" t="s">
        <v>234</v>
      </c>
      <c r="E226" s="42"/>
      <c r="F226" s="239" t="s">
        <v>401</v>
      </c>
      <c r="G226" s="42"/>
      <c r="H226" s="42"/>
      <c r="I226" s="214"/>
      <c r="J226" s="42"/>
      <c r="K226" s="42"/>
      <c r="L226" s="46"/>
      <c r="M226" s="215"/>
      <c r="N226" s="216"/>
      <c r="O226" s="87"/>
      <c r="P226" s="87"/>
      <c r="Q226" s="87"/>
      <c r="R226" s="87"/>
      <c r="S226" s="87"/>
      <c r="T226" s="87"/>
      <c r="U226" s="88"/>
      <c r="V226" s="40"/>
      <c r="W226" s="40"/>
      <c r="X226" s="40"/>
      <c r="Y226" s="40"/>
      <c r="Z226" s="40"/>
      <c r="AA226" s="40"/>
      <c r="AB226" s="40"/>
      <c r="AC226" s="40"/>
      <c r="AD226" s="40"/>
      <c r="AE226" s="40"/>
      <c r="AT226" s="18" t="s">
        <v>234</v>
      </c>
      <c r="AU226" s="18" t="s">
        <v>87</v>
      </c>
    </row>
    <row r="227" s="14" customFormat="1">
      <c r="A227" s="14"/>
      <c r="B227" s="240"/>
      <c r="C227" s="241"/>
      <c r="D227" s="212" t="s">
        <v>222</v>
      </c>
      <c r="E227" s="242" t="s">
        <v>39</v>
      </c>
      <c r="F227" s="243" t="s">
        <v>1173</v>
      </c>
      <c r="G227" s="241"/>
      <c r="H227" s="242" t="s">
        <v>39</v>
      </c>
      <c r="I227" s="244"/>
      <c r="J227" s="241"/>
      <c r="K227" s="241"/>
      <c r="L227" s="245"/>
      <c r="M227" s="246"/>
      <c r="N227" s="247"/>
      <c r="O227" s="247"/>
      <c r="P227" s="247"/>
      <c r="Q227" s="247"/>
      <c r="R227" s="247"/>
      <c r="S227" s="247"/>
      <c r="T227" s="247"/>
      <c r="U227" s="248"/>
      <c r="V227" s="14"/>
      <c r="W227" s="14"/>
      <c r="X227" s="14"/>
      <c r="Y227" s="14"/>
      <c r="Z227" s="14"/>
      <c r="AA227" s="14"/>
      <c r="AB227" s="14"/>
      <c r="AC227" s="14"/>
      <c r="AD227" s="14"/>
      <c r="AE227" s="14"/>
      <c r="AT227" s="249" t="s">
        <v>222</v>
      </c>
      <c r="AU227" s="249" t="s">
        <v>87</v>
      </c>
      <c r="AV227" s="14" t="s">
        <v>87</v>
      </c>
      <c r="AW227" s="14" t="s">
        <v>41</v>
      </c>
      <c r="AX227" s="14" t="s">
        <v>80</v>
      </c>
      <c r="AY227" s="249" t="s">
        <v>218</v>
      </c>
    </row>
    <row r="228" s="12" customFormat="1">
      <c r="A228" s="12"/>
      <c r="B228" s="217"/>
      <c r="C228" s="218"/>
      <c r="D228" s="212" t="s">
        <v>222</v>
      </c>
      <c r="E228" s="219" t="s">
        <v>39</v>
      </c>
      <c r="F228" s="220" t="s">
        <v>1270</v>
      </c>
      <c r="G228" s="218"/>
      <c r="H228" s="221">
        <v>63.610999999999997</v>
      </c>
      <c r="I228" s="222"/>
      <c r="J228" s="218"/>
      <c r="K228" s="218"/>
      <c r="L228" s="223"/>
      <c r="M228" s="224"/>
      <c r="N228" s="225"/>
      <c r="O228" s="225"/>
      <c r="P228" s="225"/>
      <c r="Q228" s="225"/>
      <c r="R228" s="225"/>
      <c r="S228" s="225"/>
      <c r="T228" s="225"/>
      <c r="U228" s="226"/>
      <c r="V228" s="12"/>
      <c r="W228" s="12"/>
      <c r="X228" s="12"/>
      <c r="Y228" s="12"/>
      <c r="Z228" s="12"/>
      <c r="AA228" s="12"/>
      <c r="AB228" s="12"/>
      <c r="AC228" s="12"/>
      <c r="AD228" s="12"/>
      <c r="AE228" s="12"/>
      <c r="AT228" s="227" t="s">
        <v>222</v>
      </c>
      <c r="AU228" s="227" t="s">
        <v>87</v>
      </c>
      <c r="AV228" s="12" t="s">
        <v>89</v>
      </c>
      <c r="AW228" s="12" t="s">
        <v>41</v>
      </c>
      <c r="AX228" s="12" t="s">
        <v>80</v>
      </c>
      <c r="AY228" s="227" t="s">
        <v>218</v>
      </c>
    </row>
    <row r="229" s="13" customFormat="1">
      <c r="A229" s="13"/>
      <c r="B229" s="228"/>
      <c r="C229" s="229"/>
      <c r="D229" s="212" t="s">
        <v>222</v>
      </c>
      <c r="E229" s="230" t="s">
        <v>1271</v>
      </c>
      <c r="F229" s="231" t="s">
        <v>224</v>
      </c>
      <c r="G229" s="229"/>
      <c r="H229" s="232">
        <v>63.610999999999997</v>
      </c>
      <c r="I229" s="233"/>
      <c r="J229" s="229"/>
      <c r="K229" s="229"/>
      <c r="L229" s="234"/>
      <c r="M229" s="235"/>
      <c r="N229" s="236"/>
      <c r="O229" s="236"/>
      <c r="P229" s="236"/>
      <c r="Q229" s="236"/>
      <c r="R229" s="236"/>
      <c r="S229" s="236"/>
      <c r="T229" s="236"/>
      <c r="U229" s="237"/>
      <c r="V229" s="13"/>
      <c r="W229" s="13"/>
      <c r="X229" s="13"/>
      <c r="Y229" s="13"/>
      <c r="Z229" s="13"/>
      <c r="AA229" s="13"/>
      <c r="AB229" s="13"/>
      <c r="AC229" s="13"/>
      <c r="AD229" s="13"/>
      <c r="AE229" s="13"/>
      <c r="AT229" s="238" t="s">
        <v>222</v>
      </c>
      <c r="AU229" s="238" t="s">
        <v>87</v>
      </c>
      <c r="AV229" s="13" t="s">
        <v>217</v>
      </c>
      <c r="AW229" s="13" t="s">
        <v>41</v>
      </c>
      <c r="AX229" s="13" t="s">
        <v>87</v>
      </c>
      <c r="AY229" s="238" t="s">
        <v>218</v>
      </c>
    </row>
    <row r="230" s="2" customFormat="1" ht="21.75" customHeight="1">
      <c r="A230" s="40"/>
      <c r="B230" s="41"/>
      <c r="C230" s="199" t="s">
        <v>404</v>
      </c>
      <c r="D230" s="199" t="s">
        <v>212</v>
      </c>
      <c r="E230" s="200" t="s">
        <v>306</v>
      </c>
      <c r="F230" s="201" t="s">
        <v>307</v>
      </c>
      <c r="G230" s="202" t="s">
        <v>179</v>
      </c>
      <c r="H230" s="203">
        <v>240.63800000000001</v>
      </c>
      <c r="I230" s="204"/>
      <c r="J230" s="205">
        <f>ROUND(I230*H230,2)</f>
        <v>0</v>
      </c>
      <c r="K230" s="201" t="s">
        <v>216</v>
      </c>
      <c r="L230" s="46"/>
      <c r="M230" s="206" t="s">
        <v>39</v>
      </c>
      <c r="N230" s="207" t="s">
        <v>53</v>
      </c>
      <c r="O230" s="87"/>
      <c r="P230" s="208">
        <f>O230*H230</f>
        <v>0</v>
      </c>
      <c r="Q230" s="208">
        <v>0</v>
      </c>
      <c r="R230" s="208">
        <f>Q230*H230</f>
        <v>0</v>
      </c>
      <c r="S230" s="208">
        <v>0</v>
      </c>
      <c r="T230" s="208">
        <f>S230*H230</f>
        <v>0</v>
      </c>
      <c r="U230" s="209" t="s">
        <v>39</v>
      </c>
      <c r="V230" s="40"/>
      <c r="W230" s="40"/>
      <c r="X230" s="40"/>
      <c r="Y230" s="40"/>
      <c r="Z230" s="40"/>
      <c r="AA230" s="40"/>
      <c r="AB230" s="40"/>
      <c r="AC230" s="40"/>
      <c r="AD230" s="40"/>
      <c r="AE230" s="40"/>
      <c r="AR230" s="210" t="s">
        <v>217</v>
      </c>
      <c r="AT230" s="210" t="s">
        <v>212</v>
      </c>
      <c r="AU230" s="210" t="s">
        <v>87</v>
      </c>
      <c r="AY230" s="18" t="s">
        <v>218</v>
      </c>
      <c r="BE230" s="211">
        <f>IF(N230="základní",J230,0)</f>
        <v>0</v>
      </c>
      <c r="BF230" s="211">
        <f>IF(N230="snížená",J230,0)</f>
        <v>0</v>
      </c>
      <c r="BG230" s="211">
        <f>IF(N230="zákl. přenesená",J230,0)</f>
        <v>0</v>
      </c>
      <c r="BH230" s="211">
        <f>IF(N230="sníž. přenesená",J230,0)</f>
        <v>0</v>
      </c>
      <c r="BI230" s="211">
        <f>IF(N230="nulová",J230,0)</f>
        <v>0</v>
      </c>
      <c r="BJ230" s="18" t="s">
        <v>217</v>
      </c>
      <c r="BK230" s="211">
        <f>ROUND(I230*H230,2)</f>
        <v>0</v>
      </c>
      <c r="BL230" s="18" t="s">
        <v>217</v>
      </c>
      <c r="BM230" s="210" t="s">
        <v>1272</v>
      </c>
    </row>
    <row r="231" s="2" customFormat="1">
      <c r="A231" s="40"/>
      <c r="B231" s="41"/>
      <c r="C231" s="42"/>
      <c r="D231" s="212" t="s">
        <v>220</v>
      </c>
      <c r="E231" s="42"/>
      <c r="F231" s="213" t="s">
        <v>309</v>
      </c>
      <c r="G231" s="42"/>
      <c r="H231" s="42"/>
      <c r="I231" s="214"/>
      <c r="J231" s="42"/>
      <c r="K231" s="42"/>
      <c r="L231" s="46"/>
      <c r="M231" s="215"/>
      <c r="N231" s="216"/>
      <c r="O231" s="87"/>
      <c r="P231" s="87"/>
      <c r="Q231" s="87"/>
      <c r="R231" s="87"/>
      <c r="S231" s="87"/>
      <c r="T231" s="87"/>
      <c r="U231" s="88"/>
      <c r="V231" s="40"/>
      <c r="W231" s="40"/>
      <c r="X231" s="40"/>
      <c r="Y231" s="40"/>
      <c r="Z231" s="40"/>
      <c r="AA231" s="40"/>
      <c r="AB231" s="40"/>
      <c r="AC231" s="40"/>
      <c r="AD231" s="40"/>
      <c r="AE231" s="40"/>
      <c r="AT231" s="18" t="s">
        <v>220</v>
      </c>
      <c r="AU231" s="18" t="s">
        <v>87</v>
      </c>
    </row>
    <row r="232" s="12" customFormat="1">
      <c r="A232" s="12"/>
      <c r="B232" s="217"/>
      <c r="C232" s="218"/>
      <c r="D232" s="212" t="s">
        <v>222</v>
      </c>
      <c r="E232" s="219" t="s">
        <v>39</v>
      </c>
      <c r="F232" s="220" t="s">
        <v>1199</v>
      </c>
      <c r="G232" s="218"/>
      <c r="H232" s="221">
        <v>240.63800000000001</v>
      </c>
      <c r="I232" s="222"/>
      <c r="J232" s="218"/>
      <c r="K232" s="218"/>
      <c r="L232" s="223"/>
      <c r="M232" s="224"/>
      <c r="N232" s="225"/>
      <c r="O232" s="225"/>
      <c r="P232" s="225"/>
      <c r="Q232" s="225"/>
      <c r="R232" s="225"/>
      <c r="S232" s="225"/>
      <c r="T232" s="225"/>
      <c r="U232" s="226"/>
      <c r="V232" s="12"/>
      <c r="W232" s="12"/>
      <c r="X232" s="12"/>
      <c r="Y232" s="12"/>
      <c r="Z232" s="12"/>
      <c r="AA232" s="12"/>
      <c r="AB232" s="12"/>
      <c r="AC232" s="12"/>
      <c r="AD232" s="12"/>
      <c r="AE232" s="12"/>
      <c r="AT232" s="227" t="s">
        <v>222</v>
      </c>
      <c r="AU232" s="227" t="s">
        <v>87</v>
      </c>
      <c r="AV232" s="12" t="s">
        <v>89</v>
      </c>
      <c r="AW232" s="12" t="s">
        <v>41</v>
      </c>
      <c r="AX232" s="12" t="s">
        <v>80</v>
      </c>
      <c r="AY232" s="227" t="s">
        <v>218</v>
      </c>
    </row>
    <row r="233" s="13" customFormat="1">
      <c r="A233" s="13"/>
      <c r="B233" s="228"/>
      <c r="C233" s="229"/>
      <c r="D233" s="212" t="s">
        <v>222</v>
      </c>
      <c r="E233" s="230" t="s">
        <v>39</v>
      </c>
      <c r="F233" s="231" t="s">
        <v>224</v>
      </c>
      <c r="G233" s="229"/>
      <c r="H233" s="232">
        <v>240.63800000000001</v>
      </c>
      <c r="I233" s="233"/>
      <c r="J233" s="229"/>
      <c r="K233" s="229"/>
      <c r="L233" s="234"/>
      <c r="M233" s="235"/>
      <c r="N233" s="236"/>
      <c r="O233" s="236"/>
      <c r="P233" s="236"/>
      <c r="Q233" s="236"/>
      <c r="R233" s="236"/>
      <c r="S233" s="236"/>
      <c r="T233" s="236"/>
      <c r="U233" s="237"/>
      <c r="V233" s="13"/>
      <c r="W233" s="13"/>
      <c r="X233" s="13"/>
      <c r="Y233" s="13"/>
      <c r="Z233" s="13"/>
      <c r="AA233" s="13"/>
      <c r="AB233" s="13"/>
      <c r="AC233" s="13"/>
      <c r="AD233" s="13"/>
      <c r="AE233" s="13"/>
      <c r="AT233" s="238" t="s">
        <v>222</v>
      </c>
      <c r="AU233" s="238" t="s">
        <v>87</v>
      </c>
      <c r="AV233" s="13" t="s">
        <v>217</v>
      </c>
      <c r="AW233" s="13" t="s">
        <v>41</v>
      </c>
      <c r="AX233" s="13" t="s">
        <v>87</v>
      </c>
      <c r="AY233" s="238" t="s">
        <v>218</v>
      </c>
    </row>
    <row r="234" s="2" customFormat="1" ht="16.5" customHeight="1">
      <c r="A234" s="40"/>
      <c r="B234" s="41"/>
      <c r="C234" s="199" t="s">
        <v>409</v>
      </c>
      <c r="D234" s="199" t="s">
        <v>212</v>
      </c>
      <c r="E234" s="200" t="s">
        <v>391</v>
      </c>
      <c r="F234" s="201" t="s">
        <v>392</v>
      </c>
      <c r="G234" s="202" t="s">
        <v>179</v>
      </c>
      <c r="H234" s="203">
        <v>0.5</v>
      </c>
      <c r="I234" s="204"/>
      <c r="J234" s="205">
        <f>ROUND(I234*H234,2)</f>
        <v>0</v>
      </c>
      <c r="K234" s="201" t="s">
        <v>216</v>
      </c>
      <c r="L234" s="46"/>
      <c r="M234" s="206" t="s">
        <v>39</v>
      </c>
      <c r="N234" s="207" t="s">
        <v>53</v>
      </c>
      <c r="O234" s="87"/>
      <c r="P234" s="208">
        <f>O234*H234</f>
        <v>0</v>
      </c>
      <c r="Q234" s="208">
        <v>0</v>
      </c>
      <c r="R234" s="208">
        <f>Q234*H234</f>
        <v>0</v>
      </c>
      <c r="S234" s="208">
        <v>0</v>
      </c>
      <c r="T234" s="208">
        <f>S234*H234</f>
        <v>0</v>
      </c>
      <c r="U234" s="209" t="s">
        <v>39</v>
      </c>
      <c r="V234" s="40"/>
      <c r="W234" s="40"/>
      <c r="X234" s="40"/>
      <c r="Y234" s="40"/>
      <c r="Z234" s="40"/>
      <c r="AA234" s="40"/>
      <c r="AB234" s="40"/>
      <c r="AC234" s="40"/>
      <c r="AD234" s="40"/>
      <c r="AE234" s="40"/>
      <c r="AR234" s="210" t="s">
        <v>217</v>
      </c>
      <c r="AT234" s="210" t="s">
        <v>212</v>
      </c>
      <c r="AU234" s="210" t="s">
        <v>87</v>
      </c>
      <c r="AY234" s="18" t="s">
        <v>218</v>
      </c>
      <c r="BE234" s="211">
        <f>IF(N234="základní",J234,0)</f>
        <v>0</v>
      </c>
      <c r="BF234" s="211">
        <f>IF(N234="snížená",J234,0)</f>
        <v>0</v>
      </c>
      <c r="BG234" s="211">
        <f>IF(N234="zákl. přenesená",J234,0)</f>
        <v>0</v>
      </c>
      <c r="BH234" s="211">
        <f>IF(N234="sníž. přenesená",J234,0)</f>
        <v>0</v>
      </c>
      <c r="BI234" s="211">
        <f>IF(N234="nulová",J234,0)</f>
        <v>0</v>
      </c>
      <c r="BJ234" s="18" t="s">
        <v>217</v>
      </c>
      <c r="BK234" s="211">
        <f>ROUND(I234*H234,2)</f>
        <v>0</v>
      </c>
      <c r="BL234" s="18" t="s">
        <v>217</v>
      </c>
      <c r="BM234" s="210" t="s">
        <v>1273</v>
      </c>
    </row>
    <row r="235" s="2" customFormat="1">
      <c r="A235" s="40"/>
      <c r="B235" s="41"/>
      <c r="C235" s="42"/>
      <c r="D235" s="212" t="s">
        <v>220</v>
      </c>
      <c r="E235" s="42"/>
      <c r="F235" s="213" t="s">
        <v>395</v>
      </c>
      <c r="G235" s="42"/>
      <c r="H235" s="42"/>
      <c r="I235" s="214"/>
      <c r="J235" s="42"/>
      <c r="K235" s="42"/>
      <c r="L235" s="46"/>
      <c r="M235" s="215"/>
      <c r="N235" s="216"/>
      <c r="O235" s="87"/>
      <c r="P235" s="87"/>
      <c r="Q235" s="87"/>
      <c r="R235" s="87"/>
      <c r="S235" s="87"/>
      <c r="T235" s="87"/>
      <c r="U235" s="88"/>
      <c r="V235" s="40"/>
      <c r="W235" s="40"/>
      <c r="X235" s="40"/>
      <c r="Y235" s="40"/>
      <c r="Z235" s="40"/>
      <c r="AA235" s="40"/>
      <c r="AB235" s="40"/>
      <c r="AC235" s="40"/>
      <c r="AD235" s="40"/>
      <c r="AE235" s="40"/>
      <c r="AT235" s="18" t="s">
        <v>220</v>
      </c>
      <c r="AU235" s="18" t="s">
        <v>87</v>
      </c>
    </row>
    <row r="236" s="14" customFormat="1">
      <c r="A236" s="14"/>
      <c r="B236" s="240"/>
      <c r="C236" s="241"/>
      <c r="D236" s="212" t="s">
        <v>222</v>
      </c>
      <c r="E236" s="242" t="s">
        <v>39</v>
      </c>
      <c r="F236" s="243" t="s">
        <v>1185</v>
      </c>
      <c r="G236" s="241"/>
      <c r="H236" s="242" t="s">
        <v>39</v>
      </c>
      <c r="I236" s="244"/>
      <c r="J236" s="241"/>
      <c r="K236" s="241"/>
      <c r="L236" s="245"/>
      <c r="M236" s="246"/>
      <c r="N236" s="247"/>
      <c r="O236" s="247"/>
      <c r="P236" s="247"/>
      <c r="Q236" s="247"/>
      <c r="R236" s="247"/>
      <c r="S236" s="247"/>
      <c r="T236" s="247"/>
      <c r="U236" s="248"/>
      <c r="V236" s="14"/>
      <c r="W236" s="14"/>
      <c r="X236" s="14"/>
      <c r="Y236" s="14"/>
      <c r="Z236" s="14"/>
      <c r="AA236" s="14"/>
      <c r="AB236" s="14"/>
      <c r="AC236" s="14"/>
      <c r="AD236" s="14"/>
      <c r="AE236" s="14"/>
      <c r="AT236" s="249" t="s">
        <v>222</v>
      </c>
      <c r="AU236" s="249" t="s">
        <v>87</v>
      </c>
      <c r="AV236" s="14" t="s">
        <v>87</v>
      </c>
      <c r="AW236" s="14" t="s">
        <v>41</v>
      </c>
      <c r="AX236" s="14" t="s">
        <v>80</v>
      </c>
      <c r="AY236" s="249" t="s">
        <v>218</v>
      </c>
    </row>
    <row r="237" s="12" customFormat="1">
      <c r="A237" s="12"/>
      <c r="B237" s="217"/>
      <c r="C237" s="218"/>
      <c r="D237" s="212" t="s">
        <v>222</v>
      </c>
      <c r="E237" s="219" t="s">
        <v>1189</v>
      </c>
      <c r="F237" s="220" t="s">
        <v>1274</v>
      </c>
      <c r="G237" s="218"/>
      <c r="H237" s="221">
        <v>0.5</v>
      </c>
      <c r="I237" s="222"/>
      <c r="J237" s="218"/>
      <c r="K237" s="218"/>
      <c r="L237" s="223"/>
      <c r="M237" s="297"/>
      <c r="N237" s="298"/>
      <c r="O237" s="298"/>
      <c r="P237" s="298"/>
      <c r="Q237" s="298"/>
      <c r="R237" s="298"/>
      <c r="S237" s="298"/>
      <c r="T237" s="298"/>
      <c r="U237" s="299"/>
      <c r="V237" s="12"/>
      <c r="W237" s="12"/>
      <c r="X237" s="12"/>
      <c r="Y237" s="12"/>
      <c r="Z237" s="12"/>
      <c r="AA237" s="12"/>
      <c r="AB237" s="12"/>
      <c r="AC237" s="12"/>
      <c r="AD237" s="12"/>
      <c r="AE237" s="12"/>
      <c r="AT237" s="227" t="s">
        <v>222</v>
      </c>
      <c r="AU237" s="227" t="s">
        <v>87</v>
      </c>
      <c r="AV237" s="12" t="s">
        <v>89</v>
      </c>
      <c r="AW237" s="12" t="s">
        <v>41</v>
      </c>
      <c r="AX237" s="12" t="s">
        <v>87</v>
      </c>
      <c r="AY237" s="227" t="s">
        <v>218</v>
      </c>
    </row>
    <row r="238" s="2" customFormat="1" ht="6.96" customHeight="1">
      <c r="A238" s="40"/>
      <c r="B238" s="62"/>
      <c r="C238" s="63"/>
      <c r="D238" s="63"/>
      <c r="E238" s="63"/>
      <c r="F238" s="63"/>
      <c r="G238" s="63"/>
      <c r="H238" s="63"/>
      <c r="I238" s="63"/>
      <c r="J238" s="63"/>
      <c r="K238" s="63"/>
      <c r="L238" s="46"/>
      <c r="M238" s="40"/>
      <c r="O238" s="40"/>
      <c r="P238" s="40"/>
      <c r="Q238" s="40"/>
      <c r="R238" s="40"/>
      <c r="S238" s="40"/>
      <c r="T238" s="40"/>
      <c r="U238" s="40"/>
      <c r="V238" s="40"/>
      <c r="W238" s="40"/>
      <c r="X238" s="40"/>
      <c r="Y238" s="40"/>
      <c r="Z238" s="40"/>
      <c r="AA238" s="40"/>
      <c r="AB238" s="40"/>
      <c r="AC238" s="40"/>
      <c r="AD238" s="40"/>
      <c r="AE238" s="40"/>
    </row>
  </sheetData>
  <sheetProtection sheet="1" autoFilter="0" formatColumns="0" formatRows="0" objects="1" scenarios="1" spinCount="100000" saltValue="6lLw3p+2YVW/3f3zWFoaFq8JtWArYKyuYi8/fd84DOctSlj+CW8XmPNosEB8QeHy0tA0dRvEa7zYfXUgUuKejg==" hashValue="2GZuxm+f4gyoJUwCxTsIOLg4IUyRO5FGUZRT+Mrt3EmZD6vbkiWUlR45wTDigj1A5TlFor1dy0FH6c7yOM5y5g==" algorithmName="SHA-512" password="CDD6"/>
  <autoFilter ref="C86:K23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119</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173</v>
      </c>
      <c r="L4" s="21"/>
      <c r="M4" s="145" t="s">
        <v>10</v>
      </c>
      <c r="AT4" s="18" t="s">
        <v>41</v>
      </c>
    </row>
    <row r="5" hidden="1" s="1" customFormat="1" ht="6.96" customHeight="1">
      <c r="B5" s="21"/>
      <c r="L5" s="21"/>
    </row>
    <row r="6" hidden="1" s="1" customFormat="1" ht="12" customHeight="1">
      <c r="B6" s="21"/>
      <c r="D6" s="146" t="s">
        <v>16</v>
      </c>
      <c r="L6" s="21"/>
    </row>
    <row r="7" hidden="1" s="1" customFormat="1" ht="26.25" customHeight="1">
      <c r="B7" s="21"/>
      <c r="E7" s="147" t="str">
        <f>'Rekapitulace zakázky'!K6</f>
        <v>Oprava kolejí a výhybek v žst. Úpořiny - změna1 po prohlídce staveniště</v>
      </c>
      <c r="F7" s="146"/>
      <c r="G7" s="146"/>
      <c r="H7" s="146"/>
      <c r="L7" s="21"/>
    </row>
    <row r="8" hidden="1" s="1" customFormat="1" ht="12" customHeight="1">
      <c r="B8" s="21"/>
      <c r="D8" s="146" t="s">
        <v>184</v>
      </c>
      <c r="L8" s="21"/>
    </row>
    <row r="9" hidden="1" s="2" customFormat="1" ht="16.5" customHeight="1">
      <c r="A9" s="40"/>
      <c r="B9" s="46"/>
      <c r="C9" s="40"/>
      <c r="D9" s="40"/>
      <c r="E9" s="147" t="s">
        <v>862</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1275</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27. 1. 2021</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71.25" customHeight="1">
      <c r="A29" s="151"/>
      <c r="B29" s="152"/>
      <c r="C29" s="151"/>
      <c r="D29" s="151"/>
      <c r="E29" s="153" t="s">
        <v>189</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ROUND((SUM(BE88:BE102)),  2)</f>
        <v>0</v>
      </c>
      <c r="G35" s="40"/>
      <c r="H35" s="40"/>
      <c r="I35" s="161">
        <v>0.20999999999999999</v>
      </c>
      <c r="J35" s="160">
        <f>ROUND(((SUM(BE88:BE102))*I35),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ROUND((SUM(BF88:BF102)),  2)</f>
        <v>0</v>
      </c>
      <c r="G36" s="40"/>
      <c r="H36" s="40"/>
      <c r="I36" s="161">
        <v>0.14999999999999999</v>
      </c>
      <c r="J36" s="160">
        <f>ROUND(((SUM(BF88:BF102))*I36),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ROUND((SUM(BG88:BG102)),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ROUND((SUM(BH88:BH102)),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ROUND((SUM(BI88:BI102)),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190</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26.25" customHeight="1">
      <c r="A50" s="40"/>
      <c r="B50" s="41"/>
      <c r="C50" s="42"/>
      <c r="D50" s="42"/>
      <c r="E50" s="173" t="str">
        <f>E7</f>
        <v>Oprava kolejí a výhybek v žst. Úpořiny - změna1 po prohlídce staveniště</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862</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Č23 - Oprava kolejnicového mazníku</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27. 1. 2021</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191</v>
      </c>
      <c r="D61" s="175"/>
      <c r="E61" s="175"/>
      <c r="F61" s="175"/>
      <c r="G61" s="175"/>
      <c r="H61" s="175"/>
      <c r="I61" s="175"/>
      <c r="J61" s="176" t="s">
        <v>192</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193</v>
      </c>
    </row>
    <row r="64" hidden="1" s="9" customFormat="1" ht="24.96" customHeight="1">
      <c r="A64" s="9"/>
      <c r="B64" s="178"/>
      <c r="C64" s="179"/>
      <c r="D64" s="180" t="s">
        <v>194</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195</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196</v>
      </c>
      <c r="E66" s="181"/>
      <c r="F66" s="181"/>
      <c r="G66" s="181"/>
      <c r="H66" s="181"/>
      <c r="I66" s="181"/>
      <c r="J66" s="182">
        <f>J100</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198</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26.25" customHeight="1">
      <c r="A76" s="40"/>
      <c r="B76" s="41"/>
      <c r="C76" s="42"/>
      <c r="D76" s="42"/>
      <c r="E76" s="173" t="str">
        <f>E7</f>
        <v>Oprava kolejí a výhybek v žst. Úpořiny - změna1 po prohlídce staveniště</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184</v>
      </c>
      <c r="D77" s="23"/>
      <c r="E77" s="23"/>
      <c r="F77" s="23"/>
      <c r="G77" s="23"/>
      <c r="H77" s="23"/>
      <c r="I77" s="23"/>
      <c r="J77" s="23"/>
      <c r="K77" s="23"/>
      <c r="L77" s="21"/>
    </row>
    <row r="78" s="2" customFormat="1" ht="16.5" customHeight="1">
      <c r="A78" s="40"/>
      <c r="B78" s="41"/>
      <c r="C78" s="42"/>
      <c r="D78" s="42"/>
      <c r="E78" s="173" t="s">
        <v>862</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186</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Č23 - Oprava kolejnicového mazníku</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Úpořiny</v>
      </c>
      <c r="G82" s="42"/>
      <c r="H82" s="42"/>
      <c r="I82" s="33" t="s">
        <v>24</v>
      </c>
      <c r="J82" s="75" t="str">
        <f>IF(J14="","",J14)</f>
        <v>27. 1. 2021</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železnic, státní organizac</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 Horák Jiří, horak@szdc.cz, +420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199</v>
      </c>
      <c r="D87" s="192" t="s">
        <v>65</v>
      </c>
      <c r="E87" s="192" t="s">
        <v>61</v>
      </c>
      <c r="F87" s="192" t="s">
        <v>62</v>
      </c>
      <c r="G87" s="192" t="s">
        <v>200</v>
      </c>
      <c r="H87" s="192" t="s">
        <v>201</v>
      </c>
      <c r="I87" s="192" t="s">
        <v>202</v>
      </c>
      <c r="J87" s="192" t="s">
        <v>192</v>
      </c>
      <c r="K87" s="193" t="s">
        <v>203</v>
      </c>
      <c r="L87" s="194"/>
      <c r="M87" s="95" t="s">
        <v>39</v>
      </c>
      <c r="N87" s="96" t="s">
        <v>50</v>
      </c>
      <c r="O87" s="96" t="s">
        <v>204</v>
      </c>
      <c r="P87" s="96" t="s">
        <v>205</v>
      </c>
      <c r="Q87" s="96" t="s">
        <v>206</v>
      </c>
      <c r="R87" s="96" t="s">
        <v>207</v>
      </c>
      <c r="S87" s="96" t="s">
        <v>208</v>
      </c>
      <c r="T87" s="96" t="s">
        <v>209</v>
      </c>
      <c r="U87" s="97" t="s">
        <v>210</v>
      </c>
      <c r="V87" s="189"/>
      <c r="W87" s="189"/>
      <c r="X87" s="189"/>
      <c r="Y87" s="189"/>
      <c r="Z87" s="189"/>
      <c r="AA87" s="189"/>
      <c r="AB87" s="189"/>
      <c r="AC87" s="189"/>
      <c r="AD87" s="189"/>
      <c r="AE87" s="189"/>
    </row>
    <row r="88" s="2" customFormat="1" ht="22.8" customHeight="1">
      <c r="A88" s="40"/>
      <c r="B88" s="41"/>
      <c r="C88" s="102" t="s">
        <v>211</v>
      </c>
      <c r="D88" s="42"/>
      <c r="E88" s="42"/>
      <c r="F88" s="42"/>
      <c r="G88" s="42"/>
      <c r="H88" s="42"/>
      <c r="I88" s="42"/>
      <c r="J88" s="195">
        <f>BK88</f>
        <v>0</v>
      </c>
      <c r="K88" s="42"/>
      <c r="L88" s="46"/>
      <c r="M88" s="98"/>
      <c r="N88" s="196"/>
      <c r="O88" s="99"/>
      <c r="P88" s="197">
        <f>P89+P100</f>
        <v>0</v>
      </c>
      <c r="Q88" s="99"/>
      <c r="R88" s="197">
        <f>R89+R100</f>
        <v>0.57999999999999996</v>
      </c>
      <c r="S88" s="99"/>
      <c r="T88" s="197">
        <f>T89+T100</f>
        <v>0</v>
      </c>
      <c r="U88" s="100"/>
      <c r="V88" s="40"/>
      <c r="W88" s="40"/>
      <c r="X88" s="40"/>
      <c r="Y88" s="40"/>
      <c r="Z88" s="40"/>
      <c r="AA88" s="40"/>
      <c r="AB88" s="40"/>
      <c r="AC88" s="40"/>
      <c r="AD88" s="40"/>
      <c r="AE88" s="40"/>
      <c r="AT88" s="18" t="s">
        <v>79</v>
      </c>
      <c r="AU88" s="18" t="s">
        <v>193</v>
      </c>
      <c r="BK88" s="198">
        <f>BK89+BK100</f>
        <v>0</v>
      </c>
    </row>
    <row r="89" s="15" customFormat="1" ht="25.92" customHeight="1">
      <c r="A89" s="15"/>
      <c r="B89" s="260"/>
      <c r="C89" s="261"/>
      <c r="D89" s="262" t="s">
        <v>79</v>
      </c>
      <c r="E89" s="263" t="s">
        <v>327</v>
      </c>
      <c r="F89" s="263" t="s">
        <v>328</v>
      </c>
      <c r="G89" s="261"/>
      <c r="H89" s="261"/>
      <c r="I89" s="264"/>
      <c r="J89" s="265">
        <f>BK89</f>
        <v>0</v>
      </c>
      <c r="K89" s="261"/>
      <c r="L89" s="266"/>
      <c r="M89" s="267"/>
      <c r="N89" s="268"/>
      <c r="O89" s="268"/>
      <c r="P89" s="269">
        <f>P90</f>
        <v>0</v>
      </c>
      <c r="Q89" s="268"/>
      <c r="R89" s="269">
        <f>R90</f>
        <v>0.57999999999999996</v>
      </c>
      <c r="S89" s="268"/>
      <c r="T89" s="269">
        <f>T90</f>
        <v>0</v>
      </c>
      <c r="U89" s="270"/>
      <c r="V89" s="15"/>
      <c r="W89" s="15"/>
      <c r="X89" s="15"/>
      <c r="Y89" s="15"/>
      <c r="Z89" s="15"/>
      <c r="AA89" s="15"/>
      <c r="AB89" s="15"/>
      <c r="AC89" s="15"/>
      <c r="AD89" s="15"/>
      <c r="AE89" s="15"/>
      <c r="AR89" s="271" t="s">
        <v>87</v>
      </c>
      <c r="AT89" s="272" t="s">
        <v>79</v>
      </c>
      <c r="AU89" s="272" t="s">
        <v>80</v>
      </c>
      <c r="AY89" s="271" t="s">
        <v>218</v>
      </c>
      <c r="BK89" s="273">
        <f>BK90</f>
        <v>0</v>
      </c>
    </row>
    <row r="90" s="15" customFormat="1" ht="22.8" customHeight="1">
      <c r="A90" s="15"/>
      <c r="B90" s="260"/>
      <c r="C90" s="261"/>
      <c r="D90" s="262" t="s">
        <v>79</v>
      </c>
      <c r="E90" s="274" t="s">
        <v>243</v>
      </c>
      <c r="F90" s="274" t="s">
        <v>329</v>
      </c>
      <c r="G90" s="261"/>
      <c r="H90" s="261"/>
      <c r="I90" s="264"/>
      <c r="J90" s="275">
        <f>BK90</f>
        <v>0</v>
      </c>
      <c r="K90" s="261"/>
      <c r="L90" s="266"/>
      <c r="M90" s="267"/>
      <c r="N90" s="268"/>
      <c r="O90" s="268"/>
      <c r="P90" s="269">
        <f>SUM(P91:P99)</f>
        <v>0</v>
      </c>
      <c r="Q90" s="268"/>
      <c r="R90" s="269">
        <f>SUM(R91:R99)</f>
        <v>0.57999999999999996</v>
      </c>
      <c r="S90" s="268"/>
      <c r="T90" s="269">
        <f>SUM(T91:T99)</f>
        <v>0</v>
      </c>
      <c r="U90" s="270"/>
      <c r="V90" s="15"/>
      <c r="W90" s="15"/>
      <c r="X90" s="15"/>
      <c r="Y90" s="15"/>
      <c r="Z90" s="15"/>
      <c r="AA90" s="15"/>
      <c r="AB90" s="15"/>
      <c r="AC90" s="15"/>
      <c r="AD90" s="15"/>
      <c r="AE90" s="15"/>
      <c r="AR90" s="271" t="s">
        <v>87</v>
      </c>
      <c r="AT90" s="272" t="s">
        <v>79</v>
      </c>
      <c r="AU90" s="272" t="s">
        <v>87</v>
      </c>
      <c r="AY90" s="271" t="s">
        <v>218</v>
      </c>
      <c r="BK90" s="273">
        <f>SUM(BK91:BK99)</f>
        <v>0</v>
      </c>
    </row>
    <row r="91" s="2" customFormat="1" ht="16.5" customHeight="1">
      <c r="A91" s="40"/>
      <c r="B91" s="41"/>
      <c r="C91" s="199" t="s">
        <v>87</v>
      </c>
      <c r="D91" s="199" t="s">
        <v>212</v>
      </c>
      <c r="E91" s="200" t="s">
        <v>1276</v>
      </c>
      <c r="F91" s="201" t="s">
        <v>1277</v>
      </c>
      <c r="G91" s="202" t="s">
        <v>239</v>
      </c>
      <c r="H91" s="203">
        <v>1</v>
      </c>
      <c r="I91" s="204"/>
      <c r="J91" s="205">
        <f>ROUND(I91*H91,2)</f>
        <v>0</v>
      </c>
      <c r="K91" s="201" t="s">
        <v>216</v>
      </c>
      <c r="L91" s="46"/>
      <c r="M91" s="206" t="s">
        <v>39</v>
      </c>
      <c r="N91" s="207"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217</v>
      </c>
      <c r="AT91" s="210" t="s">
        <v>212</v>
      </c>
      <c r="AU91" s="210" t="s">
        <v>89</v>
      </c>
      <c r="AY91" s="18" t="s">
        <v>218</v>
      </c>
      <c r="BE91" s="211">
        <f>IF(N91="základní",J91,0)</f>
        <v>0</v>
      </c>
      <c r="BF91" s="211">
        <f>IF(N91="snížená",J91,0)</f>
        <v>0</v>
      </c>
      <c r="BG91" s="211">
        <f>IF(N91="zákl. přenesená",J91,0)</f>
        <v>0</v>
      </c>
      <c r="BH91" s="211">
        <f>IF(N91="sníž. přenesená",J91,0)</f>
        <v>0</v>
      </c>
      <c r="BI91" s="211">
        <f>IF(N91="nulová",J91,0)</f>
        <v>0</v>
      </c>
      <c r="BJ91" s="18" t="s">
        <v>217</v>
      </c>
      <c r="BK91" s="211">
        <f>ROUND(I91*H91,2)</f>
        <v>0</v>
      </c>
      <c r="BL91" s="18" t="s">
        <v>217</v>
      </c>
      <c r="BM91" s="210" t="s">
        <v>1278</v>
      </c>
    </row>
    <row r="92" s="2" customFormat="1">
      <c r="A92" s="40"/>
      <c r="B92" s="41"/>
      <c r="C92" s="42"/>
      <c r="D92" s="212" t="s">
        <v>220</v>
      </c>
      <c r="E92" s="42"/>
      <c r="F92" s="213" t="s">
        <v>1279</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220</v>
      </c>
      <c r="AU92" s="18" t="s">
        <v>89</v>
      </c>
    </row>
    <row r="93" s="2" customFormat="1">
      <c r="A93" s="40"/>
      <c r="B93" s="41"/>
      <c r="C93" s="42"/>
      <c r="D93" s="212" t="s">
        <v>234</v>
      </c>
      <c r="E93" s="42"/>
      <c r="F93" s="239" t="s">
        <v>1280</v>
      </c>
      <c r="G93" s="42"/>
      <c r="H93" s="42"/>
      <c r="I93" s="214"/>
      <c r="J93" s="42"/>
      <c r="K93" s="42"/>
      <c r="L93" s="46"/>
      <c r="M93" s="215"/>
      <c r="N93" s="216"/>
      <c r="O93" s="87"/>
      <c r="P93" s="87"/>
      <c r="Q93" s="87"/>
      <c r="R93" s="87"/>
      <c r="S93" s="87"/>
      <c r="T93" s="87"/>
      <c r="U93" s="88"/>
      <c r="V93" s="40"/>
      <c r="W93" s="40"/>
      <c r="X93" s="40"/>
      <c r="Y93" s="40"/>
      <c r="Z93" s="40"/>
      <c r="AA93" s="40"/>
      <c r="AB93" s="40"/>
      <c r="AC93" s="40"/>
      <c r="AD93" s="40"/>
      <c r="AE93" s="40"/>
      <c r="AT93" s="18" t="s">
        <v>234</v>
      </c>
      <c r="AU93" s="18" t="s">
        <v>89</v>
      </c>
    </row>
    <row r="94" s="2" customFormat="1" ht="16.5" customHeight="1">
      <c r="A94" s="40"/>
      <c r="B94" s="41"/>
      <c r="C94" s="250" t="s">
        <v>89</v>
      </c>
      <c r="D94" s="250" t="s">
        <v>313</v>
      </c>
      <c r="E94" s="251" t="s">
        <v>1281</v>
      </c>
      <c r="F94" s="252" t="s">
        <v>1282</v>
      </c>
      <c r="G94" s="253" t="s">
        <v>239</v>
      </c>
      <c r="H94" s="254">
        <v>1</v>
      </c>
      <c r="I94" s="255"/>
      <c r="J94" s="256">
        <f>ROUND(I94*H94,2)</f>
        <v>0</v>
      </c>
      <c r="K94" s="252" t="s">
        <v>216</v>
      </c>
      <c r="L94" s="257"/>
      <c r="M94" s="258" t="s">
        <v>39</v>
      </c>
      <c r="N94" s="259" t="s">
        <v>53</v>
      </c>
      <c r="O94" s="87"/>
      <c r="P94" s="208">
        <f>O94*H94</f>
        <v>0</v>
      </c>
      <c r="Q94" s="208">
        <v>0.57999999999999996</v>
      </c>
      <c r="R94" s="208">
        <f>Q94*H94</f>
        <v>0.57999999999999996</v>
      </c>
      <c r="S94" s="208">
        <v>0</v>
      </c>
      <c r="T94" s="208">
        <f>S94*H94</f>
        <v>0</v>
      </c>
      <c r="U94" s="209" t="s">
        <v>39</v>
      </c>
      <c r="V94" s="40"/>
      <c r="W94" s="40"/>
      <c r="X94" s="40"/>
      <c r="Y94" s="40"/>
      <c r="Z94" s="40"/>
      <c r="AA94" s="40"/>
      <c r="AB94" s="40"/>
      <c r="AC94" s="40"/>
      <c r="AD94" s="40"/>
      <c r="AE94" s="40"/>
      <c r="AR94" s="210" t="s">
        <v>219</v>
      </c>
      <c r="AT94" s="210" t="s">
        <v>313</v>
      </c>
      <c r="AU94" s="210" t="s">
        <v>89</v>
      </c>
      <c r="AY94" s="18" t="s">
        <v>218</v>
      </c>
      <c r="BE94" s="211">
        <f>IF(N94="základní",J94,0)</f>
        <v>0</v>
      </c>
      <c r="BF94" s="211">
        <f>IF(N94="snížená",J94,0)</f>
        <v>0</v>
      </c>
      <c r="BG94" s="211">
        <f>IF(N94="zákl. přenesená",J94,0)</f>
        <v>0</v>
      </c>
      <c r="BH94" s="211">
        <f>IF(N94="sníž. přenesená",J94,0)</f>
        <v>0</v>
      </c>
      <c r="BI94" s="211">
        <f>IF(N94="nulová",J94,0)</f>
        <v>0</v>
      </c>
      <c r="BJ94" s="18" t="s">
        <v>217</v>
      </c>
      <c r="BK94" s="211">
        <f>ROUND(I94*H94,2)</f>
        <v>0</v>
      </c>
      <c r="BL94" s="18" t="s">
        <v>217</v>
      </c>
      <c r="BM94" s="210" t="s">
        <v>1283</v>
      </c>
    </row>
    <row r="95" s="2" customFormat="1">
      <c r="A95" s="40"/>
      <c r="B95" s="41"/>
      <c r="C95" s="42"/>
      <c r="D95" s="212" t="s">
        <v>220</v>
      </c>
      <c r="E95" s="42"/>
      <c r="F95" s="213" t="s">
        <v>1282</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220</v>
      </c>
      <c r="AU95" s="18" t="s">
        <v>89</v>
      </c>
    </row>
    <row r="96" s="2" customFormat="1">
      <c r="A96" s="40"/>
      <c r="B96" s="41"/>
      <c r="C96" s="42"/>
      <c r="D96" s="212" t="s">
        <v>234</v>
      </c>
      <c r="E96" s="42"/>
      <c r="F96" s="239" t="s">
        <v>1284</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234</v>
      </c>
      <c r="AU96" s="18" t="s">
        <v>89</v>
      </c>
    </row>
    <row r="97" s="2" customFormat="1" ht="16.5" customHeight="1">
      <c r="A97" s="40"/>
      <c r="B97" s="41"/>
      <c r="C97" s="250" t="s">
        <v>229</v>
      </c>
      <c r="D97" s="250" t="s">
        <v>313</v>
      </c>
      <c r="E97" s="251" t="s">
        <v>1285</v>
      </c>
      <c r="F97" s="252" t="s">
        <v>1286</v>
      </c>
      <c r="G97" s="253" t="s">
        <v>1287</v>
      </c>
      <c r="H97" s="254">
        <v>24</v>
      </c>
      <c r="I97" s="255"/>
      <c r="J97" s="256">
        <f>ROUND(I97*H97,2)</f>
        <v>0</v>
      </c>
      <c r="K97" s="252" t="s">
        <v>216</v>
      </c>
      <c r="L97" s="257"/>
      <c r="M97" s="258" t="s">
        <v>39</v>
      </c>
      <c r="N97" s="259" t="s">
        <v>53</v>
      </c>
      <c r="O97" s="87"/>
      <c r="P97" s="208">
        <f>O97*H97</f>
        <v>0</v>
      </c>
      <c r="Q97" s="208">
        <v>0</v>
      </c>
      <c r="R97" s="208">
        <f>Q97*H97</f>
        <v>0</v>
      </c>
      <c r="S97" s="208">
        <v>0</v>
      </c>
      <c r="T97" s="208">
        <f>S97*H97</f>
        <v>0</v>
      </c>
      <c r="U97" s="209" t="s">
        <v>39</v>
      </c>
      <c r="V97" s="40"/>
      <c r="W97" s="40"/>
      <c r="X97" s="40"/>
      <c r="Y97" s="40"/>
      <c r="Z97" s="40"/>
      <c r="AA97" s="40"/>
      <c r="AB97" s="40"/>
      <c r="AC97" s="40"/>
      <c r="AD97" s="40"/>
      <c r="AE97" s="40"/>
      <c r="AR97" s="210" t="s">
        <v>219</v>
      </c>
      <c r="AT97" s="210" t="s">
        <v>313</v>
      </c>
      <c r="AU97" s="210" t="s">
        <v>89</v>
      </c>
      <c r="AY97" s="18" t="s">
        <v>218</v>
      </c>
      <c r="BE97" s="211">
        <f>IF(N97="základní",J97,0)</f>
        <v>0</v>
      </c>
      <c r="BF97" s="211">
        <f>IF(N97="snížená",J97,0)</f>
        <v>0</v>
      </c>
      <c r="BG97" s="211">
        <f>IF(N97="zákl. přenesená",J97,0)</f>
        <v>0</v>
      </c>
      <c r="BH97" s="211">
        <f>IF(N97="sníž. přenesená",J97,0)</f>
        <v>0</v>
      </c>
      <c r="BI97" s="211">
        <f>IF(N97="nulová",J97,0)</f>
        <v>0</v>
      </c>
      <c r="BJ97" s="18" t="s">
        <v>217</v>
      </c>
      <c r="BK97" s="211">
        <f>ROUND(I97*H97,2)</f>
        <v>0</v>
      </c>
      <c r="BL97" s="18" t="s">
        <v>217</v>
      </c>
      <c r="BM97" s="210" t="s">
        <v>1288</v>
      </c>
    </row>
    <row r="98" s="2" customFormat="1">
      <c r="A98" s="40"/>
      <c r="B98" s="41"/>
      <c r="C98" s="42"/>
      <c r="D98" s="212" t="s">
        <v>220</v>
      </c>
      <c r="E98" s="42"/>
      <c r="F98" s="213" t="s">
        <v>1286</v>
      </c>
      <c r="G98" s="42"/>
      <c r="H98" s="42"/>
      <c r="I98" s="214"/>
      <c r="J98" s="42"/>
      <c r="K98" s="42"/>
      <c r="L98" s="46"/>
      <c r="M98" s="215"/>
      <c r="N98" s="216"/>
      <c r="O98" s="87"/>
      <c r="P98" s="87"/>
      <c r="Q98" s="87"/>
      <c r="R98" s="87"/>
      <c r="S98" s="87"/>
      <c r="T98" s="87"/>
      <c r="U98" s="88"/>
      <c r="V98" s="40"/>
      <c r="W98" s="40"/>
      <c r="X98" s="40"/>
      <c r="Y98" s="40"/>
      <c r="Z98" s="40"/>
      <c r="AA98" s="40"/>
      <c r="AB98" s="40"/>
      <c r="AC98" s="40"/>
      <c r="AD98" s="40"/>
      <c r="AE98" s="40"/>
      <c r="AT98" s="18" t="s">
        <v>220</v>
      </c>
      <c r="AU98" s="18" t="s">
        <v>89</v>
      </c>
    </row>
    <row r="99" s="2" customFormat="1">
      <c r="A99" s="40"/>
      <c r="B99" s="41"/>
      <c r="C99" s="42"/>
      <c r="D99" s="212" t="s">
        <v>234</v>
      </c>
      <c r="E99" s="42"/>
      <c r="F99" s="239" t="s">
        <v>1289</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234</v>
      </c>
      <c r="AU99" s="18" t="s">
        <v>89</v>
      </c>
    </row>
    <row r="100" s="15" customFormat="1" ht="25.92" customHeight="1">
      <c r="A100" s="15"/>
      <c r="B100" s="260"/>
      <c r="C100" s="261"/>
      <c r="D100" s="262" t="s">
        <v>79</v>
      </c>
      <c r="E100" s="263" t="s">
        <v>388</v>
      </c>
      <c r="F100" s="263" t="s">
        <v>389</v>
      </c>
      <c r="G100" s="261"/>
      <c r="H100" s="261"/>
      <c r="I100" s="264"/>
      <c r="J100" s="265">
        <f>BK100</f>
        <v>0</v>
      </c>
      <c r="K100" s="261"/>
      <c r="L100" s="266"/>
      <c r="M100" s="267"/>
      <c r="N100" s="268"/>
      <c r="O100" s="268"/>
      <c r="P100" s="269">
        <f>SUM(P101:P102)</f>
        <v>0</v>
      </c>
      <c r="Q100" s="268"/>
      <c r="R100" s="269">
        <f>SUM(R101:R102)</f>
        <v>0</v>
      </c>
      <c r="S100" s="268"/>
      <c r="T100" s="269">
        <f>SUM(T101:T102)</f>
        <v>0</v>
      </c>
      <c r="U100" s="270"/>
      <c r="V100" s="15"/>
      <c r="W100" s="15"/>
      <c r="X100" s="15"/>
      <c r="Y100" s="15"/>
      <c r="Z100" s="15"/>
      <c r="AA100" s="15"/>
      <c r="AB100" s="15"/>
      <c r="AC100" s="15"/>
      <c r="AD100" s="15"/>
      <c r="AE100" s="15"/>
      <c r="AR100" s="271" t="s">
        <v>217</v>
      </c>
      <c r="AT100" s="272" t="s">
        <v>79</v>
      </c>
      <c r="AU100" s="272" t="s">
        <v>80</v>
      </c>
      <c r="AY100" s="271" t="s">
        <v>218</v>
      </c>
      <c r="BK100" s="273">
        <f>SUM(BK101:BK102)</f>
        <v>0</v>
      </c>
    </row>
    <row r="101" s="2" customFormat="1">
      <c r="A101" s="40"/>
      <c r="B101" s="41"/>
      <c r="C101" s="199" t="s">
        <v>217</v>
      </c>
      <c r="D101" s="199" t="s">
        <v>212</v>
      </c>
      <c r="E101" s="200" t="s">
        <v>1290</v>
      </c>
      <c r="F101" s="201" t="s">
        <v>1291</v>
      </c>
      <c r="G101" s="202" t="s">
        <v>239</v>
      </c>
      <c r="H101" s="203">
        <v>1</v>
      </c>
      <c r="I101" s="204"/>
      <c r="J101" s="205">
        <f>ROUND(I101*H101,2)</f>
        <v>0</v>
      </c>
      <c r="K101" s="201" t="s">
        <v>216</v>
      </c>
      <c r="L101" s="46"/>
      <c r="M101" s="206" t="s">
        <v>39</v>
      </c>
      <c r="N101" s="207" t="s">
        <v>53</v>
      </c>
      <c r="O101" s="87"/>
      <c r="P101" s="208">
        <f>O101*H101</f>
        <v>0</v>
      </c>
      <c r="Q101" s="208">
        <v>0</v>
      </c>
      <c r="R101" s="208">
        <f>Q101*H101</f>
        <v>0</v>
      </c>
      <c r="S101" s="208">
        <v>0</v>
      </c>
      <c r="T101" s="208">
        <f>S101*H101</f>
        <v>0</v>
      </c>
      <c r="U101" s="209" t="s">
        <v>39</v>
      </c>
      <c r="V101" s="40"/>
      <c r="W101" s="40"/>
      <c r="X101" s="40"/>
      <c r="Y101" s="40"/>
      <c r="Z101" s="40"/>
      <c r="AA101" s="40"/>
      <c r="AB101" s="40"/>
      <c r="AC101" s="40"/>
      <c r="AD101" s="40"/>
      <c r="AE101" s="40"/>
      <c r="AR101" s="210" t="s">
        <v>393</v>
      </c>
      <c r="AT101" s="210" t="s">
        <v>212</v>
      </c>
      <c r="AU101" s="210" t="s">
        <v>87</v>
      </c>
      <c r="AY101" s="18" t="s">
        <v>218</v>
      </c>
      <c r="BE101" s="211">
        <f>IF(N101="základní",J101,0)</f>
        <v>0</v>
      </c>
      <c r="BF101" s="211">
        <f>IF(N101="snížená",J101,0)</f>
        <v>0</v>
      </c>
      <c r="BG101" s="211">
        <f>IF(N101="zákl. přenesená",J101,0)</f>
        <v>0</v>
      </c>
      <c r="BH101" s="211">
        <f>IF(N101="sníž. přenesená",J101,0)</f>
        <v>0</v>
      </c>
      <c r="BI101" s="211">
        <f>IF(N101="nulová",J101,0)</f>
        <v>0</v>
      </c>
      <c r="BJ101" s="18" t="s">
        <v>217</v>
      </c>
      <c r="BK101" s="211">
        <f>ROUND(I101*H101,2)</f>
        <v>0</v>
      </c>
      <c r="BL101" s="18" t="s">
        <v>393</v>
      </c>
      <c r="BM101" s="210" t="s">
        <v>1292</v>
      </c>
    </row>
    <row r="102" s="2" customFormat="1">
      <c r="A102" s="40"/>
      <c r="B102" s="41"/>
      <c r="C102" s="42"/>
      <c r="D102" s="212" t="s">
        <v>220</v>
      </c>
      <c r="E102" s="42"/>
      <c r="F102" s="213" t="s">
        <v>1293</v>
      </c>
      <c r="G102" s="42"/>
      <c r="H102" s="42"/>
      <c r="I102" s="214"/>
      <c r="J102" s="42"/>
      <c r="K102" s="42"/>
      <c r="L102" s="46"/>
      <c r="M102" s="300"/>
      <c r="N102" s="301"/>
      <c r="O102" s="302"/>
      <c r="P102" s="302"/>
      <c r="Q102" s="302"/>
      <c r="R102" s="302"/>
      <c r="S102" s="302"/>
      <c r="T102" s="302"/>
      <c r="U102" s="303"/>
      <c r="V102" s="40"/>
      <c r="W102" s="40"/>
      <c r="X102" s="40"/>
      <c r="Y102" s="40"/>
      <c r="Z102" s="40"/>
      <c r="AA102" s="40"/>
      <c r="AB102" s="40"/>
      <c r="AC102" s="40"/>
      <c r="AD102" s="40"/>
      <c r="AE102" s="40"/>
      <c r="AT102" s="18" t="s">
        <v>220</v>
      </c>
      <c r="AU102" s="18" t="s">
        <v>87</v>
      </c>
    </row>
    <row r="103" s="2" customFormat="1" ht="6.96" customHeight="1">
      <c r="A103" s="40"/>
      <c r="B103" s="62"/>
      <c r="C103" s="63"/>
      <c r="D103" s="63"/>
      <c r="E103" s="63"/>
      <c r="F103" s="63"/>
      <c r="G103" s="63"/>
      <c r="H103" s="63"/>
      <c r="I103" s="63"/>
      <c r="J103" s="63"/>
      <c r="K103" s="63"/>
      <c r="L103" s="46"/>
      <c r="M103" s="40"/>
      <c r="O103" s="40"/>
      <c r="P103" s="40"/>
      <c r="Q103" s="40"/>
      <c r="R103" s="40"/>
      <c r="S103" s="40"/>
      <c r="T103" s="40"/>
      <c r="U103" s="40"/>
      <c r="V103" s="40"/>
      <c r="W103" s="40"/>
      <c r="X103" s="40"/>
      <c r="Y103" s="40"/>
      <c r="Z103" s="40"/>
      <c r="AA103" s="40"/>
      <c r="AB103" s="40"/>
      <c r="AC103" s="40"/>
      <c r="AD103" s="40"/>
      <c r="AE103" s="40"/>
    </row>
  </sheetData>
  <sheetProtection sheet="1" autoFilter="0" formatColumns="0" formatRows="0" objects="1" scenarios="1" spinCount="100000" saltValue="WTL94sB21n1JB8+RiFfuKUyE435LtXyUew7lfNbhsjjFNPfG56NyN/1c15v37UPlo2JYuyOFRH2CrPYPlZvK4A==" hashValue="FPaQvMp7SgGO4A/4maxj+DU4C8/FJTSlO1K/C7qC0iLlp9x79TOy1JGOrY0++d9WIMtIbXrVWGFaP+djjkkcQA==" algorithmName="SHA-512" password="CDD6"/>
  <autoFilter ref="C87:K102"/>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Horák Jiří, Ing.</dc:creator>
  <cp:lastModifiedBy>Horák Jiří, Ing.</cp:lastModifiedBy>
  <dcterms:created xsi:type="dcterms:W3CDTF">2021-01-26T16:05:47Z</dcterms:created>
  <dcterms:modified xsi:type="dcterms:W3CDTF">2021-01-26T16:06:12Z</dcterms:modified>
</cp:coreProperties>
</file>