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<sst xmlns="http://schemas.openxmlformats.org/spreadsheetml/2006/main" count="34393" uniqueCount="4841">
  <si>
    <t>Aspe</t>
  </si>
  <si>
    <t>Rekapitulace ceny</t>
  </si>
  <si>
    <t>2019-001</t>
  </si>
  <si>
    <t>Rekonstrukce žst. Holešov_bez kácení</t>
  </si>
  <si>
    <t>ZŘ_zm03</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</si>
  <si>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</si>
  <si>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</si>
  <si>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</si>
  <si>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</si>
  <si>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</si>
  <si>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</si>
  <si>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</si>
  <si>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</si>
  <si>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</si>
  <si>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</si>
  <si>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</si>
  <si>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</si>
  <si>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</si>
  <si>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</si>
  <si>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</si>
  <si>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</si>
  <si>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</si>
  <si>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</si>
  <si>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</si>
  <si>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</si>
  <si>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</si>
  <si>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</si>
  <si>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</si>
  <si>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</si>
  <si>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</si>
  <si>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</si>
  <si>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</si>
  <si>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</si>
  <si>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</si>
  <si>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</si>
  <si>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</si>
  <si>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</si>
  <si>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</si>
  <si>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</si>
  <si>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</si>
  <si>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</si>
  <si>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</si>
  <si>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</si>
  <si>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</si>
  <si>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</si>
  <si>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</si>
  <si>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</si>
  <si>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</si>
  <si>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</si>
  <si>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</si>
  <si>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</si>
  <si>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</si>
  <si>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</si>
  <si>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</si>
  <si>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</si>
  <si>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</si>
  <si>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</si>
  <si>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</si>
  <si>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</si>
  <si>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</si>
  <si>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</si>
  <si>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</si>
  <si>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</si>
  <si>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</si>
  <si>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</si>
  <si>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</si>
  <si>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</si>
  <si>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</si>
  <si>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</si>
  <si>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</si>
  <si>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</si>
  <si>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</si>
  <si>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</si>
  <si>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</si>
  <si>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</si>
  <si>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</si>
  <si>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</si>
  <si>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</si>
  <si>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</si>
  <si>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</si>
  <si>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</si>
  <si>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</si>
  <si>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</si>
  <si>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</si>
  <si>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</si>
  <si>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</si>
  <si>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</si>
  <si>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</si>
  <si>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</si>
  <si>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</si>
  <si>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</si>
  <si>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</si>
  <si>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</si>
  <si>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</si>
  <si>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</si>
  <si>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</si>
  <si>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</si>
  <si>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</si>
  <si>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</si>
  <si>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</si>
  <si>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</si>
  <si>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</si>
  <si>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</si>
  <si>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</si>
  <si>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</si>
  <si>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</si>
  <si>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</si>
  <si>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</si>
  <si>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</si>
  <si>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</si>
  <si>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</si>
  <si>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</si>
  <si>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</si>
  <si>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</si>
  <si>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</si>
  <si>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</si>
  <si>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</si>
  <si>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</si>
  <si>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</si>
  <si>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</si>
  <si>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</si>
  <si>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</si>
  <si>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</si>
  <si>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</si>
  <si>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</si>
  <si>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</si>
  <si>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</si>
  <si>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</si>
  <si>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</si>
  <si>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</si>
  <si>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</si>
  <si>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</si>
  <si>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</si>
  <si>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</si>
  <si>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</si>
  <si>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</si>
  <si>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</si>
  <si>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</si>
  <si>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</si>
  <si>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</si>
  <si>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</si>
  <si>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</si>
  <si>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</si>
  <si>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</si>
  <si>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</si>
  <si>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</si>
  <si>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</si>
  <si>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</si>
  <si>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</si>
  <si>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</si>
  <si>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</si>
  <si>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</si>
  <si>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</si>
  <si>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</si>
  <si>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</si>
  <si>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</si>
  <si>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</si>
  <si>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</si>
  <si>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</si>
  <si>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</si>
  <si>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</si>
  <si>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</si>
  <si>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</si>
  <si>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</si>
  <si>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</si>
  <si>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</si>
  <si>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</si>
  <si>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</si>
  <si>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</si>
  <si>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</si>
  <si>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</si>
  <si>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</si>
  <si>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</si>
  <si>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</si>
  <si>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</si>
  <si>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</si>
  <si>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</si>
  <si>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</si>
  <si>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</si>
  <si>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</si>
  <si>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</si>
  <si>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</si>
  <si>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</si>
  <si>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</si>
  <si>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</si>
  <si>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</si>
  <si>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</si>
  <si>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</si>
  <si>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</si>
  <si>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</si>
  <si>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</si>
  <si>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</si>
  <si>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</si>
  <si>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</si>
  <si>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</si>
  <si>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</si>
  <si>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</si>
  <si>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</si>
  <si>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</si>
  <si>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</si>
  <si>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</si>
  <si>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</si>
  <si>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</si>
  <si>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</si>
  <si>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</si>
  <si>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</si>
  <si>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</si>
  <si>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</si>
  <si>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</si>
  <si>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</si>
  <si>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</si>
  <si>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</si>
  <si>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</si>
  <si>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</si>
  <si>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</si>
  <si>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</si>
  <si>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</si>
  <si>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</si>
  <si>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</si>
  <si>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</si>
  <si>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</si>
  <si>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</si>
  <si>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</si>
  <si>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</si>
  <si>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</si>
  <si>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</si>
  <si>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</si>
  <si>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</si>
  <si>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</si>
  <si>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</si>
  <si>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</si>
  <si>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</si>
  <si>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</si>
  <si>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</si>
  <si>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</si>
  <si>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</si>
  <si>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</si>
  <si>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</si>
  <si>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</si>
  <si>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</si>
  <si>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</si>
  <si>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</si>
  <si>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</si>
  <si>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</si>
  <si>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</si>
  <si>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</si>
  <si>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</si>
  <si>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</si>
  <si>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</si>
  <si>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</si>
  <si>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</si>
  <si>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</si>
  <si>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</si>
  <si>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</si>
  <si>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</si>
  <si>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</si>
  <si>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</si>
  <si>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</si>
  <si>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</si>
  <si>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</si>
  <si>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</si>
  <si>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</si>
  <si>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</si>
  <si>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</si>
  <si>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</si>
  <si>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</si>
  <si>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</si>
  <si>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</si>
  <si>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</si>
  <si>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</si>
  <si>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</si>
  <si>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</si>
  <si>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</si>
  <si>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</si>
  <si>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</si>
  <si>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</si>
  <si>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</si>
  <si>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</si>
  <si>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</si>
  <si>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</si>
  <si>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</si>
  <si>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</si>
  <si>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</si>
  <si>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</si>
  <si>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</si>
  <si>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</si>
  <si>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</si>
  <si>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</si>
  <si>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</si>
  <si>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</si>
  <si>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</si>
  <si>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</si>
  <si>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</si>
  <si>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</si>
  <si>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</si>
  <si>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</si>
  <si>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</si>
  <si>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</si>
  <si>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</si>
  <si>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</si>
  <si>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</si>
  <si>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</si>
  <si>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</si>
  <si>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</si>
  <si>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</si>
  <si>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</si>
  <si>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</si>
  <si>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</si>
  <si>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</si>
  <si>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</si>
  <si>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</si>
  <si>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</si>
  <si>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</si>
  <si>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</si>
  <si>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</si>
  <si>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</si>
  <si>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</si>
  <si>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</si>
  <si>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</si>
  <si>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</si>
  <si>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</si>
  <si>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</si>
  <si>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</si>
  <si>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</si>
  <si>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</si>
  <si>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</si>
  <si>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</si>
  <si>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</si>
  <si>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</si>
  <si>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</si>
  <si>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</si>
  <si>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</si>
  <si>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</si>
  <si>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</si>
  <si>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</si>
  <si>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</si>
  <si>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</si>
  <si>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</si>
  <si>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</si>
  <si>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</si>
  <si>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</si>
  <si>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</si>
  <si>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</si>
  <si>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</si>
  <si>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</si>
  <si>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</si>
  <si>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</si>
  <si>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</si>
  <si>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</si>
  <si>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</si>
  <si>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</si>
  <si>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</si>
  <si>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</si>
  <si>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</si>
  <si>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</si>
  <si>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</si>
  <si>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</si>
  <si>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</si>
  <si>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</si>
  <si>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</si>
  <si>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</si>
  <si>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</si>
  <si>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</si>
  <si>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</si>
  <si>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</si>
  <si>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</si>
  <si>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</si>
  <si>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</si>
  <si>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</si>
  <si>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</si>
  <si>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</si>
  <si>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</si>
  <si>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</si>
  <si>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</si>
  <si>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</si>
  <si>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</si>
  <si>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</si>
  <si>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</si>
  <si>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</si>
  <si>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</si>
  <si>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</si>
  <si>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</si>
  <si>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</si>
  <si>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</si>
  <si>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</si>
  <si>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</si>
  <si>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</si>
  <si>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</si>
  <si>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</si>
  <si>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</si>
  <si>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</si>
  <si>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</si>
  <si>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</si>
  <si>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</si>
  <si>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</si>
  <si>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</si>
  <si>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</si>
  <si>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</si>
  <si>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</si>
  <si>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</si>
  <si>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</si>
  <si>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</si>
  <si>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</si>
  <si>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</si>
  <si>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</si>
  <si>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</si>
  <si>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</si>
  <si>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</si>
  <si>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</si>
  <si>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</si>
  <si>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</si>
  <si>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</si>
  <si>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</si>
  <si>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</si>
  <si>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</si>
  <si>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</si>
  <si>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</si>
  <si>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</si>
  <si>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</si>
  <si>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</si>
  <si>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</si>
  <si>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</si>
  <si>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</si>
  <si>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</si>
  <si>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</si>
  <si>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</si>
  <si>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</si>
  <si>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</si>
  <si>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</si>
  <si>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</si>
  <si>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</si>
  <si>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</si>
  <si>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</si>
  <si>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</si>
  <si>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</si>
  <si>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</si>
  <si>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</si>
  <si>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</si>
  <si>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</si>
  <si>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</si>
  <si>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</si>
  <si>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</si>
  <si>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</si>
  <si>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</si>
  <si>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</si>
  <si>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</si>
  <si>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</si>
  <si>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</si>
  <si>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</si>
  <si>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</si>
  <si>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</si>
  <si>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</si>
  <si>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</si>
  <si>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</si>
  <si>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</si>
  <si>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</si>
  <si>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</si>
  <si>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</si>
  <si>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</si>
  <si>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</si>
  <si>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</si>
  <si>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</si>
  <si>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</si>
  <si>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</si>
  <si>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</si>
  <si>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</si>
  <si>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</si>
  <si>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</si>
  <si>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</si>
  <si>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</si>
  <si>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</si>
  <si>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</si>
  <si>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</si>
  <si>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</si>
  <si>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</si>
  <si>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</si>
  <si>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</si>
  <si>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</si>
  <si>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</si>
  <si>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</si>
  <si>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</si>
  <si>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</si>
  <si>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</si>
  <si>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</si>
  <si>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</si>
  <si>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</si>
  <si>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</si>
  <si>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</si>
  <si>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</si>
  <si>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</si>
  <si>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</si>
  <si>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</si>
  <si>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</si>
  <si>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</si>
  <si>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</si>
  <si>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</si>
  <si>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</si>
  <si>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</si>
  <si>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</si>
  <si>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</si>
  <si>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</si>
  <si>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</si>
  <si>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</si>
  <si>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</si>
  <si>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</si>
  <si>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</si>
  <si>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</si>
  <si>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</si>
  <si>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</si>
  <si>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</si>
  <si>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</si>
  <si>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</si>
  <si>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</si>
  <si>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</si>
  <si>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</si>
  <si>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</si>
  <si>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</si>
  <si>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</si>
  <si>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</si>
  <si>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</si>
  <si>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</si>
  <si>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</si>
  <si>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</si>
  <si>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</si>
  <si>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</si>
  <si>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</si>
  <si>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</si>
  <si>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</si>
  <si>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</si>
  <si>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</si>
  <si>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</si>
  <si>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</si>
  <si>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</si>
  <si>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</si>
  <si>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</si>
  <si>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</si>
  <si>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</si>
  <si>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</si>
  <si>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</si>
  <si>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</si>
  <si>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</si>
  <si>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</si>
  <si>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</si>
  <si>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</si>
  <si>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</si>
  <si>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</si>
  <si>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</si>
  <si>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</si>
  <si>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</si>
  <si>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</si>
  <si>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</si>
  <si>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</si>
  <si>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</si>
  <si>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</si>
  <si>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</si>
  <si>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</si>
  <si>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</si>
  <si>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</si>
  <si>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</si>
  <si>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</si>
  <si>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</si>
  <si>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</si>
  <si>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</si>
  <si>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</si>
  <si>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</si>
  <si>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</si>
  <si>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</si>
  <si>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</si>
  <si>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</si>
  <si>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</si>
  <si>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</si>
  <si>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</si>
  <si>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</si>
  <si>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</si>
  <si>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</si>
  <si>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</si>
  <si>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</si>
  <si>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</si>
  <si>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</si>
  <si>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</si>
  <si>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</si>
  <si>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</si>
  <si>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</si>
  <si>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</si>
  <si>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</si>
  <si>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</si>
  <si>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</si>
  <si>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</si>
  <si>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</si>
  <si>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</si>
  <si>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</si>
  <si>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</si>
  <si>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</si>
  <si>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</si>
  <si>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</si>
  <si>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</si>
  <si>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</si>
  <si>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</si>
  <si>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</si>
  <si>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</si>
  <si>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</si>
  <si>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</si>
  <si>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</si>
  <si>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</si>
  <si>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</si>
  <si>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</si>
  <si>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</si>
  <si>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</si>
  <si>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</si>
  <si>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</si>
  <si>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</si>
  <si>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</si>
  <si>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</si>
  <si>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</si>
  <si>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</si>
  <si>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</si>
  <si>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</si>
  <si>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</si>
  <si>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</si>
  <si>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</si>
  <si>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</si>
  <si>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</si>
  <si>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</si>
  <si>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</si>
  <si>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</si>
  <si>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</si>
  <si>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</si>
  <si>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</si>
  <si>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</si>
  <si>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</si>
  <si>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</si>
  <si>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</si>
  <si>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</si>
  <si>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</si>
  <si>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</si>
  <si>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</si>
  <si>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</si>
  <si>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</si>
  <si>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</si>
  <si>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</si>
  <si>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</si>
  <si>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</si>
  <si>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</si>
  <si>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</si>
  <si>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</si>
  <si>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</si>
  <si>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</si>
  <si>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</si>
  <si>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</si>
  <si>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</si>
  <si>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</si>
  <si>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</si>
  <si>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</si>
  <si>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</si>
  <si>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</si>
  <si>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</si>
  <si>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</si>
  <si>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</si>
  <si>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</si>
  <si>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</si>
  <si>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</si>
  <si>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</si>
  <si>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</si>
  <si>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</si>
  <si>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</si>
  <si>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</si>
  <si>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</si>
  <si>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</si>
  <si>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</si>
  <si>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</si>
  <si>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</si>
  <si>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</si>
  <si>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</si>
  <si>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</si>
  <si>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</si>
  <si>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</si>
  <si>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</si>
  <si>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</si>
  <si>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</si>
  <si>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</si>
  <si>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</si>
  <si>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</si>
  <si>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</si>
  <si>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</si>
  <si>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</si>
  <si>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</si>
  <si>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</si>
  <si>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</si>
  <si>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</si>
  <si>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</si>
  <si>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</si>
  <si>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</si>
  <si>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</si>
  <si>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</si>
  <si>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</si>
  <si>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</si>
  <si>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</si>
  <si>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</si>
  <si>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</si>
  <si>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</si>
  <si>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</si>
  <si>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</si>
  <si>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</si>
  <si>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</si>
  <si>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</si>
  <si>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</si>
  <si>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</si>
  <si>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</si>
  <si>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</si>
  <si>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</si>
  <si>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</si>
  <si>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</si>
  <si>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</si>
  <si>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</si>
  <si>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</si>
  <si>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</si>
  <si>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</si>
  <si>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</si>
  <si>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</si>
  <si>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</si>
  <si>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</si>
  <si>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</si>
  <si>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</si>
  <si>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</si>
  <si>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</si>
  <si>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</si>
  <si>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</si>
  <si>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</si>
  <si>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</si>
  <si>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</si>
  <si>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</si>
  <si>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</si>
  <si>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</si>
  <si>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</si>
  <si>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</si>
  <si>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</si>
  <si>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</si>
  <si>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</si>
  <si>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</si>
  <si>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</si>
  <si>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</si>
  <si>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</si>
  <si>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</si>
  <si>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</si>
  <si>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</si>
  <si>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</si>
  <si>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</si>
  <si>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</si>
  <si>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</si>
  <si>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</si>
  <si>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</si>
  <si>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</si>
  <si>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</si>
  <si>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</si>
  <si>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</si>
  <si>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</si>
  <si>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</si>
  <si>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</si>
  <si>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</si>
  <si>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</si>
  <si>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</si>
  <si>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</si>
  <si>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</si>
  <si>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</si>
  <si>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</si>
  <si>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</si>
  <si>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</si>
  <si>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</si>
  <si>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</si>
  <si>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</si>
  <si>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</si>
  <si>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</si>
  <si>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</si>
  <si>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</si>
  <si>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</si>
  <si>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</si>
  <si>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</si>
  <si>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</si>
  <si>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</si>
  <si>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</si>
  <si>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</si>
  <si>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</si>
  <si>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</si>
  <si>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</si>
  <si>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</si>
  <si>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</si>
  <si>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</si>
  <si>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</si>
  <si>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</si>
  <si>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</si>
  <si>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</si>
  <si>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</si>
  <si>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</si>
  <si>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</si>
  <si>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</si>
  <si>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</si>
  <si>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</si>
  <si>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</si>
  <si>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</si>
  <si>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</si>
  <si>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</si>
  <si>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</si>
  <si>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</si>
  <si>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</si>
  <si>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</si>
  <si>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</si>
  <si>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</si>
  <si>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</si>
  <si>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</si>
  <si>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</si>
  <si>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</si>
  <si>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</si>
  <si>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</si>
  <si>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</si>
  <si>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</si>
  <si>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</si>
  <si>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</si>
  <si>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</si>
  <si>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</si>
  <si>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</si>
  <si>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</si>
  <si>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</si>
  <si>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</si>
  <si>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</si>
  <si>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</si>
  <si>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</si>
  <si>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</si>
  <si>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</si>
  <si>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</si>
  <si>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</si>
  <si>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</si>
  <si>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</si>
  <si>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</si>
  <si>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</si>
  <si>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</si>
  <si>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</si>
  <si>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</si>
  <si>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</si>
  <si>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</si>
  <si>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</si>
  <si>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</si>
  <si>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</si>
  <si>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</si>
  <si>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</si>
  <si>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</si>
  <si>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</si>
  <si>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</si>
  <si>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</si>
  <si>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</si>
  <si>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</si>
  <si>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</si>
  <si>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</si>
  <si>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</si>
  <si>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</si>
  <si>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</si>
  <si>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</si>
  <si>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</si>
  <si>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</si>
  <si>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</si>
  <si>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</si>
  <si>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</si>
  <si>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</si>
  <si>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</si>
  <si>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</si>
  <si>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</si>
  <si>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</si>
  <si>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</si>
  <si>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</si>
  <si>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</si>
  <si>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</si>
  <si>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</si>
  <si>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</si>
  <si>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</si>
  <si>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</si>
  <si>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</si>
  <si>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</si>
  <si>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</si>
  <si>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</si>
  <si>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</si>
  <si>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</si>
  <si>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</si>
  <si>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</si>
  <si>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</si>
  <si>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</si>
  <si>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</si>
  <si>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</si>
  <si>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</si>
  <si>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</si>
  <si>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</si>
  <si>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</si>
  <si>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</si>
  <si>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</si>
  <si>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</si>
  <si>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</si>
  <si>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</si>
  <si>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</si>
  <si>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</si>
  <si>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</si>
  <si>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</si>
  <si>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</si>
  <si>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</si>
  <si>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</si>
  <si>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</si>
  <si>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</si>
  <si>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</si>
  <si>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</si>
  <si>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</si>
  <si>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</si>
  <si>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</si>
  <si>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</si>
  <si>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</si>
  <si>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</si>
  <si>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</si>
  <si>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</si>
  <si>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</si>
  <si>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</si>
  <si>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</si>
  <si>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</si>
  <si>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</si>
  <si>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</si>
  <si>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</si>
  <si>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</si>
  <si>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</si>
  <si>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</si>
  <si>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</si>
  <si>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</si>
  <si>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</si>
  <si>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</si>
  <si>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</si>
  <si>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</si>
  <si>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</si>
  <si>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</si>
  <si>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</si>
  <si>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</si>
  <si>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</si>
  <si>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</si>
  <si>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</si>
  <si>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</si>
  <si>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</si>
  <si>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</si>
  <si>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</si>
  <si>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</si>
  <si>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</si>
  <si>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</si>
  <si>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</si>
  <si>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</si>
  <si>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</si>
  <si>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</si>
  <si>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</si>
  <si>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</si>
  <si>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</si>
  <si>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</si>
  <si>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</si>
  <si>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</si>
  <si>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</si>
  <si>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</si>
  <si>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</si>
  <si>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</si>
  <si>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</si>
  <si>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</si>
  <si>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</si>
  <si>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</si>
  <si>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</si>
  <si>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</si>
  <si>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</si>
  <si>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</si>
  <si>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</si>
  <si>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</si>
  <si>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</si>
  <si>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</si>
  <si>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</si>
  <si>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</si>
  <si>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</si>
  <si>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</si>
  <si>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</si>
  <si>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</si>
  <si>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</si>
  <si>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</si>
  <si>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</si>
  <si>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</si>
  <si>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</si>
  <si>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</si>
  <si>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</si>
  <si>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</si>
  <si>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</si>
  <si>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</si>
  <si>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</si>
  <si>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</si>
  <si>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</si>
  <si>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</si>
  <si>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</si>
  <si>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</si>
  <si>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</si>
  <si>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</si>
  <si>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</si>
  <si>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</si>
  <si>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</si>
  <si>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</si>
  <si>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</si>
  <si>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</si>
  <si>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</si>
  <si>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</si>
  <si>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</si>
  <si>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</si>
  <si>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</si>
  <si>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</si>
  <si>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</si>
  <si>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</si>
  <si>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</si>
  <si>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</si>
  <si>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</si>
  <si>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</si>
  <si>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</si>
  <si>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</si>
  <si>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</si>
  <si>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</si>
  <si>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</si>
  <si>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</si>
  <si>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</si>
  <si>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</si>
  <si>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</si>
  <si>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</si>
  <si>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</si>
  <si>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</si>
  <si>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</si>
  <si>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</si>
  <si>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</si>
  <si>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</si>
  <si>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</si>
  <si>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</si>
  <si>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</si>
  <si>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</si>
  <si>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</si>
  <si>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</si>
  <si>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</si>
  <si>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</si>
  <si>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</si>
  <si>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</si>
  <si>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</si>
  <si>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</si>
  <si>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</si>
  <si>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</si>
  <si>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</si>
  <si>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</si>
  <si>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</si>
  <si>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</si>
  <si>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</si>
  <si>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</si>
  <si>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</si>
  <si>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</si>
  <si>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</si>
  <si>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</si>
  <si>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</si>
  <si>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</si>
  <si>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</si>
  <si>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</si>
  <si>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</si>
  <si>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</si>
  <si>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</si>
  <si>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</si>
  <si>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</si>
  <si>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</si>
  <si>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</si>
  <si>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</si>
  <si>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</si>
  <si>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</si>
  <si>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</si>
  <si>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</si>
  <si>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</si>
  <si>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</si>
  <si>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</si>
  <si>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</si>
  <si>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</si>
  <si>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</si>
  <si>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</si>
  <si>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</si>
  <si>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</si>
  <si>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</si>
  <si>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</si>
  <si>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</si>
  <si>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</si>
  <si>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</si>
  <si>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</si>
  <si>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</si>
  <si>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</si>
  <si>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</si>
  <si>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</si>
  <si>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</si>
  <si>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</si>
  <si>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</si>
  <si>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</si>
  <si>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</si>
  <si>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</si>
  <si>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</si>
  <si>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</si>
  <si>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</si>
  <si>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</si>
  <si>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</si>
  <si>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</si>
  <si>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</si>
  <si>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</si>
  <si>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</si>
  <si>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</si>
  <si>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</si>
  <si>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</si>
  <si>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</si>
  <si>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</si>
  <si>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</si>
  <si>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</si>
  <si>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</si>
  <si>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</si>
  <si>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</si>
  <si>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</si>
  <si>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</si>
  <si>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</si>
  <si>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</si>
  <si>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</si>
  <si>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</si>
  <si>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</si>
  <si>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</si>
  <si>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</si>
  <si>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</si>
  <si>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</si>
  <si>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</si>
  <si>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</si>
  <si>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</si>
  <si>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</si>
  <si>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</si>
  <si>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</si>
  <si>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</si>
  <si>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</si>
  <si>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</si>
  <si>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</si>
  <si>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</si>
  <si>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</si>
  <si>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</si>
  <si>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</si>
  <si>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</si>
  <si>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</si>
  <si>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</si>
  <si>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</si>
  <si>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</si>
  <si>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</si>
  <si>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</si>
  <si>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</si>
  <si>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</si>
  <si>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</si>
  <si>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</si>
  <si>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</si>
  <si>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</si>
  <si>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</si>
  <si>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</si>
  <si>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</si>
  <si>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</si>
  <si>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</si>
  <si>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</si>
  <si>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</si>
  <si>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</si>
  <si>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</si>
  <si>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</si>
  <si>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</si>
  <si>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</si>
  <si>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</si>
  <si>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</si>
  <si>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</si>
  <si>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</si>
  <si>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</si>
  <si>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</si>
  <si>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</si>
  <si>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</si>
  <si>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</si>
  <si>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</si>
  <si>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</si>
  <si>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</si>
  <si>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</si>
  <si>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</si>
  <si>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</si>
  <si>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</si>
  <si>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</si>
  <si>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</si>
  <si>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</si>
  <si>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</si>
  <si>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</si>
  <si>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</si>
  <si>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</si>
  <si>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</si>
  <si>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</si>
  <si>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</si>
  <si>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</si>
  <si>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</si>
  <si>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</si>
  <si>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</si>
  <si>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</si>
  <si>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</si>
  <si>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</si>
  <si>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</si>
  <si>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</si>
  <si>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</si>
  <si>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</si>
  <si>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</si>
  <si>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</si>
  <si>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</si>
  <si>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</si>
  <si>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</si>
  <si>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</si>
  <si>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</si>
  <si>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</si>
  <si>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</si>
  <si>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</si>
  <si>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</si>
  <si>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</si>
  <si>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</si>
  <si>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</si>
  <si>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</si>
  <si>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</si>
  <si>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</si>
  <si>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</si>
  <si>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</si>
  <si>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</si>
  <si>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</si>
  <si>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</si>
  <si>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</si>
  <si>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</si>
  <si>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</si>
  <si>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</si>
  <si>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</si>
  <si>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</si>
  <si>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</si>
  <si>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</si>
  <si>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</si>
  <si>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</si>
  <si>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</si>
  <si>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</si>
  <si>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</si>
  <si>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</si>
  <si>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</si>
  <si>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</si>
  <si>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</si>
  <si>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</si>
  <si>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</si>
  <si>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</si>
  <si>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</si>
  <si>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</si>
  <si>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</si>
  <si>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</si>
  <si>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</si>
  <si>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</si>
  <si>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</si>
  <si>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</si>
  <si>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</si>
  <si>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</si>
  <si>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</si>
  <si>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</si>
  <si>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</si>
  <si>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</si>
  <si>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</si>
  <si>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</si>
  <si>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</si>
  <si>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</si>
  <si>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</si>
  <si>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</si>
  <si>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</si>
  <si>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</si>
  <si>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</si>
  <si>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</si>
  <si>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</si>
  <si>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</si>
  <si>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</si>
  <si>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</si>
  <si>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</si>
  <si>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</si>
  <si>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</si>
  <si>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</si>
  <si>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</si>
  <si>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</si>
  <si>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</si>
  <si>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</si>
  <si>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</si>
  <si>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</si>
  <si>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</si>
  <si>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</si>
  <si>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</si>
  <si>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</si>
  <si>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</si>
  <si>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</si>
  <si>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</si>
  <si>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</si>
  <si>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</si>
  <si>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</si>
  <si>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</si>
  <si>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</si>
  <si>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</si>
  <si>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</si>
  <si>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</si>
  <si>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</si>
  <si>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</si>
  <si>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</si>
  <si>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</si>
  <si>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</si>
  <si>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</si>
  <si>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</si>
  <si>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</si>
  <si>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</si>
  <si>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</si>
  <si>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</si>
  <si>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</si>
  <si>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</si>
  <si>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</si>
  <si>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</si>
  <si>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</si>
  <si>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</si>
  <si>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</si>
  <si>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</si>
  <si>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</si>
  <si>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</si>
  <si>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</si>
  <si>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</si>
  <si>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</si>
  <si>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</si>
  <si>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</si>
  <si>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</si>
  <si>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</si>
  <si>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</si>
  <si>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</si>
  <si>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</si>
  <si>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</si>
  <si>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</si>
  <si>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</si>
  <si>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</si>
  <si>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</si>
  <si>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</si>
  <si>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</si>
  <si>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</si>
  <si>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</si>
  <si>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</si>
  <si>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</si>
  <si>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</si>
  <si>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</si>
  <si>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</si>
  <si>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</si>
  <si>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</si>
  <si>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</si>
  <si>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</si>
  <si>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</si>
  <si>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</si>
  <si>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</si>
  <si>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</si>
  <si>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</si>
  <si>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</si>
  <si>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</si>
  <si>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</si>
  <si>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</si>
  <si>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</si>
  <si>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</si>
  <si>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</si>
  <si>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</si>
  <si>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</si>
  <si>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</si>
  <si>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</si>
  <si>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</si>
  <si>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</si>
  <si>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</si>
  <si>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</si>
  <si>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</si>
  <si>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</si>
  <si>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</si>
  <si>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</si>
  <si>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</si>
  <si>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</si>
  <si>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</si>
  <si>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</si>
  <si>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</si>
  <si>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</si>
  <si>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</si>
  <si>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</si>
  <si>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</si>
  <si>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</si>
  <si>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</si>
  <si>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</si>
  <si>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</si>
  <si>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</si>
  <si>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</si>
  <si>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</si>
  <si>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</si>
  <si>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</si>
  <si>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</si>
  <si>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</si>
  <si>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</si>
  <si>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</si>
  <si>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</si>
  <si>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</si>
  <si>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</si>
  <si>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</si>
  <si>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</si>
  <si>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</si>
  <si>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</si>
  <si>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</si>
  <si>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</si>
  <si>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</si>
  <si>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</si>
  <si>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</si>
  <si>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</si>
  <si>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</si>
  <si>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</si>
  <si>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</si>
  <si>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</si>
  <si>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</si>
  <si>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</si>
  <si>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</si>
  <si>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</si>
  <si>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</si>
  <si>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</si>
  <si>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</si>
  <si>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</si>
  <si>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</si>
  <si>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</si>
  <si>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</si>
  <si>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</si>
  <si>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</si>
  <si>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</si>
  <si>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</si>
  <si>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</si>
  <si>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</si>
  <si>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</si>
  <si>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</si>
  <si>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</si>
  <si>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</si>
  <si>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</si>
  <si>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</si>
  <si>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</si>
  <si>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</si>
  <si>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</si>
  <si>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</si>
  <si>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</si>
  <si>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</si>
  <si>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</si>
  <si>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</si>
  <si>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</si>
  <si>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</si>
  <si>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</si>
  <si>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</si>
  <si>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</si>
  <si>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</si>
  <si>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</si>
  <si>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</si>
  <si>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</si>
  <si>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</si>
  <si>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</si>
  <si>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</si>
  <si>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</si>
  <si>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</si>
  <si>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</si>
  <si>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</si>
  <si>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</si>
  <si>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</si>
  <si>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</si>
  <si>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</si>
  <si>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</si>
  <si>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</si>
  <si>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</si>
  <si>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</si>
  <si>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</si>
  <si>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</si>
  <si>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</si>
  <si>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</si>
  <si>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</si>
  <si>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</si>
  <si>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</si>
  <si>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</si>
  <si>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</si>
  <si>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</si>
  <si>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</si>
  <si>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</si>
  <si>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</si>
  <si>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</si>
  <si>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</si>
  <si>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</si>
  <si>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</si>
  <si>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</si>
  <si>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</si>
  <si>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</si>
  <si>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</si>
  <si>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</si>
  <si>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</si>
  <si>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</si>
  <si>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</si>
  <si>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</si>
  <si>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</si>
  <si>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</si>
  <si>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</si>
  <si>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</si>
  <si>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</si>
  <si>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</si>
  <si>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</si>
  <si>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</si>
  <si>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</si>
  <si>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</si>
  <si>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</si>
  <si>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</si>
  <si>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</si>
  <si>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</si>
  <si>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</si>
  <si>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</si>
  <si>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</si>
  <si>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</si>
  <si>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</si>
  <si>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</si>
  <si>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</si>
  <si>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</si>
  <si>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</si>
  <si>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</si>
  <si>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</si>
  <si>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</si>
  <si>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</si>
  <si>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</si>
  <si>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</si>
  <si>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</si>
  <si>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</si>
  <si>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</si>
  <si>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</si>
  <si>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</si>
  <si>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</si>
  <si>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</si>
  <si>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</si>
  <si>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</si>
  <si>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</si>
  <si>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</si>
  <si>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</si>
  <si>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</si>
  <si>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</si>
  <si>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</si>
  <si>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</si>
  <si>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</si>
  <si>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</si>
  <si>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</si>
  <si>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</si>
  <si>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</si>
  <si>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</si>
  <si>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</si>
  <si>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</si>
  <si>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</si>
  <si>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</si>
  <si>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</si>
  <si>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</si>
  <si>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</si>
  <si>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</si>
  <si>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</si>
  <si>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</si>
  <si>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</si>
  <si>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</si>
  <si>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</si>
  <si>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</si>
  <si>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</si>
  <si>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</si>
  <si>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</si>
  <si>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</si>
  <si>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</si>
  <si>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</si>
  <si>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</si>
  <si>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</si>
  <si>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</si>
  <si>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</si>
  <si>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</si>
  <si>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</si>
  <si>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</si>
  <si>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</si>
  <si>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</si>
  <si>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</si>
  <si>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</si>
  <si>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</si>
  <si>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</si>
  <si>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</si>
  <si>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</si>
  <si>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</si>
  <si>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</si>
  <si>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</si>
  <si>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</si>
  <si>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</si>
  <si>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</si>
  <si>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</si>
  <si>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</si>
  <si>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</si>
  <si>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</si>
  <si>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</si>
  <si>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</si>
  <si>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</si>
  <si>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</si>
  <si>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</si>
  <si>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</si>
  <si>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</si>
  <si>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</si>
  <si>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</si>
  <si>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</si>
  <si>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</si>
  <si>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</si>
  <si>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</si>
  <si>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</si>
  <si>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</si>
  <si>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</si>
  <si>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</si>
  <si>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</si>
  <si>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</si>
  <si>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</si>
  <si>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</si>
  <si>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</si>
  <si>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</si>
  <si>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</si>
  <si>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</si>
  <si>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</si>
  <si>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</si>
  <si>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</si>
  <si>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</si>
  <si>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</si>
  <si>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</si>
  <si>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</si>
  <si>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</si>
  <si>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</si>
  <si>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</si>
  <si>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</si>
  <si>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</si>
  <si>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</si>
  <si>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</si>
  <si>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</si>
  <si>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</si>
  <si>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</si>
  <si>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</si>
  <si>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</si>
  <si>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</si>
  <si>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</si>
  <si>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</si>
  <si>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</si>
  <si>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</si>
  <si>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</si>
  <si>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</si>
  <si>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</si>
  <si>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</si>
  <si>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</si>
  <si>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</si>
  <si>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</si>
  <si>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</si>
  <si>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</si>
  <si>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</si>
  <si>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</si>
  <si>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</si>
  <si>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</si>
  <si>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</si>
  <si>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</si>
  <si>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</si>
  <si>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</si>
  <si>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</si>
  <si>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</si>
  <si>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</si>
  <si>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</si>
  <si>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</si>
  <si>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</si>
  <si>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</si>
  <si>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</si>
  <si>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</si>
  <si>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</si>
  <si>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</si>
  <si>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</si>
  <si>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</si>
  <si>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</si>
  <si>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</si>
  <si>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</si>
  <si>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</si>
  <si>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</si>
  <si>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</si>
  <si>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</si>
  <si>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</si>
  <si>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</si>
  <si>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</si>
  <si>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</si>
  <si>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</si>
  <si>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</si>
  <si>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</si>
  <si>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</si>
  <si>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</si>
  <si>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</si>
  <si>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</si>
  <si>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</si>
  <si>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</si>
  <si>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</si>
  <si>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</si>
  <si>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</si>
  <si>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</si>
  <si>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</si>
  <si>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</si>
  <si>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</si>
  <si>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</si>
  <si>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</si>
  <si>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</si>
  <si>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</si>
  <si>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</si>
  <si>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</si>
  <si>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</si>
  <si>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</si>
  <si>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</si>
  <si>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</si>
  <si>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</si>
  <si>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</si>
  <si>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</si>
  <si>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</si>
  <si>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</si>
  <si>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</si>
  <si>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</si>
  <si>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</si>
  <si>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</si>
  <si>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</si>
  <si>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</si>
  <si>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</si>
  <si>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</si>
  <si>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</si>
  <si>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</si>
  <si>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</si>
  <si>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</si>
  <si>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</si>
  <si>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</si>
  <si>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</si>
  <si>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</si>
  <si>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</si>
  <si>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</si>
  <si>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</si>
  <si>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</si>
  <si>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</si>
  <si>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</si>
  <si>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</si>
  <si>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</si>
  <si>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</si>
  <si>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</si>
  <si>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</si>
  <si>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</si>
  <si>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</si>
  <si>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</si>
  <si>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</si>
  <si>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</si>
  <si>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</si>
  <si>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</si>
  <si>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</si>
  <si>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</si>
  <si>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</si>
  <si>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</si>
  <si>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</si>
  <si>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</si>
  <si>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</si>
  <si>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</si>
  <si>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</si>
  <si>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</si>
  <si>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</si>
  <si>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</si>
  <si>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</si>
  <si>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</si>
  <si>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</si>
  <si>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</si>
  <si>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</si>
  <si>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</si>
  <si>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</si>
  <si>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</si>
  <si>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</si>
  <si>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</si>
  <si>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</si>
  <si>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</si>
  <si>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</si>
  <si>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</si>
  <si>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</si>
  <si>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</si>
  <si>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</si>
  <si>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</si>
  <si>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</si>
  <si>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</si>
  <si>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</si>
  <si>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</si>
  <si>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</si>
  <si>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</si>
  <si>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</si>
  <si>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</si>
  <si>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</si>
  <si>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</si>
  <si>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</si>
  <si>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</si>
  <si>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</si>
  <si>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</si>
  <si>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</si>
  <si>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</si>
  <si>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</si>
  <si>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</si>
  <si>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</si>
  <si>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</si>
  <si>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</si>
  <si>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</si>
  <si>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</si>
  <si>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</si>
  <si>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</si>
  <si>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</si>
  <si>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</si>
  <si>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</si>
  <si>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</si>
  <si>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</si>
  <si>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</si>
  <si>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</si>
  <si>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</si>
  <si>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</si>
  <si>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</si>
  <si>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</si>
  <si>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</si>
  <si>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</si>
  <si>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</si>
  <si>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</si>
  <si>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</si>
  <si>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</si>
  <si>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</si>
  <si>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</si>
  <si>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</si>
  <si>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</si>
  <si>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</si>
  <si>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</si>
  <si>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</si>
  <si>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</si>
  <si>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</si>
  <si>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</si>
  <si>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</si>
  <si>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</si>
  <si>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</si>
  <si>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</si>
  <si>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</si>
  <si>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</si>
  <si>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</si>
  <si>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</si>
  <si>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</si>
  <si>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</si>
  <si>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</si>
  <si>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</si>
  <si>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</si>
  <si>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</si>
  <si>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</si>
  <si>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</si>
  <si>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</si>
  <si>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</si>
  <si>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</si>
  <si>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</si>
  <si>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</si>
  <si>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</si>
  <si>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</si>
  <si>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</si>
  <si>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</si>
  <si>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</si>
  <si>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</si>
  <si>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</si>
  <si>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</si>
  <si>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</si>
  <si>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</si>
  <si>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</si>
  <si>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</si>
  <si>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</si>
  <si>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</si>
  <si>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</si>
  <si>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</si>
  <si>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</si>
  <si>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</si>
  <si>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</si>
  <si>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</si>
  <si>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</si>
  <si>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</si>
  <si>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</si>
  <si>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</si>
  <si>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</si>
  <si>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</si>
  <si>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</si>
  <si>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</si>
  <si>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</si>
  <si>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</si>
  <si>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</si>
  <si>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</si>
  <si>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</si>
  <si>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</si>
  <si>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</si>
  <si>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</si>
  <si>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</si>
  <si>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</si>
  <si>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</si>
  <si>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</si>
  <si>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</si>
  <si>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</si>
  <si>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</si>
  <si>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</si>
  <si>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</si>
  <si>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</si>
  <si>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</si>
  <si>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</si>
  <si>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</si>
  <si>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</si>
  <si>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</si>
  <si>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</si>
  <si>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</si>
  <si>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</si>
  <si>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</si>
  <si>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</si>
  <si>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</si>
  <si>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</si>
  <si>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</si>
  <si>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</si>
  <si>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</si>
  <si>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</si>
  <si>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</si>
  <si>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</si>
  <si>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</si>
  <si>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</si>
  <si>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</si>
  <si>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</si>
  <si>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</si>
  <si>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</si>
  <si>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</si>
  <si>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</si>
  <si>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</si>
  <si>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</si>
  <si>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</si>
  <si>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</si>
  <si>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</si>
  <si>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</si>
  <si>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</si>
  <si>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</si>
  <si>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</si>
  <si>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</si>
  <si>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</si>
  <si>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</si>
  <si>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</si>
  <si>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</si>
  <si>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</si>
  <si>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</si>
  <si>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</si>
  <si>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</si>
  <si>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</si>
  <si>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</si>
  <si>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</si>
  <si>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</si>
  <si>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</si>
  <si>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</si>
  <si>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</si>
  <si>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</si>
  <si>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</si>
  <si>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</si>
  <si>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</si>
  <si>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</si>
  <si>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</si>
  <si>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</si>
  <si>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</si>
  <si>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</si>
  <si>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</si>
  <si>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</si>
  <si>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</si>
  <si>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</si>
  <si>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</si>
  <si>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</si>
  <si>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</si>
  <si>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</si>
  <si>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</si>
  <si>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</si>
  <si>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</si>
  <si>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</si>
  <si>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</si>
  <si>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</si>
  <si>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</si>
  <si>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</si>
  <si>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</si>
  <si>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</si>
  <si>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</si>
  <si>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</si>
  <si>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</si>
  <si>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</si>
  <si>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</si>
  <si>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</si>
  <si>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</si>
  <si>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</si>
  <si>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</si>
  <si>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</si>
  <si>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</si>
  <si>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</si>
  <si>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</si>
  <si>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</si>
  <si>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</si>
  <si>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</si>
  <si>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</si>
  <si>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</si>
  <si>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</si>
  <si>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</si>
  <si>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</si>
  <si>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</si>
  <si>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</si>
  <si>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</si>
  <si>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</si>
  <si>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</si>
  <si>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</si>
  <si>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</si>
  <si>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</si>
  <si>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</si>
  <si>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</si>
  <si>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</si>
  <si>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</si>
  <si>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</si>
  <si>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</si>
  <si>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</si>
  <si>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</si>
  <si>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</si>
  <si>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</si>
  <si>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</si>
  <si>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</si>
  <si>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</si>
  <si>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</si>
  <si>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</si>
  <si>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</si>
  <si>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</si>
  <si>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</si>
  <si>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</si>
  <si>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</si>
  <si>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</si>
  <si>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</si>
  <si>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</si>
  <si>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</si>
  <si>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</si>
  <si>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</si>
  <si>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</si>
  <si>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</si>
  <si>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</si>
  <si>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</si>
  <si>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</si>
  <si>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</si>
  <si>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</si>
  <si>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</si>
  <si>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</si>
  <si>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</si>
  <si>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</si>
  <si>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</si>
  <si>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</si>
  <si>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</si>
  <si>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</si>
  <si>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</si>
  <si>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</si>
  <si>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</si>
  <si>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</si>
  <si>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</si>
  <si>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</si>
  <si>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</si>
  <si>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</si>
  <si>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</si>
  <si>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</si>
  <si>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</si>
  <si>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</si>
  <si>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</si>
  <si>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</si>
  <si>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</si>
  <si>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</si>
  <si>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</si>
  <si>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</si>
  <si>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</si>
  <si>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</si>
  <si>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</si>
  <si>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</si>
  <si>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</si>
  <si>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</si>
  <si>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</si>
  <si>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</si>
  <si>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</si>
  <si>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</si>
  <si>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</si>
  <si>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</si>
  <si>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</si>
  <si>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</si>
  <si>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</si>
  <si>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</si>
  <si>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</si>
  <si>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</si>
  <si>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</si>
  <si>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</si>
  <si>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</si>
  <si>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</si>
  <si>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</si>
  <si>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</si>
  <si>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</si>
  <si>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</si>
  <si>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</si>
  <si>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</si>
  <si>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</si>
  <si>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</si>
  <si>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</si>
  <si>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</si>
  <si>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</si>
  <si>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</si>
  <si>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</si>
  <si>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</si>
  <si>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</si>
  <si>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</si>
  <si>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</si>
  <si>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</si>
  <si>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</si>
  <si>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</si>
  <si>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</si>
  <si>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</si>
  <si>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</si>
  <si>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</si>
  <si>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</si>
  <si>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</si>
  <si>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</si>
  <si>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</si>
  <si>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</si>
  <si>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</si>
  <si>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</si>
  <si>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</si>
  <si>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</si>
  <si>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</si>
  <si>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</si>
  <si>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</si>
  <si>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</si>
  <si>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</si>
  <si>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</si>
  <si>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</si>
  <si>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</si>
  <si>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</si>
  <si>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</si>
  <si>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</si>
  <si>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</si>
  <si>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</si>
  <si>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</si>
  <si>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</si>
  <si>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</si>
  <si>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</si>
  <si>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</si>
  <si>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</si>
  <si>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</si>
  <si>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</si>
  <si>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</si>
  <si>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</si>
  <si>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</si>
  <si>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</si>
  <si>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</si>
  <si>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</si>
  <si>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</si>
  <si>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</si>
  <si>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</si>
  <si>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</si>
  <si>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</si>
  <si>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</si>
  <si>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</si>
  <si>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</si>
  <si>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</si>
  <si>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</si>
  <si>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</si>
  <si>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</si>
  <si>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</si>
  <si>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</si>
  <si>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</si>
  <si>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</si>
  <si>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</si>
  <si>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</si>
  <si>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</si>
  <si>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</si>
  <si>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</si>
  <si>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</si>
  <si>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</si>
  <si>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</si>
  <si>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</si>
  <si>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</si>
  <si>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</si>
  <si>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</si>
  <si>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</si>
  <si>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</si>
  <si>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</si>
  <si>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</si>
  <si>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</si>
  <si>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</si>
  <si>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</si>
  <si>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</si>
  <si>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</si>
  <si>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</si>
  <si>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</si>
  <si>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</si>
  <si>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</si>
  <si>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</si>
  <si>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</si>
  <si>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</si>
  <si>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</si>
  <si>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</si>
  <si>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</si>
  <si>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</si>
  <si>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</si>
  <si>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</si>
  <si>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</si>
  <si>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</si>
  <si>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</si>
  <si>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</si>
  <si>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</si>
  <si>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</si>
  <si>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</si>
  <si>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</si>
  <si>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</si>
  <si>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</si>
  <si>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</si>
  <si>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</si>
  <si>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</si>
  <si>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</si>
  <si>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</si>
  <si>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</si>
  <si>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</si>
  <si>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</si>
  <si>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</si>
  <si>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</si>
  <si>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</si>
  <si>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</si>
  <si>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</si>
  <si>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</si>
  <si>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</si>
  <si>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</si>
  <si>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</si>
  <si>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</si>
  <si>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</si>
  <si>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</si>
  <si>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</si>
  <si>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</si>
  <si>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</si>
  <si>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</si>
  <si>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</si>
  <si>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</si>
  <si>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</si>
  <si>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</si>
  <si>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</si>
  <si>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</si>
  <si>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</si>
  <si>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</si>
  <si>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</si>
  <si>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</si>
  <si>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</si>
  <si>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</si>
  <si>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</si>
  <si>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</si>
  <si>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</si>
  <si>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</si>
  <si>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</si>
  <si>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</si>
  <si>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</si>
  <si>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</si>
  <si>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</si>
  <si>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</si>
  <si>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</si>
  <si>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</si>
  <si>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</si>
  <si>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</si>
  <si>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</si>
  <si>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</si>
  <si>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</si>
  <si>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</si>
  <si>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</si>
  <si>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</si>
  <si>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</si>
  <si>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</si>
  <si>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</si>
  <si>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</si>
  <si>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</si>
  <si>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</si>
  <si>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</si>
  <si>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</si>
  <si>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</si>
  <si>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</si>
  <si>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</si>
  <si>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</si>
  <si>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</si>
  <si>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</si>
  <si>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</si>
  <si>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</si>
  <si>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</si>
  <si>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</si>
  <si>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</si>
  <si>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</si>
  <si>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</si>
  <si>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</si>
  <si>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</si>
  <si>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</si>
  <si>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</si>
  <si>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</si>
  <si>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</si>
  <si>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</si>
  <si>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</si>
  <si>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</si>
  <si>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</si>
  <si>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</si>
  <si>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</si>
  <si>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</si>
  <si>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</si>
  <si>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</si>
  <si>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</si>
  <si>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</si>
  <si>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</si>
  <si>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</si>
  <si>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</si>
  <si>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</si>
  <si>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</si>
  <si>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</si>
  <si>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</si>
  <si>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</si>
  <si>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</si>
  <si>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</si>
  <si>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</si>
  <si>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</si>
  <si>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</si>
  <si>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</si>
  <si>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</si>
  <si>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</si>
  <si>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</si>
  <si>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</si>
  <si>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</si>
  <si>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</si>
  <si>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</si>
  <si>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</si>
  <si>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</si>
  <si>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</si>
  <si>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</si>
  <si>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</si>
  <si>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</si>
  <si>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</si>
  <si>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</si>
  <si>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</si>
  <si>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</si>
  <si>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</si>
  <si>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</si>
  <si>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</si>
  <si>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</si>
  <si>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</si>
  <si>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</si>
  <si>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</si>
  <si>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</si>
  <si>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</si>
  <si>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</si>
  <si>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</si>
  <si>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</si>
  <si>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</si>
  <si>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</si>
  <si>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</si>
  <si>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</si>
  <si>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</si>
  <si>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</si>
  <si>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</si>
  <si>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</si>
  <si>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</si>
  <si>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</si>
  <si>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</si>
  <si>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</si>
  <si>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</si>
  <si>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</si>
  <si>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</si>
  <si>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</si>
  <si>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</si>
  <si>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</si>
  <si>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</si>
  <si>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</si>
  <si>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</si>
  <si>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</si>
  <si>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</si>
  <si>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</si>
  <si>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</si>
  <si>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</si>
  <si>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</si>
  <si>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</si>
  <si>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</si>
  <si>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</si>
  <si>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</si>
  <si>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</si>
  <si>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</si>
  <si>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</si>
  <si>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</si>
  <si>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</si>
  <si>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</si>
  <si>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</si>
  <si>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</si>
  <si>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</si>
  <si>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</si>
  <si>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</si>
  <si>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</si>
  <si>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</si>
  <si>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</si>
  <si>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</si>
  <si>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</si>
  <si>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</si>
  <si>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</si>
  <si>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</si>
  <si>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</si>
  <si>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</si>
  <si>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</si>
  <si>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</si>
  <si>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</si>
  <si>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</si>
  <si>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</si>
  <si>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</si>
  <si>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</si>
  <si>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</si>
  <si>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</si>
  <si>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</si>
  <si>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</si>
  <si>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</si>
  <si>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</si>
  <si>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</si>
  <si>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</si>
  <si>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</si>
  <si>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</si>
  <si>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</si>
  <si>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</si>
  <si>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</si>
  <si>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</si>
  <si>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</si>
  <si>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</si>
  <si>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</si>
  <si>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</si>
  <si>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</si>
  <si>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</si>
  <si>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</si>
  <si>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</si>
  <si>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</si>
  <si>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</si>
  <si>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</si>
  <si>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</si>
  <si>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</si>
  <si>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</si>
  <si>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</si>
  <si>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</si>
  <si>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</si>
  <si>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</si>
  <si>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</si>
  <si>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</si>
  <si>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</si>
  <si>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</si>
  <si>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</si>
  <si>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</si>
  <si>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</si>
  <si>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</si>
  <si>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</si>
  <si>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</si>
  <si>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</si>
  <si>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</si>
  <si>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</si>
  <si>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</si>
  <si>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</si>
  <si>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</si>
  <si>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</si>
  <si>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</si>
  <si>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</si>
  <si>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</si>
  <si>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</si>
  <si>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</si>
  <si>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</si>
  <si>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</si>
  <si>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</si>
  <si>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</si>
  <si>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</si>
  <si>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</si>
  <si>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</si>
  <si>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</si>
  <si>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</si>
  <si>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</si>
  <si>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</si>
  <si>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</si>
  <si>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</si>
  <si>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</si>
  <si>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</si>
  <si>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</si>
  <si>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</si>
  <si>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</si>
  <si>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</si>
  <si>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</si>
  <si>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</si>
  <si>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</si>
  <si>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</si>
  <si>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</si>
  <si>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</si>
  <si>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</si>
  <si>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</si>
  <si>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</si>
  <si>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</si>
  <si>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</si>
  <si>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</si>
  <si>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</si>
  <si>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</si>
  <si>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</si>
  <si>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</si>
  <si>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</si>
  <si>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</si>
  <si>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</si>
  <si>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</si>
  <si>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</si>
  <si>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</si>
  <si>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</si>
  <si>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</si>
  <si>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</si>
  <si>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</si>
  <si>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</si>
  <si>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</si>
  <si>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</si>
  <si>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</si>
  <si>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</si>
  <si>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</si>
  <si>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</si>
  <si>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</si>
  <si>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</si>
  <si>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</si>
  <si>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</si>
  <si>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</si>
  <si>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</si>
  <si>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</si>
  <si>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</si>
  <si>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</si>
  <si>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</si>
  <si>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</si>
  <si>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</si>
  <si>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</si>
  <si>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</si>
  <si>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</si>
  <si>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</si>
  <si>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</si>
  <si>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</si>
  <si>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</si>
  <si>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</si>
  <si>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</si>
  <si>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</si>
  <si>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</si>
  <si>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</si>
  <si>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</si>
  <si>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</si>
  <si>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</si>
  <si>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</si>
  <si>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</si>
  <si>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</si>
  <si>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</si>
  <si>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</si>
  <si>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</si>
  <si>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</si>
  <si>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</si>
  <si>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</si>
  <si>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</si>
  <si>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</si>
  <si>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</si>
  <si>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</si>
  <si>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</si>
  <si>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</si>
  <si>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</si>
  <si>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</si>
  <si>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</si>
  <si>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</si>
  <si>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</si>
  <si>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</si>
  <si>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</si>
  <si>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</si>
  <si>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</si>
  <si>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</si>
  <si>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</si>
  <si>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</si>
  <si>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</si>
  <si>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</si>
  <si>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</si>
  <si>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</si>
  <si>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</si>
  <si>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</si>
  <si>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</si>
  <si>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</si>
  <si>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</si>
  <si>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</si>
  <si>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</si>
  <si>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</si>
  <si>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</si>
  <si>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</si>
  <si>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</si>
  <si>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</si>
  <si>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</si>
  <si>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</si>
  <si>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</si>
  <si>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</si>
  <si>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</si>
  <si>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</si>
  <si>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</si>
  <si>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</si>
  <si>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</si>
  <si>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</si>
  <si>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</si>
  <si>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</si>
  <si>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</si>
  <si>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</si>
  <si>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</si>
  <si>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</si>
  <si>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</si>
  <si>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</si>
  <si>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</si>
  <si>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</si>
  <si>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</si>
  <si>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</si>
  <si>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</si>
  <si>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</si>
  <si>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</si>
  <si>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</si>
  <si>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</si>
  <si>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</si>
  <si>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</si>
  <si>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</si>
  <si>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</si>
  <si>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</si>
  <si>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</si>
  <si>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</si>
  <si>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</si>
  <si>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</si>
  <si>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</si>
  <si>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</si>
  <si>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</si>
  <si>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</si>
  <si>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</si>
  <si>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</si>
  <si>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</si>
  <si>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</si>
  <si>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</si>
  <si>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</si>
  <si>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</si>
  <si>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</si>
  <si>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</si>
  <si>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</si>
  <si>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</si>
  <si>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</si>
  <si>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</si>
  <si>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</si>
  <si>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</si>
  <si>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</si>
  <si>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</si>
  <si>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</si>
  <si>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</si>
  <si>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</si>
  <si>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</si>
  <si>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</si>
  <si>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</si>
  <si>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</si>
  <si>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</si>
  <si>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</si>
  <si>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</si>
  <si>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</si>
  <si>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</si>
  <si>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</si>
  <si>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</si>
  <si>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</si>
  <si>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</si>
  <si>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</si>
  <si>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</si>
  <si>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</si>
  <si>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</si>
  <si>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</si>
  <si>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</si>
  <si>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</si>
  <si>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</si>
  <si>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</si>
  <si>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</si>
  <si>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</si>
  <si>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</si>
  <si>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</si>
  <si>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</si>
  <si>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</si>
  <si>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</si>
  <si>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</si>
  <si>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</si>
  <si>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</si>
  <si>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</si>
  <si>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</si>
  <si>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</si>
  <si>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</si>
  <si>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</si>
  <si>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</si>
  <si>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</si>
  <si>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</si>
  <si>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</si>
  <si>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</si>
  <si>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</si>
  <si>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</si>
  <si>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</si>
  <si>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</si>
  <si>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</si>
  <si>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</si>
  <si>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</si>
  <si>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</si>
  <si>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</si>
  <si>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</si>
  <si>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</si>
  <si>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</si>
  <si>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</si>
  <si>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</si>
  <si>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</si>
  <si>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</si>
  <si>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</si>
  <si>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</si>
  <si>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</si>
  <si>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</si>
  <si>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</si>
  <si>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</si>
  <si>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</si>
  <si>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</si>
  <si>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</si>
  <si>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</si>
  <si>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</si>
  <si>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</si>
  <si>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</si>
  <si>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</si>
  <si>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</si>
  <si>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</si>
  <si>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</si>
  <si>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</si>
  <si>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</si>
  <si>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</si>
  <si>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</si>
  <si>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</si>
  <si>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</si>
  <si>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</si>
  <si>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</si>
  <si>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</si>
  <si>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</si>
  <si>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</si>
  <si>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</si>
  <si>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</si>
  <si>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</si>
  <si>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</si>
  <si>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</si>
  <si>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</si>
  <si>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</si>
  <si>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</si>
  <si>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</si>
  <si>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</si>
  <si>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</si>
  <si>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</si>
  <si>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</si>
  <si>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</si>
  <si>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</si>
  <si>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</si>
  <si>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</si>
  <si>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</si>
  <si>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</si>
  <si>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</si>
  <si>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</si>
  <si>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</si>
  <si>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</si>
  <si>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</si>
  <si>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</si>
  <si>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</si>
  <si>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</si>
  <si>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</si>
  <si>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</si>
  <si>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</si>
  <si>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</si>
  <si>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</si>
  <si>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</si>
  <si>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</si>
  <si>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</si>
  <si>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</si>
  <si>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</si>
  <si>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</si>
  <si>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</si>
  <si>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</si>
  <si>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</si>
  <si>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</si>
  <si>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</si>
  <si>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</si>
  <si>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</si>
  <si>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</si>
  <si>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</si>
  <si>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</si>
  <si>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</si>
  <si>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</si>
  <si>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</si>
  <si>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</si>
  <si>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</si>
  <si>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</si>
  <si>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</si>
  <si>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</si>
  <si>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</si>
  <si>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</si>
  <si>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</si>
  <si>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</si>
  <si>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</si>
  <si>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</si>
  <si>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</si>
  <si>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</si>
  <si>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</si>
  <si>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</si>
  <si>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</si>
  <si>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</si>
  <si>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</si>
  <si>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</si>
  <si>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</si>
  <si>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</si>
  <si>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</si>
  <si>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</si>
  <si>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</si>
  <si>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</si>
  <si>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</si>
  <si>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</si>
  <si>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</si>
  <si>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</si>
  <si>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</si>
  <si>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</si>
  <si>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</si>
  <si>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</si>
  <si>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</si>
  <si>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</si>
  <si>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</si>
  <si>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</si>
  <si>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</si>
  <si>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</si>
  <si>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</si>
  <si>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</si>
  <si>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</si>
  <si>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</si>
  <si>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</si>
  <si>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</si>
  <si>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</si>
  <si>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</si>
  <si>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</si>
  <si>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</si>
  <si>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</si>
  <si>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</si>
  <si>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</si>
  <si>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</si>
  <si>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</si>
  <si>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</si>
  <si>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</si>
  <si>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</si>
  <si>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</si>
  <si>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</si>
  <si>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</si>
  <si>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</si>
  <si>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</si>
  <si>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</si>
  <si>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</si>
  <si>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</si>
  <si>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</si>
  <si>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</si>
  <si>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</si>
  <si>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</si>
  <si>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</si>
  <si>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</si>
  <si>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</si>
  <si>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</si>
  <si>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</si>
  <si>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</si>
  <si>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</si>
  <si>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</si>
  <si>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</si>
  <si>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</si>
  <si>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</si>
  <si>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</si>
  <si>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</si>
  <si>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</si>
  <si>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</si>
  <si>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</si>
  <si>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</si>
  <si>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</si>
  <si>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</si>
  <si>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</si>
  <si>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</si>
  <si>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</si>
  <si>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</si>
  <si>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</si>
  <si>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</si>
  <si>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</si>
  <si>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</si>
  <si>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</si>
  <si>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</si>
  <si>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</si>
  <si>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</si>
  <si>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</si>
  <si>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</si>
  <si>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</si>
  <si>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</si>
  <si>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</si>
  <si>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</si>
  <si>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</si>
  <si>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</si>
  <si>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</si>
  <si>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</si>
  <si>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</si>
  <si>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</si>
  <si>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</si>
  <si>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</si>
  <si>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</si>
  <si>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</si>
  <si>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</si>
  <si>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</si>
  <si>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</si>
  <si>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</si>
  <si>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</si>
  <si>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</si>
  <si>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</si>
  <si>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</si>
  <si>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</si>
  <si>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</si>
  <si>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</si>
  <si>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</si>
  <si>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</si>
  <si>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</si>
  <si>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</si>
  <si>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</si>
  <si>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</si>
  <si>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</si>
  <si>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</si>
  <si>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</si>
  <si>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</si>
  <si>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</si>
  <si>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</si>
  <si>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</si>
  <si>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</si>
  <si>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</si>
  <si>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</si>
  <si>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</si>
  <si>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</si>
  <si>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</si>
  <si>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</si>
  <si>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</si>
  <si>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</si>
  <si>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</si>
  <si>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</si>
  <si>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</si>
  <si>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</si>
  <si>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</si>
  <si>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</si>
  <si>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</si>
  <si>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</si>
  <si>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</si>
  <si>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</si>
  <si>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</si>
  <si>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</si>
  <si>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</si>
  <si>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</si>
  <si>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</si>
  <si>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</si>
  <si>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</si>
  <si>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</si>
  <si>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</si>
  <si>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</si>
  <si>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</si>
  <si>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</si>
  <si>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</si>
  <si>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</si>
  <si>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</si>
  <si>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</si>
  <si>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</si>
  <si>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</si>
  <si>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</si>
  <si>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</si>
  <si>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</si>
  <si>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</si>
  <si>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</si>
  <si>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</si>
  <si>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</si>
  <si>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</si>
  <si>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</si>
  <si>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</si>
  <si>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</si>
  <si>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</si>
  <si>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</si>
  <si>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</si>
  <si>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</si>
  <si>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</si>
  <si>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</si>
  <si>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</si>
  <si>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</si>
  <si>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</si>
  <si>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</si>
  <si>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</si>
  <si>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</si>
  <si>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</si>
  <si>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</si>
  <si>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</si>
  <si>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</si>
  <si>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</si>
  <si>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</si>
  <si>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</si>
  <si>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</si>
  <si>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</si>
  <si>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</si>
  <si>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</si>
  <si>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</si>
  <si>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</si>
  <si>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</si>
  <si>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</si>
  <si>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</si>
  <si>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</si>
  <si>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</si>
  <si>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</si>
  <si>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</si>
  <si>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</si>
  <si>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</si>
  <si>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</si>
  <si>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</si>
  <si>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</si>
  <si>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</si>
  <si>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</si>
  <si>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</si>
  <si>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</si>
  <si>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</si>
  <si>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</si>
  <si>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</si>
  <si>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</si>
  <si>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</si>
  <si>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</si>
  <si>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</si>
  <si>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</si>
  <si>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</si>
  <si>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</si>
  <si>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</si>
  <si>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</si>
  <si>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</si>
  <si>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</si>
  <si>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</si>
  <si>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</si>
  <si>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</si>
  <si>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</si>
  <si>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</si>
  <si>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</si>
  <si>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</si>
  <si>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</si>
  <si>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</si>
  <si>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</si>
  <si>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</si>
  <si>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</si>
  <si>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</si>
  <si>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</si>
  <si>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</si>
  <si>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</si>
  <si>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</si>
  <si>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</si>
  <si>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</si>
  <si>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</si>
  <si>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</si>
  <si>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</si>
  <si>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</si>
  <si>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</si>
  <si>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</si>
  <si>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</si>
  <si>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</si>
  <si>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</si>
  <si>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</si>
  <si>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</si>
  <si>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</si>
  <si>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</si>
  <si>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</si>
  <si>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</si>
  <si>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</si>
  <si>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</si>
  <si>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</si>
  <si>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</si>
  <si>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</si>
  <si>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</si>
  <si>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</si>
  <si>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</si>
  <si>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</si>
  <si>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</si>
  <si>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</si>
  <si>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</si>
  <si>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</si>
  <si>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</si>
  <si>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</si>
  <si>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</si>
  <si>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</si>
  <si>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</si>
  <si>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</si>
  <si>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</si>
  <si>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</si>
  <si>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</si>
  <si>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</si>
  <si>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</si>
  <si>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</si>
  <si>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</si>
  <si>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</si>
  <si>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</si>
  <si>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</si>
  <si>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</si>
  <si>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</si>
  <si>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</si>
  <si>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</si>
  <si>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</si>
  <si>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</si>
  <si>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</si>
  <si>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</si>
  <si>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</si>
  <si>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</si>
  <si>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</si>
  <si>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</si>
  <si>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</si>
  <si>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</si>
  <si>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</si>
  <si>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</si>
  <si>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</si>
  <si>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</si>
  <si>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</si>
  <si>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</si>
  <si>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</si>
  <si>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</si>
  <si>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</si>
  <si>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</si>
  <si>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</si>
  <si>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</si>
  <si>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</si>
  <si>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</si>
  <si>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</si>
  <si>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</si>
  <si>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</si>
  <si>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</si>
  <si>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</si>
  <si>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</si>
  <si>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</si>
  <si>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</si>
  <si>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</si>
  <si>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</si>
  <si>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</si>
  <si>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</si>
  <si>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</si>
  <si>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</si>
  <si>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</si>
  <si>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</si>
  <si>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</si>
  <si>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</si>
  <si>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</si>
  <si>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</si>
  <si>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</si>
  <si>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</si>
  <si>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</si>
  <si>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</si>
  <si>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</si>
  <si>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</si>
  <si>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</si>
  <si>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</si>
  <si>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</si>
  <si>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</si>
  <si>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</si>
  <si>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</si>
  <si>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</si>
  <si>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</si>
  <si>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</si>
  <si>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</si>
  <si>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</si>
  <si>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</si>
  <si>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</si>
  <si>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</si>
  <si>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</si>
  <si>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</si>
  <si>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</si>
  <si>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</si>
  <si>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</si>
  <si>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</si>
  <si>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</si>
  <si>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</si>
  <si>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</si>
  <si>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</si>
  <si>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</si>
  <si>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</si>
  <si>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</si>
  <si>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</si>
  <si>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</si>
  <si>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</si>
  <si>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</si>
  <si>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</si>
  <si>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</si>
  <si>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</si>
  <si>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</si>
  <si>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</si>
  <si>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</si>
  <si>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</si>
  <si>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</si>
  <si>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</si>
  <si>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</si>
  <si>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</si>
  <si>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</si>
  <si>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</si>
  <si>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</si>
  <si>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</si>
  <si>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</si>
  <si>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</si>
  <si>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</si>
  <si>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</si>
  <si>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</si>
  <si>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</si>
  <si>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</si>
  <si>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</si>
  <si>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</si>
  <si>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</si>
  <si>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</si>
  <si>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</si>
  <si>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</si>
  <si>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</si>
  <si>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</si>
  <si>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</si>
  <si>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</si>
  <si>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</si>
  <si>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</si>
  <si>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</si>
  <si>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</si>
  <si>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</si>
  <si>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</si>
  <si>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</si>
  <si>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</si>
  <si>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</si>
  <si>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</si>
  <si>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</si>
  <si>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</si>
  <si>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</si>
  <si>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</si>
  <si>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</si>
  <si>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</si>
  <si>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</si>
  <si>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</si>
  <si>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</si>
  <si>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</si>
  <si>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</si>
  <si>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</si>
  <si>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</si>
  <si>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</si>
  <si>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</si>
  <si>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</si>
  <si>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</si>
  <si>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</si>
  <si>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</si>
  <si>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</si>
  <si>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</si>
  <si>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</si>
  <si>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</si>
  <si>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</si>
  <si>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</si>
  <si>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</si>
  <si>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</si>
  <si>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</si>
  <si>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</si>
  <si>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</si>
  <si>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</si>
  <si>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</si>
  <si>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</si>
  <si>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</si>
  <si>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</si>
  <si>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</si>
  <si>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</si>
  <si>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</si>
  <si>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</si>
  <si>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</si>
  <si>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</si>
  <si>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</si>
  <si>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</si>
  <si>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</si>
  <si>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</si>
  <si>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</si>
  <si>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</si>
  <si>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</si>
  <si>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</si>
  <si>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</si>
  <si>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</si>
  <si>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</si>
  <si>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</si>
  <si>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</si>
  <si>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</si>
  <si>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</si>
  <si>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</si>
  <si>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</si>
  <si>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</si>
  <si>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</si>
  <si>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</si>
  <si>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</si>
  <si>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</si>
  <si>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</si>
  <si>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</si>
  <si>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</si>
  <si>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</si>
  <si>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</si>
  <si>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</si>
  <si>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</si>
  <si>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</si>
  <si>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</si>
  <si>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</si>
  <si>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</si>
  <si>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</si>
  <si>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</si>
  <si>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</si>
  <si>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</si>
  <si>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</si>
  <si>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</si>
  <si>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</si>
  <si>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</si>
  <si>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</si>
  <si>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</si>
  <si>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</si>
  <si>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</si>
  <si>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</si>
  <si>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</si>
  <si>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</si>
  <si>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</si>
  <si>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</si>
  <si>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</si>
  <si>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</si>
  <si>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</si>
  <si>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</si>
  <si>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</si>
  <si>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</si>
  <si>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</si>
  <si>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</si>
  <si>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</si>
  <si>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</si>
  <si>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</si>
  <si>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</si>
  <si>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</si>
  <si>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</si>
  <si>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</si>
  <si>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</si>
  <si>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</si>
  <si>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</si>
  <si>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</si>
  <si>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</si>
  <si>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</si>
  <si>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</si>
  <si>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</si>
  <si>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</si>
  <si>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</si>
  <si>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</si>
  <si>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</si>
  <si>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</si>
  <si>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</si>
  <si>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</si>
  <si>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</si>
  <si>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</si>
  <si>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</si>
  <si>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</si>
  <si>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</si>
  <si>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</si>
  <si>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</si>
  <si>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</si>
  <si>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</si>
  <si>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</si>
  <si>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</si>
  <si>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</si>
  <si>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</si>
  <si>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</si>
  <si>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</si>
  <si>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</si>
  <si>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</si>
  <si>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</si>
  <si>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</si>
  <si>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</si>
  <si>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</si>
  <si>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</si>
  <si>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</si>
  <si>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</si>
  <si>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</si>
  <si>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</si>
  <si>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</si>
  <si>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</si>
  <si>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</si>
  <si>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</si>
  <si>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</si>
  <si>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</si>
  <si>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</si>
  <si>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</si>
  <si>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</si>
  <si>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</si>
  <si>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</si>
  <si>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</si>
  <si>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</si>
  <si>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</si>
  <si>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</si>
  <si>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</si>
  <si>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</si>
  <si>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</si>
  <si>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</si>
  <si>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</si>
  <si>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</si>
  <si>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</si>
  <si>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</si>
  <si>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</si>
  <si>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</si>
  <si>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</si>
  <si>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</si>
  <si>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</si>
  <si>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</si>
  <si>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</si>
  <si>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</si>
  <si>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</si>
  <si>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</si>
  <si>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</si>
  <si>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</si>
  <si>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</si>
  <si>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</si>
  <si>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</si>
  <si>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</si>
  <si>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</si>
  <si>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</si>
  <si>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</si>
  <si>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</si>
  <si>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</si>
  <si>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</si>
  <si>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</si>
  <si>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</si>
  <si>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</si>
  <si>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</si>
  <si>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</si>
  <si>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</si>
  <si>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</si>
  <si>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</si>
  <si>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</si>
  <si>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</si>
  <si>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</si>
  <si>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</si>
  <si>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</si>
  <si>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</si>
  <si>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</si>
  <si>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</si>
  <si>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</si>
  <si>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</si>
  <si>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</si>
  <si>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</si>
  <si>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</si>
  <si>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</si>
  <si>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</si>
  <si>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</si>
  <si>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</si>
  <si>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</si>
  <si>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</si>
  <si>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</si>
  <si>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</si>
  <si>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</si>
  <si>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</si>
  <si>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</si>
  <si>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</si>
  <si>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</si>
  <si>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</si>
  <si>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</si>
  <si>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</si>
  <si>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</si>
  <si>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</si>
  <si>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</si>
  <si>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</si>
  <si>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</si>
  <si>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</si>
  <si>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</si>
  <si>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</si>
  <si>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</si>
  <si>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</si>
  <si>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</si>
  <si>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</si>
  <si>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</si>
  <si>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</si>
  <si>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</si>
  <si>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</si>
  <si>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</si>
  <si>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</si>
  <si>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</si>
  <si>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</si>
  <si>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</si>
  <si>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</si>
  <si>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</si>
  <si>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</si>
  <si>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</si>
  <si>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</si>
  <si>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</si>
  <si>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</si>
  <si>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</si>
  <si>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</si>
  <si>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</si>
  <si>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</si>
  <si>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</si>
  <si>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</si>
  <si>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</si>
  <si>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</si>
  <si>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</si>
  <si>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</si>
  <si>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</si>
  <si>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</si>
  <si>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</si>
  <si>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</si>
  <si>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</si>
  <si>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</si>
  <si>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</si>
  <si>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</si>
  <si>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</si>
  <si>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</si>
  <si>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</si>
  <si>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</si>
  <si>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</si>
  <si>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</si>
  <si>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</si>
  <si>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</si>
  <si>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</si>
  <si>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</si>
  <si>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</si>
  <si>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</si>
  <si>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</si>
  <si>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</si>
  <si>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</si>
  <si>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</si>
  <si>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</si>
  <si>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</si>
  <si>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</si>
  <si>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</si>
  <si>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</si>
  <si>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</si>
  <si>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</si>
  <si>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</si>
  <si>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</si>
  <si>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</si>
  <si>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</si>
  <si>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</si>
  <si>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</si>
  <si>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</si>
  <si>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</si>
  <si>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</si>
  <si>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</si>
  <si>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</si>
  <si>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</si>
  <si>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</si>
  <si>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</si>
  <si>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</si>
  <si>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</si>
  <si>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</si>
  <si>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</si>
  <si>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</si>
  <si>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</si>
  <si>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</si>
  <si>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</si>
  <si>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</si>
  <si>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</si>
  <si>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</si>
  <si>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</si>
  <si>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</si>
  <si>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</si>
  <si>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</si>
  <si>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</si>
  <si>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</si>
  <si>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</si>
  <si>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</si>
  <si>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</si>
  <si>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</si>
  <si>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</si>
  <si>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</si>
  <si>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</si>
  <si>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</si>
  <si>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</si>
  <si>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</si>
  <si>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</si>
  <si>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</si>
  <si>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</si>
  <si>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</si>
  <si>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</si>
  <si>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</si>
  <si>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</si>
  <si>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</si>
  <si>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</si>
  <si>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</si>
  <si>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</si>
  <si>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</si>
  <si>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</si>
  <si>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</si>
  <si>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</si>
  <si>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</si>
  <si>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</si>
  <si>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</si>
  <si>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</si>
  <si>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</si>
  <si>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</si>
  <si>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</si>
  <si>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</si>
  <si>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</si>
  <si>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</si>
  <si>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</si>
  <si>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</si>
  <si>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</si>
  <si>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</si>
  <si>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</si>
  <si>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</si>
  <si>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</si>
  <si>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</si>
  <si>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</si>
  <si>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</si>
  <si>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</si>
  <si>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</si>
  <si>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</si>
  <si>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</si>
  <si>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</si>
  <si>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</si>
  <si>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</si>
  <si>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</si>
  <si>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</si>
  <si>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</si>
  <si>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</si>
  <si>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</si>
  <si>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</si>
  <si>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</si>
  <si>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</si>
  <si>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</si>
  <si>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</si>
  <si>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</si>
  <si>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</si>
  <si>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</si>
  <si>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</si>
  <si>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</si>
  <si>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</si>
  <si>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</si>
  <si>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</si>
  <si>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</si>
  <si>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</si>
  <si>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</si>
  <si>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</si>
  <si>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</si>
  <si>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</si>
  <si>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</si>
  <si>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</si>
  <si>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</si>
  <si>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</si>
  <si>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</si>
  <si>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</si>
  <si>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</si>
  <si>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</si>
  <si>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</si>
  <si>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</si>
  <si>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</si>
  <si>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</si>
  <si>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</si>
  <si>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</si>
  <si>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</si>
  <si>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</si>
  <si>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</si>
  <si>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</si>
  <si>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</si>
  <si>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</si>
  <si>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</si>
  <si>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</si>
  <si>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</si>
  <si>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</si>
  <si>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</si>
  <si>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</si>
  <si>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</si>
  <si>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</si>
  <si>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</si>
  <si>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</si>
  <si>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</si>
  <si>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</si>
  <si>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</si>
  <si>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</si>
  <si>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</si>
  <si>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</si>
  <si>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</si>
  <si>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</si>
  <si>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</si>
  <si>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</si>
  <si>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</si>
  <si>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</si>
  <si>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</si>
  <si>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</si>
  <si>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</si>
  <si>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</si>
  <si>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</si>
  <si>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</si>
  <si>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</si>
  <si>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</si>
  <si>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</si>
  <si>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</si>
  <si>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</si>
  <si>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</si>
  <si>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</si>
  <si>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</si>
  <si>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</si>
  <si>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</si>
  <si>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</si>
  <si>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</si>
  <si>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</si>
  <si>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</si>
  <si>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</si>
  <si>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</si>
  <si>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</si>
  <si>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</si>
  <si>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</si>
  <si>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</si>
  <si>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</si>
  <si>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</si>
  <si>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</si>
  <si>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</si>
  <si>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</si>
  <si>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</si>
  <si>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</si>
  <si>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</si>
  <si>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</si>
  <si>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</si>
  <si>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</si>
  <si>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</si>
  <si>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</si>
  <si>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</si>
  <si>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</si>
  <si>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</si>
  <si>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</si>
  <si>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</si>
  <si>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</si>
  <si>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</si>
  <si>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</si>
  <si>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</si>
  <si>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</si>
  <si>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</si>
  <si>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</si>
  <si>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</si>
  <si>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</si>
  <si>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</si>
  <si>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</si>
  <si>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</si>
  <si>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</si>
  <si>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</si>
  <si>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</si>
  <si>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</si>
  <si>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</si>
  <si>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</si>
  <si>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</si>
  <si>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</si>
  <si>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</si>
  <si>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</si>
  <si>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</si>
  <si>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</si>
  <si>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</si>
  <si>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</si>
  <si>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</si>
  <si>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</si>
  <si>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</si>
  <si>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</si>
  <si>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</si>
  <si>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</si>
  <si>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</si>
  <si>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</si>
  <si>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</si>
  <si>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</si>
  <si>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</si>
  <si>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</si>
  <si>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</si>
  <si>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</si>
  <si>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</si>
  <si>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</si>
  <si>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</si>
  <si>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</si>
  <si>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</si>
  <si>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</si>
  <si>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</si>
  <si>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</si>
  <si>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</si>
  <si>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</si>
  <si>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</si>
  <si>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</si>
  <si>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</si>
  <si>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</si>
  <si>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</si>
  <si>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</si>
  <si>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</si>
  <si>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</si>
  <si>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</si>
  <si>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</si>
  <si>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</si>
  <si>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</si>
  <si>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</si>
  <si>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</si>
  <si>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</si>
  <si>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</si>
  <si>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</si>
  <si>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</si>
  <si>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</si>
  <si>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</si>
  <si>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</si>
  <si>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</si>
  <si>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</si>
  <si>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</si>
  <si>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</si>
  <si>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</si>
  <si>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</si>
  <si>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</si>
  <si>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</si>
  <si>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</si>
  <si>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</si>
  <si>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</si>
  <si>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</si>
  <si>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</si>
  <si>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</si>
  <si>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</si>
  <si>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</si>
  <si>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</si>
  <si>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</si>
  <si>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</si>
  <si>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</si>
  <si>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</si>
  <si>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</si>
  <si>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</si>
  <si>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</si>
  <si>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</si>
  <si>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</si>
  <si>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</si>
  <si>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</si>
  <si>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</si>
  <si>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</si>
  <si>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</si>
  <si>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</si>
  <si>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</si>
  <si>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</si>
  <si>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</si>
  <si>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</si>
  <si>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</si>
  <si>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</si>
  <si>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</si>
  <si>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</si>
  <si>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</si>
  <si>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</si>
  <si>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</si>
  <si>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</si>
  <si>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</si>
  <si>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</si>
  <si>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</si>
  <si>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</si>
  <si>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</si>
  <si>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</si>
  <si>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</si>
  <si>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</si>
  <si>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</si>
  <si>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</si>
  <si>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</si>
  <si>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</si>
  <si>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</si>
  <si>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</si>
  <si>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</si>
  <si>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</si>
  <si>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</si>
  <si>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</si>
  <si>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</si>
  <si>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</si>
  <si>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</si>
  <si>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</si>
  <si>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</si>
  <si>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</si>
  <si>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</si>
  <si>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</si>
  <si>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</si>
  <si>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</si>
  <si>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</si>
  <si>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</si>
  <si>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</si>
  <si>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</si>
  <si>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</si>
  <si>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</si>
  <si>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</si>
  <si>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</si>
  <si>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</si>
  <si>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</si>
  <si>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</si>
  <si>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</si>
  <si>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</si>
  <si>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</si>
  <si>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</si>
  <si>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</si>
  <si>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</si>
  <si>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</si>
  <si>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</si>
  <si>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</si>
  <si>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</si>
  <si>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</si>
  <si>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</si>
  <si>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</si>
  <si>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</si>
  <si>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</si>
  <si>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</si>
  <si>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</si>
  <si>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</si>
  <si>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</si>
  <si>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</si>
  <si>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</si>
  <si>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</si>
  <si>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</si>
  <si>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</si>
  <si>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</si>
  <si>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</si>
  <si>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</si>
  <si>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</si>
  <si>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</si>
  <si>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</si>
  <si>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</si>
  <si>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</si>
  <si>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</si>
  <si>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</si>
  <si>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</si>
  <si>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</si>
  <si>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</si>
  <si>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</si>
  <si>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</si>
  <si>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</si>
  <si>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</si>
  <si>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</si>
  <si>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</si>
  <si>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</si>
  <si>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</si>
  <si>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</si>
  <si>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</si>
  <si>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</si>
  <si>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</si>
  <si>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</si>
  <si>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</si>
  <si>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</si>
  <si>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</si>
  <si>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</si>
  <si>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</si>
  <si>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</si>
  <si>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</si>
  <si>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</si>
  <si>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</si>
  <si>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</si>
  <si>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</si>
  <si>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</si>
  <si>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</si>
  <si>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</si>
  <si>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</si>
  <si>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</si>
  <si>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</si>
  <si>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</si>
  <si>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</si>
  <si>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</si>
  <si>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</si>
  <si>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</si>
  <si>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</si>
  <si>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</si>
  <si>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</si>
  <si>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</si>
  <si>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</si>
  <si>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</si>
  <si>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</si>
  <si>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</si>
  <si>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</si>
  <si>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</si>
  <si>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</si>
  <si>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</si>
  <si>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</si>
  <si>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</si>
  <si>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</si>
  <si>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</si>
  <si>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</si>
  <si>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</si>
  <si>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</si>
  <si>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</si>
  <si>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</si>
  <si>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</si>
  <si>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</si>
  <si>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</si>
  <si>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</si>
  <si>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</si>
  <si>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</si>
  <si>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</si>
  <si>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</si>
  <si>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</si>
  <si>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</si>
  <si>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</si>
  <si>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</si>
  <si>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</si>
  <si>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</si>
  <si>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</si>
  <si>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</si>
  <si>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</si>
  <si>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</si>
  <si>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</si>
  <si>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</si>
  <si>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</si>
  <si>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</si>
  <si>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</si>
  <si>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</si>
  <si>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</si>
  <si>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</si>
  <si>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</si>
  <si>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</si>
  <si>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</si>
  <si>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</si>
  <si>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</si>
  <si>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</si>
  <si>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</si>
  <si>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</si>
  <si>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</si>
  <si>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</si>
  <si>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</si>
  <si>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</si>
  <si>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</si>
  <si>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</si>
  <si>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</si>
  <si>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</si>
  <si>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</si>
  <si>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</si>
  <si>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</si>
  <si>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</si>
  <si>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</si>
  <si>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</si>
  <si>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</si>
  <si>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</si>
  <si>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</si>
  <si>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</si>
  <si>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</si>
  <si>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</si>
  <si>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</si>
  <si>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</si>
  <si>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</si>
  <si>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</si>
  <si>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</si>
  <si>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</si>
  <si>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</si>
  <si>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</si>
  <si>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</si>
  <si>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</si>
  <si>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</si>
  <si>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</si>
  <si>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</si>
  <si>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</si>
  <si>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</si>
  <si>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</si>
  <si>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</si>
  <si>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</si>
  <si>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</si>
  <si>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</si>
  <si>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</si>
  <si>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</si>
  <si>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</si>
  <si>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</si>
  <si>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</si>
  <si>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</si>
  <si>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</si>
  <si>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</si>
  <si>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</si>
  <si>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</si>
  <si>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</si>
  <si>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</si>
  <si>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</si>
  <si>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</si>
  <si>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</si>
  <si>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</si>
  <si>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</si>
  <si>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</si>
  <si>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</si>
  <si>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</si>
  <si>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</si>
  <si>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</si>
  <si>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</si>
  <si>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</si>
  <si>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</si>
  <si>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</si>
  <si>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</si>
  <si>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</si>
  <si>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</si>
  <si>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</si>
  <si>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</si>
  <si>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</si>
  <si>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</si>
  <si>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</si>
  <si>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</si>
  <si>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</si>
  <si>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</si>
  <si>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</si>
  <si>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</si>
  <si>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</si>
  <si>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</si>
  <si>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</si>
  <si>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</si>
  <si>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</si>
  <si>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</si>
  <si>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</si>
  <si>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</si>
  <si>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</si>
  <si>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</si>
  <si>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</si>
  <si>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</si>
  <si>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</si>
  <si>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</si>
  <si>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</si>
  <si>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</si>
  <si>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</si>
  <si>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</si>
  <si>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</si>
  <si>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</si>
  <si>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</si>
  <si>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</si>
  <si>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</si>
  <si>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</si>
  <si>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</si>
  <si>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</si>
  <si>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</si>
  <si>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</si>
  <si>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</si>
  <si>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</si>
  <si>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</si>
  <si>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</si>
  <si>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</si>
  <si>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</si>
  <si>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</si>
  <si>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</si>
  <si>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</si>
  <si>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</si>
  <si>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</si>
  <si>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</si>
  <si>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</si>
  <si>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</si>
  <si>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</si>
  <si>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</si>
  <si>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</si>
  <si>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</si>
  <si>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</si>
  <si>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</si>
  <si>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</si>
  <si>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</si>
  <si>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</si>
  <si>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</si>
  <si>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</si>
  <si>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</si>
  <si>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</si>
  <si>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</si>
  <si>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</si>
  <si>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</si>
  <si>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</si>
  <si>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</si>
  <si>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</si>
  <si>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</si>
  <si>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</si>
  <si>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</si>
  <si>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</si>
  <si>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</si>
  <si>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</si>
  <si>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</si>
  <si>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</si>
  <si>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</si>
  <si>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</si>
  <si>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</si>
  <si>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</si>
  <si>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</si>
  <si>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</si>
  <si>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</si>
  <si>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</si>
  <si>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</si>
  <si>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</si>
  <si>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</si>
  <si>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</si>
  <si>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</si>
  <si>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</si>
  <si>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</si>
  <si>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</si>
  <si>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</si>
  <si>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</si>
  <si>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</si>
  <si>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</si>
  <si>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</si>
  <si>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</si>
  <si>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</si>
  <si>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</si>
  <si>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</si>
  <si>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</si>
  <si>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</si>
  <si>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</si>
  <si>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</si>
  <si>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</si>
  <si>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</si>
  <si>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</si>
  <si>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</si>
  <si>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</si>
  <si>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</si>
  <si>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</si>
  <si>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</si>
  <si>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</si>
  <si>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</si>
  <si>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</si>
  <si>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</si>
  <si>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</si>
  <si>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</si>
  <si>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</si>
  <si>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</si>
  <si>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</si>
  <si>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</si>
  <si>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</si>
  <si>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</si>
  <si>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</si>
  <si>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</si>
  <si>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</si>
  <si>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</si>
  <si>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</si>
  <si>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</si>
  <si>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</si>
  <si>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</si>
  <si>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</si>
  <si>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</si>
  <si>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</si>
  <si>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</si>
  <si>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</si>
  <si>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</si>
  <si>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</si>
  <si>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</si>
  <si>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</si>
  <si>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</si>
  <si>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</si>
  <si>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</si>
  <si>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</si>
  <si>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</si>
  <si>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</si>
  <si>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</si>
  <si>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</si>
  <si>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</si>
  <si>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</si>
  <si>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</si>
  <si>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</si>
  <si>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</si>
  <si>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</si>
  <si>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</si>
  <si>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</si>
  <si>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</si>
  <si>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</si>
  <si>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</si>
  <si>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</si>
  <si>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</si>
  <si>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</si>
  <si>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</si>
  <si>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</si>
  <si>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</si>
  <si>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</si>
  <si>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</si>
  <si>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</si>
  <si>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</si>
  <si>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</si>
  <si>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</si>
  <si>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</si>
  <si>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</si>
  <si>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</si>
  <si>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</si>
  <si>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</si>
  <si>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</si>
  <si>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</si>
  <si>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</si>
  <si>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</si>
  <si>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</si>
  <si>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</si>
  <si>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</si>
  <si>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</si>
  <si>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</si>
  <si>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</si>
  <si>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</si>
  <si>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</si>
  <si>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</si>
  <si>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</si>
  <si>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</si>
  <si>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</si>
  <si>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</si>
  <si>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</si>
  <si>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</si>
  <si>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</si>
  <si>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</si>
  <si>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</si>
  <si>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</si>
  <si>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</si>
  <si>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</si>
  <si>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</si>
  <si>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</si>
  <si>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</si>
  <si>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</si>
  <si>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</si>
  <si>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</si>
  <si>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</si>
  <si>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</si>
  <si>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</si>
  <si>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</si>
  <si>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</si>
  <si>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</si>
  <si>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</si>
  <si>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</si>
  <si>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</si>
  <si>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</si>
  <si>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</si>
  <si>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</si>
  <si>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</si>
  <si>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</si>
  <si>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</si>
  <si>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</si>
  <si>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</si>
  <si>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</si>
  <si>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</si>
  <si>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</si>
  <si>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</si>
  <si>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</si>
  <si>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</si>
  <si>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</si>
  <si>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</si>
  <si>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</si>
  <si>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</si>
  <si>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</si>
  <si>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</si>
  <si>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</si>
  <si>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</si>
  <si>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</si>
  <si>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</si>
  <si>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</si>
  <si>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</si>
  <si>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</si>
  <si>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</si>
  <si>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</si>
  <si>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</si>
  <si>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</si>
  <si>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</si>
  <si>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</si>
  <si>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</si>
  <si>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</si>
  <si>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</si>
  <si>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</si>
  <si>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</si>
  <si>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</si>
  <si>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</si>
  <si>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</si>
  <si>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</si>
  <si>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</si>
  <si>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</si>
  <si>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</si>
  <si>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</si>
  <si>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</si>
  <si>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</si>
  <si>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</si>
  <si>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</si>
  <si>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</si>
  <si>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</si>
  <si>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</si>
  <si>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</si>
  <si>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</si>
  <si>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</si>
  <si>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</si>
  <si>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</si>
  <si>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</si>
  <si>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</si>
  <si>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</si>
  <si>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</si>
  <si>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</si>
  <si>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</si>
  <si>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</si>
  <si>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</si>
  <si>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</si>
  <si>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</si>
  <si>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</si>
  <si>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</si>
  <si>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</si>
  <si>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</si>
  <si>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</si>
  <si>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</si>
  <si>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</si>
  <si>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</si>
  <si>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</si>
  <si>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</si>
  <si>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</si>
  <si>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</si>
  <si>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</si>
  <si>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</si>
  <si>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</si>
  <si>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</si>
  <si>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</si>
  <si>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</si>
  <si>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</si>
  <si>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</si>
  <si>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</si>
  <si>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</si>
  <si>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</si>
  <si>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</si>
  <si>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</si>
  <si>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</si>
  <si>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</si>
  <si>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</si>
  <si>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</si>
  <si>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</si>
  <si>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</si>
  <si>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</si>
  <si>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</si>
  <si>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</si>
  <si>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</si>
  <si>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</si>
  <si>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</si>
  <si>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</si>
  <si>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</si>
  <si>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</si>
  <si>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</si>
  <si>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</si>
  <si>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</si>
  <si>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</si>
  <si>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</si>
  <si>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</si>
  <si>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</si>
  <si>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</si>
  <si>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</si>
  <si>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</si>
  <si>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</si>
  <si>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</si>
  <si>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</si>
  <si>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</si>
  <si>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</si>
  <si>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</si>
  <si>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</si>
  <si>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</si>
  <si>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</si>
  <si>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</si>
  <si>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</si>
  <si>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</si>
  <si>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</si>
  <si>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</si>
  <si>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</si>
  <si>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</si>
  <si>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</si>
  <si>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</si>
  <si>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</si>
  <si>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</si>
  <si>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</si>
  <si>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</si>
  <si>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</si>
  <si>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</si>
  <si>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923131</t>
  </si>
  <si>
    <t>NÁMEZNÍK</t>
  </si>
  <si>
    <t>1: Dle technické zprávy, výkresových příloh projektové dokumentace, TKP staveb státních drah a výkazů materiálu projektu a souhrnných částí dokumentace stavby. 
2: 11ks</t>
  </si>
  <si>
    <t>1. Položka obsahuje: – dodávku a osazení včetně nutných zemních prací a obetonování – odrazky nebo retroreflexní fólie2. Položka neobsahuje: X3. Způsob měření:Udává se počet kusů kompletní konstrukce nebo práce.</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</si>
  <si>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</si>
  <si>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</si>
  <si>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</si>
  <si>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</si>
  <si>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</si>
  <si>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</si>
  <si>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</si>
  <si>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</si>
  <si>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</si>
  <si>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</si>
  <si>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</si>
  <si>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</si>
  <si>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</si>
  <si>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</si>
  <si>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</si>
  <si>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</si>
  <si>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</si>
  <si>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</si>
  <si>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</si>
  <si>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</si>
  <si>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</si>
  <si>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</si>
  <si>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</si>
  <si>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</si>
  <si>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</si>
  <si>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</si>
  <si>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</si>
  <si>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</si>
  <si>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</si>
  <si>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</si>
  <si>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</si>
  <si>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</si>
  <si>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</si>
  <si>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</si>
  <si>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</si>
  <si>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</si>
  <si>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</si>
  <si>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</si>
  <si>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</si>
  <si>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</si>
  <si>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</si>
  <si>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</si>
  <si>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</si>
  <si>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</si>
  <si>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</si>
  <si>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</si>
  <si>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</si>
  <si>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</si>
  <si>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</si>
  <si>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</si>
  <si>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</si>
  <si>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</si>
  <si>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</si>
  <si>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</si>
  <si>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2T</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</si>
  <si>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</si>
  <si>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</si>
  <si>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</si>
  <si>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</si>
  <si>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</si>
  <si>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965831</t>
  </si>
  <si>
    <t>DEMONTÁŽ NÁMEZNÍKU</t>
  </si>
  <si>
    <t>1: Dle technické zprávy, výkresových příloh projektové dokumentace, TKP staveb státních drah a výkazů materiálu projektu a souhrnných částí dokumentace stavby. 
2: 24ks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</si>
  <si>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</si>
  <si>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</si>
  <si>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</si>
  <si>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24ks*0,056t*5km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</si>
  <si>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</si>
  <si>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</si>
  <si>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</si>
  <si>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</si>
  <si>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</si>
  <si>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</si>
  <si>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</si>
  <si>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</si>
  <si>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</si>
  <si>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</si>
  <si>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</si>
  <si>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</si>
  <si>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</si>
  <si>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</si>
  <si>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</si>
  <si>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</si>
  <si>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</si>
  <si>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</si>
  <si>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</si>
  <si>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</si>
  <si>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</si>
  <si>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</si>
  <si>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</si>
  <si>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</si>
  <si>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</si>
  <si>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</si>
  <si>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</si>
  <si>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</si>
  <si>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</si>
  <si>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</si>
  <si>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</si>
  <si>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</si>
  <si>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</si>
  <si>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</si>
  <si>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</si>
  <si>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</si>
  <si>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</si>
  <si>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</si>
  <si>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</si>
  <si>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námezníky+hraničník</t>
  </si>
  <si>
    <t>1: Dle technické zprávy, výkresových příloh projektové dokumentace, TKP staveb státních drah a výkazů materiálu projektu a souhrnných částí dokumentace stavby. 
2: 11ks+1ks</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</si>
  <si>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</si>
  <si>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</si>
  <si>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</si>
  <si>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</si>
  <si>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</si>
  <si>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</si>
  <si>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</si>
  <si>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</si>
  <si>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</si>
  <si>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</si>
  <si>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</si>
  <si>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</si>
  <si>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</si>
  <si>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</si>
  <si>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21ks</t>
  </si>
  <si>
    <t>1: Dle technické zprávy, výkresových příloh projektové dokumentace, TKP staveb státních drah a výkazů materiálu projektu a souhrnných částí dokumentace stavby. 
2: 21ks*0,056t*30km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</si>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</sst>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01-10-02.1'!K8+'SO 01-10-02.1'!M8</f>
      </c>
      <c s="14">
        <f>C36*0.21</f>
      </c>
      <c s="14">
        <f>C36+D36</f>
      </c>
      <c s="13">
        <f>'SO 01-10-02.1'!T7</f>
      </c>
    </row>
    <row r="37" spans="1:6" ht="12.75">
      <c r="A37" s="11" t="s">
        <v>2864</v>
      </c>
      <c s="12" t="s">
        <v>2865</v>
      </c>
      <c s="14">
        <f>'SO 01-10-02.2.1'!K8+'SO 01-10-02.2.1'!M8</f>
      </c>
      <c s="14">
        <f>C37*0.21</f>
      </c>
      <c s="14">
        <f>C37+D37</f>
      </c>
      <c s="13">
        <f>'SO 01-10-02.2.1'!T7</f>
      </c>
    </row>
    <row r="38" spans="1:6" ht="12.75">
      <c r="A38" s="11" t="s">
        <v>2869</v>
      </c>
      <c s="12" t="s">
        <v>2870</v>
      </c>
      <c s="14">
        <f>'SO 01-10-02.2.2'!K8+'SO 01-10-02.2.2'!M8</f>
      </c>
      <c s="14">
        <f>C38*0.21</f>
      </c>
      <c s="14">
        <f>C38+D38</f>
      </c>
      <c s="13">
        <f>'SO 01-10-02.2.2'!T7</f>
      </c>
    </row>
    <row r="39" spans="1:6" ht="12.75">
      <c r="A39" s="11" t="s">
        <v>2879</v>
      </c>
      <c s="12" t="s">
        <v>2880</v>
      </c>
      <c s="14">
        <f>'SO 01-10-02.3'!K8+'SO 01-10-02.3'!M8</f>
      </c>
      <c s="14">
        <f>C39*0.21</f>
      </c>
      <c s="14">
        <f>C39+D39</f>
      </c>
      <c s="13">
        <f>'SO 01-10-02.3'!T7</f>
      </c>
    </row>
    <row r="40" spans="1:6" ht="12.75">
      <c r="A40" s="11" t="s">
        <v>2886</v>
      </c>
      <c s="12" t="s">
        <v>2887</v>
      </c>
      <c s="14">
        <f>'SO 01-10-03'!K8+'SO 01-10-03'!M8</f>
      </c>
      <c s="14">
        <f>C40*0.21</f>
      </c>
      <c s="14">
        <f>C40+D40</f>
      </c>
      <c s="13">
        <f>'SO 01-10-03'!T7</f>
      </c>
    </row>
    <row r="41" spans="1:6" ht="12.75">
      <c r="A41" s="11" t="s">
        <v>2922</v>
      </c>
      <c s="12" t="s">
        <v>2923</v>
      </c>
      <c s="14">
        <f>'SO 01-15-01'!K8+'SO 01-15-01'!M8</f>
      </c>
      <c s="14">
        <f>C41*0.21</f>
      </c>
      <c s="14">
        <f>C41+D41</f>
      </c>
      <c s="13">
        <f>'SO 01-15-01'!T7</f>
      </c>
    </row>
    <row r="42" spans="1:6" ht="12.75">
      <c r="A42" s="11" t="s">
        <v>2962</v>
      </c>
      <c s="12" t="s">
        <v>2963</v>
      </c>
      <c s="14">
        <f>'SO 01-15-02.1'!K8+'SO 01-15-02.1'!M8</f>
      </c>
      <c s="14">
        <f>C42*0.21</f>
      </c>
      <c s="14">
        <f>C42+D42</f>
      </c>
      <c s="13">
        <f>'SO 01-15-02.1'!T7</f>
      </c>
    </row>
    <row r="43" spans="1:6" ht="12.75">
      <c r="A43" s="11" t="s">
        <v>3124</v>
      </c>
      <c s="12" t="s">
        <v>3125</v>
      </c>
      <c s="14">
        <f>'SO 01-15-02.2'!K8+'SO 01-15-02.2'!M8</f>
      </c>
      <c s="14">
        <f>C43*0.21</f>
      </c>
      <c s="14">
        <f>C43+D43</f>
      </c>
      <c s="13">
        <f>'SO 01-15-02.2'!T7</f>
      </c>
    </row>
    <row r="44" spans="1:6" ht="12.75">
      <c r="A44" s="11" t="s">
        <v>3175</v>
      </c>
      <c s="12" t="s">
        <v>3176</v>
      </c>
      <c s="14">
        <f>'SO 01-15-02.3'!K8+'SO 01-15-02.3'!M8</f>
      </c>
      <c s="14">
        <f>C44*0.21</f>
      </c>
      <c s="14">
        <f>C44+D44</f>
      </c>
      <c s="13">
        <f>'SO 01-15-02.3'!T7</f>
      </c>
    </row>
    <row r="45" spans="1:6" ht="12.75">
      <c r="A45" s="11" t="s">
        <v>3191</v>
      </c>
      <c s="12" t="s">
        <v>3192</v>
      </c>
      <c s="14">
        <f>'SO 01-15-03'!K8+'SO 01-15-03'!M8</f>
      </c>
      <c s="14">
        <f>C45*0.21</f>
      </c>
      <c s="14">
        <f>C45+D45</f>
      </c>
      <c s="13">
        <f>'SO 01-15-03'!T7</f>
      </c>
    </row>
    <row r="46" spans="1:6" ht="12.75">
      <c r="A46" s="11" t="s">
        <v>3288</v>
      </c>
      <c s="12" t="s">
        <v>3289</v>
      </c>
      <c s="14">
        <f>'SO 01-15-04'!K8+'SO 01-15-04'!M8</f>
      </c>
      <c s="14">
        <f>C46*0.21</f>
      </c>
      <c s="14">
        <f>C46+D46</f>
      </c>
      <c s="13">
        <f>'SO 01-15-04'!T7</f>
      </c>
    </row>
    <row r="47" spans="1:6" ht="12.75">
      <c r="A47" s="11" t="s">
        <v>3379</v>
      </c>
      <c s="12" t="s">
        <v>3380</v>
      </c>
      <c s="14">
        <f>'SO 01-15-05'!K8+'SO 01-15-05'!M8</f>
      </c>
      <c s="14">
        <f>C47*0.21</f>
      </c>
      <c s="14">
        <f>C47+D47</f>
      </c>
      <c s="13">
        <f>'SO 01-15-05'!T7</f>
      </c>
    </row>
    <row r="48" spans="1:6" ht="12.75">
      <c r="A48" s="11" t="s">
        <v>3694</v>
      </c>
      <c s="12" t="s">
        <v>3695</v>
      </c>
      <c s="14">
        <f>'SO 01-15-06'!K8+'SO 01-15-06'!M8</f>
      </c>
      <c s="14">
        <f>C48*0.21</f>
      </c>
      <c s="14">
        <f>C48+D48</f>
      </c>
      <c s="13">
        <f>'SO 01-15-06'!T7</f>
      </c>
    </row>
    <row r="49" spans="1:6" ht="12.75">
      <c r="A49" s="11" t="s">
        <v>3754</v>
      </c>
      <c s="12" t="s">
        <v>3755</v>
      </c>
      <c s="14">
        <f>'SO 01-16-01'!K8+'SO 01-16-01'!M8</f>
      </c>
      <c s="14">
        <f>C49*0.21</f>
      </c>
      <c s="14">
        <f>C49+D49</f>
      </c>
      <c s="13">
        <f>'SO 01-16-01'!T7</f>
      </c>
    </row>
    <row r="50" spans="1:6" ht="12.75">
      <c r="A50" s="11" t="s">
        <v>4002</v>
      </c>
      <c s="12" t="s">
        <v>4003</v>
      </c>
      <c s="14">
        <f>'SO 01-16-02'!K8+'SO 01-16-02'!M8</f>
      </c>
      <c s="14">
        <f>C50*0.21</f>
      </c>
      <c s="14">
        <f>C50+D50</f>
      </c>
      <c s="13">
        <f>'SO 01-16-02'!T7</f>
      </c>
    </row>
    <row r="51" spans="1:6" ht="12.75">
      <c r="A51" s="11" t="s">
        <v>4106</v>
      </c>
      <c s="12" t="s">
        <v>4107</v>
      </c>
      <c s="14">
        <f>'SO 01-16-03'!K8+'SO 01-16-03'!M8</f>
      </c>
      <c s="14">
        <f>C51*0.21</f>
      </c>
      <c s="14">
        <f>C51+D51</f>
      </c>
      <c s="13">
        <f>'SO 01-16-03'!T7</f>
      </c>
    </row>
    <row r="52" spans="1:6" ht="12.75">
      <c r="A52" s="11" t="s">
        <v>4176</v>
      </c>
      <c s="12" t="s">
        <v>4177</v>
      </c>
      <c s="14">
        <f>'SO 01-17-01'!K8+'SO 01-17-01'!M8</f>
      </c>
      <c s="14">
        <f>C52*0.21</f>
      </c>
      <c s="14">
        <f>C52+D52</f>
      </c>
      <c s="13">
        <f>'SO 01-17-01'!T7</f>
      </c>
    </row>
    <row r="53" spans="1:6" ht="12.75">
      <c r="A53" s="11" t="s">
        <v>4486</v>
      </c>
      <c s="12" t="s">
        <v>4487</v>
      </c>
      <c s="14">
        <f>'SO 01-17-01.1'!K8+'SO 01-17-01.1'!M8</f>
      </c>
      <c s="14">
        <f>C53*0.21</f>
      </c>
      <c s="14">
        <f>C53+D53</f>
      </c>
      <c s="13">
        <f>'SO 01-17-01.1'!T7</f>
      </c>
    </row>
    <row r="54" spans="1:6" ht="12.75">
      <c r="A54" s="11" t="s">
        <v>4504</v>
      </c>
      <c s="12" t="s">
        <v>4505</v>
      </c>
      <c s="14">
        <f>'SO 01-17-02'!K8+'SO 01-17-02'!M8</f>
      </c>
      <c s="14">
        <f>C54*0.21</f>
      </c>
      <c s="14">
        <f>C54+D54</f>
      </c>
      <c s="13">
        <f>'SO 01-17-02'!T7</f>
      </c>
    </row>
    <row r="55" spans="1:6" ht="12.75">
      <c r="A55" s="11" t="s">
        <v>4534</v>
      </c>
      <c s="12" t="s">
        <v>4535</v>
      </c>
      <c s="14">
        <f>'SO 01-17-03'!K8+'SO 01-17-03'!M8</f>
      </c>
      <c s="14">
        <f>C55*0.21</f>
      </c>
      <c s="14">
        <f>C55+D55</f>
      </c>
      <c s="13">
        <f>'SO 01-17-03'!T7</f>
      </c>
    </row>
    <row r="56" spans="1:6" ht="12.75">
      <c r="A56" s="11" t="s">
        <v>4573</v>
      </c>
      <c s="12" t="s">
        <v>4574</v>
      </c>
      <c s="14">
        <f>'SO 01-17-04'!K8+'SO 01-17-04'!M8</f>
      </c>
      <c s="14">
        <f>C56*0.21</f>
      </c>
      <c s="14">
        <f>C56+D56</f>
      </c>
      <c s="13">
        <f>'SO 01-17-04'!T7</f>
      </c>
    </row>
    <row r="57" spans="1:6" ht="12.75">
      <c r="A57" s="11" t="s">
        <v>4608</v>
      </c>
      <c s="12" t="s">
        <v>4609</v>
      </c>
      <c s="14">
        <f>'SO 01-17-05'!K8+'SO 01-17-05'!M8</f>
      </c>
      <c s="14">
        <f>C57*0.21</f>
      </c>
      <c s="14">
        <f>C57+D57</f>
      </c>
      <c s="13">
        <f>'SO 01-17-05'!T7</f>
      </c>
    </row>
    <row r="58" spans="1:6" ht="12.75">
      <c r="A58" s="11" t="s">
        <v>4690</v>
      </c>
      <c s="12" t="s">
        <v>4691</v>
      </c>
      <c s="14">
        <f>'SO 01-17-05.1'!K8+'SO 01-17-05.1'!M8</f>
      </c>
      <c s="14">
        <f>C58*0.21</f>
      </c>
      <c s="14">
        <f>C58+D58</f>
      </c>
      <c s="13">
        <f>'SO 01-17-05.1'!T7</f>
      </c>
    </row>
    <row r="59" spans="1:6" ht="12.75">
      <c r="A59" s="11" t="s">
        <v>4758</v>
      </c>
      <c s="12" t="s">
        <v>4759</v>
      </c>
      <c s="14">
        <f>'SO 90-90'!K8+'SO 90-90'!M8</f>
      </c>
      <c s="14">
        <f>C59*0.21</f>
      </c>
      <c s="14">
        <f>C59+D59</f>
      </c>
      <c s="13">
        <f>'SO 90-90'!T7</f>
      </c>
    </row>
    <row r="60" spans="1:6" ht="12.75">
      <c r="A60" s="11" t="s">
        <v>4796</v>
      </c>
      <c s="12" t="s">
        <v>4797</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2866</v>
      </c>
      <c r="E8" s="30" t="s">
        <v>2865</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2867</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2868</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2871</v>
      </c>
      <c r="E8" s="30" t="s">
        <v>2870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2872</v>
      </c>
      <c s="35" t="s">
        <v>5</v>
      </c>
      <c s="6" t="s">
        <v>2873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2874</v>
      </c>
    </row>
    <row r="18" spans="1:5" ht="51">
      <c r="A18" t="s">
        <v>57</v>
      </c>
      <c r="E18" s="39" t="s">
        <v>2819</v>
      </c>
    </row>
    <row r="19" spans="1:16" ht="12.75">
      <c r="A19" t="s">
        <v>48</v>
      </c>
      <c s="34" t="s">
        <v>25</v>
      </c>
      <c s="34" t="s">
        <v>2875</v>
      </c>
      <c s="35" t="s">
        <v>5</v>
      </c>
      <c s="6" t="s">
        <v>2876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2877</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2868</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2878</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2881</v>
      </c>
      <c r="E8" s="30" t="s">
        <v>2880</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2872</v>
      </c>
      <c s="35" t="s">
        <v>5</v>
      </c>
      <c s="6" t="s">
        <v>2873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2874</v>
      </c>
    </row>
    <row r="13" spans="1:5" ht="51">
      <c r="A13" t="s">
        <v>57</v>
      </c>
      <c r="E13" s="39" t="s">
        <v>2819</v>
      </c>
    </row>
    <row r="14" spans="1:16" ht="12.75">
      <c r="A14" t="s">
        <v>48</v>
      </c>
      <c s="34" t="s">
        <v>26</v>
      </c>
      <c s="34" t="s">
        <v>2875</v>
      </c>
      <c s="35" t="s">
        <v>5</v>
      </c>
      <c s="6" t="s">
        <v>2876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2882</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2883</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2884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2885</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2888</v>
      </c>
      <c r="E8" s="30" t="s">
        <v>2887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2889</v>
      </c>
      <c s="35" t="s">
        <v>5</v>
      </c>
      <c s="6" t="s">
        <v>2890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2891</v>
      </c>
      <c s="35" t="s">
        <v>5</v>
      </c>
      <c s="6" t="s">
        <v>2892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2893</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2894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2895</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2896</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2897</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2898</v>
      </c>
      <c s="35" t="s">
        <v>5</v>
      </c>
      <c s="6" t="s">
        <v>2899</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2900</v>
      </c>
      <c s="35" t="s">
        <v>5</v>
      </c>
      <c s="6" t="s">
        <v>2901</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2902</v>
      </c>
      <c s="35" t="s">
        <v>5</v>
      </c>
      <c s="6" t="s">
        <v>2903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2904</v>
      </c>
    </row>
    <row r="100" spans="1:16" ht="12.75">
      <c r="A100" t="s">
        <v>48</v>
      </c>
      <c s="34" t="s">
        <v>135</v>
      </c>
      <c s="34" t="s">
        <v>2905</v>
      </c>
      <c s="35" t="s">
        <v>5</v>
      </c>
      <c s="6" t="s">
        <v>2906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2907</v>
      </c>
    </row>
    <row r="104" spans="1:16" ht="12.75">
      <c r="A104" t="s">
        <v>48</v>
      </c>
      <c s="34" t="s">
        <v>139</v>
      </c>
      <c s="34" t="s">
        <v>2908</v>
      </c>
      <c s="35" t="s">
        <v>5</v>
      </c>
      <c s="6" t="s">
        <v>2909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2910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2875</v>
      </c>
      <c s="35" t="s">
        <v>5</v>
      </c>
      <c s="6" t="s">
        <v>2876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2911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2912</v>
      </c>
      <c s="35" t="s">
        <v>5</v>
      </c>
      <c s="6" t="s">
        <v>2913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2914</v>
      </c>
      <c s="35" t="s">
        <v>5</v>
      </c>
      <c s="6" t="s">
        <v>2915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2916</v>
      </c>
      <c s="35" t="s">
        <v>5</v>
      </c>
      <c s="6" t="s">
        <v>2917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2918</v>
      </c>
      <c s="35" t="s">
        <v>5</v>
      </c>
      <c s="6" t="s">
        <v>2919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2920</v>
      </c>
      <c s="35" t="s">
        <v>5</v>
      </c>
      <c s="6" t="s">
        <v>2921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2924</v>
      </c>
      <c r="E8" s="30" t="s">
        <v>2923</v>
      </c>
      <c r="J8" s="29">
        <f>0+J9+J18</f>
      </c>
      <c s="29">
        <f>0+K9+K18</f>
      </c>
      <c s="29">
        <f>0+L9+L18</f>
      </c>
      <c s="29">
        <f>0+M9+M18</f>
      </c>
    </row>
    <row r="9" spans="1:13" ht="12.75">
      <c r="A9" t="s">
        <v>45</v>
      </c>
      <c r="C9" s="31" t="s">
        <v>46</v>
      </c>
      <c r="E9" s="33" t="s">
        <v>2925</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2926</v>
      </c>
    </row>
    <row r="13" spans="1:5" ht="102">
      <c r="A13" t="s">
        <v>57</v>
      </c>
      <c r="E13" s="39" t="s">
        <v>1284</v>
      </c>
    </row>
    <row r="14" spans="1:16" ht="25.5">
      <c r="A14" t="s">
        <v>48</v>
      </c>
      <c s="34" t="s">
        <v>26</v>
      </c>
      <c s="34" t="s">
        <v>2927</v>
      </c>
      <c s="35" t="s">
        <v>5</v>
      </c>
      <c s="6" t="s">
        <v>2928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38.25">
      <c r="A17" t="s">
        <v>57</v>
      </c>
      <c r="E17" s="39" t="s">
        <v>633</v>
      </c>
    </row>
    <row r="18" spans="1:13" ht="12.75">
      <c r="A18" t="s">
        <v>45</v>
      </c>
      <c r="C18" s="31" t="s">
        <v>86</v>
      </c>
      <c r="E18" s="33" t="s">
        <v>2930</v>
      </c>
      <c r="J18" s="32">
        <f>0</f>
      </c>
      <c s="32">
        <f>0</f>
      </c>
      <c s="32">
        <f>0+L19+L23+L27+L31+L35+L39+L43+L47</f>
      </c>
      <c s="32">
        <f>0+M19+M23+M27+M31+M35+M39+M43+M47</f>
      </c>
    </row>
    <row r="19" spans="1:16" ht="25.5">
      <c r="A19" t="s">
        <v>48</v>
      </c>
      <c s="34" t="s">
        <v>25</v>
      </c>
      <c s="34" t="s">
        <v>2931</v>
      </c>
      <c s="35" t="s">
        <v>5</v>
      </c>
      <c s="6" t="s">
        <v>2932</v>
      </c>
      <c s="36" t="s">
        <v>52</v>
      </c>
      <c s="37">
        <v>10</v>
      </c>
      <c s="36">
        <v>0</v>
      </c>
      <c s="36">
        <f>ROUND(G19*H19,6)</f>
      </c>
      <c r="L19" s="38">
        <v>0</v>
      </c>
      <c s="32">
        <f>ROUND(ROUND(L19,2)*ROUND(G19,3),2)</f>
      </c>
      <c s="36" t="s">
        <v>53</v>
      </c>
      <c>
        <f>(M19*21)/100</f>
      </c>
      <c t="s">
        <v>26</v>
      </c>
    </row>
    <row r="20" spans="1:5" ht="12.75">
      <c r="A20" s="35" t="s">
        <v>54</v>
      </c>
      <c r="E20" s="39" t="s">
        <v>2933</v>
      </c>
    </row>
    <row r="21" spans="1:5" ht="38.25">
      <c r="A21" s="35" t="s">
        <v>55</v>
      </c>
      <c r="E21" s="40" t="s">
        <v>2934</v>
      </c>
    </row>
    <row r="22" spans="1:5" ht="89.25">
      <c r="A22" t="s">
        <v>57</v>
      </c>
      <c r="E22" s="39" t="s">
        <v>2935</v>
      </c>
    </row>
    <row r="23" spans="1:16" ht="25.5">
      <c r="A23" t="s">
        <v>48</v>
      </c>
      <c s="34" t="s">
        <v>67</v>
      </c>
      <c s="34" t="s">
        <v>2936</v>
      </c>
      <c s="35" t="s">
        <v>5</v>
      </c>
      <c s="6" t="s">
        <v>2937</v>
      </c>
      <c s="36" t="s">
        <v>52</v>
      </c>
      <c s="37">
        <v>8</v>
      </c>
      <c s="36">
        <v>0</v>
      </c>
      <c s="36">
        <f>ROUND(G23*H23,6)</f>
      </c>
      <c r="L23" s="38">
        <v>0</v>
      </c>
      <c s="32">
        <f>ROUND(ROUND(L23,2)*ROUND(G23,3),2)</f>
      </c>
      <c s="36" t="s">
        <v>53</v>
      </c>
      <c>
        <f>(M23*21)/100</f>
      </c>
      <c t="s">
        <v>26</v>
      </c>
    </row>
    <row r="24" spans="1:5" ht="63.75">
      <c r="A24" s="35" t="s">
        <v>54</v>
      </c>
      <c r="E24" s="39" t="s">
        <v>2938</v>
      </c>
    </row>
    <row r="25" spans="1:5" ht="38.25">
      <c r="A25" s="35" t="s">
        <v>55</v>
      </c>
      <c r="E25" s="40" t="s">
        <v>2939</v>
      </c>
    </row>
    <row r="26" spans="1:5" ht="89.25">
      <c r="A26" t="s">
        <v>57</v>
      </c>
      <c r="E26" s="39" t="s">
        <v>2935</v>
      </c>
    </row>
    <row r="27" spans="1:16" ht="12.75">
      <c r="A27" t="s">
        <v>48</v>
      </c>
      <c s="34" t="s">
        <v>71</v>
      </c>
      <c s="34" t="s">
        <v>2940</v>
      </c>
      <c s="35" t="s">
        <v>5</v>
      </c>
      <c s="6" t="s">
        <v>2941</v>
      </c>
      <c s="36" t="s">
        <v>52</v>
      </c>
      <c s="37">
        <v>14</v>
      </c>
      <c s="36">
        <v>0</v>
      </c>
      <c s="36">
        <f>ROUND(G27*H27,6)</f>
      </c>
      <c r="L27" s="38">
        <v>0</v>
      </c>
      <c s="32">
        <f>ROUND(ROUND(L27,2)*ROUND(G27,3),2)</f>
      </c>
      <c s="36" t="s">
        <v>53</v>
      </c>
      <c>
        <f>(M27*21)/100</f>
      </c>
      <c t="s">
        <v>26</v>
      </c>
    </row>
    <row r="28" spans="1:5" ht="12.75">
      <c r="A28" s="35" t="s">
        <v>54</v>
      </c>
      <c r="E28" s="39" t="s">
        <v>2942</v>
      </c>
    </row>
    <row r="29" spans="1:5" ht="38.25">
      <c r="A29" s="35" t="s">
        <v>55</v>
      </c>
      <c r="E29" s="40" t="s">
        <v>2943</v>
      </c>
    </row>
    <row r="30" spans="1:5" ht="89.25">
      <c r="A30" t="s">
        <v>57</v>
      </c>
      <c r="E30" s="39" t="s">
        <v>2935</v>
      </c>
    </row>
    <row r="31" spans="1:16" ht="25.5">
      <c r="A31" t="s">
        <v>48</v>
      </c>
      <c s="34" t="s">
        <v>75</v>
      </c>
      <c s="34" t="s">
        <v>2944</v>
      </c>
      <c s="35" t="s">
        <v>5</v>
      </c>
      <c s="6" t="s">
        <v>2945</v>
      </c>
      <c s="36" t="s">
        <v>52</v>
      </c>
      <c s="37">
        <v>2</v>
      </c>
      <c s="36">
        <v>0</v>
      </c>
      <c s="36">
        <f>ROUND(G31*H31,6)</f>
      </c>
      <c r="L31" s="38">
        <v>0</v>
      </c>
      <c s="32">
        <f>ROUND(ROUND(L31,2)*ROUND(G31,3),2)</f>
      </c>
      <c s="36" t="s">
        <v>53</v>
      </c>
      <c>
        <f>(M31*21)/100</f>
      </c>
      <c t="s">
        <v>26</v>
      </c>
    </row>
    <row r="32" spans="1:5" ht="38.25">
      <c r="A32" s="35" t="s">
        <v>54</v>
      </c>
      <c r="E32" s="39" t="s">
        <v>2946</v>
      </c>
    </row>
    <row r="33" spans="1:5" ht="38.25">
      <c r="A33" s="35" t="s">
        <v>55</v>
      </c>
      <c r="E33" s="40" t="s">
        <v>2947</v>
      </c>
    </row>
    <row r="34" spans="1:5" ht="89.25">
      <c r="A34" t="s">
        <v>57</v>
      </c>
      <c r="E34" s="39" t="s">
        <v>2935</v>
      </c>
    </row>
    <row r="35" spans="1:16" ht="25.5">
      <c r="A35" t="s">
        <v>48</v>
      </c>
      <c s="34" t="s">
        <v>46</v>
      </c>
      <c s="34" t="s">
        <v>2948</v>
      </c>
      <c s="35" t="s">
        <v>5</v>
      </c>
      <c s="6" t="s">
        <v>2949</v>
      </c>
      <c s="36" t="s">
        <v>52</v>
      </c>
      <c s="37">
        <v>7</v>
      </c>
      <c s="36">
        <v>0</v>
      </c>
      <c s="36">
        <f>ROUND(G35*H35,6)</f>
      </c>
      <c r="L35" s="38">
        <v>0</v>
      </c>
      <c s="32">
        <f>ROUND(ROUND(L35,2)*ROUND(G35,3),2)</f>
      </c>
      <c s="36" t="s">
        <v>53</v>
      </c>
      <c>
        <f>(M35*21)/100</f>
      </c>
      <c t="s">
        <v>26</v>
      </c>
    </row>
    <row r="36" spans="1:5" ht="38.25">
      <c r="A36" s="35" t="s">
        <v>54</v>
      </c>
      <c r="E36" s="39" t="s">
        <v>2950</v>
      </c>
    </row>
    <row r="37" spans="1:5" ht="38.25">
      <c r="A37" s="35" t="s">
        <v>55</v>
      </c>
      <c r="E37" s="40" t="s">
        <v>2951</v>
      </c>
    </row>
    <row r="38" spans="1:5" ht="89.25">
      <c r="A38" t="s">
        <v>57</v>
      </c>
      <c r="E38" s="39" t="s">
        <v>2935</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2952</v>
      </c>
    </row>
    <row r="42" spans="1:5" ht="51">
      <c r="A42" t="s">
        <v>57</v>
      </c>
      <c r="E42" s="39" t="s">
        <v>2953</v>
      </c>
    </row>
    <row r="43" spans="1:16" ht="12.75">
      <c r="A43" t="s">
        <v>48</v>
      </c>
      <c s="34" t="s">
        <v>86</v>
      </c>
      <c s="34" t="s">
        <v>2954</v>
      </c>
      <c s="35" t="s">
        <v>5</v>
      </c>
      <c s="6" t="s">
        <v>2955</v>
      </c>
      <c s="36" t="s">
        <v>52</v>
      </c>
      <c s="37">
        <v>8</v>
      </c>
      <c s="36">
        <v>0</v>
      </c>
      <c s="36">
        <f>ROUND(G43*H43,6)</f>
      </c>
      <c r="L43" s="38">
        <v>0</v>
      </c>
      <c s="32">
        <f>ROUND(ROUND(L43,2)*ROUND(G43,3),2)</f>
      </c>
      <c s="36" t="s">
        <v>53</v>
      </c>
      <c>
        <f>(M43*21)/100</f>
      </c>
      <c t="s">
        <v>26</v>
      </c>
    </row>
    <row r="44" spans="1:5" ht="38.25">
      <c r="A44" s="35" t="s">
        <v>54</v>
      </c>
      <c r="E44" s="39" t="s">
        <v>2956</v>
      </c>
    </row>
    <row r="45" spans="1:5" ht="38.25">
      <c r="A45" s="35" t="s">
        <v>55</v>
      </c>
      <c r="E45" s="40" t="s">
        <v>2957</v>
      </c>
    </row>
    <row r="46" spans="1:5" ht="63.75">
      <c r="A46" t="s">
        <v>57</v>
      </c>
      <c r="E46" s="39" t="s">
        <v>2958</v>
      </c>
    </row>
    <row r="47" spans="1:16" ht="12.75">
      <c r="A47" t="s">
        <v>48</v>
      </c>
      <c s="34" t="s">
        <v>90</v>
      </c>
      <c s="34" t="s">
        <v>2959</v>
      </c>
      <c s="35" t="s">
        <v>5</v>
      </c>
      <c s="6" t="s">
        <v>2960</v>
      </c>
      <c s="36" t="s">
        <v>52</v>
      </c>
      <c s="37">
        <v>10</v>
      </c>
      <c s="36">
        <v>0</v>
      </c>
      <c s="36">
        <f>ROUND(G47*H47,6)</f>
      </c>
      <c r="L47" s="38">
        <v>0</v>
      </c>
      <c s="32">
        <f>ROUND(ROUND(L47,2)*ROUND(G47,3),2)</f>
      </c>
      <c s="36" t="s">
        <v>53</v>
      </c>
      <c>
        <f>(M47*21)/100</f>
      </c>
      <c t="s">
        <v>26</v>
      </c>
    </row>
    <row r="48" spans="1:5" ht="12.75">
      <c r="A48" s="35" t="s">
        <v>54</v>
      </c>
      <c r="E48" s="39" t="s">
        <v>2961</v>
      </c>
    </row>
    <row r="49" spans="1:5" ht="38.25">
      <c r="A49" s="35" t="s">
        <v>55</v>
      </c>
      <c r="E49" s="40" t="s">
        <v>2934</v>
      </c>
    </row>
    <row r="50" spans="1:5" ht="89.25">
      <c r="A50" t="s">
        <v>57</v>
      </c>
      <c r="E50" s="39" t="s">
        <v>2935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2964</v>
      </c>
      <c r="E8" s="30" t="s">
        <v>2963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2965</v>
      </c>
      <c s="35" t="s">
        <v>5</v>
      </c>
      <c s="6" t="s">
        <v>2414</v>
      </c>
      <c s="36" t="s">
        <v>309</v>
      </c>
      <c s="37">
        <v>1.02</v>
      </c>
      <c s="36">
        <v>0</v>
      </c>
      <c s="36">
        <f>ROUND(G10*H10,6)</f>
      </c>
      <c r="L10" s="38">
        <v>0</v>
      </c>
      <c s="32">
        <f>ROUND(ROUND(L10,2)*ROUND(G10,3),2)</f>
      </c>
      <c s="36" t="s">
        <v>53</v>
      </c>
      <c>
        <f>(M10*21)/100</f>
      </c>
      <c t="s">
        <v>26</v>
      </c>
    </row>
    <row r="11" spans="1:5" ht="38.25">
      <c r="A11" s="35" t="s">
        <v>54</v>
      </c>
      <c r="E11" s="39" t="s">
        <v>2966</v>
      </c>
    </row>
    <row r="12" spans="1:5" ht="12.75">
      <c r="A12" s="35" t="s">
        <v>55</v>
      </c>
      <c r="E12" s="40" t="s">
        <v>2967</v>
      </c>
    </row>
    <row r="13" spans="1:5" ht="153">
      <c r="A13" t="s">
        <v>57</v>
      </c>
      <c r="E13" s="39" t="s">
        <v>316</v>
      </c>
    </row>
    <row r="14" spans="1:16" ht="38.25">
      <c r="A14" t="s">
        <v>48</v>
      </c>
      <c s="34" t="s">
        <v>26</v>
      </c>
      <c s="34" t="s">
        <v>2968</v>
      </c>
      <c s="35" t="s">
        <v>5</v>
      </c>
      <c s="6" t="s">
        <v>2585</v>
      </c>
      <c s="36" t="s">
        <v>309</v>
      </c>
      <c s="37">
        <v>32.85</v>
      </c>
      <c s="36">
        <v>0</v>
      </c>
      <c s="36">
        <f>ROUND(G14*H14,6)</f>
      </c>
      <c r="L14" s="38">
        <v>0</v>
      </c>
      <c s="32">
        <f>ROUND(ROUND(L14,2)*ROUND(G14,3),2)</f>
      </c>
      <c s="36" t="s">
        <v>53</v>
      </c>
      <c>
        <f>(M14*21)/100</f>
      </c>
      <c t="s">
        <v>26</v>
      </c>
    </row>
    <row r="15" spans="1:5" ht="38.25">
      <c r="A15" s="35" t="s">
        <v>54</v>
      </c>
      <c r="E15" s="39" t="s">
        <v>2969</v>
      </c>
    </row>
    <row r="16" spans="1:5" ht="12.75">
      <c r="A16" s="35" t="s">
        <v>55</v>
      </c>
      <c r="E16" s="40" t="s">
        <v>2967</v>
      </c>
    </row>
    <row r="17" spans="1:5" ht="153">
      <c r="A17" t="s">
        <v>57</v>
      </c>
      <c r="E17" s="39" t="s">
        <v>316</v>
      </c>
    </row>
    <row r="18" spans="1:16" ht="38.25">
      <c r="A18" t="s">
        <v>48</v>
      </c>
      <c s="34" t="s">
        <v>25</v>
      </c>
      <c s="34" t="s">
        <v>2970</v>
      </c>
      <c s="35" t="s">
        <v>5</v>
      </c>
      <c s="6" t="s">
        <v>2971</v>
      </c>
      <c s="36" t="s">
        <v>309</v>
      </c>
      <c s="37">
        <v>0.3</v>
      </c>
      <c s="36">
        <v>0</v>
      </c>
      <c s="36">
        <f>ROUND(G18*H18,6)</f>
      </c>
      <c r="L18" s="38">
        <v>0</v>
      </c>
      <c s="32">
        <f>ROUND(ROUND(L18,2)*ROUND(G18,3),2)</f>
      </c>
      <c s="36" t="s">
        <v>53</v>
      </c>
      <c>
        <f>(M18*21)/100</f>
      </c>
      <c t="s">
        <v>26</v>
      </c>
    </row>
    <row r="19" spans="1:5" ht="38.25">
      <c r="A19" s="35" t="s">
        <v>54</v>
      </c>
      <c r="E19" s="39" t="s">
        <v>2972</v>
      </c>
    </row>
    <row r="20" spans="1:5" ht="12.75">
      <c r="A20" s="35" t="s">
        <v>55</v>
      </c>
      <c r="E20" s="40" t="s">
        <v>2967</v>
      </c>
    </row>
    <row r="21" spans="1:5" ht="153">
      <c r="A21" t="s">
        <v>57</v>
      </c>
      <c r="E21" s="39" t="s">
        <v>316</v>
      </c>
    </row>
    <row r="22" spans="1:16" ht="38.25">
      <c r="A22" t="s">
        <v>48</v>
      </c>
      <c s="34" t="s">
        <v>67</v>
      </c>
      <c s="34" t="s">
        <v>2973</v>
      </c>
      <c s="35" t="s">
        <v>5</v>
      </c>
      <c s="6" t="s">
        <v>2974</v>
      </c>
      <c s="36" t="s">
        <v>309</v>
      </c>
      <c s="37">
        <v>0.5</v>
      </c>
      <c s="36">
        <v>0</v>
      </c>
      <c s="36">
        <f>ROUND(G22*H22,6)</f>
      </c>
      <c r="L22" s="38">
        <v>0</v>
      </c>
      <c s="32">
        <f>ROUND(ROUND(L22,2)*ROUND(G22,3),2)</f>
      </c>
      <c s="36" t="s">
        <v>53</v>
      </c>
      <c>
        <f>(M22*21)/100</f>
      </c>
      <c t="s">
        <v>26</v>
      </c>
    </row>
    <row r="23" spans="1:5" ht="38.25">
      <c r="A23" s="35" t="s">
        <v>54</v>
      </c>
      <c r="E23" s="39" t="s">
        <v>2975</v>
      </c>
    </row>
    <row r="24" spans="1:5" ht="12.75">
      <c r="A24" s="35" t="s">
        <v>55</v>
      </c>
      <c r="E24" s="40" t="s">
        <v>2967</v>
      </c>
    </row>
    <row r="25" spans="1:5" ht="153">
      <c r="A25" t="s">
        <v>57</v>
      </c>
      <c r="E25" s="39" t="s">
        <v>316</v>
      </c>
    </row>
    <row r="26" spans="1:13" ht="12.75">
      <c r="A26" t="s">
        <v>45</v>
      </c>
      <c r="C26" s="31" t="s">
        <v>25</v>
      </c>
      <c r="E26" s="33" t="s">
        <v>2976</v>
      </c>
      <c r="J26" s="32">
        <f>0</f>
      </c>
      <c s="32">
        <f>0</f>
      </c>
      <c s="32">
        <f>0+L27+L31+L35+L39+L43+L47+L51</f>
      </c>
      <c s="32">
        <f>0+M27+M31+M35+M39+M43+M47+M51</f>
      </c>
    </row>
    <row r="27" spans="1:16" ht="12.75">
      <c r="A27" t="s">
        <v>48</v>
      </c>
      <c s="34" t="s">
        <v>71</v>
      </c>
      <c s="34" t="s">
        <v>2977</v>
      </c>
      <c s="35" t="s">
        <v>5</v>
      </c>
      <c s="6" t="s">
        <v>2978</v>
      </c>
      <c s="36" t="s">
        <v>65</v>
      </c>
      <c s="37">
        <v>9.43</v>
      </c>
      <c s="36">
        <v>0</v>
      </c>
      <c s="36">
        <f>ROUND(G27*H27,6)</f>
      </c>
      <c r="L27" s="38">
        <v>0</v>
      </c>
      <c s="32">
        <f>ROUND(ROUND(L27,2)*ROUND(G27,3),2)</f>
      </c>
      <c s="36" t="s">
        <v>53</v>
      </c>
      <c>
        <f>(M27*21)/100</f>
      </c>
      <c t="s">
        <v>26</v>
      </c>
    </row>
    <row r="28" spans="1:5" ht="25.5">
      <c r="A28" s="35" t="s">
        <v>54</v>
      </c>
      <c r="E28" s="39" t="s">
        <v>2979</v>
      </c>
    </row>
    <row r="29" spans="1:5" ht="38.25">
      <c r="A29" s="35" t="s">
        <v>55</v>
      </c>
      <c r="E29" s="40" t="s">
        <v>2980</v>
      </c>
    </row>
    <row r="30" spans="1:5" ht="369.75">
      <c r="A30" t="s">
        <v>57</v>
      </c>
      <c r="E30" s="39" t="s">
        <v>2981</v>
      </c>
    </row>
    <row r="31" spans="1:16" ht="12.75">
      <c r="A31" t="s">
        <v>48</v>
      </c>
      <c s="34" t="s">
        <v>75</v>
      </c>
      <c s="34" t="s">
        <v>2982</v>
      </c>
      <c s="35" t="s">
        <v>5</v>
      </c>
      <c s="6" t="s">
        <v>2983</v>
      </c>
      <c s="36" t="s">
        <v>101</v>
      </c>
      <c s="37">
        <v>5</v>
      </c>
      <c s="36">
        <v>0</v>
      </c>
      <c s="36">
        <f>ROUND(G31*H31,6)</f>
      </c>
      <c r="L31" s="38">
        <v>0</v>
      </c>
      <c s="32">
        <f>ROUND(ROUND(L31,2)*ROUND(G31,3),2)</f>
      </c>
      <c s="36" t="s">
        <v>53</v>
      </c>
      <c>
        <f>(M31*21)/100</f>
      </c>
      <c t="s">
        <v>26</v>
      </c>
    </row>
    <row r="32" spans="1:5" ht="12.75">
      <c r="A32" s="35" t="s">
        <v>54</v>
      </c>
      <c r="E32" s="39" t="s">
        <v>2984</v>
      </c>
    </row>
    <row r="33" spans="1:5" ht="12.75">
      <c r="A33" s="35" t="s">
        <v>55</v>
      </c>
      <c r="E33" s="40" t="s">
        <v>2985</v>
      </c>
    </row>
    <row r="34" spans="1:5" ht="38.25">
      <c r="A34" t="s">
        <v>57</v>
      </c>
      <c r="E34" s="39" t="s">
        <v>2986</v>
      </c>
    </row>
    <row r="35" spans="1:16" ht="25.5">
      <c r="A35" t="s">
        <v>48</v>
      </c>
      <c s="34" t="s">
        <v>46</v>
      </c>
      <c s="34" t="s">
        <v>2987</v>
      </c>
      <c s="35" t="s">
        <v>5</v>
      </c>
      <c s="6" t="s">
        <v>2988</v>
      </c>
      <c s="36" t="s">
        <v>52</v>
      </c>
      <c s="37">
        <v>2</v>
      </c>
      <c s="36">
        <v>0</v>
      </c>
      <c s="36">
        <f>ROUND(G35*H35,6)</f>
      </c>
      <c r="L35" s="38">
        <v>0</v>
      </c>
      <c s="32">
        <f>ROUND(ROUND(L35,2)*ROUND(G35,3),2)</f>
      </c>
      <c s="36" t="s">
        <v>53</v>
      </c>
      <c>
        <f>(M35*21)/100</f>
      </c>
      <c t="s">
        <v>26</v>
      </c>
    </row>
    <row r="36" spans="1:5" ht="12.75">
      <c r="A36" s="35" t="s">
        <v>54</v>
      </c>
      <c r="E36" s="39" t="s">
        <v>2989</v>
      </c>
    </row>
    <row r="37" spans="1:5" ht="12.75">
      <c r="A37" s="35" t="s">
        <v>55</v>
      </c>
      <c r="E37" s="40" t="s">
        <v>2990</v>
      </c>
    </row>
    <row r="38" spans="1:5" ht="38.25">
      <c r="A38" t="s">
        <v>57</v>
      </c>
      <c r="E38" s="39" t="s">
        <v>2986</v>
      </c>
    </row>
    <row r="39" spans="1:16" ht="12.75">
      <c r="A39" t="s">
        <v>48</v>
      </c>
      <c s="34" t="s">
        <v>82</v>
      </c>
      <c s="34" t="s">
        <v>2991</v>
      </c>
      <c s="35" t="s">
        <v>5</v>
      </c>
      <c s="6" t="s">
        <v>2992</v>
      </c>
      <c s="36" t="s">
        <v>52</v>
      </c>
      <c s="37">
        <v>2</v>
      </c>
      <c s="36">
        <v>0</v>
      </c>
      <c s="36">
        <f>ROUND(G39*H39,6)</f>
      </c>
      <c r="L39" s="38">
        <v>0</v>
      </c>
      <c s="32">
        <f>ROUND(ROUND(L39,2)*ROUND(G39,3),2)</f>
      </c>
      <c s="36" t="s">
        <v>53</v>
      </c>
      <c>
        <f>(M39*21)/100</f>
      </c>
      <c t="s">
        <v>26</v>
      </c>
    </row>
    <row r="40" spans="1:5" ht="12.75">
      <c r="A40" s="35" t="s">
        <v>54</v>
      </c>
      <c r="E40" s="39" t="s">
        <v>2993</v>
      </c>
    </row>
    <row r="41" spans="1:5" ht="12.75">
      <c r="A41" s="35" t="s">
        <v>55</v>
      </c>
      <c r="E41" s="40" t="s">
        <v>2990</v>
      </c>
    </row>
    <row r="42" spans="1:5" ht="38.25">
      <c r="A42" t="s">
        <v>57</v>
      </c>
      <c r="E42" s="39" t="s">
        <v>2986</v>
      </c>
    </row>
    <row r="43" spans="1:16" ht="12.75">
      <c r="A43" t="s">
        <v>48</v>
      </c>
      <c s="34" t="s">
        <v>86</v>
      </c>
      <c s="34" t="s">
        <v>2994</v>
      </c>
      <c s="35" t="s">
        <v>5</v>
      </c>
      <c s="6" t="s">
        <v>2995</v>
      </c>
      <c s="36" t="s">
        <v>52</v>
      </c>
      <c s="37">
        <v>2</v>
      </c>
      <c s="36">
        <v>0</v>
      </c>
      <c s="36">
        <f>ROUND(G43*H43,6)</f>
      </c>
      <c r="L43" s="38">
        <v>0</v>
      </c>
      <c s="32">
        <f>ROUND(ROUND(L43,2)*ROUND(G43,3),2)</f>
      </c>
      <c s="36" t="s">
        <v>53</v>
      </c>
      <c>
        <f>(M43*21)/100</f>
      </c>
      <c t="s">
        <v>26</v>
      </c>
    </row>
    <row r="44" spans="1:5" ht="12.75">
      <c r="A44" s="35" t="s">
        <v>54</v>
      </c>
      <c r="E44" s="39" t="s">
        <v>2996</v>
      </c>
    </row>
    <row r="45" spans="1:5" ht="12.75">
      <c r="A45" s="35" t="s">
        <v>55</v>
      </c>
      <c r="E45" s="40" t="s">
        <v>2990</v>
      </c>
    </row>
    <row r="46" spans="1:5" ht="38.25">
      <c r="A46" t="s">
        <v>57</v>
      </c>
      <c r="E46" s="39" t="s">
        <v>2986</v>
      </c>
    </row>
    <row r="47" spans="1:16" ht="12.75">
      <c r="A47" t="s">
        <v>48</v>
      </c>
      <c s="34" t="s">
        <v>90</v>
      </c>
      <c s="34" t="s">
        <v>2997</v>
      </c>
      <c s="35" t="s">
        <v>5</v>
      </c>
      <c s="6" t="s">
        <v>2998</v>
      </c>
      <c s="36" t="s">
        <v>52</v>
      </c>
      <c s="37">
        <v>2</v>
      </c>
      <c s="36">
        <v>0</v>
      </c>
      <c s="36">
        <f>ROUND(G47*H47,6)</f>
      </c>
      <c r="L47" s="38">
        <v>0</v>
      </c>
      <c s="32">
        <f>ROUND(ROUND(L47,2)*ROUND(G47,3),2)</f>
      </c>
      <c s="36" t="s">
        <v>53</v>
      </c>
      <c>
        <f>(M47*21)/100</f>
      </c>
      <c t="s">
        <v>26</v>
      </c>
    </row>
    <row r="48" spans="1:5" ht="12.75">
      <c r="A48" s="35" t="s">
        <v>54</v>
      </c>
      <c r="E48" s="39" t="s">
        <v>2996</v>
      </c>
    </row>
    <row r="49" spans="1:5" ht="12.75">
      <c r="A49" s="35" t="s">
        <v>55</v>
      </c>
      <c r="E49" s="40" t="s">
        <v>2990</v>
      </c>
    </row>
    <row r="50" spans="1:5" ht="38.25">
      <c r="A50" t="s">
        <v>57</v>
      </c>
      <c r="E50" s="39" t="s">
        <v>2986</v>
      </c>
    </row>
    <row r="51" spans="1:16" ht="12.75">
      <c r="A51" t="s">
        <v>48</v>
      </c>
      <c s="34" t="s">
        <v>94</v>
      </c>
      <c s="34" t="s">
        <v>2999</v>
      </c>
      <c s="35" t="s">
        <v>5</v>
      </c>
      <c s="6" t="s">
        <v>3000</v>
      </c>
      <c s="36" t="s">
        <v>52</v>
      </c>
      <c s="37">
        <v>2</v>
      </c>
      <c s="36">
        <v>0</v>
      </c>
      <c s="36">
        <f>ROUND(G51*H51,6)</f>
      </c>
      <c r="L51" s="38">
        <v>0</v>
      </c>
      <c s="32">
        <f>ROUND(ROUND(L51,2)*ROUND(G51,3),2)</f>
      </c>
      <c s="36" t="s">
        <v>53</v>
      </c>
      <c>
        <f>(M51*21)/100</f>
      </c>
      <c t="s">
        <v>26</v>
      </c>
    </row>
    <row r="52" spans="1:5" ht="12.75">
      <c r="A52" s="35" t="s">
        <v>54</v>
      </c>
      <c r="E52" s="39" t="s">
        <v>2996</v>
      </c>
    </row>
    <row r="53" spans="1:5" ht="12.75">
      <c r="A53" s="35" t="s">
        <v>55</v>
      </c>
      <c r="E53" s="40" t="s">
        <v>2990</v>
      </c>
    </row>
    <row r="54" spans="1:5" ht="38.25">
      <c r="A54" t="s">
        <v>57</v>
      </c>
      <c r="E54" s="39" t="s">
        <v>2986</v>
      </c>
    </row>
    <row r="55" spans="1:13" ht="12.75">
      <c r="A55" t="s">
        <v>45</v>
      </c>
      <c r="C55" s="31" t="s">
        <v>67</v>
      </c>
      <c r="E55" s="33" t="s">
        <v>3001</v>
      </c>
      <c r="J55" s="32">
        <f>0</f>
      </c>
      <c s="32">
        <f>0</f>
      </c>
      <c s="32">
        <f>0+L56+L60</f>
      </c>
      <c s="32">
        <f>0+M56+M60</f>
      </c>
    </row>
    <row r="56" spans="1:16" ht="12.75">
      <c r="A56" t="s">
        <v>48</v>
      </c>
      <c s="34" t="s">
        <v>98</v>
      </c>
      <c s="34" t="s">
        <v>3002</v>
      </c>
      <c s="35" t="s">
        <v>5</v>
      </c>
      <c s="6" t="s">
        <v>3003</v>
      </c>
      <c s="36" t="s">
        <v>65</v>
      </c>
      <c s="37">
        <v>0.4</v>
      </c>
      <c s="36">
        <v>0</v>
      </c>
      <c s="36">
        <f>ROUND(G56*H56,6)</f>
      </c>
      <c r="L56" s="38">
        <v>0</v>
      </c>
      <c s="32">
        <f>ROUND(ROUND(L56,2)*ROUND(G56,3),2)</f>
      </c>
      <c s="36" t="s">
        <v>53</v>
      </c>
      <c>
        <f>(M56*21)/100</f>
      </c>
      <c t="s">
        <v>26</v>
      </c>
    </row>
    <row r="57" spans="1:5" ht="12.75">
      <c r="A57" s="35" t="s">
        <v>54</v>
      </c>
      <c r="E57" s="39" t="s">
        <v>3004</v>
      </c>
    </row>
    <row r="58" spans="1:5" ht="12.75">
      <c r="A58" s="35" t="s">
        <v>55</v>
      </c>
      <c r="E58" s="40" t="s">
        <v>3005</v>
      </c>
    </row>
    <row r="59" spans="1:5" ht="369.75">
      <c r="A59" t="s">
        <v>57</v>
      </c>
      <c r="E59" s="39" t="s">
        <v>3006</v>
      </c>
    </row>
    <row r="60" spans="1:16" ht="12.75">
      <c r="A60" t="s">
        <v>48</v>
      </c>
      <c s="34" t="s">
        <v>103</v>
      </c>
      <c s="34" t="s">
        <v>3007</v>
      </c>
      <c s="35" t="s">
        <v>5</v>
      </c>
      <c s="6" t="s">
        <v>3008</v>
      </c>
      <c s="36" t="s">
        <v>101</v>
      </c>
      <c s="37">
        <v>40</v>
      </c>
      <c s="36">
        <v>0</v>
      </c>
      <c s="36">
        <f>ROUND(G60*H60,6)</f>
      </c>
      <c r="L60" s="38">
        <v>0</v>
      </c>
      <c s="32">
        <f>ROUND(ROUND(L60,2)*ROUND(G60,3),2)</f>
      </c>
      <c s="36" t="s">
        <v>53</v>
      </c>
      <c>
        <f>(M60*21)/100</f>
      </c>
      <c t="s">
        <v>26</v>
      </c>
    </row>
    <row r="61" spans="1:5" ht="25.5">
      <c r="A61" s="35" t="s">
        <v>54</v>
      </c>
      <c r="E61" s="39" t="s">
        <v>3009</v>
      </c>
    </row>
    <row r="62" spans="1:5" ht="12.75">
      <c r="A62" s="35" t="s">
        <v>55</v>
      </c>
      <c r="E62" s="40" t="s">
        <v>3010</v>
      </c>
    </row>
    <row r="63" spans="1:5" ht="38.25">
      <c r="A63" t="s">
        <v>57</v>
      </c>
      <c r="E63" s="39" t="s">
        <v>2986</v>
      </c>
    </row>
    <row r="64" spans="1:13" ht="12.75">
      <c r="A64" t="s">
        <v>45</v>
      </c>
      <c r="C64" s="31" t="s">
        <v>75</v>
      </c>
      <c r="E64" s="33" t="s">
        <v>3011</v>
      </c>
      <c r="J64" s="32">
        <f>0</f>
      </c>
      <c s="32">
        <f>0</f>
      </c>
      <c s="32">
        <f>0+L65+L69+L73+L77+L81</f>
      </c>
      <c s="32">
        <f>0+M65+M69+M73+M77+M81</f>
      </c>
    </row>
    <row r="65" spans="1:16" ht="12.75">
      <c r="A65" t="s">
        <v>48</v>
      </c>
      <c s="34" t="s">
        <v>106</v>
      </c>
      <c s="34" t="s">
        <v>3012</v>
      </c>
      <c s="35" t="s">
        <v>5</v>
      </c>
      <c s="6" t="s">
        <v>3013</v>
      </c>
      <c s="36" t="s">
        <v>61</v>
      </c>
      <c s="37">
        <v>180</v>
      </c>
      <c s="36">
        <v>0</v>
      </c>
      <c s="36">
        <f>ROUND(G65*H65,6)</f>
      </c>
      <c r="L65" s="38">
        <v>0</v>
      </c>
      <c s="32">
        <f>ROUND(ROUND(L65,2)*ROUND(G65,3),2)</f>
      </c>
      <c s="36" t="s">
        <v>53</v>
      </c>
      <c>
        <f>(M65*21)/100</f>
      </c>
      <c t="s">
        <v>26</v>
      </c>
    </row>
    <row r="66" spans="1:5" ht="12.75">
      <c r="A66" s="35" t="s">
        <v>54</v>
      </c>
      <c r="E66" s="39" t="s">
        <v>3014</v>
      </c>
    </row>
    <row r="67" spans="1:5" ht="25.5">
      <c r="A67" s="35" t="s">
        <v>55</v>
      </c>
      <c r="E67" s="40" t="s">
        <v>3015</v>
      </c>
    </row>
    <row r="68" spans="1:5" ht="127.5">
      <c r="A68" t="s">
        <v>57</v>
      </c>
      <c r="E68" s="39" t="s">
        <v>3016</v>
      </c>
    </row>
    <row r="69" spans="1:16" ht="12.75">
      <c r="A69" t="s">
        <v>48</v>
      </c>
      <c s="34" t="s">
        <v>109</v>
      </c>
      <c s="34" t="s">
        <v>3017</v>
      </c>
      <c s="35" t="s">
        <v>5</v>
      </c>
      <c s="6" t="s">
        <v>3018</v>
      </c>
      <c s="36" t="s">
        <v>61</v>
      </c>
      <c s="37">
        <v>17.5</v>
      </c>
      <c s="36">
        <v>0</v>
      </c>
      <c s="36">
        <f>ROUND(G69*H69,6)</f>
      </c>
      <c r="L69" s="38">
        <v>0</v>
      </c>
      <c s="32">
        <f>ROUND(ROUND(L69,2)*ROUND(G69,3),2)</f>
      </c>
      <c s="36" t="s">
        <v>53</v>
      </c>
      <c>
        <f>(M69*21)/100</f>
      </c>
      <c t="s">
        <v>26</v>
      </c>
    </row>
    <row r="70" spans="1:5" ht="12.75">
      <c r="A70" s="35" t="s">
        <v>54</v>
      </c>
      <c r="E70" s="39" t="s">
        <v>3019</v>
      </c>
    </row>
    <row r="71" spans="1:5" ht="12.75">
      <c r="A71" s="35" t="s">
        <v>55</v>
      </c>
      <c r="E71" s="40" t="s">
        <v>3020</v>
      </c>
    </row>
    <row r="72" spans="1:5" ht="38.25">
      <c r="A72" t="s">
        <v>57</v>
      </c>
      <c r="E72" s="39" t="s">
        <v>3021</v>
      </c>
    </row>
    <row r="73" spans="1:16" ht="12.75">
      <c r="A73" t="s">
        <v>48</v>
      </c>
      <c s="34" t="s">
        <v>112</v>
      </c>
      <c s="34" t="s">
        <v>3022</v>
      </c>
      <c s="35" t="s">
        <v>5</v>
      </c>
      <c s="6" t="s">
        <v>3023</v>
      </c>
      <c s="36" t="s">
        <v>65</v>
      </c>
      <c s="37">
        <v>5.364</v>
      </c>
      <c s="36">
        <v>0</v>
      </c>
      <c s="36">
        <f>ROUND(G73*H73,6)</f>
      </c>
      <c r="L73" s="38">
        <v>0</v>
      </c>
      <c s="32">
        <f>ROUND(ROUND(L73,2)*ROUND(G73,3),2)</f>
      </c>
      <c s="36" t="s">
        <v>53</v>
      </c>
      <c>
        <f>(M73*21)/100</f>
      </c>
      <c t="s">
        <v>26</v>
      </c>
    </row>
    <row r="74" spans="1:5" ht="12.75">
      <c r="A74" s="35" t="s">
        <v>54</v>
      </c>
      <c r="E74" s="39" t="s">
        <v>3024</v>
      </c>
    </row>
    <row r="75" spans="1:5" ht="12.75">
      <c r="A75" s="35" t="s">
        <v>55</v>
      </c>
      <c r="E75" s="40" t="s">
        <v>3025</v>
      </c>
    </row>
    <row r="76" spans="1:5" ht="409.5">
      <c r="A76" t="s">
        <v>57</v>
      </c>
      <c r="E76" s="39" t="s">
        <v>3026</v>
      </c>
    </row>
    <row r="77" spans="1:16" ht="12.75">
      <c r="A77" t="s">
        <v>48</v>
      </c>
      <c s="34" t="s">
        <v>115</v>
      </c>
      <c s="34" t="s">
        <v>3027</v>
      </c>
      <c s="35" t="s">
        <v>5</v>
      </c>
      <c s="6" t="s">
        <v>3028</v>
      </c>
      <c s="36" t="s">
        <v>61</v>
      </c>
      <c s="37">
        <v>8.6</v>
      </c>
      <c s="36">
        <v>0</v>
      </c>
      <c s="36">
        <f>ROUND(G77*H77,6)</f>
      </c>
      <c r="L77" s="38">
        <v>0</v>
      </c>
      <c s="32">
        <f>ROUND(ROUND(L77,2)*ROUND(G77,3),2)</f>
      </c>
      <c s="36" t="s">
        <v>53</v>
      </c>
      <c>
        <f>(M77*21)/100</f>
      </c>
      <c t="s">
        <v>26</v>
      </c>
    </row>
    <row r="78" spans="1:5" ht="12.75">
      <c r="A78" s="35" t="s">
        <v>54</v>
      </c>
      <c r="E78" s="39" t="s">
        <v>3029</v>
      </c>
    </row>
    <row r="79" spans="1:5" ht="12.75">
      <c r="A79" s="35" t="s">
        <v>55</v>
      </c>
      <c r="E79" s="40" t="s">
        <v>3030</v>
      </c>
    </row>
    <row r="80" spans="1:5" ht="76.5">
      <c r="A80" t="s">
        <v>57</v>
      </c>
      <c r="E80" s="39" t="s">
        <v>3031</v>
      </c>
    </row>
    <row r="81" spans="1:16" ht="12.75">
      <c r="A81" t="s">
        <v>48</v>
      </c>
      <c s="34" t="s">
        <v>119</v>
      </c>
      <c s="34" t="s">
        <v>3032</v>
      </c>
      <c s="35" t="s">
        <v>5</v>
      </c>
      <c s="6" t="s">
        <v>3033</v>
      </c>
      <c s="36" t="s">
        <v>61</v>
      </c>
      <c s="37">
        <v>8.61</v>
      </c>
      <c s="36">
        <v>0</v>
      </c>
      <c s="36">
        <f>ROUND(G81*H81,6)</f>
      </c>
      <c r="L81" s="38">
        <v>0</v>
      </c>
      <c s="32">
        <f>ROUND(ROUND(L81,2)*ROUND(G81,3),2)</f>
      </c>
      <c s="36" t="s">
        <v>53</v>
      </c>
      <c>
        <f>(M81*21)/100</f>
      </c>
      <c t="s">
        <v>26</v>
      </c>
    </row>
    <row r="82" spans="1:5" ht="12.75">
      <c r="A82" s="35" t="s">
        <v>54</v>
      </c>
      <c r="E82" s="39" t="s">
        <v>3034</v>
      </c>
    </row>
    <row r="83" spans="1:5" ht="12.75">
      <c r="A83" s="35" t="s">
        <v>55</v>
      </c>
      <c r="E83" s="40" t="s">
        <v>3035</v>
      </c>
    </row>
    <row r="84" spans="1:5" ht="38.25">
      <c r="A84" t="s">
        <v>57</v>
      </c>
      <c r="E84" s="39" t="s">
        <v>2986</v>
      </c>
    </row>
    <row r="85" spans="1:13" ht="12.75">
      <c r="A85" t="s">
        <v>45</v>
      </c>
      <c r="C85" s="31" t="s">
        <v>46</v>
      </c>
      <c r="E85" s="33" t="s">
        <v>3036</v>
      </c>
      <c r="J85" s="32">
        <f>0</f>
      </c>
      <c s="32">
        <f>0</f>
      </c>
      <c s="32">
        <f>0+L86+L90+L94+L98+L102+L106+L110+L114+L118+L122+L126</f>
      </c>
      <c s="32">
        <f>0+M86+M90+M94+M98+M102+M106+M110+M114+M118+M122+M126</f>
      </c>
    </row>
    <row r="86" spans="1:16" ht="25.5">
      <c r="A86" t="s">
        <v>48</v>
      </c>
      <c s="34" t="s">
        <v>123</v>
      </c>
      <c s="34" t="s">
        <v>1245</v>
      </c>
      <c s="35" t="s">
        <v>5</v>
      </c>
      <c s="6" t="s">
        <v>3037</v>
      </c>
      <c s="36" t="s">
        <v>61</v>
      </c>
      <c s="37">
        <v>100</v>
      </c>
      <c s="36">
        <v>0</v>
      </c>
      <c s="36">
        <f>ROUND(G86*H86,6)</f>
      </c>
      <c r="L86" s="38">
        <v>0</v>
      </c>
      <c s="32">
        <f>ROUND(ROUND(L86,2)*ROUND(G86,3),2)</f>
      </c>
      <c s="36" t="s">
        <v>53</v>
      </c>
      <c>
        <f>(M86*21)/100</f>
      </c>
      <c t="s">
        <v>26</v>
      </c>
    </row>
    <row r="87" spans="1:5" ht="12.75">
      <c r="A87" s="35" t="s">
        <v>54</v>
      </c>
      <c r="E87" s="39" t="s">
        <v>3038</v>
      </c>
    </row>
    <row r="88" spans="1:5" ht="12.75">
      <c r="A88" s="35" t="s">
        <v>55</v>
      </c>
      <c r="E88" s="40" t="s">
        <v>3039</v>
      </c>
    </row>
    <row r="89" spans="1:5" ht="25.5">
      <c r="A89" t="s">
        <v>57</v>
      </c>
      <c r="E89" s="39" t="s">
        <v>1244</v>
      </c>
    </row>
    <row r="90" spans="1:16" ht="12.75">
      <c r="A90" t="s">
        <v>48</v>
      </c>
      <c s="34" t="s">
        <v>126</v>
      </c>
      <c s="34" t="s">
        <v>3040</v>
      </c>
      <c s="35" t="s">
        <v>5</v>
      </c>
      <c s="6" t="s">
        <v>3041</v>
      </c>
      <c s="36" t="s">
        <v>61</v>
      </c>
      <c s="37">
        <v>97</v>
      </c>
      <c s="36">
        <v>0</v>
      </c>
      <c s="36">
        <f>ROUND(G90*H90,6)</f>
      </c>
      <c r="L90" s="38">
        <v>0</v>
      </c>
      <c s="32">
        <f>ROUND(ROUND(L90,2)*ROUND(G90,3),2)</f>
      </c>
      <c s="36" t="s">
        <v>53</v>
      </c>
      <c>
        <f>(M90*21)/100</f>
      </c>
      <c t="s">
        <v>26</v>
      </c>
    </row>
    <row r="91" spans="1:5" ht="12.75">
      <c r="A91" s="35" t="s">
        <v>54</v>
      </c>
      <c r="E91" s="39" t="s">
        <v>3042</v>
      </c>
    </row>
    <row r="92" spans="1:5" ht="12.75">
      <c r="A92" s="35" t="s">
        <v>55</v>
      </c>
      <c r="E92" s="40" t="s">
        <v>3043</v>
      </c>
    </row>
    <row r="93" spans="1:5" ht="140.25">
      <c r="A93" t="s">
        <v>57</v>
      </c>
      <c r="E93" s="39" t="s">
        <v>3044</v>
      </c>
    </row>
    <row r="94" spans="1:16" ht="12.75">
      <c r="A94" t="s">
        <v>48</v>
      </c>
      <c s="34" t="s">
        <v>131</v>
      </c>
      <c s="34" t="s">
        <v>3045</v>
      </c>
      <c s="35" t="s">
        <v>5</v>
      </c>
      <c s="6" t="s">
        <v>3046</v>
      </c>
      <c s="36" t="s">
        <v>61</v>
      </c>
      <c s="37">
        <v>32.709</v>
      </c>
      <c s="36">
        <v>0</v>
      </c>
      <c s="36">
        <f>ROUND(G94*H94,6)</f>
      </c>
      <c r="L94" s="38">
        <v>0</v>
      </c>
      <c s="32">
        <f>ROUND(ROUND(L94,2)*ROUND(G94,3),2)</f>
      </c>
      <c s="36" t="s">
        <v>53</v>
      </c>
      <c>
        <f>(M94*21)/100</f>
      </c>
      <c t="s">
        <v>26</v>
      </c>
    </row>
    <row r="95" spans="1:5" ht="12.75">
      <c r="A95" s="35" t="s">
        <v>54</v>
      </c>
      <c r="E95" s="39" t="s">
        <v>3047</v>
      </c>
    </row>
    <row r="96" spans="1:5" ht="12.75">
      <c r="A96" s="35" t="s">
        <v>55</v>
      </c>
      <c r="E96" s="40" t="s">
        <v>3048</v>
      </c>
    </row>
    <row r="97" spans="1:5" ht="12.75">
      <c r="A97" t="s">
        <v>57</v>
      </c>
      <c r="E97" s="39" t="s">
        <v>5</v>
      </c>
    </row>
    <row r="98" spans="1:16" ht="12.75">
      <c r="A98" t="s">
        <v>48</v>
      </c>
      <c s="34" t="s">
        <v>135</v>
      </c>
      <c s="34" t="s">
        <v>729</v>
      </c>
      <c s="35" t="s">
        <v>5</v>
      </c>
      <c s="6" t="s">
        <v>3049</v>
      </c>
      <c s="36" t="s">
        <v>52</v>
      </c>
      <c s="37">
        <v>50</v>
      </c>
      <c s="36">
        <v>0</v>
      </c>
      <c s="36">
        <f>ROUND(G98*H98,6)</f>
      </c>
      <c r="L98" s="38">
        <v>0</v>
      </c>
      <c s="32">
        <f>ROUND(ROUND(L98,2)*ROUND(G98,3),2)</f>
      </c>
      <c s="36" t="s">
        <v>53</v>
      </c>
      <c>
        <f>(M98*21)/100</f>
      </c>
      <c t="s">
        <v>26</v>
      </c>
    </row>
    <row r="99" spans="1:5" ht="12.75">
      <c r="A99" s="35" t="s">
        <v>54</v>
      </c>
      <c r="E99" s="39" t="s">
        <v>3050</v>
      </c>
    </row>
    <row r="100" spans="1:5" ht="12.75">
      <c r="A100" s="35" t="s">
        <v>55</v>
      </c>
      <c r="E100" s="40" t="s">
        <v>3051</v>
      </c>
    </row>
    <row r="101" spans="1:5" ht="38.25">
      <c r="A101" t="s">
        <v>57</v>
      </c>
      <c r="E101" s="39" t="s">
        <v>3052</v>
      </c>
    </row>
    <row r="102" spans="1:16" ht="12.75">
      <c r="A102" t="s">
        <v>48</v>
      </c>
      <c s="34" t="s">
        <v>139</v>
      </c>
      <c s="34" t="s">
        <v>3053</v>
      </c>
      <c s="35" t="s">
        <v>5</v>
      </c>
      <c s="6" t="s">
        <v>3054</v>
      </c>
      <c s="36" t="s">
        <v>61</v>
      </c>
      <c s="37">
        <v>5</v>
      </c>
      <c s="36">
        <v>0</v>
      </c>
      <c s="36">
        <f>ROUND(G102*H102,6)</f>
      </c>
      <c r="L102" s="38">
        <v>0</v>
      </c>
      <c s="32">
        <f>ROUND(ROUND(L102,2)*ROUND(G102,3),2)</f>
      </c>
      <c s="36" t="s">
        <v>53</v>
      </c>
      <c>
        <f>(M102*21)/100</f>
      </c>
      <c t="s">
        <v>26</v>
      </c>
    </row>
    <row r="103" spans="1:5" ht="12.75">
      <c r="A103" s="35" t="s">
        <v>54</v>
      </c>
      <c r="E103" s="39" t="s">
        <v>3055</v>
      </c>
    </row>
    <row r="104" spans="1:5" ht="12.75">
      <c r="A104" s="35" t="s">
        <v>55</v>
      </c>
      <c r="E104" s="40" t="s">
        <v>3056</v>
      </c>
    </row>
    <row r="105" spans="1:5" ht="38.25">
      <c r="A105" t="s">
        <v>57</v>
      </c>
      <c r="E105" s="39" t="s">
        <v>3057</v>
      </c>
    </row>
    <row r="106" spans="1:16" ht="12.75">
      <c r="A106" t="s">
        <v>48</v>
      </c>
      <c s="34" t="s">
        <v>143</v>
      </c>
      <c s="34" t="s">
        <v>3058</v>
      </c>
      <c s="35" t="s">
        <v>5</v>
      </c>
      <c s="6" t="s">
        <v>3059</v>
      </c>
      <c s="36" t="s">
        <v>61</v>
      </c>
      <c s="37">
        <v>68.75</v>
      </c>
      <c s="36">
        <v>0</v>
      </c>
      <c s="36">
        <f>ROUND(G106*H106,6)</f>
      </c>
      <c r="L106" s="38">
        <v>0</v>
      </c>
      <c s="32">
        <f>ROUND(ROUND(L106,2)*ROUND(G106,3),2)</f>
      </c>
      <c s="36" t="s">
        <v>53</v>
      </c>
      <c>
        <f>(M106*21)/100</f>
      </c>
      <c t="s">
        <v>26</v>
      </c>
    </row>
    <row r="107" spans="1:5" ht="12.75">
      <c r="A107" s="35" t="s">
        <v>54</v>
      </c>
      <c r="E107" s="39" t="s">
        <v>3060</v>
      </c>
    </row>
    <row r="108" spans="1:5" ht="12.75">
      <c r="A108" s="35" t="s">
        <v>55</v>
      </c>
      <c r="E108" s="40" t="s">
        <v>3061</v>
      </c>
    </row>
    <row r="109" spans="1:5" ht="38.25">
      <c r="A109" t="s">
        <v>57</v>
      </c>
      <c r="E109" s="39" t="s">
        <v>3062</v>
      </c>
    </row>
    <row r="110" spans="1:16" ht="12.75">
      <c r="A110" t="s">
        <v>48</v>
      </c>
      <c s="34" t="s">
        <v>147</v>
      </c>
      <c s="34" t="s">
        <v>3063</v>
      </c>
      <c s="35" t="s">
        <v>5</v>
      </c>
      <c s="6" t="s">
        <v>3064</v>
      </c>
      <c s="36" t="s">
        <v>61</v>
      </c>
      <c s="37">
        <v>7</v>
      </c>
      <c s="36">
        <v>0</v>
      </c>
      <c s="36">
        <f>ROUND(G110*H110,6)</f>
      </c>
      <c r="L110" s="38">
        <v>0</v>
      </c>
      <c s="32">
        <f>ROUND(ROUND(L110,2)*ROUND(G110,3),2)</f>
      </c>
      <c s="36" t="s">
        <v>53</v>
      </c>
      <c>
        <f>(M110*21)/100</f>
      </c>
      <c t="s">
        <v>26</v>
      </c>
    </row>
    <row r="111" spans="1:5" ht="12.75">
      <c r="A111" s="35" t="s">
        <v>54</v>
      </c>
      <c r="E111" s="39" t="s">
        <v>3065</v>
      </c>
    </row>
    <row r="112" spans="1:5" ht="12.75">
      <c r="A112" s="35" t="s">
        <v>55</v>
      </c>
      <c r="E112" s="40" t="s">
        <v>3066</v>
      </c>
    </row>
    <row r="113" spans="1:5" ht="38.25">
      <c r="A113" t="s">
        <v>57</v>
      </c>
      <c r="E113" s="39" t="s">
        <v>3057</v>
      </c>
    </row>
    <row r="114" spans="1:16" ht="12.75">
      <c r="A114" t="s">
        <v>48</v>
      </c>
      <c s="34" t="s">
        <v>151</v>
      </c>
      <c s="34" t="s">
        <v>3067</v>
      </c>
      <c s="35" t="s">
        <v>5</v>
      </c>
      <c s="6" t="s">
        <v>3068</v>
      </c>
      <c s="36" t="s">
        <v>61</v>
      </c>
      <c s="37">
        <v>430</v>
      </c>
      <c s="36">
        <v>0</v>
      </c>
      <c s="36">
        <f>ROUND(G114*H114,6)</f>
      </c>
      <c r="L114" s="38">
        <v>0</v>
      </c>
      <c s="32">
        <f>ROUND(ROUND(L114,2)*ROUND(G114,3),2)</f>
      </c>
      <c s="36" t="s">
        <v>53</v>
      </c>
      <c>
        <f>(M114*21)/100</f>
      </c>
      <c t="s">
        <v>26</v>
      </c>
    </row>
    <row r="115" spans="1:5" ht="12.75">
      <c r="A115" s="35" t="s">
        <v>54</v>
      </c>
      <c r="E115" s="39" t="s">
        <v>3069</v>
      </c>
    </row>
    <row r="116" spans="1:5" ht="25.5">
      <c r="A116" s="35" t="s">
        <v>55</v>
      </c>
      <c r="E116" s="40" t="s">
        <v>3070</v>
      </c>
    </row>
    <row r="117" spans="1:5" ht="38.25">
      <c r="A117" t="s">
        <v>57</v>
      </c>
      <c r="E117" s="39" t="s">
        <v>3071</v>
      </c>
    </row>
    <row r="118" spans="1:16" ht="12.75">
      <c r="A118" t="s">
        <v>48</v>
      </c>
      <c s="34" t="s">
        <v>155</v>
      </c>
      <c s="34" t="s">
        <v>3072</v>
      </c>
      <c s="35" t="s">
        <v>5</v>
      </c>
      <c s="6" t="s">
        <v>3073</v>
      </c>
      <c s="36" t="s">
        <v>61</v>
      </c>
      <c s="37">
        <v>35</v>
      </c>
      <c s="36">
        <v>0</v>
      </c>
      <c s="36">
        <f>ROUND(G118*H118,6)</f>
      </c>
      <c r="L118" s="38">
        <v>0</v>
      </c>
      <c s="32">
        <f>ROUND(ROUND(L118,2)*ROUND(G118,3),2)</f>
      </c>
      <c s="36" t="s">
        <v>53</v>
      </c>
      <c>
        <f>(M118*21)/100</f>
      </c>
      <c t="s">
        <v>26</v>
      </c>
    </row>
    <row r="119" spans="1:5" ht="12.75">
      <c r="A119" s="35" t="s">
        <v>54</v>
      </c>
      <c r="E119" s="39" t="s">
        <v>3074</v>
      </c>
    </row>
    <row r="120" spans="1:5" ht="12.75">
      <c r="A120" s="35" t="s">
        <v>55</v>
      </c>
      <c r="E120" s="40" t="s">
        <v>3075</v>
      </c>
    </row>
    <row r="121" spans="1:5" ht="38.25">
      <c r="A121" t="s">
        <v>57</v>
      </c>
      <c r="E121" s="39" t="s">
        <v>3062</v>
      </c>
    </row>
    <row r="122" spans="1:16" ht="12.75">
      <c r="A122" t="s">
        <v>48</v>
      </c>
      <c s="34" t="s">
        <v>159</v>
      </c>
      <c s="34" t="s">
        <v>3076</v>
      </c>
      <c s="35" t="s">
        <v>5</v>
      </c>
      <c s="6" t="s">
        <v>3077</v>
      </c>
      <c s="36" t="s">
        <v>61</v>
      </c>
      <c s="37">
        <v>430</v>
      </c>
      <c s="36">
        <v>0</v>
      </c>
      <c s="36">
        <f>ROUND(G122*H122,6)</f>
      </c>
      <c r="L122" s="38">
        <v>0</v>
      </c>
      <c s="32">
        <f>ROUND(ROUND(L122,2)*ROUND(G122,3),2)</f>
      </c>
      <c s="36" t="s">
        <v>53</v>
      </c>
      <c>
        <f>(M122*21)/100</f>
      </c>
      <c t="s">
        <v>26</v>
      </c>
    </row>
    <row r="123" spans="1:5" ht="12.75">
      <c r="A123" s="35" t="s">
        <v>54</v>
      </c>
      <c r="E123" s="39" t="s">
        <v>3078</v>
      </c>
    </row>
    <row r="124" spans="1:5" ht="25.5">
      <c r="A124" s="35" t="s">
        <v>55</v>
      </c>
      <c r="E124" s="40" t="s">
        <v>3070</v>
      </c>
    </row>
    <row r="125" spans="1:5" ht="38.25">
      <c r="A125" t="s">
        <v>57</v>
      </c>
      <c r="E125" s="39" t="s">
        <v>3071</v>
      </c>
    </row>
    <row r="126" spans="1:16" ht="12.75">
      <c r="A126" t="s">
        <v>48</v>
      </c>
      <c s="34" t="s">
        <v>162</v>
      </c>
      <c s="34" t="s">
        <v>3079</v>
      </c>
      <c s="35" t="s">
        <v>5</v>
      </c>
      <c s="6" t="s">
        <v>3080</v>
      </c>
      <c s="36" t="s">
        <v>61</v>
      </c>
      <c s="37">
        <v>4.8</v>
      </c>
      <c s="36">
        <v>0</v>
      </c>
      <c s="36">
        <f>ROUND(G126*H126,6)</f>
      </c>
      <c r="L126" s="38">
        <v>0</v>
      </c>
      <c s="32">
        <f>ROUND(ROUND(L126,2)*ROUND(G126,3),2)</f>
      </c>
      <c s="36" t="s">
        <v>53</v>
      </c>
      <c>
        <f>(M126*21)/100</f>
      </c>
      <c t="s">
        <v>26</v>
      </c>
    </row>
    <row r="127" spans="1:5" ht="12.75">
      <c r="A127" s="35" t="s">
        <v>54</v>
      </c>
      <c r="E127" s="39" t="s">
        <v>3081</v>
      </c>
    </row>
    <row r="128" spans="1:5" ht="12.75">
      <c r="A128" s="35" t="s">
        <v>55</v>
      </c>
      <c r="E128" s="40" t="s">
        <v>3082</v>
      </c>
    </row>
    <row r="129" spans="1:5" ht="12.75">
      <c r="A129" t="s">
        <v>57</v>
      </c>
      <c r="E129" s="39" t="s">
        <v>3083</v>
      </c>
    </row>
    <row r="130" spans="1:13" ht="12.75">
      <c r="A130" t="s">
        <v>45</v>
      </c>
      <c r="C130" s="31" t="s">
        <v>1935</v>
      </c>
      <c r="E130" s="33" t="s">
        <v>3084</v>
      </c>
      <c r="J130" s="32">
        <f>0</f>
      </c>
      <c s="32">
        <f>0</f>
      </c>
      <c s="32">
        <f>0+L131+L135</f>
      </c>
      <c s="32">
        <f>0+M131+M135</f>
      </c>
    </row>
    <row r="131" spans="1:16" ht="12.75">
      <c r="A131" t="s">
        <v>48</v>
      </c>
      <c s="34" t="s">
        <v>166</v>
      </c>
      <c s="34" t="s">
        <v>3085</v>
      </c>
      <c s="35" t="s">
        <v>5</v>
      </c>
      <c s="6" t="s">
        <v>3086</v>
      </c>
      <c s="36" t="s">
        <v>65</v>
      </c>
      <c s="37">
        <v>1.1</v>
      </c>
      <c s="36">
        <v>0</v>
      </c>
      <c s="36">
        <f>ROUND(G131*H131,6)</f>
      </c>
      <c r="L131" s="38">
        <v>0</v>
      </c>
      <c s="32">
        <f>ROUND(ROUND(L131,2)*ROUND(G131,3),2)</f>
      </c>
      <c s="36" t="s">
        <v>53</v>
      </c>
      <c>
        <f>(M131*21)/100</f>
      </c>
      <c t="s">
        <v>26</v>
      </c>
    </row>
    <row r="132" spans="1:5" ht="12.75">
      <c r="A132" s="35" t="s">
        <v>54</v>
      </c>
      <c r="E132" s="39" t="s">
        <v>3087</v>
      </c>
    </row>
    <row r="133" spans="1:5" ht="12.75">
      <c r="A133" s="35" t="s">
        <v>55</v>
      </c>
      <c r="E133" s="40" t="s">
        <v>3088</v>
      </c>
    </row>
    <row r="134" spans="1:5" ht="267.75">
      <c r="A134" t="s">
        <v>57</v>
      </c>
      <c r="E134" s="39" t="s">
        <v>3089</v>
      </c>
    </row>
    <row r="135" spans="1:16" ht="12.75">
      <c r="A135" t="s">
        <v>48</v>
      </c>
      <c s="34" t="s">
        <v>170</v>
      </c>
      <c s="34" t="s">
        <v>3090</v>
      </c>
      <c s="35" t="s">
        <v>5</v>
      </c>
      <c s="6" t="s">
        <v>3091</v>
      </c>
      <c s="36" t="s">
        <v>101</v>
      </c>
      <c s="37">
        <v>40</v>
      </c>
      <c s="36">
        <v>0</v>
      </c>
      <c s="36">
        <f>ROUND(G135*H135,6)</f>
      </c>
      <c r="L135" s="38">
        <v>0</v>
      </c>
      <c s="32">
        <f>ROUND(ROUND(L135,2)*ROUND(G135,3),2)</f>
      </c>
      <c s="36" t="s">
        <v>53</v>
      </c>
      <c>
        <f>(M135*21)/100</f>
      </c>
      <c t="s">
        <v>26</v>
      </c>
    </row>
    <row r="136" spans="1:5" ht="12.75">
      <c r="A136" s="35" t="s">
        <v>54</v>
      </c>
      <c r="E136" s="39" t="s">
        <v>3092</v>
      </c>
    </row>
    <row r="137" spans="1:5" ht="12.75">
      <c r="A137" s="35" t="s">
        <v>55</v>
      </c>
      <c r="E137" s="40" t="s">
        <v>3093</v>
      </c>
    </row>
    <row r="138" spans="1:5" ht="89.25">
      <c r="A138" t="s">
        <v>57</v>
      </c>
      <c r="E138" s="39" t="s">
        <v>3094</v>
      </c>
    </row>
    <row r="139" spans="1:13" ht="12.75">
      <c r="A139" t="s">
        <v>45</v>
      </c>
      <c r="C139" s="31" t="s">
        <v>1947</v>
      </c>
      <c r="E139" s="33" t="s">
        <v>3095</v>
      </c>
      <c r="J139" s="32">
        <f>0</f>
      </c>
      <c s="32">
        <f>0</f>
      </c>
      <c s="32">
        <f>0+L140+L144+L148+L152+L156</f>
      </c>
      <c s="32">
        <f>0+M140+M144+M148+M152+M156</f>
      </c>
    </row>
    <row r="140" spans="1:16" ht="12.75">
      <c r="A140" t="s">
        <v>48</v>
      </c>
      <c s="34" t="s">
        <v>174</v>
      </c>
      <c s="34" t="s">
        <v>3096</v>
      </c>
      <c s="35" t="s">
        <v>5</v>
      </c>
      <c s="6" t="s">
        <v>3097</v>
      </c>
      <c s="36" t="s">
        <v>65</v>
      </c>
      <c s="37">
        <v>3.8</v>
      </c>
      <c s="36">
        <v>0</v>
      </c>
      <c s="36">
        <f>ROUND(G140*H140,6)</f>
      </c>
      <c r="L140" s="38">
        <v>0</v>
      </c>
      <c s="32">
        <f>ROUND(ROUND(L140,2)*ROUND(G140,3),2)</f>
      </c>
      <c s="36" t="s">
        <v>53</v>
      </c>
      <c>
        <f>(M140*21)/100</f>
      </c>
      <c t="s">
        <v>26</v>
      </c>
    </row>
    <row r="141" spans="1:5" ht="12.75">
      <c r="A141" s="35" t="s">
        <v>54</v>
      </c>
      <c r="E141" s="39" t="s">
        <v>3098</v>
      </c>
    </row>
    <row r="142" spans="1:5" ht="12.75">
      <c r="A142" s="35" t="s">
        <v>55</v>
      </c>
      <c r="E142" s="40" t="s">
        <v>3099</v>
      </c>
    </row>
    <row r="143" spans="1:5" ht="76.5">
      <c r="A143" t="s">
        <v>57</v>
      </c>
      <c r="E143" s="39" t="s">
        <v>3100</v>
      </c>
    </row>
    <row r="144" spans="1:16" ht="12.75">
      <c r="A144" t="s">
        <v>48</v>
      </c>
      <c s="34" t="s">
        <v>177</v>
      </c>
      <c s="34" t="s">
        <v>3101</v>
      </c>
      <c s="35" t="s">
        <v>5</v>
      </c>
      <c s="6" t="s">
        <v>3102</v>
      </c>
      <c s="36" t="s">
        <v>65</v>
      </c>
      <c s="37">
        <v>0.6</v>
      </c>
      <c s="36">
        <v>0</v>
      </c>
      <c s="36">
        <f>ROUND(G144*H144,6)</f>
      </c>
      <c r="L144" s="38">
        <v>0</v>
      </c>
      <c s="32">
        <f>ROUND(ROUND(L144,2)*ROUND(G144,3),2)</f>
      </c>
      <c s="36" t="s">
        <v>53</v>
      </c>
      <c>
        <f>(M144*21)/100</f>
      </c>
      <c t="s">
        <v>26</v>
      </c>
    </row>
    <row r="145" spans="1:5" ht="12.75">
      <c r="A145" s="35" t="s">
        <v>54</v>
      </c>
      <c r="E145" s="39" t="s">
        <v>3103</v>
      </c>
    </row>
    <row r="146" spans="1:5" ht="12.75">
      <c r="A146" s="35" t="s">
        <v>55</v>
      </c>
      <c r="E146" s="40" t="s">
        <v>3104</v>
      </c>
    </row>
    <row r="147" spans="1:5" ht="76.5">
      <c r="A147" t="s">
        <v>57</v>
      </c>
      <c r="E147" s="39" t="s">
        <v>3100</v>
      </c>
    </row>
    <row r="148" spans="1:16" ht="12.75">
      <c r="A148" t="s">
        <v>48</v>
      </c>
      <c s="34" t="s">
        <v>180</v>
      </c>
      <c s="34" t="s">
        <v>3105</v>
      </c>
      <c s="35" t="s">
        <v>5</v>
      </c>
      <c s="6" t="s">
        <v>3106</v>
      </c>
      <c s="36" t="s">
        <v>65</v>
      </c>
      <c s="37">
        <v>1.2</v>
      </c>
      <c s="36">
        <v>0</v>
      </c>
      <c s="36">
        <f>ROUND(G148*H148,6)</f>
      </c>
      <c r="L148" s="38">
        <v>0</v>
      </c>
      <c s="32">
        <f>ROUND(ROUND(L148,2)*ROUND(G148,3),2)</f>
      </c>
      <c s="36" t="s">
        <v>53</v>
      </c>
      <c>
        <f>(M148*21)/100</f>
      </c>
      <c t="s">
        <v>26</v>
      </c>
    </row>
    <row r="149" spans="1:5" ht="12.75">
      <c r="A149" s="35" t="s">
        <v>54</v>
      </c>
      <c r="E149" s="39" t="s">
        <v>3107</v>
      </c>
    </row>
    <row r="150" spans="1:5" ht="12.75">
      <c r="A150" s="35" t="s">
        <v>55</v>
      </c>
      <c r="E150" s="40" t="s">
        <v>3108</v>
      </c>
    </row>
    <row r="151" spans="1:5" ht="76.5">
      <c r="A151" t="s">
        <v>57</v>
      </c>
      <c r="E151" s="39" t="s">
        <v>3100</v>
      </c>
    </row>
    <row r="152" spans="1:16" ht="12.75">
      <c r="A152" t="s">
        <v>48</v>
      </c>
      <c s="34" t="s">
        <v>183</v>
      </c>
      <c s="34" t="s">
        <v>3109</v>
      </c>
      <c s="35" t="s">
        <v>5</v>
      </c>
      <c s="6" t="s">
        <v>3110</v>
      </c>
      <c s="36" t="s">
        <v>52</v>
      </c>
      <c s="37">
        <v>5</v>
      </c>
      <c s="36">
        <v>0</v>
      </c>
      <c s="36">
        <f>ROUND(G152*H152,6)</f>
      </c>
      <c r="L152" s="38">
        <v>0</v>
      </c>
      <c s="32">
        <f>ROUND(ROUND(L152,2)*ROUND(G152,3),2)</f>
      </c>
      <c s="36" t="s">
        <v>53</v>
      </c>
      <c>
        <f>(M152*21)/100</f>
      </c>
      <c t="s">
        <v>26</v>
      </c>
    </row>
    <row r="153" spans="1:5" ht="12.75">
      <c r="A153" s="35" t="s">
        <v>54</v>
      </c>
      <c r="E153" s="39" t="s">
        <v>3111</v>
      </c>
    </row>
    <row r="154" spans="1:5" ht="12.75">
      <c r="A154" s="35" t="s">
        <v>55</v>
      </c>
      <c r="E154" s="40" t="s">
        <v>2985</v>
      </c>
    </row>
    <row r="155" spans="1:5" ht="89.25">
      <c r="A155" t="s">
        <v>57</v>
      </c>
      <c r="E155" s="39" t="s">
        <v>3112</v>
      </c>
    </row>
    <row r="156" spans="1:16" ht="12.75">
      <c r="A156" t="s">
        <v>48</v>
      </c>
      <c s="34" t="s">
        <v>187</v>
      </c>
      <c s="34" t="s">
        <v>3113</v>
      </c>
      <c s="35" t="s">
        <v>5</v>
      </c>
      <c s="6" t="s">
        <v>3114</v>
      </c>
      <c s="36" t="s">
        <v>65</v>
      </c>
      <c s="37">
        <v>28.15</v>
      </c>
      <c s="36">
        <v>0</v>
      </c>
      <c s="36">
        <f>ROUND(G156*H156,6)</f>
      </c>
      <c r="L156" s="38">
        <v>0</v>
      </c>
      <c s="32">
        <f>ROUND(ROUND(L156,2)*ROUND(G156,3),2)</f>
      </c>
      <c s="36" t="s">
        <v>53</v>
      </c>
      <c>
        <f>(M156*21)/100</f>
      </c>
      <c t="s">
        <v>26</v>
      </c>
    </row>
    <row r="157" spans="1:5" ht="12.75">
      <c r="A157" s="35" t="s">
        <v>54</v>
      </c>
      <c r="E157" s="39" t="s">
        <v>3115</v>
      </c>
    </row>
    <row r="158" spans="1:5" ht="12.75">
      <c r="A158" s="35" t="s">
        <v>55</v>
      </c>
      <c r="E158" s="40" t="s">
        <v>3116</v>
      </c>
    </row>
    <row r="159" spans="1:5" ht="153">
      <c r="A159" t="s">
        <v>57</v>
      </c>
      <c r="E159" s="39" t="s">
        <v>3117</v>
      </c>
    </row>
    <row r="160" spans="1:13" ht="12.75">
      <c r="A160" t="s">
        <v>45</v>
      </c>
      <c r="C160" s="31" t="s">
        <v>1951</v>
      </c>
      <c r="E160" s="33" t="s">
        <v>3118</v>
      </c>
      <c r="J160" s="32">
        <f>0</f>
      </c>
      <c s="32">
        <f>0</f>
      </c>
      <c s="32">
        <f>0+L161</f>
      </c>
      <c s="32">
        <f>0+M161</f>
      </c>
    </row>
    <row r="161" spans="1:16" ht="12.75">
      <c r="A161" t="s">
        <v>48</v>
      </c>
      <c s="34" t="s">
        <v>190</v>
      </c>
      <c s="34" t="s">
        <v>3119</v>
      </c>
      <c s="35" t="s">
        <v>5</v>
      </c>
      <c s="6" t="s">
        <v>3120</v>
      </c>
      <c s="36" t="s">
        <v>61</v>
      </c>
      <c s="37">
        <v>46.05</v>
      </c>
      <c s="36">
        <v>0</v>
      </c>
      <c s="36">
        <f>ROUND(G161*H161,6)</f>
      </c>
      <c r="L161" s="38">
        <v>0</v>
      </c>
      <c s="32">
        <f>ROUND(ROUND(L161,2)*ROUND(G161,3),2)</f>
      </c>
      <c s="36" t="s">
        <v>53</v>
      </c>
      <c>
        <f>(M161*21)/100</f>
      </c>
      <c t="s">
        <v>26</v>
      </c>
    </row>
    <row r="162" spans="1:5" ht="25.5">
      <c r="A162" s="35" t="s">
        <v>54</v>
      </c>
      <c r="E162" s="39" t="s">
        <v>3121</v>
      </c>
    </row>
    <row r="163" spans="1:5" ht="12.75">
      <c r="A163" s="35" t="s">
        <v>55</v>
      </c>
      <c r="E163" s="40" t="s">
        <v>3122</v>
      </c>
    </row>
    <row r="164" spans="1:5" ht="76.5">
      <c r="A164" t="s">
        <v>57</v>
      </c>
      <c r="E164" s="39" t="s">
        <v>3123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3126</v>
      </c>
      <c r="E8" s="30" t="s">
        <v>3125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2965</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3127</v>
      </c>
      <c s="35" t="s">
        <v>5</v>
      </c>
      <c s="6" t="s">
        <v>3128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3129</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3130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3131</v>
      </c>
      <c s="35" t="s">
        <v>5</v>
      </c>
      <c s="6" t="s">
        <v>3132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3133</v>
      </c>
      <c s="35" t="s">
        <v>5</v>
      </c>
      <c s="6" t="s">
        <v>3134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3135</v>
      </c>
      <c s="35" t="s">
        <v>5</v>
      </c>
      <c s="6" t="s">
        <v>3136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3137</v>
      </c>
      <c s="35" t="s">
        <v>5</v>
      </c>
      <c s="6" t="s">
        <v>3138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3139</v>
      </c>
      <c s="35" t="s">
        <v>5</v>
      </c>
      <c s="6" t="s">
        <v>3140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3141</v>
      </c>
    </row>
    <row r="74" spans="1:5" ht="12.75">
      <c r="A74" t="s">
        <v>57</v>
      </c>
      <c r="E74" s="39" t="s">
        <v>5</v>
      </c>
    </row>
    <row r="75" spans="1:16" ht="25.5">
      <c r="A75" t="s">
        <v>48</v>
      </c>
      <c s="34" t="s">
        <v>115</v>
      </c>
      <c s="34" t="s">
        <v>3142</v>
      </c>
      <c s="35" t="s">
        <v>5</v>
      </c>
      <c s="6" t="s">
        <v>3143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3144</v>
      </c>
      <c s="35" t="s">
        <v>5</v>
      </c>
      <c s="6" t="s">
        <v>3145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3146</v>
      </c>
      <c s="35" t="s">
        <v>5</v>
      </c>
      <c s="6" t="s">
        <v>3147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3148</v>
      </c>
      <c s="35" t="s">
        <v>5</v>
      </c>
      <c s="6" t="s">
        <v>3149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3150</v>
      </c>
      <c s="35" t="s">
        <v>5</v>
      </c>
      <c s="6" t="s">
        <v>3151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3152</v>
      </c>
      <c s="35" t="s">
        <v>5</v>
      </c>
      <c s="6" t="s">
        <v>3153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3154</v>
      </c>
      <c s="35" t="s">
        <v>5</v>
      </c>
      <c s="6" t="s">
        <v>3155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3156</v>
      </c>
      <c s="35" t="s">
        <v>5</v>
      </c>
      <c s="6" t="s">
        <v>3157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3158</v>
      </c>
      <c s="35" t="s">
        <v>5</v>
      </c>
      <c s="6" t="s">
        <v>3159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3160</v>
      </c>
      <c s="35" t="s">
        <v>5</v>
      </c>
      <c s="6" t="s">
        <v>3161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3162</v>
      </c>
      <c s="35" t="s">
        <v>5</v>
      </c>
      <c s="6" t="s">
        <v>3163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3164</v>
      </c>
      <c s="35" t="s">
        <v>5</v>
      </c>
      <c s="6" t="s">
        <v>3165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3166</v>
      </c>
      <c s="35" t="s">
        <v>5</v>
      </c>
      <c s="6" t="s">
        <v>3167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3168</v>
      </c>
      <c s="35" t="s">
        <v>5</v>
      </c>
      <c s="6" t="s">
        <v>3169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3170</v>
      </c>
      <c s="35" t="s">
        <v>5</v>
      </c>
      <c s="6" t="s">
        <v>3171</v>
      </c>
      <c s="36" t="s">
        <v>3172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3173</v>
      </c>
      <c s="35" t="s">
        <v>5</v>
      </c>
      <c s="6" t="s">
        <v>3174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3177</v>
      </c>
      <c r="E8" s="30" t="s">
        <v>3176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3178</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3179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3180</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3181</v>
      </c>
    </row>
    <row r="44" spans="1:16" ht="12.75">
      <c r="A44" t="s">
        <v>48</v>
      </c>
      <c s="34" t="s">
        <v>86</v>
      </c>
      <c s="34" t="s">
        <v>3182</v>
      </c>
      <c s="35" t="s">
        <v>5</v>
      </c>
      <c s="6" t="s">
        <v>3183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3184</v>
      </c>
    </row>
    <row r="48" spans="1:13" ht="12.75">
      <c r="A48" t="s">
        <v>45</v>
      </c>
      <c r="C48" s="31" t="s">
        <v>3185</v>
      </c>
      <c r="E48" s="33" t="s">
        <v>679</v>
      </c>
      <c r="J48" s="32">
        <f>0</f>
      </c>
      <c s="32">
        <f>0</f>
      </c>
      <c s="32">
        <f>0+L49+L53</f>
      </c>
      <c s="32">
        <f>0+M49+M53</f>
      </c>
    </row>
    <row r="49" spans="1:16" ht="25.5">
      <c r="A49" t="s">
        <v>48</v>
      </c>
      <c s="34" t="s">
        <v>90</v>
      </c>
      <c s="34" t="s">
        <v>543</v>
      </c>
      <c s="35" t="s">
        <v>5</v>
      </c>
      <c s="6" t="s">
        <v>3186</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3187</v>
      </c>
    </row>
    <row r="53" spans="1:16" ht="25.5">
      <c r="A53" t="s">
        <v>48</v>
      </c>
      <c s="34" t="s">
        <v>94</v>
      </c>
      <c s="34" t="s">
        <v>3188</v>
      </c>
      <c s="35" t="s">
        <v>5</v>
      </c>
      <c s="6" t="s">
        <v>3189</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3193</v>
      </c>
      <c r="E8" s="30" t="s">
        <v>3192</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3194</v>
      </c>
      <c s="35" t="s">
        <v>5</v>
      </c>
      <c s="6" t="s">
        <v>2890</v>
      </c>
      <c s="36" t="s">
        <v>309</v>
      </c>
      <c s="37">
        <v>1478.463</v>
      </c>
      <c s="36">
        <v>0</v>
      </c>
      <c s="36">
        <f>ROUND(G10*H10,6)</f>
      </c>
      <c r="L10" s="38">
        <v>0</v>
      </c>
      <c s="32">
        <f>ROUND(ROUND(L10,2)*ROUND(G10,3),2)</f>
      </c>
      <c s="36" t="s">
        <v>53</v>
      </c>
      <c>
        <f>(M10*21)/100</f>
      </c>
      <c t="s">
        <v>26</v>
      </c>
    </row>
    <row r="11" spans="1:5" ht="38.25">
      <c r="A11" s="35" t="s">
        <v>54</v>
      </c>
      <c r="E11" s="39" t="s">
        <v>3195</v>
      </c>
    </row>
    <row r="12" spans="1:5" ht="12.75">
      <c r="A12" s="35" t="s">
        <v>55</v>
      </c>
      <c r="E12" s="40" t="s">
        <v>3196</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3197</v>
      </c>
      <c s="35" t="s">
        <v>5</v>
      </c>
      <c s="6" t="s">
        <v>3198</v>
      </c>
      <c s="36" t="s">
        <v>65</v>
      </c>
      <c s="37">
        <v>94.057</v>
      </c>
      <c s="36">
        <v>0</v>
      </c>
      <c s="36">
        <f>ROUND(G15*H15,6)</f>
      </c>
      <c r="L15" s="38">
        <v>0</v>
      </c>
      <c s="32">
        <f>ROUND(ROUND(L15,2)*ROUND(G15,3),2)</f>
      </c>
      <c s="36" t="s">
        <v>53</v>
      </c>
      <c>
        <f>(M15*21)/100</f>
      </c>
      <c t="s">
        <v>26</v>
      </c>
    </row>
    <row r="16" spans="1:5" ht="12.75">
      <c r="A16" s="35" t="s">
        <v>54</v>
      </c>
      <c r="E16" s="39" t="s">
        <v>3199</v>
      </c>
    </row>
    <row r="17" spans="1:5" ht="38.25">
      <c r="A17" s="35" t="s">
        <v>55</v>
      </c>
      <c r="E17" s="40" t="s">
        <v>3200</v>
      </c>
    </row>
    <row r="18" spans="1:5" ht="25.5">
      <c r="A18" t="s">
        <v>57</v>
      </c>
      <c r="E18" s="39" t="s">
        <v>3201</v>
      </c>
    </row>
    <row r="19" spans="1:16" ht="12.75">
      <c r="A19" t="s">
        <v>48</v>
      </c>
      <c s="34" t="s">
        <v>25</v>
      </c>
      <c s="34" t="s">
        <v>63</v>
      </c>
      <c s="35" t="s">
        <v>5</v>
      </c>
      <c s="6" t="s">
        <v>3202</v>
      </c>
      <c s="36" t="s">
        <v>65</v>
      </c>
      <c s="37">
        <v>1252.97</v>
      </c>
      <c s="36">
        <v>0</v>
      </c>
      <c s="36">
        <f>ROUND(G19*H19,6)</f>
      </c>
      <c r="L19" s="38">
        <v>0</v>
      </c>
      <c s="32">
        <f>ROUND(ROUND(L19,2)*ROUND(G19,3),2)</f>
      </c>
      <c s="36" t="s">
        <v>53</v>
      </c>
      <c>
        <f>(M19*21)/100</f>
      </c>
      <c t="s">
        <v>26</v>
      </c>
    </row>
    <row r="20" spans="1:5" ht="12.75">
      <c r="A20" s="35" t="s">
        <v>54</v>
      </c>
      <c r="E20" s="39" t="s">
        <v>3203</v>
      </c>
    </row>
    <row r="21" spans="1:5" ht="38.25">
      <c r="A21" s="35" t="s">
        <v>55</v>
      </c>
      <c r="E21" s="40" t="s">
        <v>3204</v>
      </c>
    </row>
    <row r="22" spans="1:5" ht="229.5">
      <c r="A22" t="s">
        <v>57</v>
      </c>
      <c r="E22" s="39" t="s">
        <v>3205</v>
      </c>
    </row>
    <row r="23" spans="1:16" ht="12.75">
      <c r="A23" t="s">
        <v>48</v>
      </c>
      <c s="34" t="s">
        <v>67</v>
      </c>
      <c s="34" t="s">
        <v>3206</v>
      </c>
      <c s="35" t="s">
        <v>5</v>
      </c>
      <c s="6" t="s">
        <v>3207</v>
      </c>
      <c s="36" t="s">
        <v>65</v>
      </c>
      <c s="37">
        <v>110.222</v>
      </c>
      <c s="36">
        <v>0</v>
      </c>
      <c s="36">
        <f>ROUND(G23*H23,6)</f>
      </c>
      <c r="L23" s="38">
        <v>0</v>
      </c>
      <c s="32">
        <f>ROUND(ROUND(L23,2)*ROUND(G23,3),2)</f>
      </c>
      <c s="36" t="s">
        <v>53</v>
      </c>
      <c>
        <f>(M23*21)/100</f>
      </c>
      <c t="s">
        <v>26</v>
      </c>
    </row>
    <row r="24" spans="1:5" ht="12.75">
      <c r="A24" s="35" t="s">
        <v>54</v>
      </c>
      <c r="E24" s="39" t="s">
        <v>3208</v>
      </c>
    </row>
    <row r="25" spans="1:5" ht="25.5">
      <c r="A25" s="35" t="s">
        <v>55</v>
      </c>
      <c r="E25" s="40" t="s">
        <v>3209</v>
      </c>
    </row>
    <row r="26" spans="1:5" ht="229.5">
      <c r="A26" t="s">
        <v>57</v>
      </c>
      <c r="E26" s="39" t="s">
        <v>3205</v>
      </c>
    </row>
    <row r="27" spans="1:16" ht="12.75">
      <c r="A27" t="s">
        <v>48</v>
      </c>
      <c s="34" t="s">
        <v>71</v>
      </c>
      <c s="34" t="s">
        <v>68</v>
      </c>
      <c s="35" t="s">
        <v>5</v>
      </c>
      <c s="6" t="s">
        <v>3210</v>
      </c>
      <c s="36" t="s">
        <v>65</v>
      </c>
      <c s="37">
        <v>549.93</v>
      </c>
      <c s="36">
        <v>0</v>
      </c>
      <c s="36">
        <f>ROUND(G27*H27,6)</f>
      </c>
      <c r="L27" s="38">
        <v>0</v>
      </c>
      <c s="32">
        <f>ROUND(ROUND(L27,2)*ROUND(G27,3),2)</f>
      </c>
      <c s="36" t="s">
        <v>53</v>
      </c>
      <c>
        <f>(M27*21)/100</f>
      </c>
      <c t="s">
        <v>26</v>
      </c>
    </row>
    <row r="28" spans="1:5" ht="12.75">
      <c r="A28" s="35" t="s">
        <v>54</v>
      </c>
      <c r="E28" s="39" t="s">
        <v>3211</v>
      </c>
    </row>
    <row r="29" spans="1:5" ht="38.25">
      <c r="A29" s="35" t="s">
        <v>55</v>
      </c>
      <c r="E29" s="40" t="s">
        <v>3212</v>
      </c>
    </row>
    <row r="30" spans="1:5" ht="153">
      <c r="A30" t="s">
        <v>57</v>
      </c>
      <c r="E30" s="39" t="s">
        <v>3213</v>
      </c>
    </row>
    <row r="31" spans="1:16" ht="12.75">
      <c r="A31" t="s">
        <v>48</v>
      </c>
      <c s="34" t="s">
        <v>75</v>
      </c>
      <c s="34" t="s">
        <v>3214</v>
      </c>
      <c s="35" t="s">
        <v>5</v>
      </c>
      <c s="6" t="s">
        <v>3215</v>
      </c>
      <c s="36" t="s">
        <v>65</v>
      </c>
      <c s="37">
        <v>431.04</v>
      </c>
      <c s="36">
        <v>0</v>
      </c>
      <c s="36">
        <f>ROUND(G31*H31,6)</f>
      </c>
      <c r="L31" s="38">
        <v>0</v>
      </c>
      <c s="32">
        <f>ROUND(ROUND(L31,2)*ROUND(G31,3),2)</f>
      </c>
      <c s="36" t="s">
        <v>53</v>
      </c>
      <c>
        <f>(M31*21)/100</f>
      </c>
      <c t="s">
        <v>26</v>
      </c>
    </row>
    <row r="32" spans="1:5" ht="12.75">
      <c r="A32" s="35" t="s">
        <v>54</v>
      </c>
      <c r="E32" s="39" t="s">
        <v>3216</v>
      </c>
    </row>
    <row r="33" spans="1:5" ht="12.75">
      <c r="A33" s="35" t="s">
        <v>55</v>
      </c>
      <c r="E33" s="40" t="s">
        <v>3217</v>
      </c>
    </row>
    <row r="34" spans="1:5" ht="12.75">
      <c r="A34" t="s">
        <v>57</v>
      </c>
      <c r="E34" s="39" t="s">
        <v>5</v>
      </c>
    </row>
    <row r="35" spans="1:16" ht="12.75">
      <c r="A35" t="s">
        <v>48</v>
      </c>
      <c s="34" t="s">
        <v>46</v>
      </c>
      <c s="34" t="s">
        <v>3218</v>
      </c>
      <c s="35" t="s">
        <v>5</v>
      </c>
      <c s="6" t="s">
        <v>3219</v>
      </c>
      <c s="36" t="s">
        <v>61</v>
      </c>
      <c s="37">
        <v>418.08</v>
      </c>
      <c s="36">
        <v>0</v>
      </c>
      <c s="36">
        <f>ROUND(G35*H35,6)</f>
      </c>
      <c r="L35" s="38">
        <v>0</v>
      </c>
      <c s="32">
        <f>ROUND(ROUND(L35,2)*ROUND(G35,3),2)</f>
      </c>
      <c s="36" t="s">
        <v>53</v>
      </c>
      <c>
        <f>(M35*21)/100</f>
      </c>
      <c t="s">
        <v>26</v>
      </c>
    </row>
    <row r="36" spans="1:5" ht="12.75">
      <c r="A36" s="35" t="s">
        <v>54</v>
      </c>
      <c r="E36" s="39" t="s">
        <v>3220</v>
      </c>
    </row>
    <row r="37" spans="1:5" ht="12.75">
      <c r="A37" s="35" t="s">
        <v>55</v>
      </c>
      <c r="E37" s="40" t="s">
        <v>3221</v>
      </c>
    </row>
    <row r="38" spans="1:5" ht="38.25">
      <c r="A38" t="s">
        <v>57</v>
      </c>
      <c r="E38" s="39" t="s">
        <v>2986</v>
      </c>
    </row>
    <row r="39" spans="1:16" ht="12.75">
      <c r="A39" t="s">
        <v>48</v>
      </c>
      <c s="34" t="s">
        <v>82</v>
      </c>
      <c s="34" t="s">
        <v>76</v>
      </c>
      <c s="35" t="s">
        <v>5</v>
      </c>
      <c s="6" t="s">
        <v>3222</v>
      </c>
      <c s="36" t="s">
        <v>61</v>
      </c>
      <c s="37">
        <v>418.08</v>
      </c>
      <c s="36">
        <v>0</v>
      </c>
      <c s="36">
        <f>ROUND(G39*H39,6)</f>
      </c>
      <c r="L39" s="38">
        <v>0</v>
      </c>
      <c s="32">
        <f>ROUND(ROUND(L39,2)*ROUND(G39,3),2)</f>
      </c>
      <c s="36" t="s">
        <v>53</v>
      </c>
      <c>
        <f>(M39*21)/100</f>
      </c>
      <c t="s">
        <v>26</v>
      </c>
    </row>
    <row r="40" spans="1:5" ht="12.75">
      <c r="A40" s="35" t="s">
        <v>54</v>
      </c>
      <c r="E40" s="39" t="s">
        <v>3223</v>
      </c>
    </row>
    <row r="41" spans="1:5" ht="12.75">
      <c r="A41" s="35" t="s">
        <v>55</v>
      </c>
      <c r="E41" s="40" t="s">
        <v>3221</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3224</v>
      </c>
      <c s="35" t="s">
        <v>5</v>
      </c>
      <c s="6" t="s">
        <v>3225</v>
      </c>
      <c s="36" t="s">
        <v>61</v>
      </c>
      <c s="37">
        <v>15</v>
      </c>
      <c s="36">
        <v>0</v>
      </c>
      <c s="36">
        <f>ROUND(G44*H44,6)</f>
      </c>
      <c r="L44" s="38">
        <v>0</v>
      </c>
      <c s="32">
        <f>ROUND(ROUND(L44,2)*ROUND(G44,3),2)</f>
      </c>
      <c s="36" t="s">
        <v>53</v>
      </c>
      <c>
        <f>(M44*21)/100</f>
      </c>
      <c t="s">
        <v>26</v>
      </c>
    </row>
    <row r="45" spans="1:5" ht="12.75">
      <c r="A45" s="35" t="s">
        <v>54</v>
      </c>
      <c r="E45" s="39" t="s">
        <v>3226</v>
      </c>
    </row>
    <row r="46" spans="1:5" ht="12.75">
      <c r="A46" s="35" t="s">
        <v>55</v>
      </c>
      <c r="E46" s="40" t="s">
        <v>3227</v>
      </c>
    </row>
    <row r="47" spans="1:5" ht="25.5">
      <c r="A47" t="s">
        <v>57</v>
      </c>
      <c r="E47" s="39" t="s">
        <v>3228</v>
      </c>
    </row>
    <row r="48" spans="1:13" ht="12.75">
      <c r="A48" t="s">
        <v>45</v>
      </c>
      <c r="C48" s="31" t="s">
        <v>25</v>
      </c>
      <c r="E48" s="33" t="s">
        <v>2976</v>
      </c>
      <c r="J48" s="32">
        <f>0</f>
      </c>
      <c s="32">
        <f>0</f>
      </c>
      <c s="32">
        <f>0+L49+L53+L57+L61+L65</f>
      </c>
      <c s="32">
        <f>0+M49+M53+M57+M61+M65</f>
      </c>
    </row>
    <row r="49" spans="1:16" ht="12.75">
      <c r="A49" t="s">
        <v>48</v>
      </c>
      <c s="34" t="s">
        <v>90</v>
      </c>
      <c s="34" t="s">
        <v>2982</v>
      </c>
      <c s="35" t="s">
        <v>5</v>
      </c>
      <c s="6" t="s">
        <v>2983</v>
      </c>
      <c s="36" t="s">
        <v>101</v>
      </c>
      <c s="37">
        <v>1700</v>
      </c>
      <c s="36">
        <v>0</v>
      </c>
      <c s="36">
        <f>ROUND(G49*H49,6)</f>
      </c>
      <c r="L49" s="38">
        <v>0</v>
      </c>
      <c s="32">
        <f>ROUND(ROUND(L49,2)*ROUND(G49,3),2)</f>
      </c>
      <c s="36" t="s">
        <v>53</v>
      </c>
      <c>
        <f>(M49*21)/100</f>
      </c>
      <c t="s">
        <v>26</v>
      </c>
    </row>
    <row r="50" spans="1:5" ht="12.75">
      <c r="A50" s="35" t="s">
        <v>54</v>
      </c>
      <c r="E50" s="39" t="s">
        <v>3229</v>
      </c>
    </row>
    <row r="51" spans="1:5" ht="25.5">
      <c r="A51" s="35" t="s">
        <v>55</v>
      </c>
      <c r="E51" s="40" t="s">
        <v>3230</v>
      </c>
    </row>
    <row r="52" spans="1:5" ht="38.25">
      <c r="A52" t="s">
        <v>57</v>
      </c>
      <c r="E52" s="39" t="s">
        <v>3231</v>
      </c>
    </row>
    <row r="53" spans="1:16" ht="12.75">
      <c r="A53" t="s">
        <v>48</v>
      </c>
      <c s="34" t="s">
        <v>94</v>
      </c>
      <c s="34" t="s">
        <v>3232</v>
      </c>
      <c s="35" t="s">
        <v>5</v>
      </c>
      <c s="6" t="s">
        <v>3233</v>
      </c>
      <c s="36" t="s">
        <v>101</v>
      </c>
      <c s="37">
        <v>150</v>
      </c>
      <c s="36">
        <v>0</v>
      </c>
      <c s="36">
        <f>ROUND(G53*H53,6)</f>
      </c>
      <c r="L53" s="38">
        <v>0</v>
      </c>
      <c s="32">
        <f>ROUND(ROUND(L53,2)*ROUND(G53,3),2)</f>
      </c>
      <c s="36" t="s">
        <v>53</v>
      </c>
      <c>
        <f>(M53*21)/100</f>
      </c>
      <c t="s">
        <v>26</v>
      </c>
    </row>
    <row r="54" spans="1:5" ht="12.75">
      <c r="A54" s="35" t="s">
        <v>54</v>
      </c>
      <c r="E54" s="39" t="s">
        <v>3234</v>
      </c>
    </row>
    <row r="55" spans="1:5" ht="12.75">
      <c r="A55" s="35" t="s">
        <v>55</v>
      </c>
      <c r="E55" s="40" t="s">
        <v>3235</v>
      </c>
    </row>
    <row r="56" spans="1:5" ht="38.25">
      <c r="A56" t="s">
        <v>57</v>
      </c>
      <c r="E56" s="39" t="s">
        <v>3231</v>
      </c>
    </row>
    <row r="57" spans="1:16" ht="12.75">
      <c r="A57" t="s">
        <v>48</v>
      </c>
      <c s="34" t="s">
        <v>98</v>
      </c>
      <c s="34" t="s">
        <v>2987</v>
      </c>
      <c s="35" t="s">
        <v>5</v>
      </c>
      <c s="6" t="s">
        <v>3236</v>
      </c>
      <c s="36" t="s">
        <v>643</v>
      </c>
      <c s="37">
        <v>9</v>
      </c>
      <c s="36">
        <v>0</v>
      </c>
      <c s="36">
        <f>ROUND(G57*H57,6)</f>
      </c>
      <c r="L57" s="38">
        <v>0</v>
      </c>
      <c s="32">
        <f>ROUND(ROUND(L57,2)*ROUND(G57,3),2)</f>
      </c>
      <c s="36" t="s">
        <v>53</v>
      </c>
      <c>
        <f>(M57*21)/100</f>
      </c>
      <c t="s">
        <v>26</v>
      </c>
    </row>
    <row r="58" spans="1:5" ht="12.75">
      <c r="A58" s="35" t="s">
        <v>54</v>
      </c>
      <c r="E58" s="39" t="s">
        <v>3237</v>
      </c>
    </row>
    <row r="59" spans="1:5" ht="12.75">
      <c r="A59" s="35" t="s">
        <v>55</v>
      </c>
      <c r="E59" s="40" t="s">
        <v>3238</v>
      </c>
    </row>
    <row r="60" spans="1:5" ht="38.25">
      <c r="A60" t="s">
        <v>57</v>
      </c>
      <c r="E60" s="39" t="s">
        <v>3231</v>
      </c>
    </row>
    <row r="61" spans="1:16" ht="12.75">
      <c r="A61" t="s">
        <v>48</v>
      </c>
      <c s="34" t="s">
        <v>103</v>
      </c>
      <c s="34" t="s">
        <v>2991</v>
      </c>
      <c s="35" t="s">
        <v>5</v>
      </c>
      <c s="6" t="s">
        <v>3239</v>
      </c>
      <c s="36" t="s">
        <v>643</v>
      </c>
      <c s="37">
        <v>2</v>
      </c>
      <c s="36">
        <v>0</v>
      </c>
      <c s="36">
        <f>ROUND(G61*H61,6)</f>
      </c>
      <c r="L61" s="38">
        <v>0</v>
      </c>
      <c s="32">
        <f>ROUND(ROUND(L61,2)*ROUND(G61,3),2)</f>
      </c>
      <c s="36" t="s">
        <v>53</v>
      </c>
      <c>
        <f>(M61*21)/100</f>
      </c>
      <c t="s">
        <v>26</v>
      </c>
    </row>
    <row r="62" spans="1:5" ht="12.75">
      <c r="A62" s="35" t="s">
        <v>54</v>
      </c>
      <c r="E62" s="39" t="s">
        <v>3237</v>
      </c>
    </row>
    <row r="63" spans="1:5" ht="12.75">
      <c r="A63" s="35" t="s">
        <v>55</v>
      </c>
      <c r="E63" s="40" t="s">
        <v>2990</v>
      </c>
    </row>
    <row r="64" spans="1:5" ht="38.25">
      <c r="A64" t="s">
        <v>57</v>
      </c>
      <c r="E64" s="39" t="s">
        <v>3231</v>
      </c>
    </row>
    <row r="65" spans="1:16" ht="12.75">
      <c r="A65" t="s">
        <v>48</v>
      </c>
      <c s="34" t="s">
        <v>106</v>
      </c>
      <c s="34" t="s">
        <v>2994</v>
      </c>
      <c s="35" t="s">
        <v>5</v>
      </c>
      <c s="6" t="s">
        <v>3240</v>
      </c>
      <c s="36" t="s">
        <v>643</v>
      </c>
      <c s="37">
        <v>4</v>
      </c>
      <c s="36">
        <v>0</v>
      </c>
      <c s="36">
        <f>ROUND(G65*H65,6)</f>
      </c>
      <c r="L65" s="38">
        <v>0</v>
      </c>
      <c s="32">
        <f>ROUND(ROUND(L65,2)*ROUND(G65,3),2)</f>
      </c>
      <c s="36" t="s">
        <v>53</v>
      </c>
      <c>
        <f>(M65*21)/100</f>
      </c>
      <c t="s">
        <v>26</v>
      </c>
    </row>
    <row r="66" spans="1:5" ht="12.75">
      <c r="A66" s="35" t="s">
        <v>54</v>
      </c>
      <c r="E66" s="39" t="s">
        <v>3241</v>
      </c>
    </row>
    <row r="67" spans="1:5" ht="12.75">
      <c r="A67" s="35" t="s">
        <v>55</v>
      </c>
      <c r="E67" s="40" t="s">
        <v>3242</v>
      </c>
    </row>
    <row r="68" spans="1:5" ht="38.25">
      <c r="A68" t="s">
        <v>57</v>
      </c>
      <c r="E68" s="39" t="s">
        <v>3231</v>
      </c>
    </row>
    <row r="69" spans="1:13" ht="12.75">
      <c r="A69" t="s">
        <v>45</v>
      </c>
      <c r="C69" s="31" t="s">
        <v>67</v>
      </c>
      <c r="E69" s="33" t="s">
        <v>3001</v>
      </c>
      <c r="J69" s="32">
        <f>0</f>
      </c>
      <c s="32">
        <f>0</f>
      </c>
      <c s="32">
        <f>0+L70+L74+L78</f>
      </c>
      <c s="32">
        <f>0+M70+M74+M78</f>
      </c>
    </row>
    <row r="70" spans="1:16" ht="12.75">
      <c r="A70" t="s">
        <v>48</v>
      </c>
      <c s="34" t="s">
        <v>109</v>
      </c>
      <c s="34" t="s">
        <v>3243</v>
      </c>
      <c s="35" t="s">
        <v>5</v>
      </c>
      <c s="6" t="s">
        <v>3244</v>
      </c>
      <c s="36" t="s">
        <v>65</v>
      </c>
      <c s="37">
        <v>11.5</v>
      </c>
      <c s="36">
        <v>0</v>
      </c>
      <c s="36">
        <f>ROUND(G70*H70,6)</f>
      </c>
      <c r="L70" s="38">
        <v>0</v>
      </c>
      <c s="32">
        <f>ROUND(ROUND(L70,2)*ROUND(G70,3),2)</f>
      </c>
      <c s="36" t="s">
        <v>53</v>
      </c>
      <c>
        <f>(M70*21)/100</f>
      </c>
      <c t="s">
        <v>26</v>
      </c>
    </row>
    <row r="71" spans="1:5" ht="12.75">
      <c r="A71" s="35" t="s">
        <v>54</v>
      </c>
      <c r="E71" s="39" t="s">
        <v>3245</v>
      </c>
    </row>
    <row r="72" spans="1:5" ht="25.5">
      <c r="A72" s="35" t="s">
        <v>55</v>
      </c>
      <c r="E72" s="40" t="s">
        <v>3246</v>
      </c>
    </row>
    <row r="73" spans="1:5" ht="267.75">
      <c r="A73" t="s">
        <v>57</v>
      </c>
      <c r="E73" s="39" t="s">
        <v>3247</v>
      </c>
    </row>
    <row r="74" spans="1:16" ht="12.75">
      <c r="A74" t="s">
        <v>48</v>
      </c>
      <c s="34" t="s">
        <v>112</v>
      </c>
      <c s="34" t="s">
        <v>3248</v>
      </c>
      <c s="35" t="s">
        <v>5</v>
      </c>
      <c s="6" t="s">
        <v>3249</v>
      </c>
      <c s="36" t="s">
        <v>65</v>
      </c>
      <c s="37">
        <v>17.17</v>
      </c>
      <c s="36">
        <v>0</v>
      </c>
      <c s="36">
        <f>ROUND(G74*H74,6)</f>
      </c>
      <c r="L74" s="38">
        <v>0</v>
      </c>
      <c s="32">
        <f>ROUND(ROUND(L74,2)*ROUND(G74,3),2)</f>
      </c>
      <c s="36" t="s">
        <v>53</v>
      </c>
      <c>
        <f>(M74*21)/100</f>
      </c>
      <c t="s">
        <v>26</v>
      </c>
    </row>
    <row r="75" spans="1:5" ht="12.75">
      <c r="A75" s="35" t="s">
        <v>54</v>
      </c>
      <c r="E75" s="39" t="s">
        <v>3250</v>
      </c>
    </row>
    <row r="76" spans="1:5" ht="12.75">
      <c r="A76" s="35" t="s">
        <v>55</v>
      </c>
      <c r="E76" s="40" t="s">
        <v>3251</v>
      </c>
    </row>
    <row r="77" spans="1:5" ht="267.75">
      <c r="A77" t="s">
        <v>57</v>
      </c>
      <c r="E77" s="39" t="s">
        <v>3247</v>
      </c>
    </row>
    <row r="78" spans="1:16" ht="12.75">
      <c r="A78" t="s">
        <v>48</v>
      </c>
      <c s="34" t="s">
        <v>115</v>
      </c>
      <c s="34" t="s">
        <v>3252</v>
      </c>
      <c s="35" t="s">
        <v>5</v>
      </c>
      <c s="6" t="s">
        <v>3253</v>
      </c>
      <c s="36" t="s">
        <v>65</v>
      </c>
      <c s="37">
        <v>67.174</v>
      </c>
      <c s="36">
        <v>0</v>
      </c>
      <c s="36">
        <f>ROUND(G78*H78,6)</f>
      </c>
      <c r="L78" s="38">
        <v>0</v>
      </c>
      <c s="32">
        <f>ROUND(ROUND(L78,2)*ROUND(G78,3),2)</f>
      </c>
      <c s="36" t="s">
        <v>53</v>
      </c>
      <c>
        <f>(M78*21)/100</f>
      </c>
      <c t="s">
        <v>26</v>
      </c>
    </row>
    <row r="79" spans="1:5" ht="25.5">
      <c r="A79" s="35" t="s">
        <v>54</v>
      </c>
      <c r="E79" s="39" t="s">
        <v>3254</v>
      </c>
    </row>
    <row r="80" spans="1:5" ht="12.75">
      <c r="A80" s="35" t="s">
        <v>55</v>
      </c>
      <c r="E80" s="40" t="s">
        <v>3255</v>
      </c>
    </row>
    <row r="81" spans="1:5" ht="38.25">
      <c r="A81" t="s">
        <v>57</v>
      </c>
      <c r="E81" s="39" t="s">
        <v>3256</v>
      </c>
    </row>
    <row r="82" spans="1:13" ht="12.75">
      <c r="A82" t="s">
        <v>45</v>
      </c>
      <c r="C82" s="31" t="s">
        <v>71</v>
      </c>
      <c r="E82" s="33" t="s">
        <v>3257</v>
      </c>
      <c r="J82" s="32">
        <f>0</f>
      </c>
      <c s="32">
        <f>0</f>
      </c>
      <c s="32">
        <f>0+L83</f>
      </c>
      <c s="32">
        <f>0+M83</f>
      </c>
    </row>
    <row r="83" spans="1:16" ht="12.75">
      <c r="A83" t="s">
        <v>48</v>
      </c>
      <c s="34" t="s">
        <v>119</v>
      </c>
      <c s="34" t="s">
        <v>1402</v>
      </c>
      <c s="35" t="s">
        <v>5</v>
      </c>
      <c s="6" t="s">
        <v>3258</v>
      </c>
      <c s="36" t="s">
        <v>61</v>
      </c>
      <c s="37">
        <v>50</v>
      </c>
      <c s="36">
        <v>0</v>
      </c>
      <c s="36">
        <f>ROUND(G83*H83,6)</f>
      </c>
      <c r="L83" s="38">
        <v>0</v>
      </c>
      <c s="32">
        <f>ROUND(ROUND(L83,2)*ROUND(G83,3),2)</f>
      </c>
      <c s="36" t="s">
        <v>53</v>
      </c>
      <c>
        <f>(M83*21)/100</f>
      </c>
      <c t="s">
        <v>26</v>
      </c>
    </row>
    <row r="84" spans="1:5" ht="12.75">
      <c r="A84" s="35" t="s">
        <v>54</v>
      </c>
      <c r="E84" s="39" t="s">
        <v>3259</v>
      </c>
    </row>
    <row r="85" spans="1:5" ht="12.75">
      <c r="A85" s="35" t="s">
        <v>55</v>
      </c>
      <c r="E85" s="40" t="s">
        <v>3260</v>
      </c>
    </row>
    <row r="86" spans="1:5" ht="76.5">
      <c r="A86" t="s">
        <v>57</v>
      </c>
      <c r="E86" s="39" t="s">
        <v>3261</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3262</v>
      </c>
      <c s="36" t="s">
        <v>101</v>
      </c>
      <c s="37">
        <v>307</v>
      </c>
      <c s="36">
        <v>0</v>
      </c>
      <c s="36">
        <f>ROUND(G88*H88,6)</f>
      </c>
      <c r="L88" s="38">
        <v>0</v>
      </c>
      <c s="32">
        <f>ROUND(ROUND(L88,2)*ROUND(G88,3),2)</f>
      </c>
      <c s="36" t="s">
        <v>53</v>
      </c>
      <c>
        <f>(M88*21)/100</f>
      </c>
      <c t="s">
        <v>26</v>
      </c>
    </row>
    <row r="89" spans="1:5" ht="12.75">
      <c r="A89" s="35" t="s">
        <v>54</v>
      </c>
      <c r="E89" s="39" t="s">
        <v>3263</v>
      </c>
    </row>
    <row r="90" spans="1:5" ht="12.75">
      <c r="A90" s="35" t="s">
        <v>55</v>
      </c>
      <c r="E90" s="40" t="s">
        <v>3264</v>
      </c>
    </row>
    <row r="91" spans="1:5" ht="51">
      <c r="A91" t="s">
        <v>57</v>
      </c>
      <c r="E91" s="39" t="s">
        <v>1242</v>
      </c>
    </row>
    <row r="92" spans="1:16" ht="12.75">
      <c r="A92" t="s">
        <v>48</v>
      </c>
      <c s="34" t="s">
        <v>126</v>
      </c>
      <c s="34" t="s">
        <v>91</v>
      </c>
      <c s="35" t="s">
        <v>5</v>
      </c>
      <c s="6" t="s">
        <v>3265</v>
      </c>
      <c s="36" t="s">
        <v>61</v>
      </c>
      <c s="37">
        <v>1.97</v>
      </c>
      <c s="36">
        <v>0</v>
      </c>
      <c s="36">
        <f>ROUND(G92*H92,6)</f>
      </c>
      <c r="L92" s="38">
        <v>0</v>
      </c>
      <c s="32">
        <f>ROUND(ROUND(L92,2)*ROUND(G92,3),2)</f>
      </c>
      <c s="36" t="s">
        <v>53</v>
      </c>
      <c>
        <f>(M92*21)/100</f>
      </c>
      <c t="s">
        <v>26</v>
      </c>
    </row>
    <row r="93" spans="1:5" ht="12.75">
      <c r="A93" s="35" t="s">
        <v>54</v>
      </c>
      <c r="E93" s="39" t="s">
        <v>3266</v>
      </c>
    </row>
    <row r="94" spans="1:5" ht="12.75">
      <c r="A94" s="35" t="s">
        <v>55</v>
      </c>
      <c r="E94" s="40" t="s">
        <v>3267</v>
      </c>
    </row>
    <row r="95" spans="1:5" ht="38.25">
      <c r="A95" t="s">
        <v>57</v>
      </c>
      <c r="E95" s="39" t="s">
        <v>93</v>
      </c>
    </row>
    <row r="96" spans="1:16" ht="12.75">
      <c r="A96" t="s">
        <v>48</v>
      </c>
      <c s="34" t="s">
        <v>131</v>
      </c>
      <c s="34" t="s">
        <v>365</v>
      </c>
      <c s="35" t="s">
        <v>5</v>
      </c>
      <c s="6" t="s">
        <v>3268</v>
      </c>
      <c s="36" t="s">
        <v>52</v>
      </c>
      <c s="37">
        <v>30</v>
      </c>
      <c s="36">
        <v>0</v>
      </c>
      <c s="36">
        <f>ROUND(G96*H96,6)</f>
      </c>
      <c r="L96" s="38">
        <v>0</v>
      </c>
      <c s="32">
        <f>ROUND(ROUND(L96,2)*ROUND(G96,3),2)</f>
      </c>
      <c s="36" t="s">
        <v>53</v>
      </c>
      <c>
        <f>(M96*21)/100</f>
      </c>
      <c t="s">
        <v>26</v>
      </c>
    </row>
    <row r="97" spans="1:5" ht="12.75">
      <c r="A97" s="35" t="s">
        <v>54</v>
      </c>
      <c r="E97" s="39" t="s">
        <v>3268</v>
      </c>
    </row>
    <row r="98" spans="1:5" ht="12.75">
      <c r="A98" s="35" t="s">
        <v>55</v>
      </c>
      <c r="E98" s="40" t="s">
        <v>3269</v>
      </c>
    </row>
    <row r="99" spans="1:5" ht="51">
      <c r="A99" t="s">
        <v>57</v>
      </c>
      <c r="E99" s="39" t="s">
        <v>3270</v>
      </c>
    </row>
    <row r="100" spans="1:16" ht="12.75">
      <c r="A100" t="s">
        <v>48</v>
      </c>
      <c s="34" t="s">
        <v>135</v>
      </c>
      <c s="34" t="s">
        <v>2997</v>
      </c>
      <c s="35" t="s">
        <v>5</v>
      </c>
      <c s="6" t="s">
        <v>3271</v>
      </c>
      <c s="36" t="s">
        <v>101</v>
      </c>
      <c s="37">
        <v>55</v>
      </c>
      <c s="36">
        <v>0</v>
      </c>
      <c s="36">
        <f>ROUND(G100*H100,6)</f>
      </c>
      <c r="L100" s="38">
        <v>0</v>
      </c>
      <c s="32">
        <f>ROUND(ROUND(L100,2)*ROUND(G100,3),2)</f>
      </c>
      <c s="36" t="s">
        <v>53</v>
      </c>
      <c>
        <f>(M100*21)/100</f>
      </c>
      <c t="s">
        <v>26</v>
      </c>
    </row>
    <row r="101" spans="1:5" ht="12.75">
      <c r="A101" s="35" t="s">
        <v>54</v>
      </c>
      <c r="E101" s="39" t="s">
        <v>3272</v>
      </c>
    </row>
    <row r="102" spans="1:5" ht="12.75">
      <c r="A102" s="35" t="s">
        <v>55</v>
      </c>
      <c r="E102" s="40" t="s">
        <v>3273</v>
      </c>
    </row>
    <row r="103" spans="1:5" ht="38.25">
      <c r="A103" t="s">
        <v>57</v>
      </c>
      <c r="E103" s="39" t="s">
        <v>3231</v>
      </c>
    </row>
    <row r="104" spans="1:16" ht="12.75">
      <c r="A104" t="s">
        <v>48</v>
      </c>
      <c s="34" t="s">
        <v>139</v>
      </c>
      <c s="34" t="s">
        <v>2999</v>
      </c>
      <c s="35" t="s">
        <v>5</v>
      </c>
      <c s="6" t="s">
        <v>3274</v>
      </c>
      <c s="36" t="s">
        <v>61</v>
      </c>
      <c s="37">
        <v>6.46</v>
      </c>
      <c s="36">
        <v>0</v>
      </c>
      <c s="36">
        <f>ROUND(G104*H104,6)</f>
      </c>
      <c r="L104" s="38">
        <v>0</v>
      </c>
      <c s="32">
        <f>ROUND(ROUND(L104,2)*ROUND(G104,3),2)</f>
      </c>
      <c s="36" t="s">
        <v>53</v>
      </c>
      <c>
        <f>(M104*21)/100</f>
      </c>
      <c t="s">
        <v>26</v>
      </c>
    </row>
    <row r="105" spans="1:5" ht="12.75">
      <c r="A105" s="35" t="s">
        <v>54</v>
      </c>
      <c r="E105" s="39" t="s">
        <v>3275</v>
      </c>
    </row>
    <row r="106" spans="1:5" ht="12.75">
      <c r="A106" s="35" t="s">
        <v>55</v>
      </c>
      <c r="E106" s="40" t="s">
        <v>3276</v>
      </c>
    </row>
    <row r="107" spans="1:5" ht="38.25">
      <c r="A107" t="s">
        <v>57</v>
      </c>
      <c r="E107" s="39" t="s">
        <v>3277</v>
      </c>
    </row>
    <row r="108" spans="1:13" ht="12.75">
      <c r="A108" t="s">
        <v>45</v>
      </c>
      <c r="C108" s="31" t="s">
        <v>86</v>
      </c>
      <c r="E108" s="33" t="s">
        <v>3084</v>
      </c>
      <c r="J108" s="32">
        <f>0</f>
      </c>
      <c s="32">
        <f>0</f>
      </c>
      <c s="32">
        <f>0+L109+L113</f>
      </c>
      <c s="32">
        <f>0+M109+M113</f>
      </c>
    </row>
    <row r="109" spans="1:16" ht="12.75">
      <c r="A109" t="s">
        <v>48</v>
      </c>
      <c s="34" t="s">
        <v>143</v>
      </c>
      <c s="34" t="s">
        <v>3278</v>
      </c>
      <c s="35" t="s">
        <v>5</v>
      </c>
      <c s="6" t="s">
        <v>3279</v>
      </c>
      <c s="36" t="s">
        <v>65</v>
      </c>
      <c s="37">
        <v>1.6</v>
      </c>
      <c s="36">
        <v>0</v>
      </c>
      <c s="36">
        <f>ROUND(G109*H109,6)</f>
      </c>
      <c r="L109" s="38">
        <v>0</v>
      </c>
      <c s="32">
        <f>ROUND(ROUND(L109,2)*ROUND(G109,3),2)</f>
      </c>
      <c s="36" t="s">
        <v>53</v>
      </c>
      <c>
        <f>(M109*21)/100</f>
      </c>
      <c t="s">
        <v>26</v>
      </c>
    </row>
    <row r="110" spans="1:5" ht="12.75">
      <c r="A110" s="35" t="s">
        <v>54</v>
      </c>
      <c r="E110" s="39" t="s">
        <v>3280</v>
      </c>
    </row>
    <row r="111" spans="1:5" ht="25.5">
      <c r="A111" s="35" t="s">
        <v>55</v>
      </c>
      <c r="E111" s="40" t="s">
        <v>3281</v>
      </c>
    </row>
    <row r="112" spans="1:5" ht="306">
      <c r="A112" t="s">
        <v>57</v>
      </c>
      <c r="E112" s="39" t="s">
        <v>3282</v>
      </c>
    </row>
    <row r="113" spans="1:16" ht="12.75">
      <c r="A113" t="s">
        <v>48</v>
      </c>
      <c s="34" t="s">
        <v>147</v>
      </c>
      <c s="34" t="s">
        <v>3283</v>
      </c>
      <c s="35" t="s">
        <v>5</v>
      </c>
      <c s="6" t="s">
        <v>3284</v>
      </c>
      <c s="36" t="s">
        <v>101</v>
      </c>
      <c s="37">
        <v>12</v>
      </c>
      <c s="36">
        <v>0</v>
      </c>
      <c s="36">
        <f>ROUND(G113*H113,6)</f>
      </c>
      <c r="L113" s="38">
        <v>0</v>
      </c>
      <c s="32">
        <f>ROUND(ROUND(L113,2)*ROUND(G113,3),2)</f>
      </c>
      <c s="36" t="s">
        <v>53</v>
      </c>
      <c>
        <f>(M113*21)/100</f>
      </c>
      <c t="s">
        <v>26</v>
      </c>
    </row>
    <row r="114" spans="1:5" ht="12.75">
      <c r="A114" s="35" t="s">
        <v>54</v>
      </c>
      <c r="E114" s="39" t="s">
        <v>3285</v>
      </c>
    </row>
    <row r="115" spans="1:5" ht="12.75">
      <c r="A115" s="35" t="s">
        <v>55</v>
      </c>
      <c r="E115" s="40" t="s">
        <v>3286</v>
      </c>
    </row>
    <row r="116" spans="1:5" ht="51">
      <c r="A116" t="s">
        <v>57</v>
      </c>
      <c r="E116"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3290</v>
      </c>
      <c r="E8" s="30" t="s">
        <v>3289</v>
      </c>
      <c r="J8" s="29">
        <f>0+J9+J26+J39+J56+J81+J126</f>
      </c>
      <c s="29">
        <f>0+K9+K26+K39+K56+K81+K126</f>
      </c>
      <c s="29">
        <f>0+L9+L26+L39+L56+L81+L126</f>
      </c>
      <c s="29">
        <f>0+M9+M26+M39+M56+M81+M126</f>
      </c>
    </row>
    <row r="9" spans="1:13" ht="12.75">
      <c r="A9" t="s">
        <v>45</v>
      </c>
      <c r="C9" s="31" t="s">
        <v>3291</v>
      </c>
      <c r="E9" s="33" t="s">
        <v>3292</v>
      </c>
      <c r="J9" s="32">
        <f>0</f>
      </c>
      <c s="32">
        <f>0</f>
      </c>
      <c s="32">
        <f>0+L10+L14+L18+L22</f>
      </c>
      <c s="32">
        <f>0+M10+M14+M18+M22</f>
      </c>
    </row>
    <row r="10" spans="1:16" ht="12.75">
      <c r="A10" t="s">
        <v>48</v>
      </c>
      <c s="34" t="s">
        <v>49</v>
      </c>
      <c s="34" t="s">
        <v>3293</v>
      </c>
      <c s="35" t="s">
        <v>5</v>
      </c>
      <c s="6" t="s">
        <v>3294</v>
      </c>
      <c s="36" t="s">
        <v>3295</v>
      </c>
      <c s="37">
        <v>2</v>
      </c>
      <c s="36">
        <v>0</v>
      </c>
      <c s="36">
        <f>ROUND(G10*H10,6)</f>
      </c>
      <c r="L10" s="38">
        <v>0</v>
      </c>
      <c s="32">
        <f>ROUND(ROUND(L10,2)*ROUND(G10,3),2)</f>
      </c>
      <c s="36" t="s">
        <v>53</v>
      </c>
      <c>
        <f>(M10*21)/100</f>
      </c>
      <c t="s">
        <v>26</v>
      </c>
    </row>
    <row r="11" spans="1:5" ht="12.75">
      <c r="A11" s="35" t="s">
        <v>54</v>
      </c>
      <c r="E11" s="39" t="s">
        <v>5</v>
      </c>
    </row>
    <row r="12" spans="1:5" ht="12.75">
      <c r="A12" s="35" t="s">
        <v>55</v>
      </c>
      <c r="E12" s="40" t="s">
        <v>3296</v>
      </c>
    </row>
    <row r="13" spans="1:5" ht="25.5">
      <c r="A13" t="s">
        <v>57</v>
      </c>
      <c r="E13" s="39" t="s">
        <v>3297</v>
      </c>
    </row>
    <row r="14" spans="1:16" ht="12.75">
      <c r="A14" t="s">
        <v>48</v>
      </c>
      <c s="34" t="s">
        <v>26</v>
      </c>
      <c s="34" t="s">
        <v>3298</v>
      </c>
      <c s="35" t="s">
        <v>5</v>
      </c>
      <c s="6" t="s">
        <v>3299</v>
      </c>
      <c s="36" t="s">
        <v>3295</v>
      </c>
      <c s="37">
        <v>2</v>
      </c>
      <c s="36">
        <v>0</v>
      </c>
      <c s="36">
        <f>ROUND(G14*H14,6)</f>
      </c>
      <c r="L14" s="38">
        <v>0</v>
      </c>
      <c s="32">
        <f>ROUND(ROUND(L14,2)*ROUND(G14,3),2)</f>
      </c>
      <c s="36" t="s">
        <v>53</v>
      </c>
      <c>
        <f>(M14*21)/100</f>
      </c>
      <c t="s">
        <v>26</v>
      </c>
    </row>
    <row r="15" spans="1:5" ht="12.75">
      <c r="A15" s="35" t="s">
        <v>54</v>
      </c>
      <c r="E15" s="39" t="s">
        <v>5</v>
      </c>
    </row>
    <row r="16" spans="1:5" ht="12.75">
      <c r="A16" s="35" t="s">
        <v>55</v>
      </c>
      <c r="E16" s="40" t="s">
        <v>3296</v>
      </c>
    </row>
    <row r="17" spans="1:5" ht="25.5">
      <c r="A17" t="s">
        <v>57</v>
      </c>
      <c r="E17" s="39" t="s">
        <v>3297</v>
      </c>
    </row>
    <row r="18" spans="1:16" ht="12.75">
      <c r="A18" t="s">
        <v>48</v>
      </c>
      <c s="34" t="s">
        <v>25</v>
      </c>
      <c s="34" t="s">
        <v>3300</v>
      </c>
      <c s="35" t="s">
        <v>5</v>
      </c>
      <c s="6" t="s">
        <v>3301</v>
      </c>
      <c s="36" t="s">
        <v>3295</v>
      </c>
      <c s="37">
        <v>2</v>
      </c>
      <c s="36">
        <v>0</v>
      </c>
      <c s="36">
        <f>ROUND(G18*H18,6)</f>
      </c>
      <c r="L18" s="38">
        <v>0</v>
      </c>
      <c s="32">
        <f>ROUND(ROUND(L18,2)*ROUND(G18,3),2)</f>
      </c>
      <c s="36" t="s">
        <v>53</v>
      </c>
      <c>
        <f>(M18*21)/100</f>
      </c>
      <c t="s">
        <v>26</v>
      </c>
    </row>
    <row r="19" spans="1:5" ht="12.75">
      <c r="A19" s="35" t="s">
        <v>54</v>
      </c>
      <c r="E19" s="39" t="s">
        <v>5</v>
      </c>
    </row>
    <row r="20" spans="1:5" ht="12.75">
      <c r="A20" s="35" t="s">
        <v>55</v>
      </c>
      <c r="E20" s="40" t="s">
        <v>3296</v>
      </c>
    </row>
    <row r="21" spans="1:5" ht="25.5">
      <c r="A21" t="s">
        <v>57</v>
      </c>
      <c r="E21" s="39" t="s">
        <v>3297</v>
      </c>
    </row>
    <row r="22" spans="1:16" ht="12.75">
      <c r="A22" t="s">
        <v>48</v>
      </c>
      <c s="34" t="s">
        <v>67</v>
      </c>
      <c s="34" t="s">
        <v>3302</v>
      </c>
      <c s="35" t="s">
        <v>5</v>
      </c>
      <c s="6" t="s">
        <v>3303</v>
      </c>
      <c s="36" t="s">
        <v>3295</v>
      </c>
      <c s="37">
        <v>2</v>
      </c>
      <c s="36">
        <v>0</v>
      </c>
      <c s="36">
        <f>ROUND(G22*H22,6)</f>
      </c>
      <c r="L22" s="38">
        <v>0</v>
      </c>
      <c s="32">
        <f>ROUND(ROUND(L22,2)*ROUND(G22,3),2)</f>
      </c>
      <c s="36" t="s">
        <v>53</v>
      </c>
      <c>
        <f>(M22*21)/100</f>
      </c>
      <c t="s">
        <v>26</v>
      </c>
    </row>
    <row r="23" spans="1:5" ht="12.75">
      <c r="A23" s="35" t="s">
        <v>54</v>
      </c>
      <c r="E23" s="39" t="s">
        <v>5</v>
      </c>
    </row>
    <row r="24" spans="1:5" ht="12.75">
      <c r="A24" s="35" t="s">
        <v>55</v>
      </c>
      <c r="E24" s="40" t="s">
        <v>3296</v>
      </c>
    </row>
    <row r="25" spans="1:5" ht="25.5">
      <c r="A25" t="s">
        <v>57</v>
      </c>
      <c r="E25" s="39" t="s">
        <v>3297</v>
      </c>
    </row>
    <row r="26" spans="1:13" ht="12.75">
      <c r="A26" t="s">
        <v>45</v>
      </c>
      <c r="C26" s="31" t="s">
        <v>3304</v>
      </c>
      <c r="E26" s="33" t="s">
        <v>3305</v>
      </c>
      <c r="J26" s="32">
        <f>0</f>
      </c>
      <c s="32">
        <f>0</f>
      </c>
      <c s="32">
        <f>0+L27+L31+L35</f>
      </c>
      <c s="32">
        <f>0+M27+M31+M35</f>
      </c>
    </row>
    <row r="27" spans="1:16" ht="12.75">
      <c r="A27" t="s">
        <v>48</v>
      </c>
      <c s="34" t="s">
        <v>71</v>
      </c>
      <c s="34" t="s">
        <v>3306</v>
      </c>
      <c s="35" t="s">
        <v>5</v>
      </c>
      <c s="6" t="s">
        <v>3307</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3296</v>
      </c>
    </row>
    <row r="30" spans="1:5" ht="25.5">
      <c r="A30" t="s">
        <v>57</v>
      </c>
      <c r="E30" s="39" t="s">
        <v>3297</v>
      </c>
    </row>
    <row r="31" spans="1:16" ht="12.75">
      <c r="A31" t="s">
        <v>48</v>
      </c>
      <c s="34" t="s">
        <v>75</v>
      </c>
      <c s="34" t="s">
        <v>3308</v>
      </c>
      <c s="35" t="s">
        <v>5</v>
      </c>
      <c s="6" t="s">
        <v>3309</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3296</v>
      </c>
    </row>
    <row r="34" spans="1:5" ht="25.5">
      <c r="A34" t="s">
        <v>57</v>
      </c>
      <c r="E34" s="39" t="s">
        <v>3297</v>
      </c>
    </row>
    <row r="35" spans="1:16" ht="12.75">
      <c r="A35" t="s">
        <v>48</v>
      </c>
      <c s="34" t="s">
        <v>46</v>
      </c>
      <c s="34" t="s">
        <v>3310</v>
      </c>
      <c s="35" t="s">
        <v>5</v>
      </c>
      <c s="6" t="s">
        <v>3311</v>
      </c>
      <c s="36" t="s">
        <v>3295</v>
      </c>
      <c s="37">
        <v>4</v>
      </c>
      <c s="36">
        <v>0</v>
      </c>
      <c s="36">
        <f>ROUND(G35*H35,6)</f>
      </c>
      <c r="L35" s="38">
        <v>0</v>
      </c>
      <c s="32">
        <f>ROUND(ROUND(L35,2)*ROUND(G35,3),2)</f>
      </c>
      <c s="36" t="s">
        <v>53</v>
      </c>
      <c>
        <f>(M35*21)/100</f>
      </c>
      <c t="s">
        <v>26</v>
      </c>
    </row>
    <row r="36" spans="1:5" ht="12.75">
      <c r="A36" s="35" t="s">
        <v>54</v>
      </c>
      <c r="E36" s="39" t="s">
        <v>5</v>
      </c>
    </row>
    <row r="37" spans="1:5" ht="12.75">
      <c r="A37" s="35" t="s">
        <v>55</v>
      </c>
      <c r="E37" s="40" t="s">
        <v>3296</v>
      </c>
    </row>
    <row r="38" spans="1:5" ht="25.5">
      <c r="A38" t="s">
        <v>57</v>
      </c>
      <c r="E38" s="39" t="s">
        <v>3297</v>
      </c>
    </row>
    <row r="39" spans="1:13" ht="12.75">
      <c r="A39" t="s">
        <v>45</v>
      </c>
      <c r="C39" s="31" t="s">
        <v>646</v>
      </c>
      <c r="E39" s="33" t="s">
        <v>3312</v>
      </c>
      <c r="J39" s="32">
        <f>0</f>
      </c>
      <c s="32">
        <f>0</f>
      </c>
      <c s="32">
        <f>0+L40+L44+L48+L52</f>
      </c>
      <c s="32">
        <f>0+M40+M44+M48+M52</f>
      </c>
    </row>
    <row r="40" spans="1:16" ht="12.75">
      <c r="A40" t="s">
        <v>48</v>
      </c>
      <c s="34" t="s">
        <v>82</v>
      </c>
      <c s="34" t="s">
        <v>3313</v>
      </c>
      <c s="35" t="s">
        <v>5</v>
      </c>
      <c s="6" t="s">
        <v>3314</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3296</v>
      </c>
    </row>
    <row r="43" spans="1:5" ht="25.5">
      <c r="A43" t="s">
        <v>57</v>
      </c>
      <c r="E43" s="39" t="s">
        <v>3297</v>
      </c>
    </row>
    <row r="44" spans="1:16" ht="12.75">
      <c r="A44" t="s">
        <v>48</v>
      </c>
      <c s="34" t="s">
        <v>86</v>
      </c>
      <c s="34" t="s">
        <v>3315</v>
      </c>
      <c s="35" t="s">
        <v>5</v>
      </c>
      <c s="6" t="s">
        <v>3316</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3296</v>
      </c>
    </row>
    <row r="47" spans="1:5" ht="25.5">
      <c r="A47" t="s">
        <v>57</v>
      </c>
      <c r="E47" s="39" t="s">
        <v>3297</v>
      </c>
    </row>
    <row r="48" spans="1:16" ht="12.75">
      <c r="A48" t="s">
        <v>48</v>
      </c>
      <c s="34" t="s">
        <v>90</v>
      </c>
      <c s="34" t="s">
        <v>3317</v>
      </c>
      <c s="35" t="s">
        <v>5</v>
      </c>
      <c s="6" t="s">
        <v>3318</v>
      </c>
      <c s="36" t="s">
        <v>3295</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3319</v>
      </c>
    </row>
    <row r="51" spans="1:5" ht="25.5">
      <c r="A51" t="s">
        <v>57</v>
      </c>
      <c r="E51" s="39" t="s">
        <v>3297</v>
      </c>
    </row>
    <row r="52" spans="1:16" ht="12.75">
      <c r="A52" t="s">
        <v>48</v>
      </c>
      <c s="34" t="s">
        <v>94</v>
      </c>
      <c s="34" t="s">
        <v>3320</v>
      </c>
      <c s="35" t="s">
        <v>5</v>
      </c>
      <c s="6" t="s">
        <v>3321</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3296</v>
      </c>
    </row>
    <row r="55" spans="1:5" ht="25.5">
      <c r="A55" t="s">
        <v>57</v>
      </c>
      <c r="E55" s="39" t="s">
        <v>3297</v>
      </c>
    </row>
    <row r="56" spans="1:13" ht="12.75">
      <c r="A56" t="s">
        <v>45</v>
      </c>
      <c r="C56" s="31" t="s">
        <v>3322</v>
      </c>
      <c r="E56" s="33" t="s">
        <v>3323</v>
      </c>
      <c r="J56" s="32">
        <f>0</f>
      </c>
      <c s="32">
        <f>0</f>
      </c>
      <c s="32">
        <f>0+L57+L61+L65+L69+L73+L77</f>
      </c>
      <c s="32">
        <f>0+M57+M61+M65+M69+M73+M77</f>
      </c>
    </row>
    <row r="57" spans="1:16" ht="12.75">
      <c r="A57" t="s">
        <v>48</v>
      </c>
      <c s="34" t="s">
        <v>98</v>
      </c>
      <c s="34" t="s">
        <v>3324</v>
      </c>
      <c s="35" t="s">
        <v>5</v>
      </c>
      <c s="6" t="s">
        <v>3325</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3296</v>
      </c>
    </row>
    <row r="60" spans="1:5" ht="12.75">
      <c r="A60" t="s">
        <v>57</v>
      </c>
      <c r="E60" s="39" t="s">
        <v>3326</v>
      </c>
    </row>
    <row r="61" spans="1:16" ht="12.75">
      <c r="A61" t="s">
        <v>48</v>
      </c>
      <c s="34" t="s">
        <v>103</v>
      </c>
      <c s="34" t="s">
        <v>3327</v>
      </c>
      <c s="35" t="s">
        <v>5</v>
      </c>
      <c s="6" t="s">
        <v>3328</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3296</v>
      </c>
    </row>
    <row r="64" spans="1:5" ht="12.75">
      <c r="A64" t="s">
        <v>57</v>
      </c>
      <c r="E64" s="39" t="s">
        <v>3329</v>
      </c>
    </row>
    <row r="65" spans="1:16" ht="12.75">
      <c r="A65" t="s">
        <v>48</v>
      </c>
      <c s="34" t="s">
        <v>106</v>
      </c>
      <c s="34" t="s">
        <v>3330</v>
      </c>
      <c s="35" t="s">
        <v>5</v>
      </c>
      <c s="6" t="s">
        <v>3331</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3296</v>
      </c>
    </row>
    <row r="68" spans="1:5" ht="12.75">
      <c r="A68" t="s">
        <v>57</v>
      </c>
      <c r="E68" s="39" t="s">
        <v>3332</v>
      </c>
    </row>
    <row r="69" spans="1:16" ht="12.75">
      <c r="A69" t="s">
        <v>48</v>
      </c>
      <c s="34" t="s">
        <v>109</v>
      </c>
      <c s="34" t="s">
        <v>3333</v>
      </c>
      <c s="35" t="s">
        <v>5</v>
      </c>
      <c s="6" t="s">
        <v>3334</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3296</v>
      </c>
    </row>
    <row r="72" spans="1:5" ht="12.75">
      <c r="A72" t="s">
        <v>57</v>
      </c>
      <c r="E72" s="39" t="s">
        <v>3335</v>
      </c>
    </row>
    <row r="73" spans="1:16" ht="12.75">
      <c r="A73" t="s">
        <v>48</v>
      </c>
      <c s="34" t="s">
        <v>112</v>
      </c>
      <c s="34" t="s">
        <v>3336</v>
      </c>
      <c s="35" t="s">
        <v>5</v>
      </c>
      <c s="6" t="s">
        <v>3337</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3296</v>
      </c>
    </row>
    <row r="76" spans="1:5" ht="25.5">
      <c r="A76" t="s">
        <v>57</v>
      </c>
      <c r="E76" s="39" t="s">
        <v>3297</v>
      </c>
    </row>
    <row r="77" spans="1:16" ht="12.75">
      <c r="A77" t="s">
        <v>48</v>
      </c>
      <c s="34" t="s">
        <v>115</v>
      </c>
      <c s="34" t="s">
        <v>3338</v>
      </c>
      <c s="35" t="s">
        <v>5</v>
      </c>
      <c s="6" t="s">
        <v>3339</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3296</v>
      </c>
    </row>
    <row r="80" spans="1:5" ht="25.5">
      <c r="A80" t="s">
        <v>57</v>
      </c>
      <c r="E80" s="39" t="s">
        <v>3297</v>
      </c>
    </row>
    <row r="81" spans="1:13" ht="12.75">
      <c r="A81" t="s">
        <v>45</v>
      </c>
      <c r="C81" s="31" t="s">
        <v>3340</v>
      </c>
      <c r="E81" s="33" t="s">
        <v>3341</v>
      </c>
      <c r="J81" s="32">
        <f>0</f>
      </c>
      <c s="32">
        <f>0</f>
      </c>
      <c s="32">
        <f>0+L82+L86+L90+L94+L98+L102+L106+L110+L114+L118+L122</f>
      </c>
      <c s="32">
        <f>0+M82+M86+M90+M94+M98+M102+M106+M110+M114+M118+M122</f>
      </c>
    </row>
    <row r="82" spans="1:16" ht="25.5">
      <c r="A82" t="s">
        <v>48</v>
      </c>
      <c s="34" t="s">
        <v>119</v>
      </c>
      <c s="34" t="s">
        <v>3342</v>
      </c>
      <c s="35" t="s">
        <v>5</v>
      </c>
      <c s="6" t="s">
        <v>3343</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3344</v>
      </c>
    </row>
    <row r="85" spans="1:5" ht="25.5">
      <c r="A85" t="s">
        <v>57</v>
      </c>
      <c r="E85" s="39" t="s">
        <v>3297</v>
      </c>
    </row>
    <row r="86" spans="1:16" ht="25.5">
      <c r="A86" t="s">
        <v>48</v>
      </c>
      <c s="34" t="s">
        <v>123</v>
      </c>
      <c s="34" t="s">
        <v>3345</v>
      </c>
      <c s="35" t="s">
        <v>5</v>
      </c>
      <c s="6" t="s">
        <v>3346</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3347</v>
      </c>
    </row>
    <row r="89" spans="1:5" ht="25.5">
      <c r="A89" t="s">
        <v>57</v>
      </c>
      <c r="E89" s="39" t="s">
        <v>3297</v>
      </c>
    </row>
    <row r="90" spans="1:16" ht="12.75">
      <c r="A90" t="s">
        <v>48</v>
      </c>
      <c s="34" t="s">
        <v>126</v>
      </c>
      <c s="34" t="s">
        <v>3348</v>
      </c>
      <c s="35" t="s">
        <v>5</v>
      </c>
      <c s="6" t="s">
        <v>3349</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3344</v>
      </c>
    </row>
    <row r="93" spans="1:5" ht="25.5">
      <c r="A93" t="s">
        <v>57</v>
      </c>
      <c r="E93" s="39" t="s">
        <v>3297</v>
      </c>
    </row>
    <row r="94" spans="1:16" ht="12.75">
      <c r="A94" t="s">
        <v>48</v>
      </c>
      <c s="34" t="s">
        <v>131</v>
      </c>
      <c s="34" t="s">
        <v>3350</v>
      </c>
      <c s="35" t="s">
        <v>5</v>
      </c>
      <c s="6" t="s">
        <v>3351</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3352</v>
      </c>
    </row>
    <row r="97" spans="1:5" ht="25.5">
      <c r="A97" t="s">
        <v>57</v>
      </c>
      <c r="E97" s="39" t="s">
        <v>3297</v>
      </c>
    </row>
    <row r="98" spans="1:16" ht="12.75">
      <c r="A98" t="s">
        <v>48</v>
      </c>
      <c s="34" t="s">
        <v>135</v>
      </c>
      <c s="34" t="s">
        <v>3353</v>
      </c>
      <c s="35" t="s">
        <v>5</v>
      </c>
      <c s="6" t="s">
        <v>3354</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3296</v>
      </c>
    </row>
    <row r="101" spans="1:5" ht="25.5">
      <c r="A101" t="s">
        <v>57</v>
      </c>
      <c r="E101" s="39" t="s">
        <v>3297</v>
      </c>
    </row>
    <row r="102" spans="1:16" ht="12.75">
      <c r="A102" t="s">
        <v>48</v>
      </c>
      <c s="34" t="s">
        <v>139</v>
      </c>
      <c s="34" t="s">
        <v>3355</v>
      </c>
      <c s="35" t="s">
        <v>5</v>
      </c>
      <c s="6" t="s">
        <v>3356</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3296</v>
      </c>
    </row>
    <row r="105" spans="1:5" ht="25.5">
      <c r="A105" t="s">
        <v>57</v>
      </c>
      <c r="E105" s="39" t="s">
        <v>3297</v>
      </c>
    </row>
    <row r="106" spans="1:16" ht="12.75">
      <c r="A106" t="s">
        <v>48</v>
      </c>
      <c s="34" t="s">
        <v>143</v>
      </c>
      <c s="34" t="s">
        <v>3357</v>
      </c>
      <c s="35" t="s">
        <v>5</v>
      </c>
      <c s="6" t="s">
        <v>3358</v>
      </c>
      <c s="36" t="s">
        <v>3295</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3319</v>
      </c>
    </row>
    <row r="109" spans="1:5" ht="25.5">
      <c r="A109" t="s">
        <v>57</v>
      </c>
      <c r="E109" s="39" t="s">
        <v>3297</v>
      </c>
    </row>
    <row r="110" spans="1:16" ht="12.75">
      <c r="A110" t="s">
        <v>48</v>
      </c>
      <c s="34" t="s">
        <v>147</v>
      </c>
      <c s="34" t="s">
        <v>3359</v>
      </c>
      <c s="35" t="s">
        <v>5</v>
      </c>
      <c s="6" t="s">
        <v>3360</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3296</v>
      </c>
    </row>
    <row r="113" spans="1:5" ht="25.5">
      <c r="A113" t="s">
        <v>57</v>
      </c>
      <c r="E113" s="39" t="s">
        <v>3297</v>
      </c>
    </row>
    <row r="114" spans="1:16" ht="12.75">
      <c r="A114" t="s">
        <v>48</v>
      </c>
      <c s="34" t="s">
        <v>151</v>
      </c>
      <c s="34" t="s">
        <v>3361</v>
      </c>
      <c s="35" t="s">
        <v>5</v>
      </c>
      <c s="6" t="s">
        <v>3362</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3296</v>
      </c>
    </row>
    <row r="117" spans="1:5" ht="25.5">
      <c r="A117" t="s">
        <v>57</v>
      </c>
      <c r="E117" s="39" t="s">
        <v>3297</v>
      </c>
    </row>
    <row r="118" spans="1:16" ht="12.75">
      <c r="A118" t="s">
        <v>48</v>
      </c>
      <c s="34" t="s">
        <v>155</v>
      </c>
      <c s="34" t="s">
        <v>3363</v>
      </c>
      <c s="35" t="s">
        <v>5</v>
      </c>
      <c s="6" t="s">
        <v>3364</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3296</v>
      </c>
    </row>
    <row r="121" spans="1:5" ht="25.5">
      <c r="A121" t="s">
        <v>57</v>
      </c>
      <c r="E121" s="39" t="s">
        <v>3297</v>
      </c>
    </row>
    <row r="122" spans="1:16" ht="12.75">
      <c r="A122" t="s">
        <v>48</v>
      </c>
      <c s="34" t="s">
        <v>159</v>
      </c>
      <c s="34" t="s">
        <v>3365</v>
      </c>
      <c s="35" t="s">
        <v>5</v>
      </c>
      <c s="6" t="s">
        <v>3366</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3297</v>
      </c>
    </row>
    <row r="125" spans="1:5" ht="12.75">
      <c r="A125" t="s">
        <v>57</v>
      </c>
      <c r="E125" s="39" t="s">
        <v>3367</v>
      </c>
    </row>
    <row r="126" spans="1:13" ht="12.75">
      <c r="A126" t="s">
        <v>45</v>
      </c>
      <c r="C126" s="31" t="s">
        <v>3368</v>
      </c>
      <c r="E126" s="33" t="s">
        <v>3369</v>
      </c>
      <c r="J126" s="32">
        <f>0</f>
      </c>
      <c s="32">
        <f>0</f>
      </c>
      <c s="32">
        <f>0+L127+L131+L135+L139</f>
      </c>
      <c s="32">
        <f>0+M127+M131+M135+M139</f>
      </c>
    </row>
    <row r="127" spans="1:16" ht="12.75">
      <c r="A127" t="s">
        <v>48</v>
      </c>
      <c s="34" t="s">
        <v>162</v>
      </c>
      <c s="34" t="s">
        <v>3370</v>
      </c>
      <c s="35" t="s">
        <v>5</v>
      </c>
      <c s="6" t="s">
        <v>3371</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3296</v>
      </c>
    </row>
    <row r="130" spans="1:5" ht="25.5">
      <c r="A130" t="s">
        <v>57</v>
      </c>
      <c r="E130" s="39" t="s">
        <v>3297</v>
      </c>
    </row>
    <row r="131" spans="1:16" ht="12.75">
      <c r="A131" t="s">
        <v>48</v>
      </c>
      <c s="34" t="s">
        <v>166</v>
      </c>
      <c s="34" t="s">
        <v>3372</v>
      </c>
      <c s="35" t="s">
        <v>5</v>
      </c>
      <c s="6" t="s">
        <v>3373</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3296</v>
      </c>
    </row>
    <row r="134" spans="1:5" ht="12.75">
      <c r="A134" t="s">
        <v>57</v>
      </c>
      <c r="E134" s="39" t="s">
        <v>3374</v>
      </c>
    </row>
    <row r="135" spans="1:16" ht="12.75">
      <c r="A135" t="s">
        <v>48</v>
      </c>
      <c s="34" t="s">
        <v>170</v>
      </c>
      <c s="34" t="s">
        <v>3375</v>
      </c>
      <c s="35" t="s">
        <v>5</v>
      </c>
      <c s="6" t="s">
        <v>3376</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3296</v>
      </c>
    </row>
    <row r="138" spans="1:5" ht="25.5">
      <c r="A138" t="s">
        <v>57</v>
      </c>
      <c r="E138" s="39" t="s">
        <v>3297</v>
      </c>
    </row>
    <row r="139" spans="1:16" ht="12.75">
      <c r="A139" t="s">
        <v>48</v>
      </c>
      <c s="34" t="s">
        <v>174</v>
      </c>
      <c s="34" t="s">
        <v>3377</v>
      </c>
      <c s="35" t="s">
        <v>5</v>
      </c>
      <c s="6" t="s">
        <v>3378</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3296</v>
      </c>
    </row>
    <row r="142" spans="1:5" ht="25.5">
      <c r="A142" t="s">
        <v>57</v>
      </c>
      <c r="E142"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3381</v>
      </c>
      <c r="E8" s="30" t="s">
        <v>3380</v>
      </c>
      <c r="J8" s="29">
        <f>0+J9</f>
      </c>
      <c s="29">
        <f>0+K9</f>
      </c>
      <c s="29">
        <f>0+L9</f>
      </c>
      <c s="29">
        <f>0+M9</f>
      </c>
    </row>
    <row r="9" spans="1:13" ht="12.75">
      <c r="A9" t="s">
        <v>3382</v>
      </c>
      <c r="C9" s="31" t="s">
        <v>3383</v>
      </c>
      <c r="E9" s="33" t="s">
        <v>3384</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3385</v>
      </c>
      <c s="35" t="s">
        <v>5</v>
      </c>
      <c s="6" t="s">
        <v>3386</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3387</v>
      </c>
    </row>
    <row r="14" spans="1:5" ht="12.75">
      <c r="A14" t="s">
        <v>57</v>
      </c>
      <c r="E14" s="39" t="s">
        <v>5</v>
      </c>
    </row>
    <row r="15" spans="1:16" ht="12.75">
      <c r="A15" t="s">
        <v>48</v>
      </c>
      <c s="34" t="s">
        <v>26</v>
      </c>
      <c s="34" t="s">
        <v>3388</v>
      </c>
      <c s="35" t="s">
        <v>5</v>
      </c>
      <c s="6" t="s">
        <v>3389</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3390</v>
      </c>
    </row>
    <row r="18" spans="1:5" ht="12.75">
      <c r="A18" t="s">
        <v>57</v>
      </c>
      <c r="E18" s="39" t="s">
        <v>5</v>
      </c>
    </row>
    <row r="19" spans="1:16" ht="12.75">
      <c r="A19" t="s">
        <v>48</v>
      </c>
      <c s="34" t="s">
        <v>25</v>
      </c>
      <c s="34" t="s">
        <v>3391</v>
      </c>
      <c s="35" t="s">
        <v>5</v>
      </c>
      <c s="6" t="s">
        <v>3392</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3393</v>
      </c>
    </row>
    <row r="22" spans="1:5" ht="12.75">
      <c r="A22" t="s">
        <v>57</v>
      </c>
      <c r="E22" s="39" t="s">
        <v>5</v>
      </c>
    </row>
    <row r="23" spans="1:16" ht="12.75">
      <c r="A23" t="s">
        <v>48</v>
      </c>
      <c s="34" t="s">
        <v>67</v>
      </c>
      <c s="34" t="s">
        <v>3394</v>
      </c>
      <c s="35" t="s">
        <v>5</v>
      </c>
      <c s="6" t="s">
        <v>3395</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3396</v>
      </c>
    </row>
    <row r="26" spans="1:5" ht="12.75">
      <c r="A26" t="s">
        <v>57</v>
      </c>
      <c r="E26" s="39" t="s">
        <v>5</v>
      </c>
    </row>
    <row r="27" spans="1:16" ht="12.75">
      <c r="A27" t="s">
        <v>48</v>
      </c>
      <c s="34" t="s">
        <v>71</v>
      </c>
      <c s="34" t="s">
        <v>3397</v>
      </c>
      <c s="35" t="s">
        <v>5</v>
      </c>
      <c s="6" t="s">
        <v>3398</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3399</v>
      </c>
    </row>
    <row r="34" spans="1:5" ht="153">
      <c r="A34" t="s">
        <v>57</v>
      </c>
      <c r="E34" s="39" t="s">
        <v>316</v>
      </c>
    </row>
    <row r="35" spans="1:13" ht="12.75">
      <c r="A35" t="s">
        <v>45</v>
      </c>
      <c r="C35" s="31" t="s">
        <v>26</v>
      </c>
      <c r="E35" s="33" t="s">
        <v>3400</v>
      </c>
      <c r="J35" s="32">
        <f>0</f>
      </c>
      <c s="32">
        <f>0</f>
      </c>
      <c s="32">
        <f>0+L36+L40+L44</f>
      </c>
      <c s="32">
        <f>0+M36+M40+M44</f>
      </c>
    </row>
    <row r="36" spans="1:16" ht="12.75">
      <c r="A36" t="s">
        <v>48</v>
      </c>
      <c s="34" t="s">
        <v>46</v>
      </c>
      <c s="34" t="s">
        <v>3401</v>
      </c>
      <c s="35" t="s">
        <v>5</v>
      </c>
      <c s="6" t="s">
        <v>3402</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3403</v>
      </c>
    </row>
    <row r="39" spans="1:5" ht="12.75">
      <c r="A39" t="s">
        <v>57</v>
      </c>
      <c r="E39" s="39" t="s">
        <v>5</v>
      </c>
    </row>
    <row r="40" spans="1:16" ht="12.75">
      <c r="A40" t="s">
        <v>48</v>
      </c>
      <c s="34" t="s">
        <v>82</v>
      </c>
      <c s="34" t="s">
        <v>3404</v>
      </c>
      <c s="35" t="s">
        <v>5</v>
      </c>
      <c s="6" t="s">
        <v>3405</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3406</v>
      </c>
    </row>
    <row r="43" spans="1:5" ht="12.75">
      <c r="A43" t="s">
        <v>57</v>
      </c>
      <c r="E43" s="39" t="s">
        <v>5</v>
      </c>
    </row>
    <row r="44" spans="1:16" ht="12.75">
      <c r="A44" t="s">
        <v>48</v>
      </c>
      <c s="34" t="s">
        <v>86</v>
      </c>
      <c s="34" t="s">
        <v>3407</v>
      </c>
      <c s="35" t="s">
        <v>5</v>
      </c>
      <c s="6" t="s">
        <v>3408</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2976</v>
      </c>
      <c r="J48" s="32">
        <f>0</f>
      </c>
      <c s="32">
        <f>0</f>
      </c>
      <c s="32">
        <f>0+L49+L53+L57+L61+L65</f>
      </c>
      <c s="32">
        <f>0+M49+M53+M57+M61+M65</f>
      </c>
    </row>
    <row r="49" spans="1:16" ht="12.75">
      <c r="A49" t="s">
        <v>48</v>
      </c>
      <c s="34" t="s">
        <v>90</v>
      </c>
      <c s="34" t="s">
        <v>3409</v>
      </c>
      <c s="35" t="s">
        <v>5</v>
      </c>
      <c s="6" t="s">
        <v>3410</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3411</v>
      </c>
    </row>
    <row r="52" spans="1:5" ht="12.75">
      <c r="A52" t="s">
        <v>57</v>
      </c>
      <c r="E52" s="39" t="s">
        <v>5</v>
      </c>
    </row>
    <row r="53" spans="1:16" ht="25.5">
      <c r="A53" t="s">
        <v>48</v>
      </c>
      <c s="34" t="s">
        <v>94</v>
      </c>
      <c s="34" t="s">
        <v>3412</v>
      </c>
      <c s="35" t="s">
        <v>5</v>
      </c>
      <c s="6" t="s">
        <v>3413</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3414</v>
      </c>
    </row>
    <row r="56" spans="1:5" ht="12.75">
      <c r="A56" t="s">
        <v>57</v>
      </c>
      <c r="E56" s="39" t="s">
        <v>5</v>
      </c>
    </row>
    <row r="57" spans="1:16" ht="12.75">
      <c r="A57" t="s">
        <v>48</v>
      </c>
      <c s="34" t="s">
        <v>98</v>
      </c>
      <c s="34" t="s">
        <v>3415</v>
      </c>
      <c s="35" t="s">
        <v>5</v>
      </c>
      <c s="6" t="s">
        <v>3416</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3417</v>
      </c>
    </row>
    <row r="60" spans="1:5" ht="12.75">
      <c r="A60" t="s">
        <v>57</v>
      </c>
      <c r="E60" s="39" t="s">
        <v>5</v>
      </c>
    </row>
    <row r="61" spans="1:16" ht="12.75">
      <c r="A61" t="s">
        <v>48</v>
      </c>
      <c s="34" t="s">
        <v>103</v>
      </c>
      <c s="34" t="s">
        <v>3418</v>
      </c>
      <c s="35" t="s">
        <v>5</v>
      </c>
      <c s="6" t="s">
        <v>3419</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3420</v>
      </c>
    </row>
    <row r="64" spans="1:5" ht="12.75">
      <c r="A64" t="s">
        <v>57</v>
      </c>
      <c r="E64" s="39" t="s">
        <v>5</v>
      </c>
    </row>
    <row r="65" spans="1:16" ht="25.5">
      <c r="A65" t="s">
        <v>48</v>
      </c>
      <c s="34" t="s">
        <v>106</v>
      </c>
      <c s="34" t="s">
        <v>3421</v>
      </c>
      <c s="35" t="s">
        <v>5</v>
      </c>
      <c s="6" t="s">
        <v>3422</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3423</v>
      </c>
    </row>
    <row r="68" spans="1:5" ht="12.75">
      <c r="A68" t="s">
        <v>57</v>
      </c>
      <c r="E68" s="39" t="s">
        <v>5</v>
      </c>
    </row>
    <row r="69" spans="1:13" ht="12.75">
      <c r="A69" t="s">
        <v>45</v>
      </c>
      <c r="C69" s="31" t="s">
        <v>3424</v>
      </c>
      <c r="E69" s="33" t="s">
        <v>3425</v>
      </c>
      <c r="J69" s="32">
        <f>0</f>
      </c>
      <c s="32">
        <f>0</f>
      </c>
      <c s="32">
        <f>0+L70</f>
      </c>
      <c s="32">
        <f>0+M70</f>
      </c>
    </row>
    <row r="70" spans="1:16" ht="12.75">
      <c r="A70" t="s">
        <v>48</v>
      </c>
      <c s="34" t="s">
        <v>109</v>
      </c>
      <c s="34" t="s">
        <v>3426</v>
      </c>
      <c s="35" t="s">
        <v>5</v>
      </c>
      <c s="6" t="s">
        <v>3427</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3011</v>
      </c>
      <c r="J74" s="32">
        <f>0</f>
      </c>
      <c s="32">
        <f>0</f>
      </c>
      <c s="32">
        <f>0+L75+L79+L83+L87+L91</f>
      </c>
      <c s="32">
        <f>0+M75+M79+M83+M87+M91</f>
      </c>
    </row>
    <row r="75" spans="1:16" ht="12.75">
      <c r="A75" t="s">
        <v>48</v>
      </c>
      <c s="34" t="s">
        <v>112</v>
      </c>
      <c s="34" t="s">
        <v>3428</v>
      </c>
      <c s="35" t="s">
        <v>5</v>
      </c>
      <c s="6" t="s">
        <v>3429</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3430</v>
      </c>
    </row>
    <row r="78" spans="1:5" ht="12.75">
      <c r="A78" t="s">
        <v>57</v>
      </c>
      <c r="E78" s="39" t="s">
        <v>5</v>
      </c>
    </row>
    <row r="79" spans="1:16" ht="25.5">
      <c r="A79" t="s">
        <v>48</v>
      </c>
      <c s="34" t="s">
        <v>115</v>
      </c>
      <c s="34" t="s">
        <v>3431</v>
      </c>
      <c s="35" t="s">
        <v>5</v>
      </c>
      <c s="6" t="s">
        <v>3432</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3433</v>
      </c>
      <c s="35" t="s">
        <v>5</v>
      </c>
      <c s="6" t="s">
        <v>3432</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3434</v>
      </c>
      <c s="35" t="s">
        <v>5</v>
      </c>
      <c s="6" t="s">
        <v>3435</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3436</v>
      </c>
    </row>
    <row r="90" spans="1:5" ht="12.75">
      <c r="A90" t="s">
        <v>57</v>
      </c>
      <c r="E90" s="39" t="s">
        <v>5</v>
      </c>
    </row>
    <row r="91" spans="1:16" ht="12.75">
      <c r="A91" t="s">
        <v>48</v>
      </c>
      <c s="34" t="s">
        <v>126</v>
      </c>
      <c s="34" t="s">
        <v>3437</v>
      </c>
      <c s="35" t="s">
        <v>5</v>
      </c>
      <c s="6" t="s">
        <v>3438</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3436</v>
      </c>
    </row>
    <row r="94" spans="1:5" ht="12.75">
      <c r="A94" t="s">
        <v>57</v>
      </c>
      <c r="E94" s="39" t="s">
        <v>5</v>
      </c>
    </row>
    <row r="95" spans="1:13" ht="12.75">
      <c r="A95" t="s">
        <v>45</v>
      </c>
      <c r="C95" s="31" t="s">
        <v>3439</v>
      </c>
      <c r="E95" s="33" t="s">
        <v>3341</v>
      </c>
      <c r="J95" s="32">
        <f>0</f>
      </c>
      <c s="32">
        <f>0</f>
      </c>
      <c s="32">
        <f>0+L96+L100+L104+L108+L112</f>
      </c>
      <c s="32">
        <f>0+M96+M100+M104+M108+M112</f>
      </c>
    </row>
    <row r="96" spans="1:16" ht="12.75">
      <c r="A96" t="s">
        <v>48</v>
      </c>
      <c s="34" t="s">
        <v>131</v>
      </c>
      <c s="34" t="s">
        <v>3440</v>
      </c>
      <c s="35" t="s">
        <v>5</v>
      </c>
      <c s="6" t="s">
        <v>3441</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3442</v>
      </c>
      <c s="35" t="s">
        <v>5</v>
      </c>
      <c s="6" t="s">
        <v>3443</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3444</v>
      </c>
      <c s="35" t="s">
        <v>5</v>
      </c>
      <c s="6" t="s">
        <v>3445</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3446</v>
      </c>
    </row>
    <row r="107" spans="1:5" ht="12.75">
      <c r="A107" t="s">
        <v>57</v>
      </c>
      <c r="E107" s="39" t="s">
        <v>5</v>
      </c>
    </row>
    <row r="108" spans="1:16" ht="12.75">
      <c r="A108" t="s">
        <v>48</v>
      </c>
      <c s="34" t="s">
        <v>143</v>
      </c>
      <c s="34" t="s">
        <v>3447</v>
      </c>
      <c s="35" t="s">
        <v>5</v>
      </c>
      <c s="6" t="s">
        <v>3448</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3449</v>
      </c>
      <c s="35" t="s">
        <v>5</v>
      </c>
      <c s="6" t="s">
        <v>3450</v>
      </c>
      <c s="36" t="s">
        <v>3451</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3452</v>
      </c>
      <c r="J116" s="32">
        <f>0</f>
      </c>
      <c s="32">
        <f>0</f>
      </c>
      <c s="32">
        <f>0+L117+L121</f>
      </c>
      <c s="32">
        <f>0+M117+M121</f>
      </c>
    </row>
    <row r="117" spans="1:16" ht="12.75">
      <c r="A117" t="s">
        <v>48</v>
      </c>
      <c s="34" t="s">
        <v>151</v>
      </c>
      <c s="34" t="s">
        <v>3453</v>
      </c>
      <c s="35" t="s">
        <v>5</v>
      </c>
      <c s="6" t="s">
        <v>3454</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3455</v>
      </c>
    </row>
    <row r="120" spans="1:5" ht="12.75">
      <c r="A120" t="s">
        <v>57</v>
      </c>
      <c r="E120" s="39" t="s">
        <v>5</v>
      </c>
    </row>
    <row r="121" spans="1:16" ht="12.75">
      <c r="A121" t="s">
        <v>48</v>
      </c>
      <c s="34" t="s">
        <v>155</v>
      </c>
      <c s="34" t="s">
        <v>3456</v>
      </c>
      <c s="35" t="s">
        <v>5</v>
      </c>
      <c s="6" t="s">
        <v>3457</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3458</v>
      </c>
      <c r="E125" s="33" t="s">
        <v>3459</v>
      </c>
      <c r="J125" s="32">
        <f>0</f>
      </c>
      <c s="32">
        <f>0</f>
      </c>
      <c s="32">
        <f>0+L126+L130+L134</f>
      </c>
      <c s="32">
        <f>0+M126+M130+M134</f>
      </c>
    </row>
    <row r="126" spans="1:16" ht="12.75">
      <c r="A126" t="s">
        <v>48</v>
      </c>
      <c s="34" t="s">
        <v>159</v>
      </c>
      <c s="34" t="s">
        <v>3460</v>
      </c>
      <c s="35" t="s">
        <v>5</v>
      </c>
      <c s="6" t="s">
        <v>3461</v>
      </c>
      <c s="36" t="s">
        <v>3462</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3463</v>
      </c>
      <c s="35" t="s">
        <v>5</v>
      </c>
      <c s="6" t="s">
        <v>3464</v>
      </c>
      <c s="36" t="s">
        <v>3462</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3465</v>
      </c>
      <c s="35" t="s">
        <v>5</v>
      </c>
      <c s="6" t="s">
        <v>3466</v>
      </c>
      <c s="36" t="s">
        <v>3462</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3382</v>
      </c>
      <c r="C138" s="31" t="s">
        <v>3467</v>
      </c>
      <c r="E138" s="33" t="s">
        <v>3468</v>
      </c>
      <c r="J138" s="32">
        <f>0+J139+J164+J189</f>
      </c>
      <c s="32">
        <f>0+K139+K164+K189</f>
      </c>
      <c s="32">
        <f>0+L139+L164+L189</f>
      </c>
      <c s="32">
        <f>0+M139+M164+M189</f>
      </c>
    </row>
    <row r="139" spans="1:13" ht="12.75">
      <c r="A139" t="s">
        <v>45</v>
      </c>
      <c r="C139" s="31" t="s">
        <v>3469</v>
      </c>
      <c r="E139" s="33" t="s">
        <v>3470</v>
      </c>
      <c r="J139" s="32">
        <f>0</f>
      </c>
      <c s="32">
        <f>0</f>
      </c>
      <c s="32">
        <f>0+L140+L144+L148+L152+L156+L160</f>
      </c>
      <c s="32">
        <f>0+M140+M144+M148+M152+M156+M160</f>
      </c>
    </row>
    <row r="140" spans="1:16" ht="12.75">
      <c r="A140" t="s">
        <v>48</v>
      </c>
      <c s="34" t="s">
        <v>49</v>
      </c>
      <c s="34" t="s">
        <v>3471</v>
      </c>
      <c s="35" t="s">
        <v>5</v>
      </c>
      <c s="6" t="s">
        <v>3472</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3473</v>
      </c>
      <c s="35" t="s">
        <v>5</v>
      </c>
      <c s="6" t="s">
        <v>3474</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3475</v>
      </c>
      <c s="35" t="s">
        <v>5</v>
      </c>
      <c s="6" t="s">
        <v>3476</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3477</v>
      </c>
      <c s="35" t="s">
        <v>5</v>
      </c>
      <c s="6" t="s">
        <v>3478</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3479</v>
      </c>
      <c s="35" t="s">
        <v>5</v>
      </c>
      <c s="6" t="s">
        <v>3480</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3481</v>
      </c>
      <c s="35" t="s">
        <v>5</v>
      </c>
      <c s="6" t="s">
        <v>3482</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3483</v>
      </c>
      <c r="J164" s="32">
        <f>0</f>
      </c>
      <c s="32">
        <f>0</f>
      </c>
      <c s="32">
        <f>0+L165+L169+L173+L177+L181+L185</f>
      </c>
      <c s="32">
        <f>0+M165+M169+M173+M177+M181+M185</f>
      </c>
    </row>
    <row r="165" spans="1:16" ht="12.75">
      <c r="A165" t="s">
        <v>48</v>
      </c>
      <c s="34" t="s">
        <v>46</v>
      </c>
      <c s="34" t="s">
        <v>3484</v>
      </c>
      <c s="35" t="s">
        <v>5</v>
      </c>
      <c s="6" t="s">
        <v>3485</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3486</v>
      </c>
      <c s="35" t="s">
        <v>5</v>
      </c>
      <c s="6" t="s">
        <v>3487</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3488</v>
      </c>
      <c s="35" t="s">
        <v>5</v>
      </c>
      <c s="6" t="s">
        <v>3489</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3490</v>
      </c>
      <c s="35" t="s">
        <v>5</v>
      </c>
      <c s="6" t="s">
        <v>3491</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3492</v>
      </c>
      <c s="35" t="s">
        <v>5</v>
      </c>
      <c s="6" t="s">
        <v>3493</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3494</v>
      </c>
      <c s="35" t="s">
        <v>5</v>
      </c>
      <c s="6" t="s">
        <v>3495</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3496</v>
      </c>
      <c r="J189" s="32">
        <f>0</f>
      </c>
      <c s="32">
        <f>0</f>
      </c>
      <c s="32">
        <f>0+L190+L194+L198+L202+L206+L210</f>
      </c>
      <c s="32">
        <f>0+M190+M194+M198+M202+M206+M210</f>
      </c>
    </row>
    <row r="190" spans="1:16" ht="12.75">
      <c r="A190" t="s">
        <v>48</v>
      </c>
      <c s="34" t="s">
        <v>103</v>
      </c>
      <c s="34" t="s">
        <v>3497</v>
      </c>
      <c s="35" t="s">
        <v>5</v>
      </c>
      <c s="6" t="s">
        <v>3498</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3499</v>
      </c>
      <c s="35" t="s">
        <v>5</v>
      </c>
      <c s="6" t="s">
        <v>3500</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3501</v>
      </c>
      <c s="35" t="s">
        <v>5</v>
      </c>
      <c s="6" t="s">
        <v>3502</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3503</v>
      </c>
      <c s="35" t="s">
        <v>5</v>
      </c>
      <c s="6" t="s">
        <v>3504</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3505</v>
      </c>
      <c s="35" t="s">
        <v>5</v>
      </c>
      <c s="6" t="s">
        <v>3506</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3507</v>
      </c>
      <c s="35" t="s">
        <v>5</v>
      </c>
      <c s="6" t="s">
        <v>3480</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3382</v>
      </c>
      <c r="C214" s="31" t="s">
        <v>3508</v>
      </c>
      <c r="E214" s="33" t="s">
        <v>3509</v>
      </c>
      <c r="J214" s="32">
        <f>0+J215+J276+J357+J370+J415+J456+J497</f>
      </c>
      <c s="32">
        <f>0+K215+K276+K357+K370+K415+K456+K497</f>
      </c>
      <c s="32">
        <f>0+L215+L276+L357+L370+L415+L456+L497</f>
      </c>
      <c s="32">
        <f>0+M215+M276+M357+M370+M415+M456+M497</f>
      </c>
    </row>
    <row r="215" spans="1:13" ht="12.75">
      <c r="A215" t="s">
        <v>45</v>
      </c>
      <c r="C215" s="31" t="s">
        <v>3469</v>
      </c>
      <c r="E215" s="33" t="s">
        <v>3510</v>
      </c>
      <c r="J215" s="32">
        <f>0</f>
      </c>
      <c s="32">
        <f>0</f>
      </c>
      <c s="32">
        <f>0+L216+L220+L224+L228+L232+L236+L240+L244+L248+L252+L256+L260+L264+L268+L272</f>
      </c>
      <c s="32">
        <f>0+M216+M220+M224+M228+M232+M236+M240+M244+M248+M252+M256+M260+M264+M268+M272</f>
      </c>
    </row>
    <row r="216" spans="1:16" ht="12.75">
      <c r="A216" t="s">
        <v>48</v>
      </c>
      <c s="34" t="s">
        <v>49</v>
      </c>
      <c s="34" t="s">
        <v>3511</v>
      </c>
      <c s="35" t="s">
        <v>5</v>
      </c>
      <c s="6" t="s">
        <v>3512</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3513</v>
      </c>
      <c s="35" t="s">
        <v>5</v>
      </c>
      <c s="6" t="s">
        <v>3514</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3515</v>
      </c>
      <c s="35" t="s">
        <v>5</v>
      </c>
      <c s="6" t="s">
        <v>3516</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3517</v>
      </c>
      <c s="35" t="s">
        <v>5</v>
      </c>
      <c s="6" t="s">
        <v>3518</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3519</v>
      </c>
      <c s="35" t="s">
        <v>5</v>
      </c>
      <c s="6" t="s">
        <v>3474</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3520</v>
      </c>
      <c s="35" t="s">
        <v>5</v>
      </c>
      <c s="6" t="s">
        <v>3521</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3522</v>
      </c>
      <c s="35" t="s">
        <v>5</v>
      </c>
      <c s="6" t="s">
        <v>3523</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3524</v>
      </c>
      <c s="35" t="s">
        <v>5</v>
      </c>
      <c s="6" t="s">
        <v>3525</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3526</v>
      </c>
      <c s="35" t="s">
        <v>5</v>
      </c>
      <c s="6" t="s">
        <v>3527</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3528</v>
      </c>
      <c s="35" t="s">
        <v>5</v>
      </c>
      <c s="6" t="s">
        <v>3529</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3530</v>
      </c>
      <c s="35" t="s">
        <v>5</v>
      </c>
      <c s="6" t="s">
        <v>3531</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3532</v>
      </c>
      <c s="35" t="s">
        <v>5</v>
      </c>
      <c s="6" t="s">
        <v>3533</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3534</v>
      </c>
      <c s="35" t="s">
        <v>5</v>
      </c>
      <c s="6" t="s">
        <v>3535</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3536</v>
      </c>
      <c s="35" t="s">
        <v>5</v>
      </c>
      <c s="6" t="s">
        <v>3537</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3538</v>
      </c>
      <c s="35" t="s">
        <v>5</v>
      </c>
      <c s="6" t="s">
        <v>3539</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3540</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3541</v>
      </c>
      <c s="35" t="s">
        <v>5</v>
      </c>
      <c s="6" t="s">
        <v>3542</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3543</v>
      </c>
      <c s="35" t="s">
        <v>5</v>
      </c>
      <c s="6" t="s">
        <v>3544</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3545</v>
      </c>
      <c s="35" t="s">
        <v>5</v>
      </c>
      <c s="6" t="s">
        <v>3546</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3547</v>
      </c>
      <c s="35" t="s">
        <v>5</v>
      </c>
      <c s="6" t="s">
        <v>3548</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3549</v>
      </c>
      <c s="35" t="s">
        <v>5</v>
      </c>
      <c s="6" t="s">
        <v>3518</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3550</v>
      </c>
      <c s="35" t="s">
        <v>5</v>
      </c>
      <c s="6" t="s">
        <v>3551</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3552</v>
      </c>
      <c s="35" t="s">
        <v>5</v>
      </c>
      <c s="6" t="s">
        <v>3553</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3554</v>
      </c>
      <c s="35" t="s">
        <v>5</v>
      </c>
      <c s="6" t="s">
        <v>3491</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3555</v>
      </c>
      <c s="35" t="s">
        <v>5</v>
      </c>
      <c s="6" t="s">
        <v>3556</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3557</v>
      </c>
      <c s="35" t="s">
        <v>5</v>
      </c>
      <c s="6" t="s">
        <v>3558</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3559</v>
      </c>
      <c s="35" t="s">
        <v>5</v>
      </c>
      <c s="6" t="s">
        <v>3523</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3560</v>
      </c>
      <c s="35" t="s">
        <v>5</v>
      </c>
      <c s="6" t="s">
        <v>3561</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3562</v>
      </c>
      <c s="35" t="s">
        <v>5</v>
      </c>
      <c s="6" t="s">
        <v>3495</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3563</v>
      </c>
      <c s="35" t="s">
        <v>5</v>
      </c>
      <c s="6" t="s">
        <v>3525</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3564</v>
      </c>
      <c s="35" t="s">
        <v>5</v>
      </c>
      <c s="6" t="s">
        <v>3527</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3565</v>
      </c>
      <c s="35" t="s">
        <v>5</v>
      </c>
      <c s="6" t="s">
        <v>3566</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3567</v>
      </c>
      <c s="35" t="s">
        <v>5</v>
      </c>
      <c s="6" t="s">
        <v>3531</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3568</v>
      </c>
      <c s="35" t="s">
        <v>5</v>
      </c>
      <c s="6" t="s">
        <v>3569</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3570</v>
      </c>
      <c s="35" t="s">
        <v>5</v>
      </c>
      <c s="6" t="s">
        <v>3571</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3572</v>
      </c>
      <c s="35" t="s">
        <v>5</v>
      </c>
      <c s="6" t="s">
        <v>3573</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3574</v>
      </c>
      <c r="J357" s="32">
        <f>0</f>
      </c>
      <c s="32">
        <f>0</f>
      </c>
      <c s="32">
        <f>0+L358+L362+L366</f>
      </c>
      <c s="32">
        <f>0+M358+M362+M366</f>
      </c>
    </row>
    <row r="358" spans="1:16" ht="12.75">
      <c r="A358" t="s">
        <v>48</v>
      </c>
      <c s="34" t="s">
        <v>187</v>
      </c>
      <c s="34" t="s">
        <v>3575</v>
      </c>
      <c s="35" t="s">
        <v>5</v>
      </c>
      <c s="6" t="s">
        <v>3576</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3577</v>
      </c>
      <c s="35" t="s">
        <v>5</v>
      </c>
      <c s="6" t="s">
        <v>3578</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3579</v>
      </c>
      <c s="35" t="s">
        <v>5</v>
      </c>
      <c s="6" t="s">
        <v>3580</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3581</v>
      </c>
      <c r="E370" s="33" t="s">
        <v>3582</v>
      </c>
      <c r="J370" s="32">
        <f>0</f>
      </c>
      <c s="32">
        <f>0</f>
      </c>
      <c s="32">
        <f>0+L371+L375+L379+L383+L387+L391+L395+L399+L403+L407+L411</f>
      </c>
      <c s="32">
        <f>0+M371+M375+M379+M383+M387+M391+M395+M399+M403+M407+M411</f>
      </c>
    </row>
    <row r="371" spans="1:16" ht="12.75">
      <c r="A371" t="s">
        <v>48</v>
      </c>
      <c s="34" t="s">
        <v>196</v>
      </c>
      <c s="34" t="s">
        <v>3583</v>
      </c>
      <c s="35" t="s">
        <v>5</v>
      </c>
      <c s="6" t="s">
        <v>3584</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3585</v>
      </c>
      <c s="35" t="s">
        <v>5</v>
      </c>
      <c s="6" t="s">
        <v>3586</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3587</v>
      </c>
      <c s="35" t="s">
        <v>5</v>
      </c>
      <c s="6" t="s">
        <v>3495</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3588</v>
      </c>
      <c s="35" t="s">
        <v>5</v>
      </c>
      <c s="6" t="s">
        <v>3589</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3590</v>
      </c>
      <c s="35" t="s">
        <v>5</v>
      </c>
      <c s="6" t="s">
        <v>3591</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3592</v>
      </c>
      <c s="35" t="s">
        <v>5</v>
      </c>
      <c s="6" t="s">
        <v>3593</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3594</v>
      </c>
      <c s="35" t="s">
        <v>5</v>
      </c>
      <c s="6" t="s">
        <v>3595</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3596</v>
      </c>
      <c s="35" t="s">
        <v>5</v>
      </c>
      <c s="6" t="s">
        <v>3597</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3598</v>
      </c>
      <c s="35" t="s">
        <v>5</v>
      </c>
      <c s="6" t="s">
        <v>3599</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3600</v>
      </c>
      <c s="35" t="s">
        <v>5</v>
      </c>
      <c s="6" t="s">
        <v>3601</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3602</v>
      </c>
      <c s="35" t="s">
        <v>5</v>
      </c>
      <c s="6" t="s">
        <v>3603</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3604</v>
      </c>
      <c r="E415" s="33" t="s">
        <v>3605</v>
      </c>
      <c r="J415" s="32">
        <f>0</f>
      </c>
      <c s="32">
        <f>0</f>
      </c>
      <c s="32">
        <f>0+L416+L420+L424+L428+L432+L436+L440+L444+L448+L452</f>
      </c>
      <c s="32">
        <f>0+M416+M420+M424+M428+M432+M436+M440+M444+M448+M452</f>
      </c>
    </row>
    <row r="416" spans="1:16" ht="12.75">
      <c r="A416" t="s">
        <v>48</v>
      </c>
      <c s="34" t="s">
        <v>236</v>
      </c>
      <c s="34" t="s">
        <v>3583</v>
      </c>
      <c s="35" t="s">
        <v>5</v>
      </c>
      <c s="6" t="s">
        <v>3584</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3585</v>
      </c>
      <c s="35" t="s">
        <v>5</v>
      </c>
      <c s="6" t="s">
        <v>3586</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3588</v>
      </c>
      <c s="35" t="s">
        <v>5</v>
      </c>
      <c s="6" t="s">
        <v>3589</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3590</v>
      </c>
      <c s="35" t="s">
        <v>5</v>
      </c>
      <c s="6" t="s">
        <v>3591</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3592</v>
      </c>
      <c s="35" t="s">
        <v>5</v>
      </c>
      <c s="6" t="s">
        <v>3593</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3594</v>
      </c>
      <c s="35" t="s">
        <v>5</v>
      </c>
      <c s="6" t="s">
        <v>3595</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3596</v>
      </c>
      <c s="35" t="s">
        <v>5</v>
      </c>
      <c s="6" t="s">
        <v>3597</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3598</v>
      </c>
      <c s="35" t="s">
        <v>5</v>
      </c>
      <c s="6" t="s">
        <v>3599</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3600</v>
      </c>
      <c s="35" t="s">
        <v>5</v>
      </c>
      <c s="6" t="s">
        <v>3601</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3602</v>
      </c>
      <c s="35" t="s">
        <v>5</v>
      </c>
      <c s="6" t="s">
        <v>3603</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3606</v>
      </c>
      <c r="E456" s="33" t="s">
        <v>3607</v>
      </c>
      <c r="J456" s="32">
        <f>0</f>
      </c>
      <c s="32">
        <f>0</f>
      </c>
      <c s="32">
        <f>0+L457+L461+L465+L469+L473+L477+L481+L485+L489+L493</f>
      </c>
      <c s="32">
        <f>0+M457+M461+M465+M469+M473+M477+M481+M485+M489+M493</f>
      </c>
    </row>
    <row r="457" spans="1:16" ht="12.75">
      <c r="A457" t="s">
        <v>48</v>
      </c>
      <c s="34" t="s">
        <v>275</v>
      </c>
      <c s="34" t="s">
        <v>3608</v>
      </c>
      <c s="35" t="s">
        <v>5</v>
      </c>
      <c s="6" t="s">
        <v>3609</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3610</v>
      </c>
      <c s="35" t="s">
        <v>5</v>
      </c>
      <c s="6" t="s">
        <v>3495</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3611</v>
      </c>
      <c s="35" t="s">
        <v>5</v>
      </c>
      <c s="6" t="s">
        <v>3612</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3613</v>
      </c>
      <c s="35" t="s">
        <v>5</v>
      </c>
      <c s="6" t="s">
        <v>3614</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3615</v>
      </c>
      <c s="35" t="s">
        <v>5</v>
      </c>
      <c s="6" t="s">
        <v>3616</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3617</v>
      </c>
      <c s="35" t="s">
        <v>5</v>
      </c>
      <c s="6" t="s">
        <v>3618</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3619</v>
      </c>
      <c s="35" t="s">
        <v>5</v>
      </c>
      <c s="6" t="s">
        <v>3620</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3621</v>
      </c>
      <c s="35" t="s">
        <v>5</v>
      </c>
      <c s="6" t="s">
        <v>3622</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3623</v>
      </c>
      <c s="35" t="s">
        <v>5</v>
      </c>
      <c s="6" t="s">
        <v>3624</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3625</v>
      </c>
      <c s="35" t="s">
        <v>5</v>
      </c>
      <c s="6" t="s">
        <v>3626</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3627</v>
      </c>
      <c r="E497" s="33" t="s">
        <v>3628</v>
      </c>
      <c r="J497" s="32">
        <f>0</f>
      </c>
      <c s="32">
        <f>0</f>
      </c>
      <c s="32">
        <f>0+L498+L502+L506+L510+L514+L518+L522+L526</f>
      </c>
      <c s="32">
        <f>0+M498+M502+M506+M510+M514+M518+M522+M526</f>
      </c>
    </row>
    <row r="498" spans="1:16" ht="12.75">
      <c r="A498" t="s">
        <v>48</v>
      </c>
      <c s="34" t="s">
        <v>353</v>
      </c>
      <c s="34" t="s">
        <v>3608</v>
      </c>
      <c s="35" t="s">
        <v>5</v>
      </c>
      <c s="6" t="s">
        <v>3609</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3611</v>
      </c>
      <c s="35" t="s">
        <v>5</v>
      </c>
      <c s="6" t="s">
        <v>3612</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3629</v>
      </c>
      <c s="35" t="s">
        <v>5</v>
      </c>
      <c s="6" t="s">
        <v>3630</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3631</v>
      </c>
      <c s="35" t="s">
        <v>5</v>
      </c>
      <c s="6" t="s">
        <v>3614</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3632</v>
      </c>
      <c s="35" t="s">
        <v>5</v>
      </c>
      <c s="6" t="s">
        <v>3633</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3634</v>
      </c>
      <c s="35" t="s">
        <v>5</v>
      </c>
      <c s="6" t="s">
        <v>3635</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3636</v>
      </c>
      <c s="35" t="s">
        <v>5</v>
      </c>
      <c s="6" t="s">
        <v>3620</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3637</v>
      </c>
      <c s="35" t="s">
        <v>5</v>
      </c>
      <c s="6" t="s">
        <v>3622</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3382</v>
      </c>
      <c r="C530" s="31" t="s">
        <v>3638</v>
      </c>
      <c r="E530" s="33" t="s">
        <v>3639</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3640</v>
      </c>
      <c s="35" t="s">
        <v>5</v>
      </c>
      <c s="6" t="s">
        <v>3641</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3642</v>
      </c>
    </row>
    <row r="535" spans="1:5" ht="12.75">
      <c r="A535" t="s">
        <v>57</v>
      </c>
      <c r="E535" s="39" t="s">
        <v>5</v>
      </c>
    </row>
    <row r="536" spans="1:16" ht="12.75">
      <c r="A536" t="s">
        <v>48</v>
      </c>
      <c s="34" t="s">
        <v>26</v>
      </c>
      <c s="34" t="s">
        <v>3643</v>
      </c>
      <c s="35" t="s">
        <v>5</v>
      </c>
      <c s="6" t="s">
        <v>3644</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3645</v>
      </c>
    </row>
    <row r="539" spans="1:5" ht="12.75">
      <c r="A539" t="s">
        <v>57</v>
      </c>
      <c r="E539" s="39" t="s">
        <v>5</v>
      </c>
    </row>
    <row r="540" spans="1:16" ht="12.75">
      <c r="A540" t="s">
        <v>48</v>
      </c>
      <c s="34" t="s">
        <v>25</v>
      </c>
      <c s="34" t="s">
        <v>3646</v>
      </c>
      <c s="35" t="s">
        <v>5</v>
      </c>
      <c s="6" t="s">
        <v>3647</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3648</v>
      </c>
    </row>
    <row r="543" spans="1:5" ht="12.75">
      <c r="A543" t="s">
        <v>57</v>
      </c>
      <c r="E543" s="39" t="s">
        <v>5</v>
      </c>
    </row>
    <row r="544" spans="1:16" ht="12.75">
      <c r="A544" t="s">
        <v>48</v>
      </c>
      <c s="34" t="s">
        <v>67</v>
      </c>
      <c s="34" t="s">
        <v>3649</v>
      </c>
      <c s="35" t="s">
        <v>5</v>
      </c>
      <c s="6" t="s">
        <v>3650</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3651</v>
      </c>
    </row>
    <row r="547" spans="1:5" ht="12.75">
      <c r="A547" t="s">
        <v>57</v>
      </c>
      <c r="E547" s="39" t="s">
        <v>5</v>
      </c>
    </row>
    <row r="548" spans="1:16" ht="12.75">
      <c r="A548" t="s">
        <v>48</v>
      </c>
      <c s="34" t="s">
        <v>71</v>
      </c>
      <c s="34" t="s">
        <v>3652</v>
      </c>
      <c s="35" t="s">
        <v>5</v>
      </c>
      <c s="6" t="s">
        <v>3653</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3654</v>
      </c>
      <c s="35" t="s">
        <v>5</v>
      </c>
      <c s="6" t="s">
        <v>3655</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3656</v>
      </c>
    </row>
    <row r="555" spans="1:5" ht="12.75">
      <c r="A555" t="s">
        <v>57</v>
      </c>
      <c r="E555" s="39" t="s">
        <v>5</v>
      </c>
    </row>
    <row r="556" spans="1:16" ht="12.75">
      <c r="A556" t="s">
        <v>48</v>
      </c>
      <c s="34" t="s">
        <v>46</v>
      </c>
      <c s="34" t="s">
        <v>3657</v>
      </c>
      <c s="35" t="s">
        <v>5</v>
      </c>
      <c s="6" t="s">
        <v>3658</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3659</v>
      </c>
    </row>
    <row r="559" spans="1:5" ht="12.75">
      <c r="A559" t="s">
        <v>57</v>
      </c>
      <c r="E559" s="39" t="s">
        <v>5</v>
      </c>
    </row>
    <row r="560" spans="1:16" ht="12.75">
      <c r="A560" t="s">
        <v>48</v>
      </c>
      <c s="34" t="s">
        <v>82</v>
      </c>
      <c s="34" t="s">
        <v>3660</v>
      </c>
      <c s="35" t="s">
        <v>5</v>
      </c>
      <c s="6" t="s">
        <v>3661</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3662</v>
      </c>
      <c s="35" t="s">
        <v>5</v>
      </c>
      <c s="6" t="s">
        <v>3663</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3664</v>
      </c>
    </row>
    <row r="567" spans="1:5" ht="12.75">
      <c r="A567" t="s">
        <v>57</v>
      </c>
      <c r="E567" s="39" t="s">
        <v>5</v>
      </c>
    </row>
    <row r="568" spans="1:16" ht="25.5">
      <c r="A568" t="s">
        <v>48</v>
      </c>
      <c s="34" t="s">
        <v>90</v>
      </c>
      <c s="34" t="s">
        <v>3665</v>
      </c>
      <c s="35" t="s">
        <v>5</v>
      </c>
      <c s="6" t="s">
        <v>3666</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3667</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3668</v>
      </c>
    </row>
    <row r="575" spans="1:5" ht="153">
      <c r="A575" t="s">
        <v>57</v>
      </c>
      <c r="E575" s="39" t="s">
        <v>316</v>
      </c>
    </row>
    <row r="576" spans="1:13" ht="12.75">
      <c r="A576" t="s">
        <v>45</v>
      </c>
      <c r="C576" s="31" t="s">
        <v>3669</v>
      </c>
      <c r="E576" s="33" t="s">
        <v>3670</v>
      </c>
      <c r="J576" s="32">
        <f>0</f>
      </c>
      <c s="32">
        <f>0</f>
      </c>
      <c s="32">
        <f>0+L577+L581</f>
      </c>
      <c s="32">
        <f>0+M577+M581</f>
      </c>
    </row>
    <row r="577" spans="1:16" ht="12.75">
      <c r="A577" t="s">
        <v>48</v>
      </c>
      <c s="34" t="s">
        <v>98</v>
      </c>
      <c s="34" t="s">
        <v>3671</v>
      </c>
      <c s="35" t="s">
        <v>5</v>
      </c>
      <c s="6" t="s">
        <v>3672</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3673</v>
      </c>
      <c s="35" t="s">
        <v>5</v>
      </c>
      <c s="6" t="s">
        <v>3674</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3675</v>
      </c>
      <c r="J585" s="32">
        <f>0</f>
      </c>
      <c s="32">
        <f>0</f>
      </c>
      <c s="32">
        <f>0+L586+L590+L594+L598+L602+L606+L610+L614+L618</f>
      </c>
      <c s="32">
        <f>0+M586+M590+M594+M598+M602+M606+M610+M614+M618</f>
      </c>
    </row>
    <row r="586" spans="1:16" ht="12.75">
      <c r="A586" t="s">
        <v>48</v>
      </c>
      <c s="34" t="s">
        <v>106</v>
      </c>
      <c s="34" t="s">
        <v>3676</v>
      </c>
      <c s="35" t="s">
        <v>5</v>
      </c>
      <c s="6" t="s">
        <v>3677</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3678</v>
      </c>
      <c s="35" t="s">
        <v>5</v>
      </c>
      <c s="6" t="s">
        <v>3679</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3680</v>
      </c>
      <c s="35" t="s">
        <v>5</v>
      </c>
      <c s="6" t="s">
        <v>3681</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3682</v>
      </c>
      <c s="35" t="s">
        <v>5</v>
      </c>
      <c s="6" t="s">
        <v>3683</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3684</v>
      </c>
      <c s="35" t="s">
        <v>5</v>
      </c>
      <c s="6" t="s">
        <v>3685</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3686</v>
      </c>
      <c s="35" t="s">
        <v>5</v>
      </c>
      <c s="6" t="s">
        <v>3687</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3688</v>
      </c>
      <c s="35" t="s">
        <v>5</v>
      </c>
      <c s="6" t="s">
        <v>3689</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3690</v>
      </c>
      <c s="35" t="s">
        <v>5</v>
      </c>
      <c s="6" t="s">
        <v>3691</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3692</v>
      </c>
      <c s="35" t="s">
        <v>5</v>
      </c>
      <c s="6" t="s">
        <v>3693</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3696</v>
      </c>
      <c r="E8" s="30" t="s">
        <v>3695</v>
      </c>
      <c r="J8" s="29">
        <f>0+J9+J14+J19+J24+J33+J70</f>
      </c>
      <c s="29">
        <f>0+K9+K14+K19+K24+K33+K70</f>
      </c>
      <c s="29">
        <f>0+L9+L14+L19+L24+L33+L70</f>
      </c>
      <c s="29">
        <f>0+M9+M14+M19+M24+M33+M70</f>
      </c>
    </row>
    <row r="9" spans="1:13" ht="12.75">
      <c r="A9" t="s">
        <v>45</v>
      </c>
      <c r="C9" s="31" t="s">
        <v>3697</v>
      </c>
      <c r="E9" s="33" t="s">
        <v>3698</v>
      </c>
      <c r="J9" s="32">
        <f>0</f>
      </c>
      <c s="32">
        <f>0</f>
      </c>
      <c s="32">
        <f>0+L10</f>
      </c>
      <c s="32">
        <f>0+M10</f>
      </c>
    </row>
    <row r="10" spans="1:16" ht="12.75">
      <c r="A10" t="s">
        <v>48</v>
      </c>
      <c s="34" t="s">
        <v>49</v>
      </c>
      <c s="34" t="s">
        <v>3699</v>
      </c>
      <c s="35" t="s">
        <v>5</v>
      </c>
      <c s="6" t="s">
        <v>3700</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3701</v>
      </c>
    </row>
    <row r="13" spans="1:5" ht="12.75">
      <c r="A13" t="s">
        <v>57</v>
      </c>
      <c r="E13" s="39" t="s">
        <v>5</v>
      </c>
    </row>
    <row r="14" spans="1:13" ht="12.75">
      <c r="A14" t="s">
        <v>45</v>
      </c>
      <c r="C14" s="31" t="s">
        <v>3702</v>
      </c>
      <c r="E14" s="33" t="s">
        <v>3703</v>
      </c>
      <c r="J14" s="32">
        <f>0</f>
      </c>
      <c s="32">
        <f>0</f>
      </c>
      <c s="32">
        <f>0+L15</f>
      </c>
      <c s="32">
        <f>0+M15</f>
      </c>
    </row>
    <row r="15" spans="1:16" ht="12.75">
      <c r="A15" t="s">
        <v>48</v>
      </c>
      <c s="34" t="s">
        <v>26</v>
      </c>
      <c s="34" t="s">
        <v>3704</v>
      </c>
      <c s="35" t="s">
        <v>5</v>
      </c>
      <c s="6" t="s">
        <v>3705</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3706</v>
      </c>
    </row>
    <row r="18" spans="1:5" ht="12.75">
      <c r="A18" t="s">
        <v>57</v>
      </c>
      <c r="E18" s="39" t="s">
        <v>5</v>
      </c>
    </row>
    <row r="19" spans="1:13" ht="12.75">
      <c r="A19" t="s">
        <v>45</v>
      </c>
      <c r="C19" s="31" t="s">
        <v>3707</v>
      </c>
      <c r="E19" s="33" t="s">
        <v>3708</v>
      </c>
      <c r="J19" s="32">
        <f>0</f>
      </c>
      <c s="32">
        <f>0</f>
      </c>
      <c s="32">
        <f>0+L20</f>
      </c>
      <c s="32">
        <f>0+M20</f>
      </c>
    </row>
    <row r="20" spans="1:16" ht="12.75">
      <c r="A20" t="s">
        <v>48</v>
      </c>
      <c s="34" t="s">
        <v>25</v>
      </c>
      <c s="34" t="s">
        <v>3709</v>
      </c>
      <c s="35" t="s">
        <v>5</v>
      </c>
      <c s="6" t="s">
        <v>3710</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3711</v>
      </c>
    </row>
    <row r="23" spans="1:5" ht="12.75">
      <c r="A23" t="s">
        <v>57</v>
      </c>
      <c r="E23" s="39" t="s">
        <v>5</v>
      </c>
    </row>
    <row r="24" spans="1:13" ht="12.75">
      <c r="A24" t="s">
        <v>45</v>
      </c>
      <c r="C24" s="31" t="s">
        <v>3439</v>
      </c>
      <c r="E24" s="33" t="s">
        <v>3341</v>
      </c>
      <c r="J24" s="32">
        <f>0</f>
      </c>
      <c s="32">
        <f>0</f>
      </c>
      <c s="32">
        <f>0+L25+L29</f>
      </c>
      <c s="32">
        <f>0+M25+M29</f>
      </c>
    </row>
    <row r="25" spans="1:16" ht="12.75">
      <c r="A25" t="s">
        <v>48</v>
      </c>
      <c s="34" t="s">
        <v>67</v>
      </c>
      <c s="34" t="s">
        <v>3712</v>
      </c>
      <c s="35" t="s">
        <v>5</v>
      </c>
      <c s="6" t="s">
        <v>3713</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3714</v>
      </c>
      <c s="35" t="s">
        <v>5</v>
      </c>
      <c s="6" t="s">
        <v>3715</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3716</v>
      </c>
    </row>
    <row r="32" spans="1:5" ht="12.75">
      <c r="A32" t="s">
        <v>57</v>
      </c>
      <c r="E32" s="39" t="s">
        <v>5</v>
      </c>
    </row>
    <row r="33" spans="1:13" ht="12.75">
      <c r="A33" t="s">
        <v>45</v>
      </c>
      <c r="C33" s="31" t="s">
        <v>86</v>
      </c>
      <c r="E33" s="33" t="s">
        <v>3452</v>
      </c>
      <c r="J33" s="32">
        <f>0</f>
      </c>
      <c s="32">
        <f>0</f>
      </c>
      <c s="32">
        <f>0+L34+L38+L42+L46+L50+L54+L58+L62+L66</f>
      </c>
      <c s="32">
        <f>0+M34+M38+M42+M46+M50+M54+M58+M62+M66</f>
      </c>
    </row>
    <row r="34" spans="1:16" ht="12.75">
      <c r="A34" t="s">
        <v>48</v>
      </c>
      <c s="34" t="s">
        <v>75</v>
      </c>
      <c s="34" t="s">
        <v>3717</v>
      </c>
      <c s="35" t="s">
        <v>5</v>
      </c>
      <c s="6" t="s">
        <v>3718</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3719</v>
      </c>
    </row>
    <row r="37" spans="1:5" ht="12.75">
      <c r="A37" t="s">
        <v>57</v>
      </c>
      <c r="E37" s="39" t="s">
        <v>5</v>
      </c>
    </row>
    <row r="38" spans="1:16" ht="12.75">
      <c r="A38" t="s">
        <v>48</v>
      </c>
      <c s="34" t="s">
        <v>46</v>
      </c>
      <c s="34" t="s">
        <v>3720</v>
      </c>
      <c s="35" t="s">
        <v>5</v>
      </c>
      <c s="6" t="s">
        <v>3721</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3722</v>
      </c>
    </row>
    <row r="41" spans="1:5" ht="12.75">
      <c r="A41" t="s">
        <v>57</v>
      </c>
      <c r="E41" s="39" t="s">
        <v>5</v>
      </c>
    </row>
    <row r="42" spans="1:16" ht="12.75">
      <c r="A42" t="s">
        <v>48</v>
      </c>
      <c s="34" t="s">
        <v>82</v>
      </c>
      <c s="34" t="s">
        <v>3723</v>
      </c>
      <c s="35" t="s">
        <v>5</v>
      </c>
      <c s="6" t="s">
        <v>3724</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3725</v>
      </c>
    </row>
    <row r="45" spans="1:5" ht="12.75">
      <c r="A45" t="s">
        <v>57</v>
      </c>
      <c r="E45" s="39" t="s">
        <v>5</v>
      </c>
    </row>
    <row r="46" spans="1:16" ht="25.5">
      <c r="A46" t="s">
        <v>48</v>
      </c>
      <c s="34" t="s">
        <v>86</v>
      </c>
      <c s="34" t="s">
        <v>3726</v>
      </c>
      <c s="35" t="s">
        <v>5</v>
      </c>
      <c s="6" t="s">
        <v>3727</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3728</v>
      </c>
    </row>
    <row r="49" spans="1:5" ht="12.75">
      <c r="A49" t="s">
        <v>57</v>
      </c>
      <c r="E49" s="39" t="s">
        <v>5</v>
      </c>
    </row>
    <row r="50" spans="1:16" ht="12.75">
      <c r="A50" t="s">
        <v>48</v>
      </c>
      <c s="34" t="s">
        <v>90</v>
      </c>
      <c s="34" t="s">
        <v>3729</v>
      </c>
      <c s="35" t="s">
        <v>5</v>
      </c>
      <c s="6" t="s">
        <v>3730</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3731</v>
      </c>
      <c s="35" t="s">
        <v>5</v>
      </c>
      <c s="6" t="s">
        <v>3732</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3733</v>
      </c>
    </row>
    <row r="57" spans="1:5" ht="12.75">
      <c r="A57" t="s">
        <v>57</v>
      </c>
      <c r="E57" s="39" t="s">
        <v>5</v>
      </c>
    </row>
    <row r="58" spans="1:16" ht="25.5">
      <c r="A58" t="s">
        <v>48</v>
      </c>
      <c s="34" t="s">
        <v>98</v>
      </c>
      <c s="34" t="s">
        <v>3734</v>
      </c>
      <c s="35" t="s">
        <v>5</v>
      </c>
      <c s="6" t="s">
        <v>3735</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3736</v>
      </c>
    </row>
    <row r="61" spans="1:5" ht="63.75">
      <c r="A61" t="s">
        <v>57</v>
      </c>
      <c r="E61" s="39" t="s">
        <v>3737</v>
      </c>
    </row>
    <row r="62" spans="1:16" ht="12.75">
      <c r="A62" t="s">
        <v>48</v>
      </c>
      <c s="34" t="s">
        <v>103</v>
      </c>
      <c s="34" t="s">
        <v>3738</v>
      </c>
      <c s="35" t="s">
        <v>5</v>
      </c>
      <c s="6" t="s">
        <v>3739</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3740</v>
      </c>
    </row>
    <row r="65" spans="1:5" ht="12.75">
      <c r="A65" t="s">
        <v>57</v>
      </c>
      <c r="E65" s="39" t="s">
        <v>5</v>
      </c>
    </row>
    <row r="66" spans="1:16" ht="12.75">
      <c r="A66" t="s">
        <v>48</v>
      </c>
      <c s="34" t="s">
        <v>106</v>
      </c>
      <c s="34" t="s">
        <v>3741</v>
      </c>
      <c s="35" t="s">
        <v>5</v>
      </c>
      <c s="6" t="s">
        <v>3742</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3743</v>
      </c>
    </row>
    <row r="69" spans="1:5" ht="12.75">
      <c r="A69" t="s">
        <v>57</v>
      </c>
      <c r="E69" s="39" t="s">
        <v>5</v>
      </c>
    </row>
    <row r="70" spans="1:13" ht="12.75">
      <c r="A70" t="s">
        <v>45</v>
      </c>
      <c r="C70" s="31" t="s">
        <v>1959</v>
      </c>
      <c r="E70" s="33" t="s">
        <v>3744</v>
      </c>
      <c r="J70" s="32">
        <f>0</f>
      </c>
      <c s="32">
        <f>0</f>
      </c>
      <c s="32">
        <f>0+L71+L75+L79+L83+L87</f>
      </c>
      <c s="32">
        <f>0+M71+M75+M79+M83+M87</f>
      </c>
    </row>
    <row r="71" spans="1:16" ht="25.5">
      <c r="A71" t="s">
        <v>48</v>
      </c>
      <c s="34" t="s">
        <v>109</v>
      </c>
      <c s="34" t="s">
        <v>3745</v>
      </c>
      <c s="35" t="s">
        <v>5</v>
      </c>
      <c s="6" t="s">
        <v>3746</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3747</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3748</v>
      </c>
    </row>
    <row r="78" spans="1:5" ht="153">
      <c r="A78" t="s">
        <v>57</v>
      </c>
      <c r="E78" s="39" t="s">
        <v>316</v>
      </c>
    </row>
    <row r="79" spans="1:16" ht="38.25">
      <c r="A79" t="s">
        <v>48</v>
      </c>
      <c s="34" t="s">
        <v>115</v>
      </c>
      <c s="34" t="s">
        <v>3749</v>
      </c>
      <c s="35" t="s">
        <v>5</v>
      </c>
      <c s="6" t="s">
        <v>2974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3750</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3751</v>
      </c>
    </row>
    <row r="86" spans="1:5" ht="153">
      <c r="A86" t="s">
        <v>57</v>
      </c>
      <c r="E86" s="39" t="s">
        <v>316</v>
      </c>
    </row>
    <row r="87" spans="1:16" ht="38.25">
      <c r="A87" t="s">
        <v>48</v>
      </c>
      <c s="34" t="s">
        <v>123</v>
      </c>
      <c s="34" t="s">
        <v>3752</v>
      </c>
      <c s="35" t="s">
        <v>5</v>
      </c>
      <c s="6" t="s">
        <v>3753</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3756</v>
      </c>
      <c r="E8" s="30" t="s">
        <v>3755</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3757</v>
      </c>
      <c r="J9" s="32">
        <f>0</f>
      </c>
      <c s="32">
        <f>0</f>
      </c>
      <c s="32">
        <f>0+L10+L14</f>
      </c>
      <c s="32">
        <f>0+M10+M14</f>
      </c>
    </row>
    <row r="10" spans="1:16" ht="12.75">
      <c r="A10" t="s">
        <v>48</v>
      </c>
      <c s="34" t="s">
        <v>49</v>
      </c>
      <c s="34" t="s">
        <v>3758</v>
      </c>
      <c s="35" t="s">
        <v>5</v>
      </c>
      <c s="6" t="s">
        <v>3759</v>
      </c>
      <c s="36" t="s">
        <v>1003</v>
      </c>
      <c s="37">
        <v>1</v>
      </c>
      <c s="36">
        <v>0</v>
      </c>
      <c s="36">
        <f>ROUND(G10*H10,6)</f>
      </c>
      <c r="L10" s="38">
        <v>0</v>
      </c>
      <c s="32">
        <f>ROUND(ROUND(L10,2)*ROUND(G10,3),2)</f>
      </c>
      <c s="36" t="s">
        <v>53</v>
      </c>
      <c>
        <f>(M10*21)/100</f>
      </c>
      <c t="s">
        <v>26</v>
      </c>
    </row>
    <row r="11" spans="1:5" ht="12.75">
      <c r="A11" s="35" t="s">
        <v>54</v>
      </c>
      <c r="E11" s="39" t="s">
        <v>3760</v>
      </c>
    </row>
    <row r="12" spans="1:5" ht="38.25">
      <c r="A12" s="35" t="s">
        <v>55</v>
      </c>
      <c r="E12" s="40" t="s">
        <v>3761</v>
      </c>
    </row>
    <row r="13" spans="1:5" ht="12.75">
      <c r="A13" t="s">
        <v>57</v>
      </c>
      <c r="E13" s="39" t="s">
        <v>58</v>
      </c>
    </row>
    <row r="14" spans="1:16" ht="12.75">
      <c r="A14" t="s">
        <v>48</v>
      </c>
      <c s="34" t="s">
        <v>26</v>
      </c>
      <c s="34" t="s">
        <v>3762</v>
      </c>
      <c s="35" t="s">
        <v>5</v>
      </c>
      <c s="6" t="s">
        <v>3763</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2939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3764</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3765</v>
      </c>
    </row>
    <row r="22" spans="1:5" ht="255">
      <c r="A22" t="s">
        <v>57</v>
      </c>
      <c r="E22" s="39" t="s">
        <v>3766</v>
      </c>
    </row>
    <row r="23" spans="1:16" ht="38.25">
      <c r="A23" t="s">
        <v>48</v>
      </c>
      <c s="34" t="s">
        <v>67</v>
      </c>
      <c s="34" t="s">
        <v>962</v>
      </c>
      <c s="35" t="s">
        <v>5</v>
      </c>
      <c s="6" t="s">
        <v>3767</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3768</v>
      </c>
    </row>
    <row r="26" spans="1:5" ht="255">
      <c r="A26" t="s">
        <v>57</v>
      </c>
      <c r="E26" s="39" t="s">
        <v>3766</v>
      </c>
    </row>
    <row r="27" spans="1:16" ht="38.25">
      <c r="A27" t="s">
        <v>48</v>
      </c>
      <c s="34" t="s">
        <v>71</v>
      </c>
      <c s="34" t="s">
        <v>2584</v>
      </c>
      <c s="35" t="s">
        <v>5</v>
      </c>
      <c s="6" t="s">
        <v>3769</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3770</v>
      </c>
    </row>
    <row r="30" spans="1:5" ht="255">
      <c r="A30" t="s">
        <v>57</v>
      </c>
      <c r="E30" s="39" t="s">
        <v>3766</v>
      </c>
    </row>
    <row r="31" spans="1:16" ht="38.25">
      <c r="A31" t="s">
        <v>48</v>
      </c>
      <c s="34" t="s">
        <v>75</v>
      </c>
      <c s="34" t="s">
        <v>3771</v>
      </c>
      <c s="35" t="s">
        <v>5</v>
      </c>
      <c s="6" t="s">
        <v>3772</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3773</v>
      </c>
    </row>
    <row r="34" spans="1:5" ht="255">
      <c r="A34" t="s">
        <v>57</v>
      </c>
      <c r="E34" s="39" t="s">
        <v>3766</v>
      </c>
    </row>
    <row r="35" spans="1:16" ht="38.25">
      <c r="A35" t="s">
        <v>48</v>
      </c>
      <c s="34" t="s">
        <v>46</v>
      </c>
      <c s="34" t="s">
        <v>3774</v>
      </c>
      <c s="35" t="s">
        <v>5</v>
      </c>
      <c s="6" t="s">
        <v>3775</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3776</v>
      </c>
    </row>
    <row r="38" spans="1:5" ht="255">
      <c r="A38" t="s">
        <v>57</v>
      </c>
      <c r="E38" s="39" t="s">
        <v>3766</v>
      </c>
    </row>
    <row r="39" spans="1:16" ht="38.25">
      <c r="A39" t="s">
        <v>48</v>
      </c>
      <c s="34" t="s">
        <v>82</v>
      </c>
      <c s="34" t="s">
        <v>1693</v>
      </c>
      <c s="35" t="s">
        <v>5</v>
      </c>
      <c s="6" t="s">
        <v>3777</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3778</v>
      </c>
    </row>
    <row r="42" spans="1:5" ht="255">
      <c r="A42" t="s">
        <v>57</v>
      </c>
      <c r="E42" s="39" t="s">
        <v>3766</v>
      </c>
    </row>
    <row r="43" spans="1:13" ht="12.75">
      <c r="A43" t="s">
        <v>45</v>
      </c>
      <c r="C43" s="31" t="s">
        <v>49</v>
      </c>
      <c r="E43" s="33" t="s">
        <v>3779</v>
      </c>
      <c r="J43" s="32">
        <f>0</f>
      </c>
      <c s="32">
        <f>0</f>
      </c>
      <c s="32">
        <f>0+L44+L48+L52+L56+L60+L64+L68+L72+L76+L80+L84+L88+L92+L96+L100+L104+L108+L112+L116+L120+L124+L128</f>
      </c>
      <c s="32">
        <f>0+M44+M48+M52+M56+M60+M64+M68+M72+M76+M80+M84+M88+M92+M96+M100+M104+M108+M112+M116+M120+M124+M128</f>
      </c>
    </row>
    <row r="44" spans="1:16" ht="12.75">
      <c r="A44" t="s">
        <v>48</v>
      </c>
      <c s="34" t="s">
        <v>86</v>
      </c>
      <c s="34" t="s">
        <v>3780</v>
      </c>
      <c s="35" t="s">
        <v>5</v>
      </c>
      <c s="6" t="s">
        <v>3781</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3782</v>
      </c>
    </row>
    <row r="47" spans="1:5" ht="25.5">
      <c r="A47" t="s">
        <v>57</v>
      </c>
      <c r="E47" s="39" t="s">
        <v>322</v>
      </c>
    </row>
    <row r="48" spans="1:16" ht="12.75">
      <c r="A48" t="s">
        <v>48</v>
      </c>
      <c s="34" t="s">
        <v>90</v>
      </c>
      <c s="34" t="s">
        <v>3783</v>
      </c>
      <c s="35" t="s">
        <v>5</v>
      </c>
      <c s="6" t="s">
        <v>3784</v>
      </c>
      <c s="36" t="s">
        <v>65</v>
      </c>
      <c s="37">
        <v>385.9</v>
      </c>
      <c s="36">
        <v>0</v>
      </c>
      <c s="36">
        <f>ROUND(G48*H48,6)</f>
      </c>
      <c r="L48" s="38">
        <v>0</v>
      </c>
      <c s="32">
        <f>ROUND(ROUND(L48,2)*ROUND(G48,3),2)</f>
      </c>
      <c s="36" t="s">
        <v>53</v>
      </c>
      <c>
        <f>(M48*21)/100</f>
      </c>
      <c t="s">
        <v>26</v>
      </c>
    </row>
    <row r="49" spans="1:5" ht="12.75">
      <c r="A49" s="35" t="s">
        <v>54</v>
      </c>
      <c r="E49" s="39" t="s">
        <v>3785</v>
      </c>
    </row>
    <row r="50" spans="1:5" ht="38.25">
      <c r="A50" s="35" t="s">
        <v>55</v>
      </c>
      <c r="E50" s="40" t="s">
        <v>3786</v>
      </c>
    </row>
    <row r="51" spans="1:5" ht="242.25">
      <c r="A51" t="s">
        <v>57</v>
      </c>
      <c r="E51" s="39" t="s">
        <v>3787</v>
      </c>
    </row>
    <row r="52" spans="1:16" ht="12.75">
      <c r="A52" t="s">
        <v>48</v>
      </c>
      <c s="34" t="s">
        <v>94</v>
      </c>
      <c s="34" t="s">
        <v>3788</v>
      </c>
      <c s="35" t="s">
        <v>5</v>
      </c>
      <c s="6" t="s">
        <v>3789</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3790</v>
      </c>
    </row>
    <row r="55" spans="1:5" ht="25.5">
      <c r="A55" t="s">
        <v>57</v>
      </c>
      <c r="E55" s="39" t="s">
        <v>3791</v>
      </c>
    </row>
    <row r="56" spans="1:16" ht="12.75">
      <c r="A56" t="s">
        <v>48</v>
      </c>
      <c s="34" t="s">
        <v>98</v>
      </c>
      <c s="34" t="s">
        <v>3792</v>
      </c>
      <c s="35" t="s">
        <v>5</v>
      </c>
      <c s="6" t="s">
        <v>3793</v>
      </c>
      <c s="36" t="s">
        <v>65</v>
      </c>
      <c s="37">
        <v>826</v>
      </c>
      <c s="36">
        <v>0</v>
      </c>
      <c s="36">
        <f>ROUND(G56*H56,6)</f>
      </c>
      <c r="L56" s="38">
        <v>0</v>
      </c>
      <c s="32">
        <f>ROUND(ROUND(L56,2)*ROUND(G56,3),2)</f>
      </c>
      <c s="36" t="s">
        <v>53</v>
      </c>
      <c>
        <f>(M56*21)/100</f>
      </c>
      <c t="s">
        <v>26</v>
      </c>
    </row>
    <row r="57" spans="1:5" ht="12.75">
      <c r="A57" s="35" t="s">
        <v>54</v>
      </c>
      <c r="E57" s="39" t="s">
        <v>3794</v>
      </c>
    </row>
    <row r="58" spans="1:5" ht="38.25">
      <c r="A58" s="35" t="s">
        <v>55</v>
      </c>
      <c r="E58" s="40" t="s">
        <v>3795</v>
      </c>
    </row>
    <row r="59" spans="1:5" ht="255">
      <c r="A59" t="s">
        <v>57</v>
      </c>
      <c r="E59" s="39" t="s">
        <v>3796</v>
      </c>
    </row>
    <row r="60" spans="1:16" ht="12.75">
      <c r="A60" t="s">
        <v>48</v>
      </c>
      <c s="34" t="s">
        <v>103</v>
      </c>
      <c s="34" t="s">
        <v>3797</v>
      </c>
      <c s="35" t="s">
        <v>5</v>
      </c>
      <c s="6" t="s">
        <v>3798</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3799</v>
      </c>
    </row>
    <row r="63" spans="1:5" ht="25.5">
      <c r="A63" t="s">
        <v>57</v>
      </c>
      <c r="E63" s="39" t="s">
        <v>3791</v>
      </c>
    </row>
    <row r="64" spans="1:16" ht="12.75">
      <c r="A64" t="s">
        <v>48</v>
      </c>
      <c s="34" t="s">
        <v>106</v>
      </c>
      <c s="34" t="s">
        <v>3800</v>
      </c>
      <c s="35" t="s">
        <v>5</v>
      </c>
      <c s="6" t="s">
        <v>3801</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3802</v>
      </c>
    </row>
    <row r="67" spans="1:5" ht="242.25">
      <c r="A67" t="s">
        <v>57</v>
      </c>
      <c r="E67" s="39" t="s">
        <v>3803</v>
      </c>
    </row>
    <row r="68" spans="1:16" ht="12.75">
      <c r="A68" t="s">
        <v>48</v>
      </c>
      <c s="34" t="s">
        <v>109</v>
      </c>
      <c s="34" t="s">
        <v>3804</v>
      </c>
      <c s="35" t="s">
        <v>5</v>
      </c>
      <c s="6" t="s">
        <v>3805</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3806</v>
      </c>
    </row>
    <row r="71" spans="1:5" ht="25.5">
      <c r="A71" t="s">
        <v>57</v>
      </c>
      <c r="E71" s="39" t="s">
        <v>3791</v>
      </c>
    </row>
    <row r="72" spans="1:16" ht="12.75">
      <c r="A72" t="s">
        <v>48</v>
      </c>
      <c s="34" t="s">
        <v>112</v>
      </c>
      <c s="34" t="s">
        <v>3807</v>
      </c>
      <c s="35" t="s">
        <v>5</v>
      </c>
      <c s="6" t="s">
        <v>3808</v>
      </c>
      <c s="36" t="s">
        <v>65</v>
      </c>
      <c s="37">
        <v>294</v>
      </c>
      <c s="36">
        <v>0</v>
      </c>
      <c s="36">
        <f>ROUND(G72*H72,6)</f>
      </c>
      <c r="L72" s="38">
        <v>0</v>
      </c>
      <c s="32">
        <f>ROUND(ROUND(L72,2)*ROUND(G72,3),2)</f>
      </c>
      <c s="36" t="s">
        <v>53</v>
      </c>
      <c>
        <f>(M72*21)/100</f>
      </c>
      <c t="s">
        <v>26</v>
      </c>
    </row>
    <row r="73" spans="1:5" ht="12.75">
      <c r="A73" s="35" t="s">
        <v>54</v>
      </c>
      <c r="E73" s="39" t="s">
        <v>3809</v>
      </c>
    </row>
    <row r="74" spans="1:5" ht="63.75">
      <c r="A74" s="35" t="s">
        <v>55</v>
      </c>
      <c r="E74" s="40" t="s">
        <v>3810</v>
      </c>
    </row>
    <row r="75" spans="1:5" ht="216.75">
      <c r="A75" t="s">
        <v>57</v>
      </c>
      <c r="E75" s="39" t="s">
        <v>3811</v>
      </c>
    </row>
    <row r="76" spans="1:16" ht="12.75">
      <c r="A76" t="s">
        <v>48</v>
      </c>
      <c s="34" t="s">
        <v>115</v>
      </c>
      <c s="34" t="s">
        <v>3807</v>
      </c>
      <c s="35" t="s">
        <v>49</v>
      </c>
      <c s="6" t="s">
        <v>3808</v>
      </c>
      <c s="36" t="s">
        <v>65</v>
      </c>
      <c s="37">
        <v>863.51</v>
      </c>
      <c s="36">
        <v>0</v>
      </c>
      <c s="36">
        <f>ROUND(G76*H76,6)</f>
      </c>
      <c r="L76" s="38">
        <v>0</v>
      </c>
      <c s="32">
        <f>ROUND(ROUND(L76,2)*ROUND(G76,3),2)</f>
      </c>
      <c s="36" t="s">
        <v>53</v>
      </c>
      <c>
        <f>(M76*21)/100</f>
      </c>
      <c t="s">
        <v>26</v>
      </c>
    </row>
    <row r="77" spans="1:5" ht="12.75">
      <c r="A77" s="35" t="s">
        <v>54</v>
      </c>
      <c r="E77" s="39" t="s">
        <v>3812</v>
      </c>
    </row>
    <row r="78" spans="1:5" ht="38.25">
      <c r="A78" s="35" t="s">
        <v>55</v>
      </c>
      <c r="E78" s="40" t="s">
        <v>3813</v>
      </c>
    </row>
    <row r="79" spans="1:5" ht="216.75">
      <c r="A79" t="s">
        <v>57</v>
      </c>
      <c r="E79" s="39" t="s">
        <v>3811</v>
      </c>
    </row>
    <row r="80" spans="1:16" ht="12.75">
      <c r="A80" t="s">
        <v>48</v>
      </c>
      <c s="34" t="s">
        <v>119</v>
      </c>
      <c s="34" t="s">
        <v>3814</v>
      </c>
      <c s="35" t="s">
        <v>5</v>
      </c>
      <c s="6" t="s">
        <v>3815</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3816</v>
      </c>
    </row>
    <row r="83" spans="1:5" ht="25.5">
      <c r="A83" t="s">
        <v>57</v>
      </c>
      <c r="E83" s="39" t="s">
        <v>3791</v>
      </c>
    </row>
    <row r="84" spans="1:16" ht="12.75">
      <c r="A84" t="s">
        <v>48</v>
      </c>
      <c s="34" t="s">
        <v>123</v>
      </c>
      <c s="34" t="s">
        <v>3817</v>
      </c>
      <c s="35" t="s">
        <v>5</v>
      </c>
      <c s="6" t="s">
        <v>3818</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3819</v>
      </c>
    </row>
    <row r="87" spans="1:5" ht="216.75">
      <c r="A87" t="s">
        <v>57</v>
      </c>
      <c r="E87" s="39" t="s">
        <v>3811</v>
      </c>
    </row>
    <row r="88" spans="1:16" ht="12.75">
      <c r="A88" t="s">
        <v>48</v>
      </c>
      <c s="34" t="s">
        <v>126</v>
      </c>
      <c s="34" t="s">
        <v>3820</v>
      </c>
      <c s="35" t="s">
        <v>5</v>
      </c>
      <c s="6" t="s">
        <v>3821</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3822</v>
      </c>
    </row>
    <row r="91" spans="1:5" ht="25.5">
      <c r="A91" t="s">
        <v>57</v>
      </c>
      <c r="E91" s="39" t="s">
        <v>3791</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3823</v>
      </c>
    </row>
    <row r="94" spans="1:5" ht="63.75">
      <c r="A94" s="35" t="s">
        <v>55</v>
      </c>
      <c r="E94" s="40" t="s">
        <v>3824</v>
      </c>
    </row>
    <row r="95" spans="1:5" ht="153">
      <c r="A95" t="s">
        <v>57</v>
      </c>
      <c r="E95" s="39" t="s">
        <v>70</v>
      </c>
    </row>
    <row r="96" spans="1:16" ht="12.75">
      <c r="A96" t="s">
        <v>48</v>
      </c>
      <c s="34" t="s">
        <v>135</v>
      </c>
      <c s="34" t="s">
        <v>3825</v>
      </c>
      <c s="35" t="s">
        <v>5</v>
      </c>
      <c s="6" t="s">
        <v>3826</v>
      </c>
      <c s="36" t="s">
        <v>65</v>
      </c>
      <c s="37">
        <v>49</v>
      </c>
      <c s="36">
        <v>0</v>
      </c>
      <c s="36">
        <f>ROUND(G96*H96,6)</f>
      </c>
      <c r="L96" s="38">
        <v>0</v>
      </c>
      <c s="32">
        <f>ROUND(ROUND(L96,2)*ROUND(G96,3),2)</f>
      </c>
      <c s="36" t="s">
        <v>53</v>
      </c>
      <c>
        <f>(M96*21)/100</f>
      </c>
      <c t="s">
        <v>26</v>
      </c>
    </row>
    <row r="97" spans="1:5" ht="12.75">
      <c r="A97" s="35" t="s">
        <v>54</v>
      </c>
      <c r="E97" s="39" t="s">
        <v>3827</v>
      </c>
    </row>
    <row r="98" spans="1:5" ht="63.75">
      <c r="A98" s="35" t="s">
        <v>55</v>
      </c>
      <c r="E98" s="40" t="s">
        <v>3828</v>
      </c>
    </row>
    <row r="99" spans="1:5" ht="165.75">
      <c r="A99" t="s">
        <v>57</v>
      </c>
      <c r="E99" s="39" t="s">
        <v>3829</v>
      </c>
    </row>
    <row r="100" spans="1:16" ht="12.75">
      <c r="A100" t="s">
        <v>48</v>
      </c>
      <c s="34" t="s">
        <v>139</v>
      </c>
      <c s="34" t="s">
        <v>3825</v>
      </c>
      <c s="35" t="s">
        <v>49</v>
      </c>
      <c s="6" t="s">
        <v>3826</v>
      </c>
      <c s="36" t="s">
        <v>65</v>
      </c>
      <c s="37">
        <v>44.2</v>
      </c>
      <c s="36">
        <v>0</v>
      </c>
      <c s="36">
        <f>ROUND(G100*H100,6)</f>
      </c>
      <c r="L100" s="38">
        <v>0</v>
      </c>
      <c s="32">
        <f>ROUND(ROUND(L100,2)*ROUND(G100,3),2)</f>
      </c>
      <c s="36" t="s">
        <v>53</v>
      </c>
      <c>
        <f>(M100*21)/100</f>
      </c>
      <c t="s">
        <v>26</v>
      </c>
    </row>
    <row r="101" spans="1:5" ht="12.75">
      <c r="A101" s="35" t="s">
        <v>54</v>
      </c>
      <c r="E101" s="39" t="s">
        <v>3830</v>
      </c>
    </row>
    <row r="102" spans="1:5" ht="38.25">
      <c r="A102" s="35" t="s">
        <v>55</v>
      </c>
      <c r="E102" s="40" t="s">
        <v>3831</v>
      </c>
    </row>
    <row r="103" spans="1:5" ht="165.75">
      <c r="A103" t="s">
        <v>57</v>
      </c>
      <c r="E103" s="39" t="s">
        <v>3829</v>
      </c>
    </row>
    <row r="104" spans="1:16" ht="12.75">
      <c r="A104" t="s">
        <v>48</v>
      </c>
      <c s="34" t="s">
        <v>143</v>
      </c>
      <c s="34" t="s">
        <v>3832</v>
      </c>
      <c s="35" t="s">
        <v>5</v>
      </c>
      <c s="6" t="s">
        <v>3833</v>
      </c>
      <c s="36" t="s">
        <v>65</v>
      </c>
      <c s="37">
        <v>220.16</v>
      </c>
      <c s="36">
        <v>0</v>
      </c>
      <c s="36">
        <f>ROUND(G104*H104,6)</f>
      </c>
      <c r="L104" s="38">
        <v>0</v>
      </c>
      <c s="32">
        <f>ROUND(ROUND(L104,2)*ROUND(G104,3),2)</f>
      </c>
      <c s="36" t="s">
        <v>53</v>
      </c>
      <c>
        <f>(M104*21)/100</f>
      </c>
      <c t="s">
        <v>26</v>
      </c>
    </row>
    <row r="105" spans="1:5" ht="12.75">
      <c r="A105" s="35" t="s">
        <v>54</v>
      </c>
      <c r="E105" s="39" t="s">
        <v>3834</v>
      </c>
    </row>
    <row r="106" spans="1:5" ht="38.25">
      <c r="A106" s="35" t="s">
        <v>55</v>
      </c>
      <c r="E106" s="40" t="s">
        <v>3835</v>
      </c>
    </row>
    <row r="107" spans="1:5" ht="191.25">
      <c r="A107" t="s">
        <v>57</v>
      </c>
      <c r="E107" s="39" t="s">
        <v>3836</v>
      </c>
    </row>
    <row r="108" spans="1:16" ht="12.75">
      <c r="A108" t="s">
        <v>48</v>
      </c>
      <c s="34" t="s">
        <v>147</v>
      </c>
      <c s="34" t="s">
        <v>3837</v>
      </c>
      <c s="35" t="s">
        <v>5</v>
      </c>
      <c s="6" t="s">
        <v>3838</v>
      </c>
      <c s="36" t="s">
        <v>65</v>
      </c>
      <c s="37">
        <v>40.95</v>
      </c>
      <c s="36">
        <v>0</v>
      </c>
      <c s="36">
        <f>ROUND(G108*H108,6)</f>
      </c>
      <c r="L108" s="38">
        <v>0</v>
      </c>
      <c s="32">
        <f>ROUND(ROUND(L108,2)*ROUND(G108,3),2)</f>
      </c>
      <c s="36" t="s">
        <v>53</v>
      </c>
      <c>
        <f>(M108*21)/100</f>
      </c>
      <c t="s">
        <v>26</v>
      </c>
    </row>
    <row r="109" spans="1:5" ht="12.75">
      <c r="A109" s="35" t="s">
        <v>54</v>
      </c>
      <c r="E109" s="39" t="s">
        <v>3839</v>
      </c>
    </row>
    <row r="110" spans="1:5" ht="38.25">
      <c r="A110" s="35" t="s">
        <v>55</v>
      </c>
      <c r="E110" s="40" t="s">
        <v>3840</v>
      </c>
    </row>
    <row r="111" spans="1:5" ht="204">
      <c r="A111" t="s">
        <v>57</v>
      </c>
      <c r="E111" s="39" t="s">
        <v>3841</v>
      </c>
    </row>
    <row r="112" spans="1:16" ht="12.75">
      <c r="A112" t="s">
        <v>48</v>
      </c>
      <c s="34" t="s">
        <v>151</v>
      </c>
      <c s="34" t="s">
        <v>3842</v>
      </c>
      <c s="35" t="s">
        <v>5</v>
      </c>
      <c s="6" t="s">
        <v>3843</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3844</v>
      </c>
    </row>
    <row r="115" spans="1:5" ht="25.5">
      <c r="A115" t="s">
        <v>57</v>
      </c>
      <c r="E115" s="39" t="s">
        <v>3845</v>
      </c>
    </row>
    <row r="116" spans="1:16" ht="12.75">
      <c r="A116" t="s">
        <v>48</v>
      </c>
      <c s="34" t="s">
        <v>155</v>
      </c>
      <c s="34" t="s">
        <v>3846</v>
      </c>
      <c s="35" t="s">
        <v>5</v>
      </c>
      <c s="6" t="s">
        <v>3847</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3848</v>
      </c>
    </row>
    <row r="119" spans="1:5" ht="25.5">
      <c r="A119" t="s">
        <v>57</v>
      </c>
      <c r="E119" s="39" t="s">
        <v>3849</v>
      </c>
    </row>
    <row r="120" spans="1:16" ht="12.75">
      <c r="A120" t="s">
        <v>48</v>
      </c>
      <c s="34" t="s">
        <v>159</v>
      </c>
      <c s="34" t="s">
        <v>2418</v>
      </c>
      <c s="35" t="s">
        <v>5</v>
      </c>
      <c s="6" t="s">
        <v>2419</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3850</v>
      </c>
    </row>
    <row r="123" spans="1:5" ht="76.5">
      <c r="A123" t="s">
        <v>57</v>
      </c>
      <c r="E123" s="39" t="s">
        <v>2421</v>
      </c>
    </row>
    <row r="124" spans="1:16" ht="12.75">
      <c r="A124" t="s">
        <v>48</v>
      </c>
      <c s="34" t="s">
        <v>162</v>
      </c>
      <c s="34" t="s">
        <v>3851</v>
      </c>
      <c s="35" t="s">
        <v>5</v>
      </c>
      <c s="6" t="s">
        <v>3852</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3853</v>
      </c>
    </row>
    <row r="127" spans="1:5" ht="89.25">
      <c r="A127" t="s">
        <v>57</v>
      </c>
      <c r="E127" s="39" t="s">
        <v>2424</v>
      </c>
    </row>
    <row r="128" spans="1:16" ht="25.5">
      <c r="A128" t="s">
        <v>48</v>
      </c>
      <c s="34" t="s">
        <v>166</v>
      </c>
      <c s="34" t="s">
        <v>3854</v>
      </c>
      <c s="35" t="s">
        <v>5</v>
      </c>
      <c s="6" t="s">
        <v>3855</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3856</v>
      </c>
    </row>
    <row r="131" spans="1:5" ht="89.25">
      <c r="A131" t="s">
        <v>57</v>
      </c>
      <c r="E131" s="39" t="s">
        <v>2424</v>
      </c>
    </row>
    <row r="132" spans="1:13" ht="12.75">
      <c r="A132" t="s">
        <v>45</v>
      </c>
      <c r="C132" s="31" t="s">
        <v>90</v>
      </c>
      <c r="E132" s="33" t="s">
        <v>3857</v>
      </c>
      <c r="J132" s="32">
        <f>0</f>
      </c>
      <c s="32">
        <f>0</f>
      </c>
      <c s="32">
        <f>0+L133+L137+L141+L145+L149+L153+L157+L161+L165+L169+L173+L177+L181+L185+L189+L193</f>
      </c>
      <c s="32">
        <f>0+M133+M137+M141+M145+M149+M153+M157+M161+M165+M169+M173+M177+M181+M185+M189+M193</f>
      </c>
    </row>
    <row r="133" spans="1:16" ht="25.5">
      <c r="A133" t="s">
        <v>48</v>
      </c>
      <c s="34" t="s">
        <v>170</v>
      </c>
      <c s="34" t="s">
        <v>3858</v>
      </c>
      <c s="35" t="s">
        <v>5</v>
      </c>
      <c s="6" t="s">
        <v>3859</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3761</v>
      </c>
    </row>
    <row r="136" spans="1:5" ht="12.75">
      <c r="A136" t="s">
        <v>57</v>
      </c>
      <c r="E136" s="39" t="s">
        <v>5</v>
      </c>
    </row>
    <row r="137" spans="1:16" ht="12.75">
      <c r="A137" t="s">
        <v>48</v>
      </c>
      <c s="34" t="s">
        <v>174</v>
      </c>
      <c s="34" t="s">
        <v>3860</v>
      </c>
      <c s="35" t="s">
        <v>5</v>
      </c>
      <c s="6" t="s">
        <v>3861</v>
      </c>
      <c s="36" t="s">
        <v>61</v>
      </c>
      <c s="37">
        <v>1660</v>
      </c>
      <c s="36">
        <v>0</v>
      </c>
      <c s="36">
        <f>ROUND(G137*H137,6)</f>
      </c>
      <c r="L137" s="38">
        <v>0</v>
      </c>
      <c s="32">
        <f>ROUND(ROUND(L137,2)*ROUND(G137,3),2)</f>
      </c>
      <c s="36" t="s">
        <v>53</v>
      </c>
      <c>
        <f>(M137*21)/100</f>
      </c>
      <c t="s">
        <v>26</v>
      </c>
    </row>
    <row r="138" spans="1:5" ht="12.75">
      <c r="A138" s="35" t="s">
        <v>54</v>
      </c>
      <c r="E138" s="39" t="s">
        <v>3862</v>
      </c>
    </row>
    <row r="139" spans="1:5" ht="38.25">
      <c r="A139" s="35" t="s">
        <v>55</v>
      </c>
      <c r="E139" s="40" t="s">
        <v>3863</v>
      </c>
    </row>
    <row r="140" spans="1:5" ht="12.75">
      <c r="A140" t="s">
        <v>57</v>
      </c>
      <c r="E140" s="39" t="s">
        <v>5</v>
      </c>
    </row>
    <row r="141" spans="1:16" ht="12.75">
      <c r="A141" t="s">
        <v>48</v>
      </c>
      <c s="34" t="s">
        <v>177</v>
      </c>
      <c s="34" t="s">
        <v>3864</v>
      </c>
      <c s="35" t="s">
        <v>5</v>
      </c>
      <c s="6" t="s">
        <v>3865</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3866</v>
      </c>
    </row>
    <row r="144" spans="1:5" ht="12.75">
      <c r="A144" t="s">
        <v>57</v>
      </c>
      <c r="E144" s="39" t="s">
        <v>5</v>
      </c>
    </row>
    <row r="145" spans="1:16" ht="12.75">
      <c r="A145" t="s">
        <v>48</v>
      </c>
      <c s="34" t="s">
        <v>180</v>
      </c>
      <c s="34" t="s">
        <v>3867</v>
      </c>
      <c s="35" t="s">
        <v>5</v>
      </c>
      <c s="6" t="s">
        <v>3868</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3869</v>
      </c>
    </row>
    <row r="148" spans="1:5" ht="12.75">
      <c r="A148" t="s">
        <v>57</v>
      </c>
      <c r="E148" s="39" t="s">
        <v>5</v>
      </c>
    </row>
    <row r="149" spans="1:16" ht="38.25">
      <c r="A149" t="s">
        <v>48</v>
      </c>
      <c s="34" t="s">
        <v>183</v>
      </c>
      <c s="34" t="s">
        <v>3870</v>
      </c>
      <c s="35" t="s">
        <v>5</v>
      </c>
      <c s="6" t="s">
        <v>3871</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3872</v>
      </c>
    </row>
    <row r="152" spans="1:5" ht="12.75">
      <c r="A152" t="s">
        <v>57</v>
      </c>
      <c r="E152" s="39" t="s">
        <v>5</v>
      </c>
    </row>
    <row r="153" spans="1:16" ht="25.5">
      <c r="A153" t="s">
        <v>48</v>
      </c>
      <c s="34" t="s">
        <v>187</v>
      </c>
      <c s="34" t="s">
        <v>3873</v>
      </c>
      <c s="35" t="s">
        <v>5</v>
      </c>
      <c s="6" t="s">
        <v>3874</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3875</v>
      </c>
    </row>
    <row r="156" spans="1:5" ht="12.75">
      <c r="A156" t="s">
        <v>57</v>
      </c>
      <c r="E156" s="39" t="s">
        <v>5</v>
      </c>
    </row>
    <row r="157" spans="1:16" ht="38.25">
      <c r="A157" t="s">
        <v>48</v>
      </c>
      <c s="34" t="s">
        <v>190</v>
      </c>
      <c s="34" t="s">
        <v>3876</v>
      </c>
      <c s="35" t="s">
        <v>5</v>
      </c>
      <c s="6" t="s">
        <v>3877</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3878</v>
      </c>
    </row>
    <row r="160" spans="1:5" ht="12.75">
      <c r="A160" t="s">
        <v>57</v>
      </c>
      <c r="E160" s="39" t="s">
        <v>5</v>
      </c>
    </row>
    <row r="161" spans="1:16" ht="12.75">
      <c r="A161" t="s">
        <v>48</v>
      </c>
      <c s="34" t="s">
        <v>193</v>
      </c>
      <c s="34" t="s">
        <v>3879</v>
      </c>
      <c s="35" t="s">
        <v>5</v>
      </c>
      <c s="6" t="s">
        <v>3880</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3881</v>
      </c>
    </row>
    <row r="164" spans="1:5" ht="12.75">
      <c r="A164" t="s">
        <v>57</v>
      </c>
      <c r="E164" s="39" t="s">
        <v>5</v>
      </c>
    </row>
    <row r="165" spans="1:16" ht="25.5">
      <c r="A165" t="s">
        <v>48</v>
      </c>
      <c s="34" t="s">
        <v>196</v>
      </c>
      <c s="34" t="s">
        <v>3882</v>
      </c>
      <c s="35" t="s">
        <v>5</v>
      </c>
      <c s="6" t="s">
        <v>3883</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3884</v>
      </c>
    </row>
    <row r="168" spans="1:5" ht="12.75">
      <c r="A168" t="s">
        <v>57</v>
      </c>
      <c r="E168" s="39" t="s">
        <v>5</v>
      </c>
    </row>
    <row r="169" spans="1:16" ht="12.75">
      <c r="A169" t="s">
        <v>48</v>
      </c>
      <c s="34" t="s">
        <v>199</v>
      </c>
      <c s="34" t="s">
        <v>3885</v>
      </c>
      <c s="35" t="s">
        <v>5</v>
      </c>
      <c s="6" t="s">
        <v>3886</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3887</v>
      </c>
    </row>
    <row r="172" spans="1:5" ht="12.75">
      <c r="A172" t="s">
        <v>57</v>
      </c>
      <c r="E172" s="39" t="s">
        <v>5</v>
      </c>
    </row>
    <row r="173" spans="1:16" ht="38.25">
      <c r="A173" t="s">
        <v>48</v>
      </c>
      <c s="34" t="s">
        <v>203</v>
      </c>
      <c s="34" t="s">
        <v>3888</v>
      </c>
      <c s="35" t="s">
        <v>5</v>
      </c>
      <c s="6" t="s">
        <v>3889</v>
      </c>
      <c s="36" t="s">
        <v>3890</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3891</v>
      </c>
    </row>
    <row r="176" spans="1:5" ht="12.75">
      <c r="A176" t="s">
        <v>57</v>
      </c>
      <c r="E176" s="39" t="s">
        <v>5</v>
      </c>
    </row>
    <row r="177" spans="1:16" ht="12.75">
      <c r="A177" t="s">
        <v>48</v>
      </c>
      <c s="34" t="s">
        <v>206</v>
      </c>
      <c s="34" t="s">
        <v>3892</v>
      </c>
      <c s="35" t="s">
        <v>5</v>
      </c>
      <c s="6" t="s">
        <v>3893</v>
      </c>
      <c s="36" t="s">
        <v>1003</v>
      </c>
      <c s="37">
        <v>1</v>
      </c>
      <c s="36">
        <v>0</v>
      </c>
      <c s="36">
        <f>ROUND(G177*H177,6)</f>
      </c>
      <c r="L177" s="38">
        <v>0</v>
      </c>
      <c s="32">
        <f>ROUND(ROUND(L177,2)*ROUND(G177,3),2)</f>
      </c>
      <c s="36" t="s">
        <v>53</v>
      </c>
      <c>
        <f>(M177*21)/100</f>
      </c>
      <c t="s">
        <v>26</v>
      </c>
    </row>
    <row r="178" spans="1:5" ht="12.75">
      <c r="A178" s="35" t="s">
        <v>54</v>
      </c>
      <c r="E178" s="39" t="s">
        <v>3894</v>
      </c>
    </row>
    <row r="179" spans="1:5" ht="38.25">
      <c r="A179" s="35" t="s">
        <v>55</v>
      </c>
      <c r="E179" s="40" t="s">
        <v>3761</v>
      </c>
    </row>
    <row r="180" spans="1:5" ht="12.75">
      <c r="A180" t="s">
        <v>57</v>
      </c>
      <c r="E180" s="39" t="s">
        <v>5</v>
      </c>
    </row>
    <row r="181" spans="1:16" ht="25.5">
      <c r="A181" t="s">
        <v>48</v>
      </c>
      <c s="34" t="s">
        <v>209</v>
      </c>
      <c s="34" t="s">
        <v>3895</v>
      </c>
      <c s="35" t="s">
        <v>5</v>
      </c>
      <c s="6" t="s">
        <v>3896</v>
      </c>
      <c s="36" t="s">
        <v>2432</v>
      </c>
      <c s="37">
        <v>128</v>
      </c>
      <c s="36">
        <v>0</v>
      </c>
      <c s="36">
        <f>ROUND(G181*H181,6)</f>
      </c>
      <c r="L181" s="38">
        <v>0</v>
      </c>
      <c s="32">
        <f>ROUND(ROUND(L181,2)*ROUND(G181,3),2)</f>
      </c>
      <c s="36" t="s">
        <v>53</v>
      </c>
      <c>
        <f>(M181*21)/100</f>
      </c>
      <c t="s">
        <v>26</v>
      </c>
    </row>
    <row r="182" spans="1:5" ht="12.75">
      <c r="A182" s="35" t="s">
        <v>54</v>
      </c>
      <c r="E182" s="39" t="s">
        <v>3897</v>
      </c>
    </row>
    <row r="183" spans="1:5" ht="38.25">
      <c r="A183" s="35" t="s">
        <v>55</v>
      </c>
      <c r="E183" s="40" t="s">
        <v>3898</v>
      </c>
    </row>
    <row r="184" spans="1:5" ht="12.75">
      <c r="A184" t="s">
        <v>57</v>
      </c>
      <c r="E184" s="39" t="s">
        <v>5</v>
      </c>
    </row>
    <row r="185" spans="1:16" ht="12.75">
      <c r="A185" t="s">
        <v>48</v>
      </c>
      <c s="34" t="s">
        <v>213</v>
      </c>
      <c s="34" t="s">
        <v>3899</v>
      </c>
      <c s="35" t="s">
        <v>5</v>
      </c>
      <c s="6" t="s">
        <v>3900</v>
      </c>
      <c s="36" t="s">
        <v>3901</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3902</v>
      </c>
    </row>
    <row r="188" spans="1:5" ht="12.75">
      <c r="A188" t="s">
        <v>57</v>
      </c>
      <c r="E188" s="39" t="s">
        <v>5</v>
      </c>
    </row>
    <row r="189" spans="1:16" ht="12.75">
      <c r="A189" t="s">
        <v>48</v>
      </c>
      <c s="34" t="s">
        <v>217</v>
      </c>
      <c s="34" t="s">
        <v>3903</v>
      </c>
      <c s="35" t="s">
        <v>5</v>
      </c>
      <c s="6" t="s">
        <v>3904</v>
      </c>
      <c s="36" t="s">
        <v>101</v>
      </c>
      <c s="37">
        <v>10</v>
      </c>
      <c s="36">
        <v>0</v>
      </c>
      <c s="36">
        <f>ROUND(G189*H189,6)</f>
      </c>
      <c r="L189" s="38">
        <v>0</v>
      </c>
      <c s="32">
        <f>ROUND(ROUND(L189,2)*ROUND(G189,3),2)</f>
      </c>
      <c s="36" t="s">
        <v>53</v>
      </c>
      <c>
        <f>(M189*21)/100</f>
      </c>
      <c t="s">
        <v>26</v>
      </c>
    </row>
    <row r="190" spans="1:5" ht="12.75">
      <c r="A190" s="35" t="s">
        <v>54</v>
      </c>
      <c r="E190" s="39" t="s">
        <v>3905</v>
      </c>
    </row>
    <row r="191" spans="1:5" ht="38.25">
      <c r="A191" s="35" t="s">
        <v>55</v>
      </c>
      <c r="E191" s="40" t="s">
        <v>3906</v>
      </c>
    </row>
    <row r="192" spans="1:5" ht="12.75">
      <c r="A192" t="s">
        <v>57</v>
      </c>
      <c r="E192" s="39" t="s">
        <v>5</v>
      </c>
    </row>
    <row r="193" spans="1:16" ht="12.75">
      <c r="A193" t="s">
        <v>48</v>
      </c>
      <c s="34" t="s">
        <v>221</v>
      </c>
      <c s="34" t="s">
        <v>3907</v>
      </c>
      <c s="35" t="s">
        <v>5</v>
      </c>
      <c s="6" t="s">
        <v>3908</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3761</v>
      </c>
    </row>
    <row r="196" spans="1:5" ht="12.75">
      <c r="A196" t="s">
        <v>57</v>
      </c>
      <c r="E196" s="39" t="s">
        <v>5</v>
      </c>
    </row>
    <row r="197" spans="1:13" ht="12.75">
      <c r="A197" t="s">
        <v>45</v>
      </c>
      <c r="C197" s="31" t="s">
        <v>26</v>
      </c>
      <c r="E197" s="33" t="s">
        <v>3909</v>
      </c>
      <c r="J197" s="32">
        <f>0</f>
      </c>
      <c s="32">
        <f>0</f>
      </c>
      <c s="32">
        <f>0+L198+L202+L206+L210</f>
      </c>
      <c s="32">
        <f>0+M198+M202+M206+M210</f>
      </c>
    </row>
    <row r="198" spans="1:16" ht="12.75">
      <c r="A198" t="s">
        <v>48</v>
      </c>
      <c s="34" t="s">
        <v>224</v>
      </c>
      <c s="34" t="s">
        <v>3910</v>
      </c>
      <c s="35" t="s">
        <v>5</v>
      </c>
      <c s="6" t="s">
        <v>3911</v>
      </c>
      <c s="36" t="s">
        <v>61</v>
      </c>
      <c s="37">
        <v>7954</v>
      </c>
      <c s="36">
        <v>0</v>
      </c>
      <c s="36">
        <f>ROUND(G198*H198,6)</f>
      </c>
      <c r="L198" s="38">
        <v>0</v>
      </c>
      <c s="32">
        <f>ROUND(ROUND(L198,2)*ROUND(G198,3),2)</f>
      </c>
      <c s="36" t="s">
        <v>53</v>
      </c>
      <c>
        <f>(M198*21)/100</f>
      </c>
      <c t="s">
        <v>26</v>
      </c>
    </row>
    <row r="199" spans="1:5" ht="63.75">
      <c r="A199" s="35" t="s">
        <v>54</v>
      </c>
      <c r="E199" s="39" t="s">
        <v>3912</v>
      </c>
    </row>
    <row r="200" spans="1:5" ht="38.25">
      <c r="A200" s="35" t="s">
        <v>55</v>
      </c>
      <c r="E200" s="40" t="s">
        <v>3913</v>
      </c>
    </row>
    <row r="201" spans="1:5" ht="25.5">
      <c r="A201" t="s">
        <v>57</v>
      </c>
      <c r="E201" s="39" t="s">
        <v>3914</v>
      </c>
    </row>
    <row r="202" spans="1:16" ht="12.75">
      <c r="A202" t="s">
        <v>48</v>
      </c>
      <c s="34" t="s">
        <v>228</v>
      </c>
      <c s="34" t="s">
        <v>3915</v>
      </c>
      <c s="35" t="s">
        <v>5</v>
      </c>
      <c s="6" t="s">
        <v>3916</v>
      </c>
      <c s="36" t="s">
        <v>61</v>
      </c>
      <c s="37">
        <v>3717</v>
      </c>
      <c s="36">
        <v>0</v>
      </c>
      <c s="36">
        <f>ROUND(G202*H202,6)</f>
      </c>
      <c r="L202" s="38">
        <v>0</v>
      </c>
      <c s="32">
        <f>ROUND(ROUND(L202,2)*ROUND(G202,3),2)</f>
      </c>
      <c s="36" t="s">
        <v>53</v>
      </c>
      <c>
        <f>(M202*21)/100</f>
      </c>
      <c t="s">
        <v>26</v>
      </c>
    </row>
    <row r="203" spans="1:5" ht="12.75">
      <c r="A203" s="35" t="s">
        <v>54</v>
      </c>
      <c r="E203" s="39" t="s">
        <v>3917</v>
      </c>
    </row>
    <row r="204" spans="1:5" ht="38.25">
      <c r="A204" s="35" t="s">
        <v>55</v>
      </c>
      <c r="E204" s="40" t="s">
        <v>3918</v>
      </c>
    </row>
    <row r="205" spans="1:5" ht="25.5">
      <c r="A205" t="s">
        <v>57</v>
      </c>
      <c r="E205" s="39" t="s">
        <v>3919</v>
      </c>
    </row>
    <row r="206" spans="1:16" ht="12.75">
      <c r="A206" t="s">
        <v>48</v>
      </c>
      <c s="34" t="s">
        <v>232</v>
      </c>
      <c s="34" t="s">
        <v>3920</v>
      </c>
      <c s="35" t="s">
        <v>5</v>
      </c>
      <c s="6" t="s">
        <v>3921</v>
      </c>
      <c s="36" t="s">
        <v>101</v>
      </c>
      <c s="37">
        <v>610</v>
      </c>
      <c s="36">
        <v>0</v>
      </c>
      <c s="36">
        <f>ROUND(G206*H206,6)</f>
      </c>
      <c r="L206" s="38">
        <v>0</v>
      </c>
      <c s="32">
        <f>ROUND(ROUND(L206,2)*ROUND(G206,3),2)</f>
      </c>
      <c s="36" t="s">
        <v>53</v>
      </c>
      <c>
        <f>(M206*21)/100</f>
      </c>
      <c t="s">
        <v>26</v>
      </c>
    </row>
    <row r="207" spans="1:5" ht="12.75">
      <c r="A207" s="35" t="s">
        <v>54</v>
      </c>
      <c r="E207" s="39" t="s">
        <v>3922</v>
      </c>
    </row>
    <row r="208" spans="1:5" ht="38.25">
      <c r="A208" s="35" t="s">
        <v>55</v>
      </c>
      <c r="E208" s="40" t="s">
        <v>3923</v>
      </c>
    </row>
    <row r="209" spans="1:5" ht="114.75">
      <c r="A209" t="s">
        <v>57</v>
      </c>
      <c r="E209" s="39" t="s">
        <v>3924</v>
      </c>
    </row>
    <row r="210" spans="1:16" ht="12.75">
      <c r="A210" t="s">
        <v>48</v>
      </c>
      <c s="34" t="s">
        <v>236</v>
      </c>
      <c s="34" t="s">
        <v>3925</v>
      </c>
      <c s="35" t="s">
        <v>5</v>
      </c>
      <c s="6" t="s">
        <v>3926</v>
      </c>
      <c s="36" t="s">
        <v>101</v>
      </c>
      <c s="37">
        <v>629</v>
      </c>
      <c s="36">
        <v>0</v>
      </c>
      <c s="36">
        <f>ROUND(G210*H210,6)</f>
      </c>
      <c r="L210" s="38">
        <v>0</v>
      </c>
      <c s="32">
        <f>ROUND(ROUND(L210,2)*ROUND(G210,3),2)</f>
      </c>
      <c s="36" t="s">
        <v>53</v>
      </c>
      <c>
        <f>(M210*21)/100</f>
      </c>
      <c t="s">
        <v>26</v>
      </c>
    </row>
    <row r="211" spans="1:5" ht="12.75">
      <c r="A211" s="35" t="s">
        <v>54</v>
      </c>
      <c r="E211" s="39" t="s">
        <v>3922</v>
      </c>
    </row>
    <row r="212" spans="1:5" ht="38.25">
      <c r="A212" s="35" t="s">
        <v>55</v>
      </c>
      <c r="E212" s="40" t="s">
        <v>3927</v>
      </c>
    </row>
    <row r="213" spans="1:5" ht="114.75">
      <c r="A213" t="s">
        <v>57</v>
      </c>
      <c r="E213" s="39" t="s">
        <v>3924</v>
      </c>
    </row>
    <row r="214" spans="1:13" ht="12.75">
      <c r="A214" t="s">
        <v>45</v>
      </c>
      <c r="C214" s="31" t="s">
        <v>67</v>
      </c>
      <c r="E214" s="33" t="s">
        <v>3928</v>
      </c>
      <c r="J214" s="32">
        <f>0</f>
      </c>
      <c s="32">
        <f>0</f>
      </c>
      <c s="32">
        <f>0+L215+L219+L223+L227</f>
      </c>
      <c s="32">
        <f>0+M215+M219+M223+M227</f>
      </c>
    </row>
    <row r="215" spans="1:16" ht="12.75">
      <c r="A215" t="s">
        <v>48</v>
      </c>
      <c s="34" t="s">
        <v>239</v>
      </c>
      <c s="34" t="s">
        <v>3248</v>
      </c>
      <c s="35" t="s">
        <v>5</v>
      </c>
      <c s="6" t="s">
        <v>3929</v>
      </c>
      <c s="36" t="s">
        <v>65</v>
      </c>
      <c s="37">
        <v>5.48</v>
      </c>
      <c s="36">
        <v>0</v>
      </c>
      <c s="36">
        <f>ROUND(G215*H215,6)</f>
      </c>
      <c r="L215" s="38">
        <v>0</v>
      </c>
      <c s="32">
        <f>ROUND(ROUND(L215,2)*ROUND(G215,3),2)</f>
      </c>
      <c s="36" t="s">
        <v>53</v>
      </c>
      <c>
        <f>(M215*21)/100</f>
      </c>
      <c t="s">
        <v>26</v>
      </c>
    </row>
    <row r="216" spans="1:5" ht="12.75">
      <c r="A216" s="35" t="s">
        <v>54</v>
      </c>
      <c r="E216" s="39" t="s">
        <v>3930</v>
      </c>
    </row>
    <row r="217" spans="1:5" ht="38.25">
      <c r="A217" s="35" t="s">
        <v>55</v>
      </c>
      <c r="E217" s="40" t="s">
        <v>3931</v>
      </c>
    </row>
    <row r="218" spans="1:5" ht="267.75">
      <c r="A218" t="s">
        <v>57</v>
      </c>
      <c r="E218" s="39" t="s">
        <v>3932</v>
      </c>
    </row>
    <row r="219" spans="1:16" ht="12.75">
      <c r="A219" t="s">
        <v>48</v>
      </c>
      <c s="34" t="s">
        <v>242</v>
      </c>
      <c s="34" t="s">
        <v>3933</v>
      </c>
      <c s="35" t="s">
        <v>5</v>
      </c>
      <c s="6" t="s">
        <v>3934</v>
      </c>
      <c s="36" t="s">
        <v>65</v>
      </c>
      <c s="37">
        <v>3.25</v>
      </c>
      <c s="36">
        <v>0</v>
      </c>
      <c s="36">
        <f>ROUND(G219*H219,6)</f>
      </c>
      <c r="L219" s="38">
        <v>0</v>
      </c>
      <c s="32">
        <f>ROUND(ROUND(L219,2)*ROUND(G219,3),2)</f>
      </c>
      <c s="36" t="s">
        <v>53</v>
      </c>
      <c>
        <f>(M219*21)/100</f>
      </c>
      <c t="s">
        <v>26</v>
      </c>
    </row>
    <row r="220" spans="1:5" ht="12.75">
      <c r="A220" s="35" t="s">
        <v>54</v>
      </c>
      <c r="E220" s="39" t="s">
        <v>3935</v>
      </c>
    </row>
    <row r="221" spans="1:5" ht="38.25">
      <c r="A221" s="35" t="s">
        <v>55</v>
      </c>
      <c r="E221" s="40" t="s">
        <v>3936</v>
      </c>
    </row>
    <row r="222" spans="1:5" ht="76.5">
      <c r="A222" t="s">
        <v>57</v>
      </c>
      <c r="E222" s="39" t="s">
        <v>3937</v>
      </c>
    </row>
    <row r="223" spans="1:16" ht="12.75">
      <c r="A223" t="s">
        <v>48</v>
      </c>
      <c s="34" t="s">
        <v>246</v>
      </c>
      <c s="34" t="s">
        <v>3938</v>
      </c>
      <c s="35" t="s">
        <v>5</v>
      </c>
      <c s="6" t="s">
        <v>3939</v>
      </c>
      <c s="36" t="s">
        <v>65</v>
      </c>
      <c s="37">
        <v>12.16</v>
      </c>
      <c s="36">
        <v>0</v>
      </c>
      <c s="36">
        <f>ROUND(G223*H223,6)</f>
      </c>
      <c r="L223" s="38">
        <v>0</v>
      </c>
      <c s="32">
        <f>ROUND(ROUND(L223,2)*ROUND(G223,3),2)</f>
      </c>
      <c s="36" t="s">
        <v>53</v>
      </c>
      <c>
        <f>(M223*21)/100</f>
      </c>
      <c t="s">
        <v>26</v>
      </c>
    </row>
    <row r="224" spans="1:5" ht="63.75">
      <c r="A224" s="35" t="s">
        <v>54</v>
      </c>
      <c r="E224" s="39" t="s">
        <v>3940</v>
      </c>
    </row>
    <row r="225" spans="1:5" ht="38.25">
      <c r="A225" s="35" t="s">
        <v>55</v>
      </c>
      <c r="E225" s="40" t="s">
        <v>3941</v>
      </c>
    </row>
    <row r="226" spans="1:5" ht="76.5">
      <c r="A226" t="s">
        <v>57</v>
      </c>
      <c r="E226" s="39" t="s">
        <v>3942</v>
      </c>
    </row>
    <row r="227" spans="1:16" ht="12.75">
      <c r="A227" t="s">
        <v>48</v>
      </c>
      <c s="34" t="s">
        <v>251</v>
      </c>
      <c s="34" t="s">
        <v>3943</v>
      </c>
      <c s="35" t="s">
        <v>5</v>
      </c>
      <c s="6" t="s">
        <v>3944</v>
      </c>
      <c s="36" t="s">
        <v>61</v>
      </c>
      <c s="37">
        <v>140.4</v>
      </c>
      <c s="36">
        <v>0</v>
      </c>
      <c s="36">
        <f>ROUND(G227*H227,6)</f>
      </c>
      <c r="L227" s="38">
        <v>0</v>
      </c>
      <c s="32">
        <f>ROUND(ROUND(L227,2)*ROUND(G227,3),2)</f>
      </c>
      <c s="36" t="s">
        <v>53</v>
      </c>
      <c>
        <f>(M227*21)/100</f>
      </c>
      <c t="s">
        <v>26</v>
      </c>
    </row>
    <row r="228" spans="1:5" ht="38.25">
      <c r="A228" s="35" t="s">
        <v>54</v>
      </c>
      <c r="E228" s="39" t="s">
        <v>3945</v>
      </c>
    </row>
    <row r="229" spans="1:5" ht="38.25">
      <c r="A229" s="35" t="s">
        <v>55</v>
      </c>
      <c r="E229" s="40" t="s">
        <v>3946</v>
      </c>
    </row>
    <row r="230" spans="1:5" ht="76.5">
      <c r="A230" t="s">
        <v>57</v>
      </c>
      <c r="E230" s="39" t="s">
        <v>3942</v>
      </c>
    </row>
    <row r="231" spans="1:13" ht="12.75">
      <c r="A231" t="s">
        <v>45</v>
      </c>
      <c r="C231" s="31" t="s">
        <v>71</v>
      </c>
      <c r="E231" s="33" t="s">
        <v>3947</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3948</v>
      </c>
    </row>
    <row r="235" spans="1:5" ht="153">
      <c r="A235" t="s">
        <v>57</v>
      </c>
      <c r="E235" s="39" t="s">
        <v>81</v>
      </c>
    </row>
    <row r="236" spans="1:16" ht="25.5">
      <c r="A236" t="s">
        <v>48</v>
      </c>
      <c s="34" t="s">
        <v>259</v>
      </c>
      <c s="34" t="s">
        <v>3949</v>
      </c>
      <c s="35" t="s">
        <v>5</v>
      </c>
      <c s="6" t="s">
        <v>3950</v>
      </c>
      <c s="36" t="s">
        <v>65</v>
      </c>
      <c s="37">
        <v>2057</v>
      </c>
      <c s="36">
        <v>0</v>
      </c>
      <c s="36">
        <f>ROUND(G236*H236,6)</f>
      </c>
      <c r="L236" s="38">
        <v>0</v>
      </c>
      <c s="32">
        <f>ROUND(ROUND(L236,2)*ROUND(G236,3),2)</f>
      </c>
      <c s="36" t="s">
        <v>53</v>
      </c>
      <c>
        <f>(M236*21)/100</f>
      </c>
      <c t="s">
        <v>26</v>
      </c>
    </row>
    <row r="237" spans="1:5" ht="12.75">
      <c r="A237" s="35" t="s">
        <v>54</v>
      </c>
      <c r="E237" s="39" t="s">
        <v>3951</v>
      </c>
    </row>
    <row r="238" spans="1:5" ht="63.75">
      <c r="A238" s="35" t="s">
        <v>55</v>
      </c>
      <c r="E238" s="40" t="s">
        <v>3952</v>
      </c>
    </row>
    <row r="239" spans="1:5" ht="165.75">
      <c r="A239" t="s">
        <v>57</v>
      </c>
      <c r="E239" s="39" t="s">
        <v>3953</v>
      </c>
    </row>
    <row r="240" spans="1:16" ht="25.5">
      <c r="A240" t="s">
        <v>48</v>
      </c>
      <c s="34" t="s">
        <v>263</v>
      </c>
      <c s="34" t="s">
        <v>3954</v>
      </c>
      <c s="35" t="s">
        <v>5</v>
      </c>
      <c s="6" t="s">
        <v>3955</v>
      </c>
      <c s="36" t="s">
        <v>65</v>
      </c>
      <c s="37">
        <v>2468.4</v>
      </c>
      <c s="36">
        <v>0</v>
      </c>
      <c s="36">
        <f>ROUND(G240*H240,6)</f>
      </c>
      <c r="L240" s="38">
        <v>0</v>
      </c>
      <c s="32">
        <f>ROUND(ROUND(L240,2)*ROUND(G240,3),2)</f>
      </c>
      <c s="36" t="s">
        <v>53</v>
      </c>
      <c>
        <f>(M240*21)/100</f>
      </c>
      <c t="s">
        <v>26</v>
      </c>
    </row>
    <row r="241" spans="1:5" ht="76.5">
      <c r="A241" s="35" t="s">
        <v>54</v>
      </c>
      <c r="E241" s="39" t="s">
        <v>3956</v>
      </c>
    </row>
    <row r="242" spans="1:5" ht="63.75">
      <c r="A242" s="35" t="s">
        <v>55</v>
      </c>
      <c r="E242" s="40" t="s">
        <v>3957</v>
      </c>
    </row>
    <row r="243" spans="1:5" ht="165.75">
      <c r="A243" t="s">
        <v>57</v>
      </c>
      <c r="E243" s="39" t="s">
        <v>3953</v>
      </c>
    </row>
    <row r="244" spans="1:13" ht="12.75">
      <c r="A244" t="s">
        <v>45</v>
      </c>
      <c r="C244" s="31" t="s">
        <v>46</v>
      </c>
      <c r="E244" s="33" t="s">
        <v>2925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3958</v>
      </c>
    </row>
    <row r="247" spans="1:5" ht="63.75">
      <c r="A247" s="35" t="s">
        <v>55</v>
      </c>
      <c r="E247" s="40" t="s">
        <v>3959</v>
      </c>
    </row>
    <row r="248" spans="1:5" ht="51">
      <c r="A248" t="s">
        <v>57</v>
      </c>
      <c r="E248" s="39" t="s">
        <v>1242</v>
      </c>
    </row>
    <row r="249" spans="1:13" ht="12.75">
      <c r="A249" t="s">
        <v>45</v>
      </c>
      <c r="C249" s="31" t="s">
        <v>82</v>
      </c>
      <c r="E249" s="33" t="s">
        <v>3960</v>
      </c>
      <c r="J249" s="32">
        <f>0</f>
      </c>
      <c s="32">
        <f>0</f>
      </c>
      <c s="32">
        <f>0+L250+L254+L258+L262+L266</f>
      </c>
      <c s="32">
        <f>0+M250+M254+M258+M262+M266</f>
      </c>
    </row>
    <row r="250" spans="1:16" ht="12.75">
      <c r="A250" t="s">
        <v>48</v>
      </c>
      <c s="34" t="s">
        <v>271</v>
      </c>
      <c s="34" t="s">
        <v>3961</v>
      </c>
      <c s="35" t="s">
        <v>5</v>
      </c>
      <c s="6" t="s">
        <v>3962</v>
      </c>
      <c s="36" t="s">
        <v>101</v>
      </c>
      <c s="37">
        <v>344</v>
      </c>
      <c s="36">
        <v>0</v>
      </c>
      <c s="36">
        <f>ROUND(G250*H250,6)</f>
      </c>
      <c r="L250" s="38">
        <v>0</v>
      </c>
      <c s="32">
        <f>ROUND(ROUND(L250,2)*ROUND(G250,3),2)</f>
      </c>
      <c s="36" t="s">
        <v>53</v>
      </c>
      <c>
        <f>(M250*21)/100</f>
      </c>
      <c t="s">
        <v>26</v>
      </c>
    </row>
    <row r="251" spans="1:5" ht="12.75">
      <c r="A251" s="35" t="s">
        <v>54</v>
      </c>
      <c r="E251" s="39" t="s">
        <v>3834</v>
      </c>
    </row>
    <row r="252" spans="1:5" ht="38.25">
      <c r="A252" s="35" t="s">
        <v>55</v>
      </c>
      <c r="E252" s="40" t="s">
        <v>3963</v>
      </c>
    </row>
    <row r="253" spans="1:5" ht="178.5">
      <c r="A253" t="s">
        <v>57</v>
      </c>
      <c r="E253" s="39" t="s">
        <v>3964</v>
      </c>
    </row>
    <row r="254" spans="1:16" ht="12.75">
      <c r="A254" t="s">
        <v>48</v>
      </c>
      <c s="34" t="s">
        <v>275</v>
      </c>
      <c s="34" t="s">
        <v>3965</v>
      </c>
      <c s="35" t="s">
        <v>5</v>
      </c>
      <c s="6" t="s">
        <v>3966</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3967</v>
      </c>
    </row>
    <row r="257" spans="1:5" ht="165.75">
      <c r="A257" t="s">
        <v>57</v>
      </c>
      <c r="E257" s="39" t="s">
        <v>3968</v>
      </c>
    </row>
    <row r="258" spans="1:16" ht="12.75">
      <c r="A258" t="s">
        <v>48</v>
      </c>
      <c s="34" t="s">
        <v>278</v>
      </c>
      <c s="34" t="s">
        <v>3969</v>
      </c>
      <c s="35" t="s">
        <v>5</v>
      </c>
      <c s="6" t="s">
        <v>3970</v>
      </c>
      <c s="36" t="s">
        <v>52</v>
      </c>
      <c s="37">
        <v>14</v>
      </c>
      <c s="36">
        <v>0</v>
      </c>
      <c s="36">
        <f>ROUND(G258*H258,6)</f>
      </c>
      <c r="L258" s="38">
        <v>0</v>
      </c>
      <c s="32">
        <f>ROUND(ROUND(L258,2)*ROUND(G258,3),2)</f>
      </c>
      <c s="36" t="s">
        <v>53</v>
      </c>
      <c>
        <f>(M258*21)/100</f>
      </c>
      <c t="s">
        <v>26</v>
      </c>
    </row>
    <row r="259" spans="1:5" ht="12.75">
      <c r="A259" s="35" t="s">
        <v>54</v>
      </c>
      <c r="E259" s="39" t="s">
        <v>3971</v>
      </c>
    </row>
    <row r="260" spans="1:5" ht="38.25">
      <c r="A260" s="35" t="s">
        <v>55</v>
      </c>
      <c r="E260" s="40" t="s">
        <v>2943</v>
      </c>
    </row>
    <row r="261" spans="1:5" ht="165.75">
      <c r="A261" t="s">
        <v>57</v>
      </c>
      <c r="E261" s="39" t="s">
        <v>3972</v>
      </c>
    </row>
    <row r="262" spans="1:16" ht="12.75">
      <c r="A262" t="s">
        <v>48</v>
      </c>
      <c s="34" t="s">
        <v>281</v>
      </c>
      <c s="34" t="s">
        <v>3973</v>
      </c>
      <c s="35" t="s">
        <v>5</v>
      </c>
      <c s="6" t="s">
        <v>3974</v>
      </c>
      <c s="36" t="s">
        <v>52</v>
      </c>
      <c s="37">
        <v>27</v>
      </c>
      <c s="36">
        <v>0</v>
      </c>
      <c s="36">
        <f>ROUND(G262*H262,6)</f>
      </c>
      <c r="L262" s="38">
        <v>0</v>
      </c>
      <c s="32">
        <f>ROUND(ROUND(L262,2)*ROUND(G262,3),2)</f>
      </c>
      <c s="36" t="s">
        <v>53</v>
      </c>
      <c>
        <f>(M262*21)/100</f>
      </c>
      <c t="s">
        <v>26</v>
      </c>
    </row>
    <row r="263" spans="1:5" ht="12.75">
      <c r="A263" s="35" t="s">
        <v>54</v>
      </c>
      <c r="E263" s="39" t="s">
        <v>3975</v>
      </c>
    </row>
    <row r="264" spans="1:5" ht="38.25">
      <c r="A264" s="35" t="s">
        <v>55</v>
      </c>
      <c r="E264" s="40" t="s">
        <v>3976</v>
      </c>
    </row>
    <row r="265" spans="1:5" ht="51">
      <c r="A265" t="s">
        <v>57</v>
      </c>
      <c r="E265" s="39" t="s">
        <v>3977</v>
      </c>
    </row>
    <row r="266" spans="1:16" ht="12.75">
      <c r="A266" t="s">
        <v>48</v>
      </c>
      <c s="34" t="s">
        <v>284</v>
      </c>
      <c s="34" t="s">
        <v>3978</v>
      </c>
      <c s="35" t="s">
        <v>5</v>
      </c>
      <c s="6" t="s">
        <v>3979</v>
      </c>
      <c s="36" t="s">
        <v>65</v>
      </c>
      <c s="37">
        <v>17.22</v>
      </c>
      <c s="36">
        <v>0</v>
      </c>
      <c s="36">
        <f>ROUND(G266*H266,6)</f>
      </c>
      <c r="L266" s="38">
        <v>0</v>
      </c>
      <c s="32">
        <f>ROUND(ROUND(L266,2)*ROUND(G266,3),2)</f>
      </c>
      <c s="36" t="s">
        <v>53</v>
      </c>
      <c>
        <f>(M266*21)/100</f>
      </c>
      <c t="s">
        <v>26</v>
      </c>
    </row>
    <row r="267" spans="1:5" ht="12.75">
      <c r="A267" s="35" t="s">
        <v>54</v>
      </c>
      <c r="E267" s="39" t="s">
        <v>3980</v>
      </c>
    </row>
    <row r="268" spans="1:5" ht="38.25">
      <c r="A268" s="35" t="s">
        <v>55</v>
      </c>
      <c r="E268" s="40" t="s">
        <v>3981</v>
      </c>
    </row>
    <row r="269" spans="1:5" ht="267.75">
      <c r="A269" t="s">
        <v>57</v>
      </c>
      <c r="E269" s="39" t="s">
        <v>3932</v>
      </c>
    </row>
    <row r="270" spans="1:13" ht="12.75">
      <c r="A270" t="s">
        <v>45</v>
      </c>
      <c r="C270" s="31" t="s">
        <v>86</v>
      </c>
      <c r="E270" s="33" t="s">
        <v>2930</v>
      </c>
      <c r="J270" s="32">
        <f>0</f>
      </c>
      <c s="32">
        <f>0</f>
      </c>
      <c s="32">
        <f>0+L271+L275+L279+L283+L287</f>
      </c>
      <c s="32">
        <f>0+M271+M275+M279+M283+M287</f>
      </c>
    </row>
    <row r="271" spans="1:16" ht="12.75">
      <c r="A271" t="s">
        <v>48</v>
      </c>
      <c s="34" t="s">
        <v>287</v>
      </c>
      <c s="34" t="s">
        <v>3982</v>
      </c>
      <c s="35" t="s">
        <v>5</v>
      </c>
      <c s="6" t="s">
        <v>3983</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2929</v>
      </c>
    </row>
    <row r="274" spans="1:5" ht="76.5">
      <c r="A274" t="s">
        <v>57</v>
      </c>
      <c r="E274" s="39" t="s">
        <v>3984</v>
      </c>
    </row>
    <row r="275" spans="1:16" ht="12.75">
      <c r="A275" t="s">
        <v>48</v>
      </c>
      <c s="34" t="s">
        <v>291</v>
      </c>
      <c s="34" t="s">
        <v>3985</v>
      </c>
      <c s="35" t="s">
        <v>5</v>
      </c>
      <c s="6" t="s">
        <v>3986</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2926</v>
      </c>
    </row>
    <row r="278" spans="1:5" ht="89.25">
      <c r="A278" t="s">
        <v>57</v>
      </c>
      <c r="E278" s="39" t="s">
        <v>3987</v>
      </c>
    </row>
    <row r="279" spans="1:16" ht="25.5">
      <c r="A279" t="s">
        <v>48</v>
      </c>
      <c s="34" t="s">
        <v>294</v>
      </c>
      <c s="34" t="s">
        <v>3988</v>
      </c>
      <c s="35" t="s">
        <v>5</v>
      </c>
      <c s="6" t="s">
        <v>3989</v>
      </c>
      <c s="36" t="s">
        <v>3990</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3991</v>
      </c>
    </row>
    <row r="282" spans="1:5" ht="76.5">
      <c r="A282" t="s">
        <v>57</v>
      </c>
      <c r="E282" s="39" t="s">
        <v>3992</v>
      </c>
    </row>
    <row r="283" spans="1:16" ht="12.75">
      <c r="A283" t="s">
        <v>48</v>
      </c>
      <c s="34" t="s">
        <v>298</v>
      </c>
      <c s="34" t="s">
        <v>3993</v>
      </c>
      <c s="35" t="s">
        <v>5</v>
      </c>
      <c s="6" t="s">
        <v>3994</v>
      </c>
      <c s="36" t="s">
        <v>65</v>
      </c>
      <c s="37">
        <v>212</v>
      </c>
      <c s="36">
        <v>0</v>
      </c>
      <c s="36">
        <f>ROUND(G283*H283,6)</f>
      </c>
      <c r="L283" s="38">
        <v>0</v>
      </c>
      <c s="32">
        <f>ROUND(ROUND(L283,2)*ROUND(G283,3),2)</f>
      </c>
      <c s="36" t="s">
        <v>53</v>
      </c>
      <c>
        <f>(M283*21)/100</f>
      </c>
      <c t="s">
        <v>26</v>
      </c>
    </row>
    <row r="284" spans="1:5" ht="12.75">
      <c r="A284" s="35" t="s">
        <v>54</v>
      </c>
      <c r="E284" s="39" t="s">
        <v>3995</v>
      </c>
    </row>
    <row r="285" spans="1:5" ht="38.25">
      <c r="A285" s="35" t="s">
        <v>55</v>
      </c>
      <c r="E285" s="40" t="s">
        <v>3996</v>
      </c>
    </row>
    <row r="286" spans="1:5" ht="63.75">
      <c r="A286" t="s">
        <v>57</v>
      </c>
      <c r="E286" s="39" t="s">
        <v>3997</v>
      </c>
    </row>
    <row r="287" spans="1:16" ht="12.75">
      <c r="A287" t="s">
        <v>48</v>
      </c>
      <c s="34" t="s">
        <v>523</v>
      </c>
      <c s="34" t="s">
        <v>3998</v>
      </c>
      <c s="35" t="s">
        <v>5</v>
      </c>
      <c s="6" t="s">
        <v>3999</v>
      </c>
      <c s="36" t="s">
        <v>3990</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4000</v>
      </c>
    </row>
    <row r="290" spans="1:5" ht="25.5">
      <c r="A290" t="s">
        <v>57</v>
      </c>
      <c r="E290" s="39" t="s">
        <v>4001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4004</v>
      </c>
      <c r="E8" s="30" t="s">
        <v>4003</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3764</v>
      </c>
      <c s="36" t="s">
        <v>309</v>
      </c>
      <c s="37">
        <v>1304.1</v>
      </c>
      <c s="36">
        <v>0</v>
      </c>
      <c s="36">
        <f>ROUND(G10*H10,6)</f>
      </c>
      <c r="L10" s="38">
        <v>0</v>
      </c>
      <c s="32">
        <f>ROUND(ROUND(L10,2)*ROUND(G10,3),2)</f>
      </c>
      <c s="36" t="s">
        <v>53</v>
      </c>
      <c>
        <f>(M10*21)/100</f>
      </c>
      <c t="s">
        <v>26</v>
      </c>
    </row>
    <row r="11" spans="1:5" ht="25.5">
      <c r="A11" s="35" t="s">
        <v>54</v>
      </c>
      <c r="E11" s="39" t="s">
        <v>4005</v>
      </c>
    </row>
    <row r="12" spans="1:5" ht="38.25">
      <c r="A12" s="35" t="s">
        <v>55</v>
      </c>
      <c r="E12" s="40" t="s">
        <v>4006</v>
      </c>
    </row>
    <row r="13" spans="1:5" ht="153">
      <c r="A13" t="s">
        <v>57</v>
      </c>
      <c r="E13" s="39" t="s">
        <v>316</v>
      </c>
    </row>
    <row r="14" spans="1:16" ht="38.25">
      <c r="A14" t="s">
        <v>48</v>
      </c>
      <c s="34" t="s">
        <v>26</v>
      </c>
      <c s="34" t="s">
        <v>962</v>
      </c>
      <c s="35" t="s">
        <v>5</v>
      </c>
      <c s="6" t="s">
        <v>3767</v>
      </c>
      <c s="36" t="s">
        <v>309</v>
      </c>
      <c s="37">
        <v>752.85</v>
      </c>
      <c s="36">
        <v>0</v>
      </c>
      <c s="36">
        <f>ROUND(G14*H14,6)</f>
      </c>
      <c r="L14" s="38">
        <v>0</v>
      </c>
      <c s="32">
        <f>ROUND(ROUND(L14,2)*ROUND(G14,3),2)</f>
      </c>
      <c s="36" t="s">
        <v>53</v>
      </c>
      <c>
        <f>(M14*21)/100</f>
      </c>
      <c t="s">
        <v>26</v>
      </c>
    </row>
    <row r="15" spans="1:5" ht="25.5">
      <c r="A15" s="35" t="s">
        <v>54</v>
      </c>
      <c r="E15" s="39" t="s">
        <v>4007</v>
      </c>
    </row>
    <row r="16" spans="1:5" ht="38.25">
      <c r="A16" s="35" t="s">
        <v>55</v>
      </c>
      <c r="E16" s="40" t="s">
        <v>4008</v>
      </c>
    </row>
    <row r="17" spans="1:5" ht="89.25">
      <c r="A17" t="s">
        <v>57</v>
      </c>
      <c r="E17" s="39" t="s">
        <v>4009</v>
      </c>
    </row>
    <row r="18" spans="1:16" ht="38.25">
      <c r="A18" t="s">
        <v>48</v>
      </c>
      <c s="34" t="s">
        <v>25</v>
      </c>
      <c s="34" t="s">
        <v>2584</v>
      </c>
      <c s="35" t="s">
        <v>5</v>
      </c>
      <c s="6" t="s">
        <v>3769</v>
      </c>
      <c s="36" t="s">
        <v>309</v>
      </c>
      <c s="37">
        <v>205</v>
      </c>
      <c s="36">
        <v>0</v>
      </c>
      <c s="36">
        <f>ROUND(G18*H18,6)</f>
      </c>
      <c r="L18" s="38">
        <v>0</v>
      </c>
      <c s="32">
        <f>ROUND(ROUND(L18,2)*ROUND(G18,3),2)</f>
      </c>
      <c s="36" t="s">
        <v>53</v>
      </c>
      <c>
        <f>(M18*21)/100</f>
      </c>
      <c t="s">
        <v>26</v>
      </c>
    </row>
    <row r="19" spans="1:5" ht="25.5">
      <c r="A19" s="35" t="s">
        <v>54</v>
      </c>
      <c r="E19" s="39" t="s">
        <v>4010</v>
      </c>
    </row>
    <row r="20" spans="1:5" ht="38.25">
      <c r="A20" s="35" t="s">
        <v>55</v>
      </c>
      <c r="E20" s="40" t="s">
        <v>4011</v>
      </c>
    </row>
    <row r="21" spans="1:5" ht="153">
      <c r="A21" t="s">
        <v>57</v>
      </c>
      <c r="E21" s="39" t="s">
        <v>316</v>
      </c>
    </row>
    <row r="22" spans="1:16" ht="38.25">
      <c r="A22" t="s">
        <v>48</v>
      </c>
      <c s="34" t="s">
        <v>67</v>
      </c>
      <c s="34" t="s">
        <v>3771</v>
      </c>
      <c s="35" t="s">
        <v>5</v>
      </c>
      <c s="6" t="s">
        <v>3772</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4012</v>
      </c>
    </row>
    <row r="25" spans="1:5" ht="153">
      <c r="A25" t="s">
        <v>57</v>
      </c>
      <c r="E25" s="39" t="s">
        <v>316</v>
      </c>
    </row>
    <row r="26" spans="1:13" ht="12.75">
      <c r="A26" t="s">
        <v>45</v>
      </c>
      <c r="C26" s="31" t="s">
        <v>49</v>
      </c>
      <c r="E26" s="33" t="s">
        <v>3779</v>
      </c>
      <c r="J26" s="32">
        <f>0</f>
      </c>
      <c s="32">
        <f>0</f>
      </c>
      <c s="32">
        <f>0+L27+L31+L35+L39+L43+L47+L51+L55</f>
      </c>
      <c s="32">
        <f>0+M27+M31+M35+M39+M43+M47+M51+M55</f>
      </c>
    </row>
    <row r="27" spans="1:16" ht="12.75">
      <c r="A27" t="s">
        <v>48</v>
      </c>
      <c s="34" t="s">
        <v>71</v>
      </c>
      <c s="34" t="s">
        <v>3783</v>
      </c>
      <c s="35" t="s">
        <v>5</v>
      </c>
      <c s="6" t="s">
        <v>3784</v>
      </c>
      <c s="36" t="s">
        <v>65</v>
      </c>
      <c s="37">
        <v>653.2</v>
      </c>
      <c s="36">
        <v>0</v>
      </c>
      <c s="36">
        <f>ROUND(G27*H27,6)</f>
      </c>
      <c r="L27" s="38">
        <v>0</v>
      </c>
      <c s="32">
        <f>ROUND(ROUND(L27,2)*ROUND(G27,3),2)</f>
      </c>
      <c s="36" t="s">
        <v>53</v>
      </c>
      <c>
        <f>(M27*21)/100</f>
      </c>
      <c t="s">
        <v>26</v>
      </c>
    </row>
    <row r="28" spans="1:5" ht="12.75">
      <c r="A28" s="35" t="s">
        <v>54</v>
      </c>
      <c r="E28" s="39" t="s">
        <v>4013</v>
      </c>
    </row>
    <row r="29" spans="1:5" ht="38.25">
      <c r="A29" s="35" t="s">
        <v>55</v>
      </c>
      <c r="E29" s="40" t="s">
        <v>4014</v>
      </c>
    </row>
    <row r="30" spans="1:5" ht="242.25">
      <c r="A30" t="s">
        <v>57</v>
      </c>
      <c r="E30" s="39" t="s">
        <v>3787</v>
      </c>
    </row>
    <row r="31" spans="1:16" ht="12.75">
      <c r="A31" t="s">
        <v>48</v>
      </c>
      <c s="34" t="s">
        <v>75</v>
      </c>
      <c s="34" t="s">
        <v>3788</v>
      </c>
      <c s="35" t="s">
        <v>5</v>
      </c>
      <c s="6" t="s">
        <v>3789</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4015</v>
      </c>
    </row>
    <row r="34" spans="1:5" ht="25.5">
      <c r="A34" t="s">
        <v>57</v>
      </c>
      <c r="E34" s="39" t="s">
        <v>3791</v>
      </c>
    </row>
    <row r="35" spans="1:16" ht="12.75">
      <c r="A35" t="s">
        <v>48</v>
      </c>
      <c s="34" t="s">
        <v>46</v>
      </c>
      <c s="34" t="s">
        <v>3792</v>
      </c>
      <c s="35" t="s">
        <v>5</v>
      </c>
      <c s="6" t="s">
        <v>3793</v>
      </c>
      <c s="36" t="s">
        <v>65</v>
      </c>
      <c s="37">
        <v>358.5</v>
      </c>
      <c s="36">
        <v>0</v>
      </c>
      <c s="36">
        <f>ROUND(G35*H35,6)</f>
      </c>
      <c r="L35" s="38">
        <v>0</v>
      </c>
      <c s="32">
        <f>ROUND(ROUND(L35,2)*ROUND(G35,3),2)</f>
      </c>
      <c s="36" t="s">
        <v>53</v>
      </c>
      <c>
        <f>(M35*21)/100</f>
      </c>
      <c t="s">
        <v>26</v>
      </c>
    </row>
    <row r="36" spans="1:5" ht="12.75">
      <c r="A36" s="35" t="s">
        <v>54</v>
      </c>
      <c r="E36" s="39" t="s">
        <v>4016</v>
      </c>
    </row>
    <row r="37" spans="1:5" ht="38.25">
      <c r="A37" s="35" t="s">
        <v>55</v>
      </c>
      <c r="E37" s="40" t="s">
        <v>4017</v>
      </c>
    </row>
    <row r="38" spans="1:5" ht="255">
      <c r="A38" t="s">
        <v>57</v>
      </c>
      <c r="E38" s="39" t="s">
        <v>3796</v>
      </c>
    </row>
    <row r="39" spans="1:16" ht="12.75">
      <c r="A39" t="s">
        <v>48</v>
      </c>
      <c s="34" t="s">
        <v>82</v>
      </c>
      <c s="34" t="s">
        <v>3797</v>
      </c>
      <c s="35" t="s">
        <v>5</v>
      </c>
      <c s="6" t="s">
        <v>3798</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4018</v>
      </c>
    </row>
    <row r="42" spans="1:5" ht="25.5">
      <c r="A42" t="s">
        <v>57</v>
      </c>
      <c r="E42" s="39" t="s">
        <v>3791</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4019</v>
      </c>
    </row>
    <row r="45" spans="1:5" ht="38.25">
      <c r="A45" s="35" t="s">
        <v>55</v>
      </c>
      <c r="E45" s="40" t="s">
        <v>4020</v>
      </c>
    </row>
    <row r="46" spans="1:5" ht="153">
      <c r="A46" t="s">
        <v>57</v>
      </c>
      <c r="E46" s="39" t="s">
        <v>70</v>
      </c>
    </row>
    <row r="47" spans="1:16" ht="12.75">
      <c r="A47" t="s">
        <v>48</v>
      </c>
      <c s="34" t="s">
        <v>90</v>
      </c>
      <c s="34" t="s">
        <v>3842</v>
      </c>
      <c s="35" t="s">
        <v>5</v>
      </c>
      <c s="6" t="s">
        <v>3843</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4021</v>
      </c>
    </row>
    <row r="50" spans="1:5" ht="25.5">
      <c r="A50" t="s">
        <v>57</v>
      </c>
      <c r="E50" s="39" t="s">
        <v>3845</v>
      </c>
    </row>
    <row r="51" spans="1:16" ht="12.75">
      <c r="A51" t="s">
        <v>48</v>
      </c>
      <c s="34" t="s">
        <v>94</v>
      </c>
      <c s="34" t="s">
        <v>3846</v>
      </c>
      <c s="35" t="s">
        <v>5</v>
      </c>
      <c s="6" t="s">
        <v>3847</v>
      </c>
      <c s="36" t="s">
        <v>61</v>
      </c>
      <c s="37">
        <v>232.5</v>
      </c>
      <c s="36">
        <v>0</v>
      </c>
      <c s="36">
        <f>ROUND(G51*H51,6)</f>
      </c>
      <c r="L51" s="38">
        <v>0</v>
      </c>
      <c s="32">
        <f>ROUND(ROUND(L51,2)*ROUND(G51,3),2)</f>
      </c>
      <c s="36" t="s">
        <v>53</v>
      </c>
      <c>
        <f>(M51*21)/100</f>
      </c>
      <c t="s">
        <v>26</v>
      </c>
    </row>
    <row r="52" spans="1:5" ht="12.75">
      <c r="A52" s="35" t="s">
        <v>54</v>
      </c>
      <c r="E52" s="39" t="s">
        <v>4022</v>
      </c>
    </row>
    <row r="53" spans="1:5" ht="38.25">
      <c r="A53" s="35" t="s">
        <v>55</v>
      </c>
      <c r="E53" s="40" t="s">
        <v>4023</v>
      </c>
    </row>
    <row r="54" spans="1:5" ht="25.5">
      <c r="A54" t="s">
        <v>57</v>
      </c>
      <c r="E54" s="39" t="s">
        <v>3849</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4022</v>
      </c>
    </row>
    <row r="57" spans="1:5" ht="38.25">
      <c r="A57" s="35" t="s">
        <v>55</v>
      </c>
      <c r="E57" s="40" t="s">
        <v>4023</v>
      </c>
    </row>
    <row r="58" spans="1:5" ht="25.5">
      <c r="A58" t="s">
        <v>57</v>
      </c>
      <c r="E58" s="39" t="s">
        <v>78</v>
      </c>
    </row>
    <row r="59" spans="1:13" ht="12.75">
      <c r="A59" t="s">
        <v>45</v>
      </c>
      <c r="C59" s="31" t="s">
        <v>26</v>
      </c>
      <c r="E59" s="33" t="s">
        <v>3909</v>
      </c>
      <c r="J59" s="32">
        <f>0</f>
      </c>
      <c s="32">
        <f>0</f>
      </c>
      <c s="32">
        <f>0+L60+L64</f>
      </c>
      <c s="32">
        <f>0+M60+M64</f>
      </c>
    </row>
    <row r="60" spans="1:16" ht="12.75">
      <c r="A60" t="s">
        <v>48</v>
      </c>
      <c s="34" t="s">
        <v>103</v>
      </c>
      <c s="34" t="s">
        <v>4024</v>
      </c>
      <c s="35" t="s">
        <v>5</v>
      </c>
      <c s="6" t="s">
        <v>4025</v>
      </c>
      <c s="36" t="s">
        <v>61</v>
      </c>
      <c s="37">
        <v>135</v>
      </c>
      <c s="36">
        <v>0</v>
      </c>
      <c s="36">
        <f>ROUND(G60*H60,6)</f>
      </c>
      <c r="L60" s="38">
        <v>0</v>
      </c>
      <c s="32">
        <f>ROUND(ROUND(L60,2)*ROUND(G60,3),2)</f>
      </c>
      <c s="36" t="s">
        <v>53</v>
      </c>
      <c>
        <f>(M60*21)/100</f>
      </c>
      <c t="s">
        <v>26</v>
      </c>
    </row>
    <row r="61" spans="1:5" ht="12.75">
      <c r="A61" s="35" t="s">
        <v>54</v>
      </c>
      <c r="E61" s="39" t="s">
        <v>4026</v>
      </c>
    </row>
    <row r="62" spans="1:5" ht="38.25">
      <c r="A62" s="35" t="s">
        <v>55</v>
      </c>
      <c r="E62" s="40" t="s">
        <v>4027</v>
      </c>
    </row>
    <row r="63" spans="1:5" ht="38.25">
      <c r="A63" t="s">
        <v>57</v>
      </c>
      <c r="E63" s="39" t="s">
        <v>4028</v>
      </c>
    </row>
    <row r="64" spans="1:16" ht="12.75">
      <c r="A64" t="s">
        <v>48</v>
      </c>
      <c s="34" t="s">
        <v>106</v>
      </c>
      <c s="34" t="s">
        <v>4029</v>
      </c>
      <c s="35" t="s">
        <v>5</v>
      </c>
      <c s="6" t="s">
        <v>4030</v>
      </c>
      <c s="36" t="s">
        <v>65</v>
      </c>
      <c s="37">
        <v>7.97</v>
      </c>
      <c s="36">
        <v>0</v>
      </c>
      <c s="36">
        <f>ROUND(G64*H64,6)</f>
      </c>
      <c r="L64" s="38">
        <v>0</v>
      </c>
      <c s="32">
        <f>ROUND(ROUND(L64,2)*ROUND(G64,3),2)</f>
      </c>
      <c s="36" t="s">
        <v>53</v>
      </c>
      <c>
        <f>(M64*21)/100</f>
      </c>
      <c t="s">
        <v>26</v>
      </c>
    </row>
    <row r="65" spans="1:5" ht="89.25">
      <c r="A65" s="35" t="s">
        <v>54</v>
      </c>
      <c r="E65" s="39" t="s">
        <v>4031</v>
      </c>
    </row>
    <row r="66" spans="1:5" ht="63.75">
      <c r="A66" s="35" t="s">
        <v>55</v>
      </c>
      <c r="E66" s="40" t="s">
        <v>4032</v>
      </c>
    </row>
    <row r="67" spans="1:5" ht="267.75">
      <c r="A67" t="s">
        <v>57</v>
      </c>
      <c r="E67" s="39" t="s">
        <v>4033</v>
      </c>
    </row>
    <row r="68" spans="1:13" ht="12.75">
      <c r="A68" t="s">
        <v>45</v>
      </c>
      <c r="C68" s="31" t="s">
        <v>25</v>
      </c>
      <c r="E68" s="33" t="s">
        <v>4034</v>
      </c>
      <c r="J68" s="32">
        <f>0</f>
      </c>
      <c s="32">
        <f>0</f>
      </c>
      <c s="32">
        <f>0+L69+L73+L77+L81</f>
      </c>
      <c s="32">
        <f>0+M69+M73+M77+M81</f>
      </c>
    </row>
    <row r="69" spans="1:16" ht="25.5">
      <c r="A69" t="s">
        <v>48</v>
      </c>
      <c s="34" t="s">
        <v>109</v>
      </c>
      <c s="34" t="s">
        <v>4035</v>
      </c>
      <c s="35" t="s">
        <v>5</v>
      </c>
      <c s="6" t="s">
        <v>4036</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4037</v>
      </c>
    </row>
    <row r="72" spans="1:5" ht="25.5">
      <c r="A72" t="s">
        <v>57</v>
      </c>
      <c r="E72" s="39" t="s">
        <v>4038</v>
      </c>
    </row>
    <row r="73" spans="1:16" ht="12.75">
      <c r="A73" t="s">
        <v>48</v>
      </c>
      <c s="34" t="s">
        <v>112</v>
      </c>
      <c s="34" t="s">
        <v>4039</v>
      </c>
      <c s="35" t="s">
        <v>5</v>
      </c>
      <c s="6" t="s">
        <v>4040</v>
      </c>
      <c s="36" t="s">
        <v>65</v>
      </c>
      <c s="37">
        <v>47.66</v>
      </c>
      <c s="36">
        <v>0</v>
      </c>
      <c s="36">
        <f>ROUND(G73*H73,6)</f>
      </c>
      <c r="L73" s="38">
        <v>0</v>
      </c>
      <c s="32">
        <f>ROUND(ROUND(L73,2)*ROUND(G73,3),2)</f>
      </c>
      <c s="36" t="s">
        <v>53</v>
      </c>
      <c>
        <f>(M73*21)/100</f>
      </c>
      <c t="s">
        <v>26</v>
      </c>
    </row>
    <row r="74" spans="1:5" ht="38.25">
      <c r="A74" s="35" t="s">
        <v>54</v>
      </c>
      <c r="E74" s="39" t="s">
        <v>4041</v>
      </c>
    </row>
    <row r="75" spans="1:5" ht="38.25">
      <c r="A75" s="35" t="s">
        <v>55</v>
      </c>
      <c r="E75" s="40" t="s">
        <v>4042</v>
      </c>
    </row>
    <row r="76" spans="1:5" ht="267.75">
      <c r="A76" t="s">
        <v>57</v>
      </c>
      <c r="E76" s="39" t="s">
        <v>3932</v>
      </c>
    </row>
    <row r="77" spans="1:16" ht="12.75">
      <c r="A77" t="s">
        <v>48</v>
      </c>
      <c s="34" t="s">
        <v>115</v>
      </c>
      <c s="34" t="s">
        <v>4043</v>
      </c>
      <c s="35" t="s">
        <v>5</v>
      </c>
      <c s="6" t="s">
        <v>4044</v>
      </c>
      <c s="36" t="s">
        <v>309</v>
      </c>
      <c s="37">
        <v>5.37</v>
      </c>
      <c s="36">
        <v>0</v>
      </c>
      <c s="36">
        <f>ROUND(G77*H77,6)</f>
      </c>
      <c r="L77" s="38">
        <v>0</v>
      </c>
      <c s="32">
        <f>ROUND(ROUND(L77,2)*ROUND(G77,3),2)</f>
      </c>
      <c s="36" t="s">
        <v>53</v>
      </c>
      <c>
        <f>(M77*21)/100</f>
      </c>
      <c t="s">
        <v>26</v>
      </c>
    </row>
    <row r="78" spans="1:5" ht="12.75">
      <c r="A78" s="35" t="s">
        <v>54</v>
      </c>
      <c r="E78" s="39" t="s">
        <v>4045</v>
      </c>
    </row>
    <row r="79" spans="1:5" ht="38.25">
      <c r="A79" s="35" t="s">
        <v>55</v>
      </c>
      <c r="E79" s="40" t="s">
        <v>4046</v>
      </c>
    </row>
    <row r="80" spans="1:5" ht="191.25">
      <c r="A80" t="s">
        <v>57</v>
      </c>
      <c r="E80" s="39" t="s">
        <v>4047</v>
      </c>
    </row>
    <row r="81" spans="1:16" ht="12.75">
      <c r="A81" t="s">
        <v>48</v>
      </c>
      <c s="34" t="s">
        <v>119</v>
      </c>
      <c s="34" t="s">
        <v>4048</v>
      </c>
      <c s="35" t="s">
        <v>5</v>
      </c>
      <c s="6" t="s">
        <v>4049</v>
      </c>
      <c s="36" t="s">
        <v>2432</v>
      </c>
      <c s="37">
        <v>4472.55</v>
      </c>
      <c s="36">
        <v>0</v>
      </c>
      <c s="36">
        <f>ROUND(G81*H81,6)</f>
      </c>
      <c r="L81" s="38">
        <v>0</v>
      </c>
      <c s="32">
        <f>ROUND(ROUND(L81,2)*ROUND(G81,3),2)</f>
      </c>
      <c s="36" t="s">
        <v>53</v>
      </c>
      <c>
        <f>(M81*21)/100</f>
      </c>
      <c t="s">
        <v>26</v>
      </c>
    </row>
    <row r="82" spans="1:5" ht="63.75">
      <c r="A82" s="35" t="s">
        <v>54</v>
      </c>
      <c r="E82" s="39" t="s">
        <v>4050</v>
      </c>
    </row>
    <row r="83" spans="1:5" ht="38.25">
      <c r="A83" s="35" t="s">
        <v>55</v>
      </c>
      <c r="E83" s="40" t="s">
        <v>4051</v>
      </c>
    </row>
    <row r="84" spans="1:5" ht="204">
      <c r="A84" t="s">
        <v>57</v>
      </c>
      <c r="E84" s="39" t="s">
        <v>4052</v>
      </c>
    </row>
    <row r="85" spans="1:13" ht="12.75">
      <c r="A85" t="s">
        <v>45</v>
      </c>
      <c r="C85" s="31" t="s">
        <v>67</v>
      </c>
      <c r="E85" s="33" t="s">
        <v>3928</v>
      </c>
      <c r="J85" s="32">
        <f>0</f>
      </c>
      <c s="32">
        <f>0</f>
      </c>
      <c s="32">
        <f>0+L86</f>
      </c>
      <c s="32">
        <f>0+M86</f>
      </c>
    </row>
    <row r="86" spans="1:16" ht="12.75">
      <c r="A86" t="s">
        <v>48</v>
      </c>
      <c s="34" t="s">
        <v>123</v>
      </c>
      <c s="34" t="s">
        <v>3248</v>
      </c>
      <c s="35" t="s">
        <v>5</v>
      </c>
      <c s="6" t="s">
        <v>3929</v>
      </c>
      <c s="36" t="s">
        <v>65</v>
      </c>
      <c s="37">
        <v>47.488</v>
      </c>
      <c s="36">
        <v>0</v>
      </c>
      <c s="36">
        <f>ROUND(G86*H86,6)</f>
      </c>
      <c r="L86" s="38">
        <v>0</v>
      </c>
      <c s="32">
        <f>ROUND(ROUND(L86,2)*ROUND(G86,3),2)</f>
      </c>
      <c s="36" t="s">
        <v>53</v>
      </c>
      <c>
        <f>(M86*21)/100</f>
      </c>
      <c t="s">
        <v>26</v>
      </c>
    </row>
    <row r="87" spans="1:5" ht="38.25">
      <c r="A87" s="35" t="s">
        <v>54</v>
      </c>
      <c r="E87" s="39" t="s">
        <v>4053</v>
      </c>
    </row>
    <row r="88" spans="1:5" ht="51">
      <c r="A88" s="35" t="s">
        <v>55</v>
      </c>
      <c r="E88" s="40" t="s">
        <v>4054</v>
      </c>
    </row>
    <row r="89" spans="1:5" ht="267.75">
      <c r="A89" t="s">
        <v>57</v>
      </c>
      <c r="E89" s="39" t="s">
        <v>3932</v>
      </c>
    </row>
    <row r="90" spans="1:13" ht="12.75">
      <c r="A90" t="s">
        <v>45</v>
      </c>
      <c r="C90" s="31" t="s">
        <v>71</v>
      </c>
      <c r="E90" s="33" t="s">
        <v>3947</v>
      </c>
      <c r="J90" s="32">
        <f>0</f>
      </c>
      <c s="32">
        <f>0</f>
      </c>
      <c s="32">
        <f>0+L91+L95+L99</f>
      </c>
      <c s="32">
        <f>0+M91+M95+M99</f>
      </c>
    </row>
    <row r="91" spans="1:16" ht="12.75">
      <c r="A91" t="s">
        <v>48</v>
      </c>
      <c s="34" t="s">
        <v>126</v>
      </c>
      <c s="34" t="s">
        <v>4055</v>
      </c>
      <c s="35" t="s">
        <v>5</v>
      </c>
      <c s="6" t="s">
        <v>4056</v>
      </c>
      <c s="36" t="s">
        <v>61</v>
      </c>
      <c s="37">
        <v>835.62</v>
      </c>
      <c s="36">
        <v>0</v>
      </c>
      <c s="36">
        <f>ROUND(G91*H91,6)</f>
      </c>
      <c r="L91" s="38">
        <v>0</v>
      </c>
      <c s="32">
        <f>ROUND(ROUND(L91,2)*ROUND(G91,3),2)</f>
      </c>
      <c s="36" t="s">
        <v>53</v>
      </c>
      <c>
        <f>(M91*21)/100</f>
      </c>
      <c t="s">
        <v>26</v>
      </c>
    </row>
    <row r="92" spans="1:5" ht="12.75">
      <c r="A92" s="35" t="s">
        <v>54</v>
      </c>
      <c r="E92" s="39" t="s">
        <v>5</v>
      </c>
    </row>
    <row r="93" spans="1:5" ht="38.25">
      <c r="A93" s="35" t="s">
        <v>55</v>
      </c>
      <c r="E93" s="40" t="s">
        <v>4057</v>
      </c>
    </row>
    <row r="94" spans="1:5" ht="38.25">
      <c r="A94" t="s">
        <v>57</v>
      </c>
      <c r="E94" s="39" t="s">
        <v>4058</v>
      </c>
    </row>
    <row r="95" spans="1:16" ht="12.75">
      <c r="A95" t="s">
        <v>48</v>
      </c>
      <c s="34" t="s">
        <v>131</v>
      </c>
      <c s="34" t="s">
        <v>4059</v>
      </c>
      <c s="35" t="s">
        <v>5</v>
      </c>
      <c s="6" t="s">
        <v>4060</v>
      </c>
      <c s="36" t="s">
        <v>61</v>
      </c>
      <c s="37">
        <v>727.62</v>
      </c>
      <c s="36">
        <v>0</v>
      </c>
      <c s="36">
        <f>ROUND(G95*H95,6)</f>
      </c>
      <c r="L95" s="38">
        <v>0</v>
      </c>
      <c s="32">
        <f>ROUND(ROUND(L95,2)*ROUND(G95,3),2)</f>
      </c>
      <c s="36" t="s">
        <v>53</v>
      </c>
      <c>
        <f>(M95*21)/100</f>
      </c>
      <c t="s">
        <v>26</v>
      </c>
    </row>
    <row r="96" spans="1:5" ht="12.75">
      <c r="A96" s="35" t="s">
        <v>54</v>
      </c>
      <c r="E96" s="39" t="s">
        <v>4061</v>
      </c>
    </row>
    <row r="97" spans="1:5" ht="38.25">
      <c r="A97" s="35" t="s">
        <v>55</v>
      </c>
      <c r="E97" s="40" t="s">
        <v>4062</v>
      </c>
    </row>
    <row r="98" spans="1:5" ht="114.75">
      <c r="A98" t="s">
        <v>57</v>
      </c>
      <c r="E98" s="39" t="s">
        <v>89</v>
      </c>
    </row>
    <row r="99" spans="1:16" ht="25.5">
      <c r="A99" t="s">
        <v>48</v>
      </c>
      <c s="34" t="s">
        <v>135</v>
      </c>
      <c s="34" t="s">
        <v>4063</v>
      </c>
      <c s="35" t="s">
        <v>5</v>
      </c>
      <c s="6" t="s">
        <v>4064</v>
      </c>
      <c s="36" t="s">
        <v>61</v>
      </c>
      <c s="37">
        <v>3.04</v>
      </c>
      <c s="36">
        <v>0</v>
      </c>
      <c s="36">
        <f>ROUND(G99*H99,6)</f>
      </c>
      <c r="L99" s="38">
        <v>0</v>
      </c>
      <c s="32">
        <f>ROUND(ROUND(L99,2)*ROUND(G99,3),2)</f>
      </c>
      <c s="36" t="s">
        <v>53</v>
      </c>
      <c>
        <f>(M99*21)/100</f>
      </c>
      <c t="s">
        <v>26</v>
      </c>
    </row>
    <row r="100" spans="1:5" ht="38.25">
      <c r="A100" s="35" t="s">
        <v>54</v>
      </c>
      <c r="E100" s="39" t="s">
        <v>4065</v>
      </c>
    </row>
    <row r="101" spans="1:5" ht="38.25">
      <c r="A101" s="35" t="s">
        <v>55</v>
      </c>
      <c r="E101" s="40" t="s">
        <v>4066</v>
      </c>
    </row>
    <row r="102" spans="1:5" ht="114.75">
      <c r="A102" t="s">
        <v>57</v>
      </c>
      <c r="E102" s="39" t="s">
        <v>89</v>
      </c>
    </row>
    <row r="103" spans="1:13" ht="12.75">
      <c r="A103" t="s">
        <v>45</v>
      </c>
      <c r="C103" s="31" t="s">
        <v>46</v>
      </c>
      <c r="E103" s="33" t="s">
        <v>2925</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4067</v>
      </c>
    </row>
    <row r="106" spans="1:5" ht="38.25">
      <c r="A106" s="35" t="s">
        <v>55</v>
      </c>
      <c r="E106" s="40" t="s">
        <v>4068</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4069</v>
      </c>
    </row>
    <row r="110" spans="1:5" ht="38.25">
      <c r="A110" s="35" t="s">
        <v>55</v>
      </c>
      <c r="E110" s="40" t="s">
        <v>4070</v>
      </c>
    </row>
    <row r="111" spans="1:5" ht="51">
      <c r="A111" t="s">
        <v>57</v>
      </c>
      <c r="E111" s="39" t="s">
        <v>1242</v>
      </c>
    </row>
    <row r="112" spans="1:13" ht="12.75">
      <c r="A112" t="s">
        <v>45</v>
      </c>
      <c r="C112" s="31" t="s">
        <v>86</v>
      </c>
      <c r="E112" s="33" t="s">
        <v>2930</v>
      </c>
      <c r="J112" s="32">
        <f>0</f>
      </c>
      <c s="32">
        <f>0</f>
      </c>
      <c s="32">
        <f>0+L113+L117+L121+L125+L129+L133+L137+L141</f>
      </c>
      <c s="32">
        <f>0+M113+M117+M121+M125+M129+M133+M137+M141</f>
      </c>
    </row>
    <row r="113" spans="1:16" ht="12.75">
      <c r="A113" t="s">
        <v>48</v>
      </c>
      <c s="34" t="s">
        <v>147</v>
      </c>
      <c s="34" t="s">
        <v>4071</v>
      </c>
      <c s="35" t="s">
        <v>5</v>
      </c>
      <c s="6" t="s">
        <v>4072</v>
      </c>
      <c s="36" t="s">
        <v>101</v>
      </c>
      <c s="37">
        <v>247.9</v>
      </c>
      <c s="36">
        <v>0</v>
      </c>
      <c s="36">
        <f>ROUND(G113*H113,6)</f>
      </c>
      <c r="L113" s="38">
        <v>0</v>
      </c>
      <c s="32">
        <f>ROUND(ROUND(L113,2)*ROUND(G113,3),2)</f>
      </c>
      <c s="36" t="s">
        <v>53</v>
      </c>
      <c>
        <f>(M113*21)/100</f>
      </c>
      <c t="s">
        <v>26</v>
      </c>
    </row>
    <row r="114" spans="1:5" ht="12.75">
      <c r="A114" s="35" t="s">
        <v>54</v>
      </c>
      <c r="E114" s="39" t="s">
        <v>4073</v>
      </c>
    </row>
    <row r="115" spans="1:5" ht="38.25">
      <c r="A115" s="35" t="s">
        <v>55</v>
      </c>
      <c r="E115" s="40" t="s">
        <v>4074</v>
      </c>
    </row>
    <row r="116" spans="1:5" ht="25.5">
      <c r="A116" t="s">
        <v>57</v>
      </c>
      <c r="E116" s="39" t="s">
        <v>4075</v>
      </c>
    </row>
    <row r="117" spans="1:16" ht="12.75">
      <c r="A117" t="s">
        <v>48</v>
      </c>
      <c s="34" t="s">
        <v>151</v>
      </c>
      <c s="34" t="s">
        <v>4076</v>
      </c>
      <c s="35" t="s">
        <v>5</v>
      </c>
      <c s="6" t="s">
        <v>4077</v>
      </c>
      <c s="36" t="s">
        <v>101</v>
      </c>
      <c s="37">
        <v>130</v>
      </c>
      <c s="36">
        <v>0</v>
      </c>
      <c s="36">
        <f>ROUND(G117*H117,6)</f>
      </c>
      <c r="L117" s="38">
        <v>0</v>
      </c>
      <c s="32">
        <f>ROUND(ROUND(L117,2)*ROUND(G117,3),2)</f>
      </c>
      <c s="36" t="s">
        <v>53</v>
      </c>
      <c>
        <f>(M117*21)/100</f>
      </c>
      <c t="s">
        <v>26</v>
      </c>
    </row>
    <row r="118" spans="1:5" ht="12.75">
      <c r="A118" s="35" t="s">
        <v>54</v>
      </c>
      <c r="E118" s="39" t="s">
        <v>4078</v>
      </c>
    </row>
    <row r="119" spans="1:5" ht="38.25">
      <c r="A119" s="35" t="s">
        <v>55</v>
      </c>
      <c r="E119" s="40" t="s">
        <v>4079</v>
      </c>
    </row>
    <row r="120" spans="1:5" ht="102">
      <c r="A120" t="s">
        <v>57</v>
      </c>
      <c r="E120" s="39" t="s">
        <v>4080</v>
      </c>
    </row>
    <row r="121" spans="1:16" ht="12.75">
      <c r="A121" t="s">
        <v>48</v>
      </c>
      <c s="34" t="s">
        <v>155</v>
      </c>
      <c s="34" t="s">
        <v>4081</v>
      </c>
      <c s="35" t="s">
        <v>5</v>
      </c>
      <c s="6" t="s">
        <v>4082</v>
      </c>
      <c s="36" t="s">
        <v>101</v>
      </c>
      <c s="37">
        <v>270</v>
      </c>
      <c s="36">
        <v>0</v>
      </c>
      <c s="36">
        <f>ROUND(G121*H121,6)</f>
      </c>
      <c r="L121" s="38">
        <v>0</v>
      </c>
      <c s="32">
        <f>ROUND(ROUND(L121,2)*ROUND(G121,3),2)</f>
      </c>
      <c s="36" t="s">
        <v>53</v>
      </c>
      <c>
        <f>(M121*21)/100</f>
      </c>
      <c t="s">
        <v>26</v>
      </c>
    </row>
    <row r="122" spans="1:5" ht="51">
      <c r="A122" s="35" t="s">
        <v>54</v>
      </c>
      <c r="E122" s="39" t="s">
        <v>4083</v>
      </c>
    </row>
    <row r="123" spans="1:5" ht="38.25">
      <c r="A123" s="35" t="s">
        <v>55</v>
      </c>
      <c r="E123" s="40" t="s">
        <v>4084</v>
      </c>
    </row>
    <row r="124" spans="1:5" ht="153">
      <c r="A124" t="s">
        <v>57</v>
      </c>
      <c r="E124" s="39" t="s">
        <v>4085</v>
      </c>
    </row>
    <row r="125" spans="1:16" ht="25.5">
      <c r="A125" t="s">
        <v>48</v>
      </c>
      <c s="34" t="s">
        <v>159</v>
      </c>
      <c s="34" t="s">
        <v>4086</v>
      </c>
      <c s="35" t="s">
        <v>5</v>
      </c>
      <c s="6" t="s">
        <v>4087</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4084</v>
      </c>
    </row>
    <row r="128" spans="1:5" ht="140.25">
      <c r="A128" t="s">
        <v>57</v>
      </c>
      <c r="E128" s="39" t="s">
        <v>4088</v>
      </c>
    </row>
    <row r="129" spans="1:16" ht="25.5">
      <c r="A129" t="s">
        <v>48</v>
      </c>
      <c s="34" t="s">
        <v>162</v>
      </c>
      <c s="34" t="s">
        <v>4089</v>
      </c>
      <c s="35" t="s">
        <v>5</v>
      </c>
      <c s="6" t="s">
        <v>4090</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4084</v>
      </c>
    </row>
    <row r="132" spans="1:5" ht="25.5">
      <c r="A132" t="s">
        <v>57</v>
      </c>
      <c r="E132" s="39" t="s">
        <v>4091</v>
      </c>
    </row>
    <row r="133" spans="1:16" ht="12.75">
      <c r="A133" t="s">
        <v>48</v>
      </c>
      <c s="34" t="s">
        <v>166</v>
      </c>
      <c s="34" t="s">
        <v>4092</v>
      </c>
      <c s="35" t="s">
        <v>5</v>
      </c>
      <c s="6" t="s">
        <v>4093</v>
      </c>
      <c s="36" t="s">
        <v>61</v>
      </c>
      <c s="37">
        <v>4.16</v>
      </c>
      <c s="36">
        <v>0</v>
      </c>
      <c s="36">
        <f>ROUND(G133*H133,6)</f>
      </c>
      <c r="L133" s="38">
        <v>0</v>
      </c>
      <c s="32">
        <f>ROUND(ROUND(L133,2)*ROUND(G133,3),2)</f>
      </c>
      <c s="36" t="s">
        <v>53</v>
      </c>
      <c>
        <f>(M133*21)/100</f>
      </c>
      <c t="s">
        <v>26</v>
      </c>
    </row>
    <row r="134" spans="1:5" ht="12.75">
      <c r="A134" s="35" t="s">
        <v>54</v>
      </c>
      <c r="E134" s="39" t="s">
        <v>4094</v>
      </c>
    </row>
    <row r="135" spans="1:5" ht="38.25">
      <c r="A135" s="35" t="s">
        <v>55</v>
      </c>
      <c r="E135" s="40" t="s">
        <v>4095</v>
      </c>
    </row>
    <row r="136" spans="1:5" ht="140.25">
      <c r="A136" t="s">
        <v>57</v>
      </c>
      <c r="E136" s="39" t="s">
        <v>4096</v>
      </c>
    </row>
    <row r="137" spans="1:16" ht="12.75">
      <c r="A137" t="s">
        <v>48</v>
      </c>
      <c s="34" t="s">
        <v>170</v>
      </c>
      <c s="34" t="s">
        <v>4097</v>
      </c>
      <c s="35" t="s">
        <v>5</v>
      </c>
      <c s="6" t="s">
        <v>4098</v>
      </c>
      <c s="36" t="s">
        <v>101</v>
      </c>
      <c s="37">
        <v>410</v>
      </c>
      <c s="36">
        <v>0</v>
      </c>
      <c s="36">
        <f>ROUND(G137*H137,6)</f>
      </c>
      <c r="L137" s="38">
        <v>0</v>
      </c>
      <c s="32">
        <f>ROUND(ROUND(L137,2)*ROUND(G137,3),2)</f>
      </c>
      <c s="36" t="s">
        <v>53</v>
      </c>
      <c>
        <f>(M137*21)/100</f>
      </c>
      <c t="s">
        <v>26</v>
      </c>
    </row>
    <row r="138" spans="1:5" ht="12.75">
      <c r="A138" s="35" t="s">
        <v>54</v>
      </c>
      <c r="E138" s="39" t="s">
        <v>4099</v>
      </c>
    </row>
    <row r="139" spans="1:5" ht="38.25">
      <c r="A139" s="35" t="s">
        <v>55</v>
      </c>
      <c r="E139" s="40" t="s">
        <v>4100</v>
      </c>
    </row>
    <row r="140" spans="1:5" ht="102">
      <c r="A140" t="s">
        <v>57</v>
      </c>
      <c r="E140" s="39" t="s">
        <v>4101</v>
      </c>
    </row>
    <row r="141" spans="1:16" ht="25.5">
      <c r="A141" t="s">
        <v>48</v>
      </c>
      <c s="34" t="s">
        <v>174</v>
      </c>
      <c s="34" t="s">
        <v>4102</v>
      </c>
      <c s="35" t="s">
        <v>5</v>
      </c>
      <c s="6" t="s">
        <v>4103</v>
      </c>
      <c s="36" t="s">
        <v>3990</v>
      </c>
      <c s="37">
        <v>1025</v>
      </c>
      <c s="36">
        <v>0</v>
      </c>
      <c s="36">
        <f>ROUND(G141*H141,6)</f>
      </c>
      <c r="L141" s="38">
        <v>0</v>
      </c>
      <c s="32">
        <f>ROUND(ROUND(L141,2)*ROUND(G141,3),2)</f>
      </c>
      <c s="36" t="s">
        <v>53</v>
      </c>
      <c>
        <f>(M141*21)/100</f>
      </c>
      <c t="s">
        <v>26</v>
      </c>
    </row>
    <row r="142" spans="1:5" ht="12.75">
      <c r="A142" s="35" t="s">
        <v>54</v>
      </c>
      <c r="E142" s="39" t="s">
        <v>4104</v>
      </c>
    </row>
    <row r="143" spans="1:5" ht="38.25">
      <c r="A143" s="35" t="s">
        <v>55</v>
      </c>
      <c r="E143" s="40" t="s">
        <v>4105</v>
      </c>
    </row>
    <row r="144" spans="1:5" ht="76.5">
      <c r="A144" t="s">
        <v>57</v>
      </c>
      <c r="E144"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4108</v>
      </c>
      <c r="E8" s="30" t="s">
        <v>4107</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4109</v>
      </c>
      <c s="35" t="s">
        <v>5</v>
      </c>
      <c s="6" t="s">
        <v>4110</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4111</v>
      </c>
      <c s="35" t="s">
        <v>5</v>
      </c>
      <c s="6" t="s">
        <v>4112</v>
      </c>
      <c s="36" t="s">
        <v>4113</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4114</v>
      </c>
      <c s="35" t="s">
        <v>5</v>
      </c>
      <c s="6" t="s">
        <v>4115</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4116</v>
      </c>
      <c s="35" t="s">
        <v>5</v>
      </c>
      <c s="6" t="s">
        <v>4117</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4118</v>
      </c>
      <c s="35" t="s">
        <v>5</v>
      </c>
      <c s="6" t="s">
        <v>4119</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4120</v>
      </c>
      <c s="35" t="s">
        <v>5</v>
      </c>
      <c s="6" t="s">
        <v>4121</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4122</v>
      </c>
      <c s="35" t="s">
        <v>5</v>
      </c>
      <c s="6" t="s">
        <v>4123</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4124</v>
      </c>
      <c s="35" t="s">
        <v>5</v>
      </c>
      <c s="6" t="s">
        <v>4125</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3764</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4126</v>
      </c>
    </row>
    <row r="45" spans="1:5" ht="255">
      <c r="A45" t="s">
        <v>57</v>
      </c>
      <c r="E45" s="39" t="s">
        <v>3766</v>
      </c>
    </row>
    <row r="46" spans="1:13" ht="12.75">
      <c r="A46" t="s">
        <v>45</v>
      </c>
      <c r="C46" s="31" t="s">
        <v>26</v>
      </c>
      <c r="E46" s="33" t="s">
        <v>4127</v>
      </c>
      <c r="J46" s="32">
        <f>0</f>
      </c>
      <c s="32">
        <f>0</f>
      </c>
      <c s="32">
        <f>0+L47+L51+L55+L59</f>
      </c>
      <c s="32">
        <f>0+M47+M51+M55+M59</f>
      </c>
    </row>
    <row r="47" spans="1:16" ht="12.75">
      <c r="A47" t="s">
        <v>48</v>
      </c>
      <c s="34" t="s">
        <v>90</v>
      </c>
      <c s="34" t="s">
        <v>4128</v>
      </c>
      <c s="35" t="s">
        <v>5</v>
      </c>
      <c s="6" t="s">
        <v>4129</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4130</v>
      </c>
      <c s="35" t="s">
        <v>5</v>
      </c>
      <c s="6" t="s">
        <v>4131</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4132</v>
      </c>
      <c s="35" t="s">
        <v>5</v>
      </c>
      <c s="6" t="s">
        <v>4133</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4134</v>
      </c>
      <c s="35" t="s">
        <v>5</v>
      </c>
      <c s="6" t="s">
        <v>4135</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2976</v>
      </c>
      <c r="J63" s="32">
        <f>0</f>
      </c>
      <c s="32">
        <f>0</f>
      </c>
      <c s="32">
        <f>0+L64</f>
      </c>
      <c s="32">
        <f>0+M64</f>
      </c>
    </row>
    <row r="64" spans="1:16" ht="25.5">
      <c r="A64" t="s">
        <v>48</v>
      </c>
      <c s="34" t="s">
        <v>106</v>
      </c>
      <c s="34" t="s">
        <v>4136</v>
      </c>
      <c s="35" t="s">
        <v>5</v>
      </c>
      <c s="6" t="s">
        <v>4137</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3001</v>
      </c>
      <c r="J68" s="32">
        <f>0</f>
      </c>
      <c s="32">
        <f>0</f>
      </c>
      <c s="32">
        <f>0+L69+L73+L77</f>
      </c>
      <c s="32">
        <f>0+M69+M73+M77</f>
      </c>
    </row>
    <row r="69" spans="1:16" ht="12.75">
      <c r="A69" t="s">
        <v>48</v>
      </c>
      <c s="34" t="s">
        <v>109</v>
      </c>
      <c s="34" t="s">
        <v>4138</v>
      </c>
      <c s="35" t="s">
        <v>5</v>
      </c>
      <c s="6" t="s">
        <v>4139</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4140</v>
      </c>
      <c s="35" t="s">
        <v>5</v>
      </c>
      <c s="6" t="s">
        <v>4141</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4142</v>
      </c>
      <c s="35" t="s">
        <v>5</v>
      </c>
      <c s="6" t="s">
        <v>4143</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3697</v>
      </c>
      <c r="E81" s="33" t="s">
        <v>4144</v>
      </c>
      <c r="J81" s="32">
        <f>0</f>
      </c>
      <c s="32">
        <f>0</f>
      </c>
      <c s="32">
        <f>0+L82</f>
      </c>
      <c s="32">
        <f>0+M82</f>
      </c>
    </row>
    <row r="82" spans="1:16" ht="25.5">
      <c r="A82" t="s">
        <v>48</v>
      </c>
      <c s="34" t="s">
        <v>119</v>
      </c>
      <c s="34" t="s">
        <v>4145</v>
      </c>
      <c s="35" t="s">
        <v>5</v>
      </c>
      <c s="6" t="s">
        <v>4146</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3675</v>
      </c>
      <c r="J86" s="32">
        <f>0</f>
      </c>
      <c s="32">
        <f>0</f>
      </c>
      <c s="32">
        <f>0+L87+L91+L95+L99+L103+L107+L111+L115+L119+L123+L127+L131+L135</f>
      </c>
      <c s="32">
        <f>0+M87+M91+M95+M99+M103+M107+M111+M115+M119+M123+M127+M131+M135</f>
      </c>
    </row>
    <row r="87" spans="1:16" ht="12.75">
      <c r="A87" t="s">
        <v>48</v>
      </c>
      <c s="34" t="s">
        <v>123</v>
      </c>
      <c s="34" t="s">
        <v>4147</v>
      </c>
      <c s="35" t="s">
        <v>5</v>
      </c>
      <c s="6" t="s">
        <v>4148</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4149</v>
      </c>
      <c s="35" t="s">
        <v>5</v>
      </c>
      <c s="6" t="s">
        <v>4150</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4151</v>
      </c>
      <c s="35" t="s">
        <v>5</v>
      </c>
      <c s="6" t="s">
        <v>4152</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4153</v>
      </c>
      <c s="35" t="s">
        <v>5</v>
      </c>
      <c s="6" t="s">
        <v>4154</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4155</v>
      </c>
      <c s="35" t="s">
        <v>5</v>
      </c>
      <c s="6" t="s">
        <v>4156</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4157</v>
      </c>
      <c s="35" t="s">
        <v>5</v>
      </c>
      <c s="6" t="s">
        <v>4158</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4159</v>
      </c>
      <c s="35" t="s">
        <v>5</v>
      </c>
      <c s="6" t="s">
        <v>4160</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4161</v>
      </c>
      <c s="35" t="s">
        <v>5</v>
      </c>
      <c s="6" t="s">
        <v>4162</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4163</v>
      </c>
      <c s="35" t="s">
        <v>5</v>
      </c>
      <c s="6" t="s">
        <v>4164</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4165</v>
      </c>
      <c s="35" t="s">
        <v>5</v>
      </c>
      <c s="6" t="s">
        <v>4166</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4167</v>
      </c>
      <c s="35" t="s">
        <v>5</v>
      </c>
      <c s="6" t="s">
        <v>4168</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4169</v>
      </c>
      <c s="35" t="s">
        <v>5</v>
      </c>
      <c s="6" t="s">
        <v>4170</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4171</v>
      </c>
      <c s="35" t="s">
        <v>5</v>
      </c>
      <c s="6" t="s">
        <v>4172</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4173</v>
      </c>
      <c r="J139" s="32">
        <f>0</f>
      </c>
      <c s="32">
        <f>0</f>
      </c>
      <c s="32">
        <f>0+L140</f>
      </c>
      <c s="32">
        <f>0+M140</f>
      </c>
    </row>
    <row r="140" spans="1:16" ht="12.75">
      <c r="A140" t="s">
        <v>48</v>
      </c>
      <c s="34" t="s">
        <v>174</v>
      </c>
      <c s="34" t="s">
        <v>4174</v>
      </c>
      <c s="35" t="s">
        <v>5</v>
      </c>
      <c s="6" t="s">
        <v>4175</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COUNTIFS(L8:L333,"=0",A8:A333,"P")+COUNTIFS(L8:L333,"",A8:A333,"P")+SUM(Q8:Q333)</f>
      </c>
    </row>
    <row r="8" spans="1:13" ht="12.75">
      <c r="A8" t="s">
        <v>43</v>
      </c>
      <c r="C8" s="28" t="s">
        <v>4178</v>
      </c>
      <c r="E8" s="30" t="s">
        <v>4177</v>
      </c>
      <c r="J8" s="29">
        <f>0+J9+J62+J71+J248</f>
      </c>
      <c s="29">
        <f>0+K9+K62+K71+K248</f>
      </c>
      <c s="29">
        <f>0+L9+L62+L71+L248</f>
      </c>
      <c s="29">
        <f>0+M9+M62+M71+M248</f>
      </c>
    </row>
    <row r="9" spans="1:13" ht="12.75">
      <c r="A9" t="s">
        <v>45</v>
      </c>
      <c r="C9" s="31" t="s">
        <v>1685</v>
      </c>
      <c r="E9" s="33" t="s">
        <v>3757</v>
      </c>
      <c r="J9" s="32">
        <f>0</f>
      </c>
      <c s="32">
        <f>0</f>
      </c>
      <c s="32">
        <f>0+L10+L14+L18+L22+L26+L30+L34+L38+L42+L46+L50+L54+L58</f>
      </c>
      <c s="32">
        <f>0+M10+M14+M18+M22+M26+M30+M34+M38+M42+M46+M50+M54+M58</f>
      </c>
    </row>
    <row r="10" spans="1:16" ht="38.25">
      <c r="A10" t="s">
        <v>48</v>
      </c>
      <c s="34" t="s">
        <v>49</v>
      </c>
      <c s="34" t="s">
        <v>2584</v>
      </c>
      <c s="35" t="s">
        <v>5</v>
      </c>
      <c s="6" t="s">
        <v>3769</v>
      </c>
      <c s="36" t="s">
        <v>309</v>
      </c>
      <c s="37">
        <v>115</v>
      </c>
      <c s="36">
        <v>0</v>
      </c>
      <c s="36">
        <f>ROUND(G10*H10,6)</f>
      </c>
      <c r="L10" s="38">
        <v>0</v>
      </c>
      <c s="32">
        <f>ROUND(ROUND(L10,2)*ROUND(G10,3),2)</f>
      </c>
      <c s="36" t="s">
        <v>53</v>
      </c>
      <c>
        <f>(M10*21)/100</f>
      </c>
      <c t="s">
        <v>26</v>
      </c>
    </row>
    <row r="11" spans="1:5" ht="25.5">
      <c r="A11" s="35" t="s">
        <v>54</v>
      </c>
      <c r="E11" s="39" t="s">
        <v>4179</v>
      </c>
    </row>
    <row r="12" spans="1:5" ht="38.25">
      <c r="A12" s="35" t="s">
        <v>55</v>
      </c>
      <c r="E12" s="40" t="s">
        <v>4180</v>
      </c>
    </row>
    <row r="13" spans="1:5" ht="153">
      <c r="A13" t="s">
        <v>57</v>
      </c>
      <c r="E13" s="39" t="s">
        <v>316</v>
      </c>
    </row>
    <row r="14" spans="1:16" ht="38.25">
      <c r="A14" t="s">
        <v>48</v>
      </c>
      <c s="34" t="s">
        <v>26</v>
      </c>
      <c s="34" t="s">
        <v>2891</v>
      </c>
      <c s="35" t="s">
        <v>5</v>
      </c>
      <c s="6" t="s">
        <v>4181</v>
      </c>
      <c s="36" t="s">
        <v>309</v>
      </c>
      <c s="37">
        <v>5099.22</v>
      </c>
      <c s="36">
        <v>0</v>
      </c>
      <c s="36">
        <f>ROUND(G14*H14,6)</f>
      </c>
      <c r="L14" s="38">
        <v>0</v>
      </c>
      <c s="32">
        <f>ROUND(ROUND(L14,2)*ROUND(G14,3),2)</f>
      </c>
      <c s="36" t="s">
        <v>53</v>
      </c>
      <c>
        <f>(M14*21)/100</f>
      </c>
      <c t="s">
        <v>26</v>
      </c>
    </row>
    <row r="15" spans="1:5" ht="25.5">
      <c r="A15" s="35" t="s">
        <v>54</v>
      </c>
      <c r="E15" s="39" t="s">
        <v>4182</v>
      </c>
    </row>
    <row r="16" spans="1:5" ht="38.25">
      <c r="A16" s="35" t="s">
        <v>55</v>
      </c>
      <c r="E16" s="40" t="s">
        <v>4183</v>
      </c>
    </row>
    <row r="17" spans="1:5" ht="153">
      <c r="A17" t="s">
        <v>57</v>
      </c>
      <c r="E17" s="39" t="s">
        <v>316</v>
      </c>
    </row>
    <row r="18" spans="1:16" ht="25.5">
      <c r="A18" t="s">
        <v>48</v>
      </c>
      <c s="34" t="s">
        <v>25</v>
      </c>
      <c s="34" t="s">
        <v>4184</v>
      </c>
      <c s="35" t="s">
        <v>5</v>
      </c>
      <c s="6" t="s">
        <v>4185</v>
      </c>
      <c s="36" t="s">
        <v>309</v>
      </c>
      <c s="37">
        <v>381.04</v>
      </c>
      <c s="36">
        <v>0</v>
      </c>
      <c s="36">
        <f>ROUND(G18*H18,6)</f>
      </c>
      <c r="L18" s="38">
        <v>0</v>
      </c>
      <c s="32">
        <f>ROUND(ROUND(L18,2)*ROUND(G18,3),2)</f>
      </c>
      <c s="36" t="s">
        <v>53</v>
      </c>
      <c>
        <f>(M18*21)/100</f>
      </c>
      <c t="s">
        <v>26</v>
      </c>
    </row>
    <row r="19" spans="1:5" ht="25.5">
      <c r="A19" s="35" t="s">
        <v>54</v>
      </c>
      <c r="E19" s="39" t="s">
        <v>4186</v>
      </c>
    </row>
    <row r="20" spans="1:5" ht="38.25">
      <c r="A20" s="35" t="s">
        <v>55</v>
      </c>
      <c r="E20" s="40" t="s">
        <v>4187</v>
      </c>
    </row>
    <row r="21" spans="1:5" ht="153">
      <c r="A21" t="s">
        <v>57</v>
      </c>
      <c r="E21" s="39" t="s">
        <v>316</v>
      </c>
    </row>
    <row r="22" spans="1:16" ht="38.25">
      <c r="A22" t="s">
        <v>48</v>
      </c>
      <c s="34" t="s">
        <v>67</v>
      </c>
      <c s="34" t="s">
        <v>4184</v>
      </c>
      <c s="35" t="s">
        <v>49</v>
      </c>
      <c s="6" t="s">
        <v>4188</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4189</v>
      </c>
    </row>
    <row r="25" spans="1:5" ht="89.25">
      <c r="A25" t="s">
        <v>57</v>
      </c>
      <c r="E25" s="39" t="s">
        <v>4009</v>
      </c>
    </row>
    <row r="26" spans="1:16" ht="38.25">
      <c r="A26" t="s">
        <v>48</v>
      </c>
      <c s="34" t="s">
        <v>71</v>
      </c>
      <c s="34" t="s">
        <v>4190</v>
      </c>
      <c s="35" t="s">
        <v>5</v>
      </c>
      <c s="6" t="s">
        <v>4191</v>
      </c>
      <c s="36" t="s">
        <v>309</v>
      </c>
      <c s="37">
        <v>0.273</v>
      </c>
      <c s="36">
        <v>0</v>
      </c>
      <c s="36">
        <f>ROUND(G26*H26,6)</f>
      </c>
      <c r="L26" s="38">
        <v>0</v>
      </c>
      <c s="32">
        <f>ROUND(ROUND(L26,2)*ROUND(G26,3),2)</f>
      </c>
      <c s="36" t="s">
        <v>53</v>
      </c>
      <c>
        <f>(M26*21)/100</f>
      </c>
      <c t="s">
        <v>26</v>
      </c>
    </row>
    <row r="27" spans="1:5" ht="25.5">
      <c r="A27" s="35" t="s">
        <v>54</v>
      </c>
      <c r="E27" s="39" t="s">
        <v>4192</v>
      </c>
    </row>
    <row r="28" spans="1:5" ht="38.25">
      <c r="A28" s="35" t="s">
        <v>55</v>
      </c>
      <c r="E28" s="40" t="s">
        <v>4193</v>
      </c>
    </row>
    <row r="29" spans="1:5" ht="153">
      <c r="A29" t="s">
        <v>57</v>
      </c>
      <c r="E29" s="39" t="s">
        <v>316</v>
      </c>
    </row>
    <row r="30" spans="1:16" ht="38.25">
      <c r="A30" t="s">
        <v>48</v>
      </c>
      <c s="34" t="s">
        <v>75</v>
      </c>
      <c s="34" t="s">
        <v>4194</v>
      </c>
      <c s="35" t="s">
        <v>5</v>
      </c>
      <c s="6" t="s">
        <v>4195</v>
      </c>
      <c s="36" t="s">
        <v>309</v>
      </c>
      <c s="37">
        <v>1.042</v>
      </c>
      <c s="36">
        <v>0</v>
      </c>
      <c s="36">
        <f>ROUND(G30*H30,6)</f>
      </c>
      <c r="L30" s="38">
        <v>0</v>
      </c>
      <c s="32">
        <f>ROUND(ROUND(L30,2)*ROUND(G30,3),2)</f>
      </c>
      <c s="36" t="s">
        <v>53</v>
      </c>
      <c>
        <f>(M30*21)/100</f>
      </c>
      <c t="s">
        <v>26</v>
      </c>
    </row>
    <row r="31" spans="1:5" ht="25.5">
      <c r="A31" s="35" t="s">
        <v>54</v>
      </c>
      <c r="E31" s="39" t="s">
        <v>4196</v>
      </c>
    </row>
    <row r="32" spans="1:5" ht="38.25">
      <c r="A32" s="35" t="s">
        <v>55</v>
      </c>
      <c r="E32" s="40" t="s">
        <v>4197</v>
      </c>
    </row>
    <row r="33" spans="1:5" ht="153">
      <c r="A33" t="s">
        <v>57</v>
      </c>
      <c r="E33" s="39" t="s">
        <v>316</v>
      </c>
    </row>
    <row r="34" spans="1:16" ht="38.25">
      <c r="A34" t="s">
        <v>48</v>
      </c>
      <c s="34" t="s">
        <v>46</v>
      </c>
      <c s="34" t="s">
        <v>3771</v>
      </c>
      <c s="35" t="s">
        <v>5</v>
      </c>
      <c s="6" t="s">
        <v>3772</v>
      </c>
      <c s="36" t="s">
        <v>309</v>
      </c>
      <c s="37">
        <v>630</v>
      </c>
      <c s="36">
        <v>0</v>
      </c>
      <c s="36">
        <f>ROUND(G34*H34,6)</f>
      </c>
      <c r="L34" s="38">
        <v>0</v>
      </c>
      <c s="32">
        <f>ROUND(ROUND(L34,2)*ROUND(G34,3),2)</f>
      </c>
      <c s="36" t="s">
        <v>53</v>
      </c>
      <c>
        <f>(M34*21)/100</f>
      </c>
      <c t="s">
        <v>26</v>
      </c>
    </row>
    <row r="35" spans="1:5" ht="25.5">
      <c r="A35" s="35" t="s">
        <v>54</v>
      </c>
      <c r="E35" s="39" t="s">
        <v>4198</v>
      </c>
    </row>
    <row r="36" spans="1:5" ht="38.25">
      <c r="A36" s="35" t="s">
        <v>55</v>
      </c>
      <c r="E36" s="40" t="s">
        <v>4199</v>
      </c>
    </row>
    <row r="37" spans="1:5" ht="153">
      <c r="A37" t="s">
        <v>57</v>
      </c>
      <c r="E37" s="39" t="s">
        <v>316</v>
      </c>
    </row>
    <row r="38" spans="1:16" ht="38.25">
      <c r="A38" t="s">
        <v>48</v>
      </c>
      <c s="34" t="s">
        <v>82</v>
      </c>
      <c s="34" t="s">
        <v>3774</v>
      </c>
      <c s="35" t="s">
        <v>5</v>
      </c>
      <c s="6" t="s">
        <v>3775</v>
      </c>
      <c s="36" t="s">
        <v>309</v>
      </c>
      <c s="37">
        <v>126.05</v>
      </c>
      <c s="36">
        <v>0</v>
      </c>
      <c s="36">
        <f>ROUND(G38*H38,6)</f>
      </c>
      <c r="L38" s="38">
        <v>0</v>
      </c>
      <c s="32">
        <f>ROUND(ROUND(L38,2)*ROUND(G38,3),2)</f>
      </c>
      <c s="36" t="s">
        <v>53</v>
      </c>
      <c>
        <f>(M38*21)/100</f>
      </c>
      <c t="s">
        <v>26</v>
      </c>
    </row>
    <row r="39" spans="1:5" ht="25.5">
      <c r="A39" s="35" t="s">
        <v>54</v>
      </c>
      <c r="E39" s="39" t="s">
        <v>4200</v>
      </c>
    </row>
    <row r="40" spans="1:5" ht="38.25">
      <c r="A40" s="35" t="s">
        <v>55</v>
      </c>
      <c r="E40" s="40" t="s">
        <v>4201</v>
      </c>
    </row>
    <row r="41" spans="1:5" ht="153">
      <c r="A41" t="s">
        <v>57</v>
      </c>
      <c r="E41" s="39" t="s">
        <v>316</v>
      </c>
    </row>
    <row r="42" spans="1:16" ht="25.5">
      <c r="A42" t="s">
        <v>48</v>
      </c>
      <c s="34" t="s">
        <v>86</v>
      </c>
      <c s="34" t="s">
        <v>4202</v>
      </c>
      <c s="35" t="s">
        <v>5</v>
      </c>
      <c s="6" t="s">
        <v>4203</v>
      </c>
      <c s="36" t="s">
        <v>309</v>
      </c>
      <c s="37">
        <v>13.32</v>
      </c>
      <c s="36">
        <v>0</v>
      </c>
      <c s="36">
        <f>ROUND(G42*H42,6)</f>
      </c>
      <c r="L42" s="38">
        <v>0</v>
      </c>
      <c s="32">
        <f>ROUND(ROUND(L42,2)*ROUND(G42,3),2)</f>
      </c>
      <c s="36" t="s">
        <v>53</v>
      </c>
      <c>
        <f>(M42*21)/100</f>
      </c>
      <c t="s">
        <v>26</v>
      </c>
    </row>
    <row r="43" spans="1:5" ht="25.5">
      <c r="A43" s="35" t="s">
        <v>54</v>
      </c>
      <c r="E43" s="39" t="s">
        <v>4204</v>
      </c>
    </row>
    <row r="44" spans="1:5" ht="38.25">
      <c r="A44" s="35" t="s">
        <v>55</v>
      </c>
      <c r="E44" s="40" t="s">
        <v>4205</v>
      </c>
    </row>
    <row r="45" spans="1:5" ht="153">
      <c r="A45" t="s">
        <v>57</v>
      </c>
      <c r="E45" s="39" t="s">
        <v>316</v>
      </c>
    </row>
    <row r="46" spans="1:16" ht="12.75">
      <c r="A46" t="s">
        <v>48</v>
      </c>
      <c s="34" t="s">
        <v>90</v>
      </c>
      <c s="34" t="s">
        <v>4206</v>
      </c>
      <c s="35" t="s">
        <v>5</v>
      </c>
      <c s="6" t="s">
        <v>4207</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4208</v>
      </c>
    </row>
    <row r="49" spans="1:5" ht="12.75">
      <c r="A49" t="s">
        <v>57</v>
      </c>
      <c r="E49" s="39" t="s">
        <v>58</v>
      </c>
    </row>
    <row r="50" spans="1:16" ht="12.75">
      <c r="A50" t="s">
        <v>48</v>
      </c>
      <c s="34" t="s">
        <v>94</v>
      </c>
      <c s="34" t="s">
        <v>4209</v>
      </c>
      <c s="35" t="s">
        <v>5</v>
      </c>
      <c s="6" t="s">
        <v>4210</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4211</v>
      </c>
    </row>
    <row r="53" spans="1:5" ht="12.75">
      <c r="A53" t="s">
        <v>57</v>
      </c>
      <c r="E53" s="39" t="s">
        <v>58</v>
      </c>
    </row>
    <row r="54" spans="1:16" ht="12.75">
      <c r="A54" t="s">
        <v>48</v>
      </c>
      <c s="34" t="s">
        <v>98</v>
      </c>
      <c s="34" t="s">
        <v>4212</v>
      </c>
      <c s="35" t="s">
        <v>5</v>
      </c>
      <c s="6" t="s">
        <v>4213</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4211</v>
      </c>
    </row>
    <row r="57" spans="1:5" ht="12.75">
      <c r="A57" t="s">
        <v>57</v>
      </c>
      <c r="E57" s="39" t="s">
        <v>58</v>
      </c>
    </row>
    <row r="58" spans="1:16" ht="38.25">
      <c r="A58" t="s">
        <v>48</v>
      </c>
      <c s="34" t="s">
        <v>103</v>
      </c>
      <c s="34" t="s">
        <v>4214</v>
      </c>
      <c s="35" t="s">
        <v>5</v>
      </c>
      <c s="6" t="s">
        <v>4215</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2947</v>
      </c>
    </row>
    <row r="61" spans="1:5" ht="38.25">
      <c r="A61" t="s">
        <v>57</v>
      </c>
      <c r="E61" s="39" t="s">
        <v>4216</v>
      </c>
    </row>
    <row r="62" spans="1:13" ht="12.75">
      <c r="A62" t="s">
        <v>45</v>
      </c>
      <c r="C62" s="31" t="s">
        <v>49</v>
      </c>
      <c r="E62" s="33" t="s">
        <v>3779</v>
      </c>
      <c r="J62" s="32">
        <f>0</f>
      </c>
      <c s="32">
        <f>0</f>
      </c>
      <c s="32">
        <f>0+L63+L67</f>
      </c>
      <c s="32">
        <f>0+M63+M67</f>
      </c>
    </row>
    <row r="63" spans="1:16" ht="12.75">
      <c r="A63" t="s">
        <v>48</v>
      </c>
      <c s="34" t="s">
        <v>106</v>
      </c>
      <c s="34" t="s">
        <v>4217</v>
      </c>
      <c s="35" t="s">
        <v>5</v>
      </c>
      <c s="6" t="s">
        <v>4218</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4219</v>
      </c>
    </row>
    <row r="66" spans="1:5" ht="63.75">
      <c r="A66" t="s">
        <v>57</v>
      </c>
      <c r="E66" s="39" t="s">
        <v>2295</v>
      </c>
    </row>
    <row r="67" spans="1:16" ht="12.75">
      <c r="A67" t="s">
        <v>48</v>
      </c>
      <c s="34" t="s">
        <v>109</v>
      </c>
      <c s="34" t="s">
        <v>4220</v>
      </c>
      <c s="35" t="s">
        <v>5</v>
      </c>
      <c s="6" t="s">
        <v>4221</v>
      </c>
      <c s="36" t="s">
        <v>3990</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4222</v>
      </c>
    </row>
    <row r="70" spans="1:5" ht="25.5">
      <c r="A70" t="s">
        <v>57</v>
      </c>
      <c r="E70" s="39" t="s">
        <v>4001</v>
      </c>
    </row>
    <row r="71" spans="1:13" ht="12.75">
      <c r="A71" t="s">
        <v>45</v>
      </c>
      <c r="C71" s="31" t="s">
        <v>71</v>
      </c>
      <c r="E71" s="33" t="s">
        <v>3947</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4223</v>
      </c>
      <c s="35" t="s">
        <v>5</v>
      </c>
      <c s="6" t="s">
        <v>4224</v>
      </c>
      <c s="36" t="s">
        <v>65</v>
      </c>
      <c s="37">
        <v>3874.19</v>
      </c>
      <c s="36">
        <v>0</v>
      </c>
      <c s="36">
        <f>ROUND(G72*H72,6)</f>
      </c>
      <c r="L72" s="38">
        <v>0</v>
      </c>
      <c s="32">
        <f>ROUND(ROUND(L72,2)*ROUND(G72,3),2)</f>
      </c>
      <c s="36" t="s">
        <v>53</v>
      </c>
      <c>
        <f>(M72*21)/100</f>
      </c>
      <c t="s">
        <v>26</v>
      </c>
    </row>
    <row r="73" spans="1:5" ht="12.75">
      <c r="A73" s="35" t="s">
        <v>54</v>
      </c>
      <c r="E73" s="39" t="s">
        <v>4225</v>
      </c>
    </row>
    <row r="74" spans="1:5" ht="38.25">
      <c r="A74" s="35" t="s">
        <v>55</v>
      </c>
      <c r="E74" s="40" t="s">
        <v>4226</v>
      </c>
    </row>
    <row r="75" spans="1:5" ht="38.25">
      <c r="A75" t="s">
        <v>57</v>
      </c>
      <c r="E75" s="39" t="s">
        <v>4227</v>
      </c>
    </row>
    <row r="76" spans="1:16" ht="12.75">
      <c r="A76" t="s">
        <v>48</v>
      </c>
      <c s="34" t="s">
        <v>115</v>
      </c>
      <c s="34" t="s">
        <v>4228</v>
      </c>
      <c s="35" t="s">
        <v>5</v>
      </c>
      <c s="6" t="s">
        <v>4229</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4230</v>
      </c>
    </row>
    <row r="79" spans="1:5" ht="38.25">
      <c r="A79" t="s">
        <v>57</v>
      </c>
      <c r="E79" s="39" t="s">
        <v>4227</v>
      </c>
    </row>
    <row r="80" spans="1:16" ht="25.5">
      <c r="A80" t="s">
        <v>48</v>
      </c>
      <c s="34" t="s">
        <v>119</v>
      </c>
      <c s="34" t="s">
        <v>4231</v>
      </c>
      <c s="35" t="s">
        <v>5</v>
      </c>
      <c s="6" t="s">
        <v>4232</v>
      </c>
      <c s="36" t="s">
        <v>101</v>
      </c>
      <c s="37">
        <v>693</v>
      </c>
      <c s="36">
        <v>0</v>
      </c>
      <c s="36">
        <f>ROUND(G80*H80,6)</f>
      </c>
      <c r="L80" s="38">
        <v>0</v>
      </c>
      <c s="32">
        <f>ROUND(ROUND(L80,2)*ROUND(G80,3),2)</f>
      </c>
      <c s="36" t="s">
        <v>53</v>
      </c>
      <c>
        <f>(M80*21)/100</f>
      </c>
      <c t="s">
        <v>26</v>
      </c>
    </row>
    <row r="81" spans="1:5" ht="12.75">
      <c r="A81" s="35" t="s">
        <v>54</v>
      </c>
      <c r="E81" s="39" t="s">
        <v>4233</v>
      </c>
    </row>
    <row r="82" spans="1:5" ht="38.25">
      <c r="A82" s="35" t="s">
        <v>55</v>
      </c>
      <c r="E82" s="40" t="s">
        <v>4234</v>
      </c>
    </row>
    <row r="83" spans="1:5" ht="204">
      <c r="A83" t="s">
        <v>57</v>
      </c>
      <c r="E83" s="39" t="s">
        <v>4235</v>
      </c>
    </row>
    <row r="84" spans="1:16" ht="25.5">
      <c r="A84" t="s">
        <v>48</v>
      </c>
      <c s="34" t="s">
        <v>123</v>
      </c>
      <c s="34" t="s">
        <v>4236</v>
      </c>
      <c s="35" t="s">
        <v>5</v>
      </c>
      <c s="6" t="s">
        <v>4237</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4238</v>
      </c>
    </row>
    <row r="87" spans="1:5" ht="204">
      <c r="A87" t="s">
        <v>57</v>
      </c>
      <c r="E87" s="39" t="s">
        <v>4239</v>
      </c>
    </row>
    <row r="88" spans="1:16" ht="25.5">
      <c r="A88" t="s">
        <v>48</v>
      </c>
      <c s="34" t="s">
        <v>126</v>
      </c>
      <c s="34" t="s">
        <v>4240</v>
      </c>
      <c s="35" t="s">
        <v>5</v>
      </c>
      <c s="6" t="s">
        <v>4241</v>
      </c>
      <c s="36" t="s">
        <v>101</v>
      </c>
      <c s="37">
        <v>131</v>
      </c>
      <c s="36">
        <v>0</v>
      </c>
      <c s="36">
        <f>ROUND(G88*H88,6)</f>
      </c>
      <c r="L88" s="38">
        <v>0</v>
      </c>
      <c s="32">
        <f>ROUND(ROUND(L88,2)*ROUND(G88,3),2)</f>
      </c>
      <c s="36" t="s">
        <v>53</v>
      </c>
      <c>
        <f>(M88*21)/100</f>
      </c>
      <c t="s">
        <v>26</v>
      </c>
    </row>
    <row r="89" spans="1:5" ht="12.75">
      <c r="A89" s="35" t="s">
        <v>54</v>
      </c>
      <c r="E89" s="39" t="s">
        <v>4242</v>
      </c>
    </row>
    <row r="90" spans="1:5" ht="38.25">
      <c r="A90" s="35" t="s">
        <v>55</v>
      </c>
      <c r="E90" s="40" t="s">
        <v>4243</v>
      </c>
    </row>
    <row r="91" spans="1:5" ht="204">
      <c r="A91" t="s">
        <v>57</v>
      </c>
      <c r="E91" s="39" t="s">
        <v>4235</v>
      </c>
    </row>
    <row r="92" spans="1:16" ht="25.5">
      <c r="A92" t="s">
        <v>48</v>
      </c>
      <c s="34" t="s">
        <v>131</v>
      </c>
      <c s="34" t="s">
        <v>4244</v>
      </c>
      <c s="35" t="s">
        <v>5</v>
      </c>
      <c s="6" t="s">
        <v>4245</v>
      </c>
      <c s="36" t="s">
        <v>101</v>
      </c>
      <c s="37">
        <v>301</v>
      </c>
      <c s="36">
        <v>0</v>
      </c>
      <c s="36">
        <f>ROUND(G92*H92,6)</f>
      </c>
      <c r="L92" s="38">
        <v>0</v>
      </c>
      <c s="32">
        <f>ROUND(ROUND(L92,2)*ROUND(G92,3),2)</f>
      </c>
      <c s="36" t="s">
        <v>53</v>
      </c>
      <c>
        <f>(M92*21)/100</f>
      </c>
      <c t="s">
        <v>26</v>
      </c>
    </row>
    <row r="93" spans="1:5" ht="12.75">
      <c r="A93" s="35" t="s">
        <v>54</v>
      </c>
      <c r="E93" s="39" t="s">
        <v>4246</v>
      </c>
    </row>
    <row r="94" spans="1:5" ht="38.25">
      <c r="A94" s="35" t="s">
        <v>55</v>
      </c>
      <c r="E94" s="40" t="s">
        <v>4247</v>
      </c>
    </row>
    <row r="95" spans="1:5" ht="229.5">
      <c r="A95" t="s">
        <v>57</v>
      </c>
      <c r="E95" s="39" t="s">
        <v>4248</v>
      </c>
    </row>
    <row r="96" spans="1:16" ht="25.5">
      <c r="A96" t="s">
        <v>48</v>
      </c>
      <c s="34" t="s">
        <v>135</v>
      </c>
      <c s="34" t="s">
        <v>4249</v>
      </c>
      <c s="35" t="s">
        <v>5</v>
      </c>
      <c s="6" t="s">
        <v>4250</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4251</v>
      </c>
    </row>
    <row r="99" spans="1:5" ht="216.75">
      <c r="A99" t="s">
        <v>57</v>
      </c>
      <c r="E99" s="39" t="s">
        <v>4252</v>
      </c>
    </row>
    <row r="100" spans="1:16" ht="25.5">
      <c r="A100" t="s">
        <v>48</v>
      </c>
      <c s="34" t="s">
        <v>139</v>
      </c>
      <c s="34" t="s">
        <v>4253</v>
      </c>
      <c s="35" t="s">
        <v>5</v>
      </c>
      <c s="6" t="s">
        <v>4254</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4255</v>
      </c>
    </row>
    <row r="103" spans="1:5" ht="216.75">
      <c r="A103" t="s">
        <v>57</v>
      </c>
      <c r="E103" s="39" t="s">
        <v>4256</v>
      </c>
    </row>
    <row r="104" spans="1:16" ht="25.5">
      <c r="A104" t="s">
        <v>48</v>
      </c>
      <c s="34" t="s">
        <v>143</v>
      </c>
      <c s="34" t="s">
        <v>4257</v>
      </c>
      <c s="35" t="s">
        <v>5</v>
      </c>
      <c s="6" t="s">
        <v>4258</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4259</v>
      </c>
    </row>
    <row r="107" spans="1:5" ht="216.75">
      <c r="A107" t="s">
        <v>57</v>
      </c>
      <c r="E107" s="39" t="s">
        <v>4252</v>
      </c>
    </row>
    <row r="108" spans="1:16" ht="12.75">
      <c r="A108" t="s">
        <v>48</v>
      </c>
      <c s="34" t="s">
        <v>147</v>
      </c>
      <c s="34" t="s">
        <v>4260</v>
      </c>
      <c s="35" t="s">
        <v>5</v>
      </c>
      <c s="6" t="s">
        <v>4261</v>
      </c>
      <c s="36" t="s">
        <v>52</v>
      </c>
      <c s="37">
        <v>3</v>
      </c>
      <c s="36">
        <v>0</v>
      </c>
      <c s="36">
        <f>ROUND(G108*H108,6)</f>
      </c>
      <c r="L108" s="38">
        <v>0</v>
      </c>
      <c s="32">
        <f>ROUND(ROUND(L108,2)*ROUND(G108,3),2)</f>
      </c>
      <c s="36" t="s">
        <v>53</v>
      </c>
      <c>
        <f>(M108*21)/100</f>
      </c>
      <c t="s">
        <v>26</v>
      </c>
    </row>
    <row r="109" spans="1:5" ht="12.75">
      <c r="A109" s="35" t="s">
        <v>54</v>
      </c>
      <c r="E109" s="39" t="s">
        <v>4262</v>
      </c>
    </row>
    <row r="110" spans="1:5" ht="38.25">
      <c r="A110" s="35" t="s">
        <v>55</v>
      </c>
      <c r="E110" s="40" t="s">
        <v>4263</v>
      </c>
    </row>
    <row r="111" spans="1:5" ht="344.25">
      <c r="A111" t="s">
        <v>57</v>
      </c>
      <c r="E111" s="39" t="s">
        <v>4264</v>
      </c>
    </row>
    <row r="112" spans="1:16" ht="12.75">
      <c r="A112" t="s">
        <v>48</v>
      </c>
      <c s="34" t="s">
        <v>151</v>
      </c>
      <c s="34" t="s">
        <v>4265</v>
      </c>
      <c s="35" t="s">
        <v>5</v>
      </c>
      <c s="6" t="s">
        <v>4266</v>
      </c>
      <c s="36" t="s">
        <v>52</v>
      </c>
      <c s="37">
        <v>2</v>
      </c>
      <c s="36">
        <v>0</v>
      </c>
      <c s="36">
        <f>ROUND(G112*H112,6)</f>
      </c>
      <c r="L112" s="38">
        <v>0</v>
      </c>
      <c s="32">
        <f>ROUND(ROUND(L112,2)*ROUND(G112,3),2)</f>
      </c>
      <c s="36" t="s">
        <v>53</v>
      </c>
      <c>
        <f>(M112*21)/100</f>
      </c>
      <c t="s">
        <v>26</v>
      </c>
    </row>
    <row r="113" spans="1:5" ht="12.75">
      <c r="A113" s="35" t="s">
        <v>54</v>
      </c>
      <c r="E113" s="39" t="s">
        <v>4267</v>
      </c>
    </row>
    <row r="114" spans="1:5" ht="38.25">
      <c r="A114" s="35" t="s">
        <v>55</v>
      </c>
      <c r="E114" s="40" t="s">
        <v>2947</v>
      </c>
    </row>
    <row r="115" spans="1:5" ht="344.25">
      <c r="A115" t="s">
        <v>57</v>
      </c>
      <c r="E115" s="39" t="s">
        <v>4264</v>
      </c>
    </row>
    <row r="116" spans="1:16" ht="12.75">
      <c r="A116" t="s">
        <v>48</v>
      </c>
      <c s="34" t="s">
        <v>155</v>
      </c>
      <c s="34" t="s">
        <v>4268</v>
      </c>
      <c s="35" t="s">
        <v>5</v>
      </c>
      <c s="6" t="s">
        <v>4269</v>
      </c>
      <c s="36" t="s">
        <v>52</v>
      </c>
      <c s="37">
        <v>2</v>
      </c>
      <c s="36">
        <v>0</v>
      </c>
      <c s="36">
        <f>ROUND(G116*H116,6)</f>
      </c>
      <c r="L116" s="38">
        <v>0</v>
      </c>
      <c s="32">
        <f>ROUND(ROUND(L116,2)*ROUND(G116,3),2)</f>
      </c>
      <c s="36" t="s">
        <v>53</v>
      </c>
      <c>
        <f>(M116*21)/100</f>
      </c>
      <c t="s">
        <v>26</v>
      </c>
    </row>
    <row r="117" spans="1:5" ht="12.75">
      <c r="A117" s="35" t="s">
        <v>54</v>
      </c>
      <c r="E117" s="39" t="s">
        <v>4270</v>
      </c>
    </row>
    <row r="118" spans="1:5" ht="38.25">
      <c r="A118" s="35" t="s">
        <v>55</v>
      </c>
      <c r="E118" s="40" t="s">
        <v>2947</v>
      </c>
    </row>
    <row r="119" spans="1:5" ht="344.25">
      <c r="A119" t="s">
        <v>57</v>
      </c>
      <c r="E119" s="39" t="s">
        <v>4264</v>
      </c>
    </row>
    <row r="120" spans="1:16" ht="12.75">
      <c r="A120" t="s">
        <v>48</v>
      </c>
      <c s="34" t="s">
        <v>159</v>
      </c>
      <c s="34" t="s">
        <v>4271</v>
      </c>
      <c s="35" t="s">
        <v>5</v>
      </c>
      <c s="6" t="s">
        <v>4272</v>
      </c>
      <c s="36" t="s">
        <v>52</v>
      </c>
      <c s="37">
        <v>1</v>
      </c>
      <c s="36">
        <v>0</v>
      </c>
      <c s="36">
        <f>ROUND(G120*H120,6)</f>
      </c>
      <c r="L120" s="38">
        <v>0</v>
      </c>
      <c s="32">
        <f>ROUND(ROUND(L120,2)*ROUND(G120,3),2)</f>
      </c>
      <c s="36" t="s">
        <v>53</v>
      </c>
      <c>
        <f>(M120*21)/100</f>
      </c>
      <c t="s">
        <v>26</v>
      </c>
    </row>
    <row r="121" spans="1:5" ht="12.75">
      <c r="A121" s="35" t="s">
        <v>54</v>
      </c>
      <c r="E121" s="39" t="s">
        <v>4273</v>
      </c>
    </row>
    <row r="122" spans="1:5" ht="38.25">
      <c r="A122" s="35" t="s">
        <v>55</v>
      </c>
      <c r="E122" s="40" t="s">
        <v>2929</v>
      </c>
    </row>
    <row r="123" spans="1:5" ht="344.25">
      <c r="A123" t="s">
        <v>57</v>
      </c>
      <c r="E123" s="39" t="s">
        <v>4264</v>
      </c>
    </row>
    <row r="124" spans="1:16" ht="12.75">
      <c r="A124" t="s">
        <v>48</v>
      </c>
      <c s="34" t="s">
        <v>162</v>
      </c>
      <c s="34" t="s">
        <v>4274</v>
      </c>
      <c s="35" t="s">
        <v>5</v>
      </c>
      <c s="6" t="s">
        <v>4275</v>
      </c>
      <c s="36" t="s">
        <v>52</v>
      </c>
      <c s="37">
        <v>1</v>
      </c>
      <c s="36">
        <v>0</v>
      </c>
      <c s="36">
        <f>ROUND(G124*H124,6)</f>
      </c>
      <c r="L124" s="38">
        <v>0</v>
      </c>
      <c s="32">
        <f>ROUND(ROUND(L124,2)*ROUND(G124,3),2)</f>
      </c>
      <c s="36" t="s">
        <v>53</v>
      </c>
      <c>
        <f>(M124*21)/100</f>
      </c>
      <c t="s">
        <v>26</v>
      </c>
    </row>
    <row r="125" spans="1:5" ht="12.75">
      <c r="A125" s="35" t="s">
        <v>54</v>
      </c>
      <c r="E125" s="39" t="s">
        <v>4276</v>
      </c>
    </row>
    <row r="126" spans="1:5" ht="38.25">
      <c r="A126" s="35" t="s">
        <v>55</v>
      </c>
      <c r="E126" s="40" t="s">
        <v>2929</v>
      </c>
    </row>
    <row r="127" spans="1:5" ht="344.25">
      <c r="A127" t="s">
        <v>57</v>
      </c>
      <c r="E127" s="39" t="s">
        <v>4264</v>
      </c>
    </row>
    <row r="128" spans="1:16" ht="12.75">
      <c r="A128" t="s">
        <v>48</v>
      </c>
      <c s="34" t="s">
        <v>166</v>
      </c>
      <c s="34" t="s">
        <v>4277</v>
      </c>
      <c s="35" t="s">
        <v>5</v>
      </c>
      <c s="6" t="s">
        <v>4278</v>
      </c>
      <c s="36" t="s">
        <v>52</v>
      </c>
      <c s="37">
        <v>1</v>
      </c>
      <c s="36">
        <v>0</v>
      </c>
      <c s="36">
        <f>ROUND(G128*H128,6)</f>
      </c>
      <c r="L128" s="38">
        <v>0</v>
      </c>
      <c s="32">
        <f>ROUND(ROUND(L128,2)*ROUND(G128,3),2)</f>
      </c>
      <c s="36" t="s">
        <v>53</v>
      </c>
      <c>
        <f>(M128*21)/100</f>
      </c>
      <c t="s">
        <v>26</v>
      </c>
    </row>
    <row r="129" spans="1:5" ht="12.75">
      <c r="A129" s="35" t="s">
        <v>54</v>
      </c>
      <c r="E129" s="39" t="s">
        <v>4279</v>
      </c>
    </row>
    <row r="130" spans="1:5" ht="38.25">
      <c r="A130" s="35" t="s">
        <v>55</v>
      </c>
      <c r="E130" s="40" t="s">
        <v>2929</v>
      </c>
    </row>
    <row r="131" spans="1:5" ht="344.25">
      <c r="A131" t="s">
        <v>57</v>
      </c>
      <c r="E131" s="39" t="s">
        <v>4264</v>
      </c>
    </row>
    <row r="132" spans="1:16" ht="12.75">
      <c r="A132" t="s">
        <v>48</v>
      </c>
      <c s="34" t="s">
        <v>170</v>
      </c>
      <c s="34" t="s">
        <v>4280</v>
      </c>
      <c s="35" t="s">
        <v>5</v>
      </c>
      <c s="6" t="s">
        <v>4281</v>
      </c>
      <c s="36" t="s">
        <v>1003</v>
      </c>
      <c s="37">
        <v>3</v>
      </c>
      <c s="36">
        <v>0</v>
      </c>
      <c s="36">
        <f>ROUND(G132*H132,6)</f>
      </c>
      <c r="L132" s="38">
        <v>0</v>
      </c>
      <c s="32">
        <f>ROUND(ROUND(L132,2)*ROUND(G132,3),2)</f>
      </c>
      <c s="36" t="s">
        <v>53</v>
      </c>
      <c>
        <f>(M132*21)/100</f>
      </c>
      <c t="s">
        <v>26</v>
      </c>
    </row>
    <row r="133" spans="1:5" ht="12.75">
      <c r="A133" s="35" t="s">
        <v>54</v>
      </c>
      <c r="E133" s="39" t="s">
        <v>4282</v>
      </c>
    </row>
    <row r="134" spans="1:5" ht="38.25">
      <c r="A134" s="35" t="s">
        <v>55</v>
      </c>
      <c r="E134" s="40" t="s">
        <v>4283</v>
      </c>
    </row>
    <row r="135" spans="1:5" ht="63.75">
      <c r="A135" t="s">
        <v>57</v>
      </c>
      <c r="E135" s="39" t="s">
        <v>4284</v>
      </c>
    </row>
    <row r="136" spans="1:16" ht="12.75">
      <c r="A136" t="s">
        <v>48</v>
      </c>
      <c s="34" t="s">
        <v>174</v>
      </c>
      <c s="34" t="s">
        <v>4285</v>
      </c>
      <c s="35" t="s">
        <v>5</v>
      </c>
      <c s="6" t="s">
        <v>4286</v>
      </c>
      <c s="36" t="s">
        <v>1003</v>
      </c>
      <c s="37">
        <v>2</v>
      </c>
      <c s="36">
        <v>0</v>
      </c>
      <c s="36">
        <f>ROUND(G136*H136,6)</f>
      </c>
      <c r="L136" s="38">
        <v>0</v>
      </c>
      <c s="32">
        <f>ROUND(ROUND(L136,2)*ROUND(G136,3),2)</f>
      </c>
      <c s="36" t="s">
        <v>53</v>
      </c>
      <c>
        <f>(M136*21)/100</f>
      </c>
      <c t="s">
        <v>26</v>
      </c>
    </row>
    <row r="137" spans="1:5" ht="12.75">
      <c r="A137" s="35" t="s">
        <v>54</v>
      </c>
      <c r="E137" s="39" t="s">
        <v>4287</v>
      </c>
    </row>
    <row r="138" spans="1:5" ht="38.25">
      <c r="A138" s="35" t="s">
        <v>55</v>
      </c>
      <c r="E138" s="40" t="s">
        <v>4288</v>
      </c>
    </row>
    <row r="139" spans="1:5" ht="63.75">
      <c r="A139" t="s">
        <v>57</v>
      </c>
      <c r="E139" s="39" t="s">
        <v>4284</v>
      </c>
    </row>
    <row r="140" spans="1:16" ht="25.5">
      <c r="A140" t="s">
        <v>48</v>
      </c>
      <c s="34" t="s">
        <v>177</v>
      </c>
      <c s="34" t="s">
        <v>4289</v>
      </c>
      <c s="35" t="s">
        <v>5</v>
      </c>
      <c s="6" t="s">
        <v>4290</v>
      </c>
      <c s="36" t="s">
        <v>1003</v>
      </c>
      <c s="37">
        <v>2</v>
      </c>
      <c s="36">
        <v>0</v>
      </c>
      <c s="36">
        <f>ROUND(G140*H140,6)</f>
      </c>
      <c r="L140" s="38">
        <v>0</v>
      </c>
      <c s="32">
        <f>ROUND(ROUND(L140,2)*ROUND(G140,3),2)</f>
      </c>
      <c s="36" t="s">
        <v>53</v>
      </c>
      <c>
        <f>(M140*21)/100</f>
      </c>
      <c t="s">
        <v>26</v>
      </c>
    </row>
    <row r="141" spans="1:5" ht="12.75">
      <c r="A141" s="35" t="s">
        <v>54</v>
      </c>
      <c r="E141" s="39" t="s">
        <v>4291</v>
      </c>
    </row>
    <row r="142" spans="1:5" ht="38.25">
      <c r="A142" s="35" t="s">
        <v>55</v>
      </c>
      <c r="E142" s="40" t="s">
        <v>2947</v>
      </c>
    </row>
    <row r="143" spans="1:5" ht="63.75">
      <c r="A143" t="s">
        <v>57</v>
      </c>
      <c r="E143" s="39" t="s">
        <v>4292</v>
      </c>
    </row>
    <row r="144" spans="1:16" ht="25.5">
      <c r="A144" t="s">
        <v>48</v>
      </c>
      <c s="34" t="s">
        <v>180</v>
      </c>
      <c s="34" t="s">
        <v>4293</v>
      </c>
      <c s="35" t="s">
        <v>5</v>
      </c>
      <c s="6" t="s">
        <v>4294</v>
      </c>
      <c s="36" t="s">
        <v>1003</v>
      </c>
      <c s="37">
        <v>1</v>
      </c>
      <c s="36">
        <v>0</v>
      </c>
      <c s="36">
        <f>ROUND(G144*H144,6)</f>
      </c>
      <c r="L144" s="38">
        <v>0</v>
      </c>
      <c s="32">
        <f>ROUND(ROUND(L144,2)*ROUND(G144,3),2)</f>
      </c>
      <c s="36" t="s">
        <v>53</v>
      </c>
      <c>
        <f>(M144*21)/100</f>
      </c>
      <c t="s">
        <v>26</v>
      </c>
    </row>
    <row r="145" spans="1:5" ht="12.75">
      <c r="A145" s="35" t="s">
        <v>54</v>
      </c>
      <c r="E145" s="39" t="s">
        <v>4295</v>
      </c>
    </row>
    <row r="146" spans="1:5" ht="38.25">
      <c r="A146" s="35" t="s">
        <v>55</v>
      </c>
      <c r="E146" s="40" t="s">
        <v>2929</v>
      </c>
    </row>
    <row r="147" spans="1:5" ht="63.75">
      <c r="A147" t="s">
        <v>57</v>
      </c>
      <c r="E147" s="39" t="s">
        <v>4292</v>
      </c>
    </row>
    <row r="148" spans="1:16" ht="25.5">
      <c r="A148" t="s">
        <v>48</v>
      </c>
      <c s="34" t="s">
        <v>183</v>
      </c>
      <c s="34" t="s">
        <v>4296</v>
      </c>
      <c s="35" t="s">
        <v>5</v>
      </c>
      <c s="6" t="s">
        <v>4297</v>
      </c>
      <c s="36" t="s">
        <v>1003</v>
      </c>
      <c s="37">
        <v>1</v>
      </c>
      <c s="36">
        <v>0</v>
      </c>
      <c s="36">
        <f>ROUND(G148*H148,6)</f>
      </c>
      <c r="L148" s="38">
        <v>0</v>
      </c>
      <c s="32">
        <f>ROUND(ROUND(L148,2)*ROUND(G148,3),2)</f>
      </c>
      <c s="36" t="s">
        <v>53</v>
      </c>
      <c>
        <f>(M148*21)/100</f>
      </c>
      <c t="s">
        <v>26</v>
      </c>
    </row>
    <row r="149" spans="1:5" ht="12.75">
      <c r="A149" s="35" t="s">
        <v>54</v>
      </c>
      <c r="E149" s="39" t="s">
        <v>4298</v>
      </c>
    </row>
    <row r="150" spans="1:5" ht="38.25">
      <c r="A150" s="35" t="s">
        <v>55</v>
      </c>
      <c r="E150" s="40" t="s">
        <v>2929</v>
      </c>
    </row>
    <row r="151" spans="1:5" ht="63.75">
      <c r="A151" t="s">
        <v>57</v>
      </c>
      <c r="E151" s="39" t="s">
        <v>4292</v>
      </c>
    </row>
    <row r="152" spans="1:16" ht="25.5">
      <c r="A152" t="s">
        <v>48</v>
      </c>
      <c s="34" t="s">
        <v>187</v>
      </c>
      <c s="34" t="s">
        <v>4299</v>
      </c>
      <c s="35" t="s">
        <v>5</v>
      </c>
      <c s="6" t="s">
        <v>4300</v>
      </c>
      <c s="36" t="s">
        <v>1003</v>
      </c>
      <c s="37">
        <v>3</v>
      </c>
      <c s="36">
        <v>0</v>
      </c>
      <c s="36">
        <f>ROUND(G152*H152,6)</f>
      </c>
      <c r="L152" s="38">
        <v>0</v>
      </c>
      <c s="32">
        <f>ROUND(ROUND(L152,2)*ROUND(G152,3),2)</f>
      </c>
      <c s="36" t="s">
        <v>53</v>
      </c>
      <c>
        <f>(M152*21)/100</f>
      </c>
      <c t="s">
        <v>26</v>
      </c>
    </row>
    <row r="153" spans="1:5" ht="12.75">
      <c r="A153" s="35" t="s">
        <v>54</v>
      </c>
      <c r="E153" s="39" t="s">
        <v>4301</v>
      </c>
    </row>
    <row r="154" spans="1:5" ht="38.25">
      <c r="A154" s="35" t="s">
        <v>55</v>
      </c>
      <c r="E154" s="40" t="s">
        <v>4283</v>
      </c>
    </row>
    <row r="155" spans="1:5" ht="51">
      <c r="A155" t="s">
        <v>57</v>
      </c>
      <c r="E155" s="39" t="s">
        <v>4302</v>
      </c>
    </row>
    <row r="156" spans="1:16" ht="25.5">
      <c r="A156" t="s">
        <v>48</v>
      </c>
      <c s="34" t="s">
        <v>190</v>
      </c>
      <c s="34" t="s">
        <v>4303</v>
      </c>
      <c s="35" t="s">
        <v>5</v>
      </c>
      <c s="6" t="s">
        <v>4304</v>
      </c>
      <c s="36" t="s">
        <v>1003</v>
      </c>
      <c s="37">
        <v>2</v>
      </c>
      <c s="36">
        <v>0</v>
      </c>
      <c s="36">
        <f>ROUND(G156*H156,6)</f>
      </c>
      <c r="L156" s="38">
        <v>0</v>
      </c>
      <c s="32">
        <f>ROUND(ROUND(L156,2)*ROUND(G156,3),2)</f>
      </c>
      <c s="36" t="s">
        <v>53</v>
      </c>
      <c>
        <f>(M156*21)/100</f>
      </c>
      <c t="s">
        <v>26</v>
      </c>
    </row>
    <row r="157" spans="1:5" ht="12.75">
      <c r="A157" s="35" t="s">
        <v>54</v>
      </c>
      <c r="E157" s="39" t="s">
        <v>4267</v>
      </c>
    </row>
    <row r="158" spans="1:5" ht="38.25">
      <c r="A158" s="35" t="s">
        <v>55</v>
      </c>
      <c r="E158" s="40" t="s">
        <v>4288</v>
      </c>
    </row>
    <row r="159" spans="1:5" ht="51">
      <c r="A159" t="s">
        <v>57</v>
      </c>
      <c r="E159" s="39" t="s">
        <v>4302</v>
      </c>
    </row>
    <row r="160" spans="1:16" ht="25.5">
      <c r="A160" t="s">
        <v>48</v>
      </c>
      <c s="34" t="s">
        <v>193</v>
      </c>
      <c s="34" t="s">
        <v>4305</v>
      </c>
      <c s="35" t="s">
        <v>5</v>
      </c>
      <c s="6" t="s">
        <v>4306</v>
      </c>
      <c s="36" t="s">
        <v>1003</v>
      </c>
      <c s="37">
        <v>2</v>
      </c>
      <c s="36">
        <v>0</v>
      </c>
      <c s="36">
        <f>ROUND(G160*H160,6)</f>
      </c>
      <c r="L160" s="38">
        <v>0</v>
      </c>
      <c s="32">
        <f>ROUND(ROUND(L160,2)*ROUND(G160,3),2)</f>
      </c>
      <c s="36" t="s">
        <v>53</v>
      </c>
      <c>
        <f>(M160*21)/100</f>
      </c>
      <c t="s">
        <v>26</v>
      </c>
    </row>
    <row r="161" spans="1:5" ht="12.75">
      <c r="A161" s="35" t="s">
        <v>54</v>
      </c>
      <c r="E161" s="39" t="s">
        <v>4307</v>
      </c>
    </row>
    <row r="162" spans="1:5" ht="38.25">
      <c r="A162" s="35" t="s">
        <v>55</v>
      </c>
      <c r="E162" s="40" t="s">
        <v>4288</v>
      </c>
    </row>
    <row r="163" spans="1:5" ht="51">
      <c r="A163" t="s">
        <v>57</v>
      </c>
      <c r="E163" s="39" t="s">
        <v>4302</v>
      </c>
    </row>
    <row r="164" spans="1:16" ht="25.5">
      <c r="A164" t="s">
        <v>48</v>
      </c>
      <c s="34" t="s">
        <v>196</v>
      </c>
      <c s="34" t="s">
        <v>4308</v>
      </c>
      <c s="35" t="s">
        <v>5</v>
      </c>
      <c s="6" t="s">
        <v>4309</v>
      </c>
      <c s="36" t="s">
        <v>1003</v>
      </c>
      <c s="37">
        <v>3</v>
      </c>
      <c s="36">
        <v>0</v>
      </c>
      <c s="36">
        <f>ROUND(G164*H164,6)</f>
      </c>
      <c r="L164" s="38">
        <v>0</v>
      </c>
      <c s="32">
        <f>ROUND(ROUND(L164,2)*ROUND(G164,3),2)</f>
      </c>
      <c s="36" t="s">
        <v>53</v>
      </c>
      <c>
        <f>(M164*21)/100</f>
      </c>
      <c t="s">
        <v>26</v>
      </c>
    </row>
    <row r="165" spans="1:5" ht="12.75">
      <c r="A165" s="35" t="s">
        <v>54</v>
      </c>
      <c r="E165" s="39" t="s">
        <v>4310</v>
      </c>
    </row>
    <row r="166" spans="1:5" ht="38.25">
      <c r="A166" s="35" t="s">
        <v>55</v>
      </c>
      <c r="E166" s="40" t="s">
        <v>4311</v>
      </c>
    </row>
    <row r="167" spans="1:5" ht="51">
      <c r="A167" t="s">
        <v>57</v>
      </c>
      <c r="E167" s="39" t="s">
        <v>4302</v>
      </c>
    </row>
    <row r="168" spans="1:16" ht="25.5">
      <c r="A168" t="s">
        <v>48</v>
      </c>
      <c s="34" t="s">
        <v>199</v>
      </c>
      <c s="34" t="s">
        <v>4312</v>
      </c>
      <c s="35" t="s">
        <v>5</v>
      </c>
      <c s="6" t="s">
        <v>4313</v>
      </c>
      <c s="36" t="s">
        <v>1003</v>
      </c>
      <c s="37">
        <v>1</v>
      </c>
      <c s="36">
        <v>0</v>
      </c>
      <c s="36">
        <f>ROUND(G168*H168,6)</f>
      </c>
      <c r="L168" s="38">
        <v>0</v>
      </c>
      <c s="32">
        <f>ROUND(ROUND(L168,2)*ROUND(G168,3),2)</f>
      </c>
      <c s="36" t="s">
        <v>53</v>
      </c>
      <c>
        <f>(M168*21)/100</f>
      </c>
      <c t="s">
        <v>26</v>
      </c>
    </row>
    <row r="169" spans="1:5" ht="12.75">
      <c r="A169" s="35" t="s">
        <v>54</v>
      </c>
      <c r="E169" s="39" t="s">
        <v>4298</v>
      </c>
    </row>
    <row r="170" spans="1:5" ht="38.25">
      <c r="A170" s="35" t="s">
        <v>55</v>
      </c>
      <c r="E170" s="40" t="s">
        <v>4314</v>
      </c>
    </row>
    <row r="171" spans="1:5" ht="51">
      <c r="A171" t="s">
        <v>57</v>
      </c>
      <c r="E171" s="39" t="s">
        <v>4302</v>
      </c>
    </row>
    <row r="172" spans="1:16" ht="12.75">
      <c r="A172" t="s">
        <v>48</v>
      </c>
      <c s="34" t="s">
        <v>203</v>
      </c>
      <c s="34" t="s">
        <v>4315</v>
      </c>
      <c s="35" t="s">
        <v>5</v>
      </c>
      <c s="6" t="s">
        <v>4316</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4317</v>
      </c>
    </row>
    <row r="175" spans="1:5" ht="25.5">
      <c r="A175" t="s">
        <v>57</v>
      </c>
      <c r="E175" s="39" t="s">
        <v>4318</v>
      </c>
    </row>
    <row r="176" spans="1:16" ht="25.5">
      <c r="A176" t="s">
        <v>48</v>
      </c>
      <c s="34" t="s">
        <v>206</v>
      </c>
      <c s="34" t="s">
        <v>4319</v>
      </c>
      <c s="35" t="s">
        <v>5</v>
      </c>
      <c s="6" t="s">
        <v>4320</v>
      </c>
      <c s="36" t="s">
        <v>101</v>
      </c>
      <c s="37">
        <v>108</v>
      </c>
      <c s="36">
        <v>0</v>
      </c>
      <c s="36">
        <f>ROUND(G176*H176,6)</f>
      </c>
      <c r="L176" s="38">
        <v>0</v>
      </c>
      <c s="32">
        <f>ROUND(ROUND(L176,2)*ROUND(G176,3),2)</f>
      </c>
      <c s="36" t="s">
        <v>53</v>
      </c>
      <c>
        <f>(M176*21)/100</f>
      </c>
      <c t="s">
        <v>26</v>
      </c>
    </row>
    <row r="177" spans="1:5" ht="12.75">
      <c r="A177" s="35" t="s">
        <v>54</v>
      </c>
      <c r="E177" s="39" t="s">
        <v>4321</v>
      </c>
    </row>
    <row r="178" spans="1:5" ht="38.25">
      <c r="A178" s="35" t="s">
        <v>55</v>
      </c>
      <c r="E178" s="40" t="s">
        <v>4322</v>
      </c>
    </row>
    <row r="179" spans="1:5" ht="63.75">
      <c r="A179" t="s">
        <v>57</v>
      </c>
      <c r="E179" s="39" t="s">
        <v>4323</v>
      </c>
    </row>
    <row r="180" spans="1:16" ht="25.5">
      <c r="A180" t="s">
        <v>48</v>
      </c>
      <c s="34" t="s">
        <v>209</v>
      </c>
      <c s="34" t="s">
        <v>4324</v>
      </c>
      <c s="35" t="s">
        <v>5</v>
      </c>
      <c s="6" t="s">
        <v>4325</v>
      </c>
      <c s="36" t="s">
        <v>101</v>
      </c>
      <c s="37">
        <v>1200</v>
      </c>
      <c s="36">
        <v>0</v>
      </c>
      <c s="36">
        <f>ROUND(G180*H180,6)</f>
      </c>
      <c r="L180" s="38">
        <v>0</v>
      </c>
      <c s="32">
        <f>ROUND(ROUND(L180,2)*ROUND(G180,3),2)</f>
      </c>
      <c s="36" t="s">
        <v>53</v>
      </c>
      <c>
        <f>(M180*21)/100</f>
      </c>
      <c t="s">
        <v>26</v>
      </c>
    </row>
    <row r="181" spans="1:5" ht="12.75">
      <c r="A181" s="35" t="s">
        <v>54</v>
      </c>
      <c r="E181" s="39" t="s">
        <v>4326</v>
      </c>
    </row>
    <row r="182" spans="1:5" ht="38.25">
      <c r="A182" s="35" t="s">
        <v>55</v>
      </c>
      <c r="E182" s="40" t="s">
        <v>4327</v>
      </c>
    </row>
    <row r="183" spans="1:5" ht="63.75">
      <c r="A183" t="s">
        <v>57</v>
      </c>
      <c r="E183" s="39" t="s">
        <v>4323</v>
      </c>
    </row>
    <row r="184" spans="1:16" ht="25.5">
      <c r="A184" t="s">
        <v>48</v>
      </c>
      <c s="34" t="s">
        <v>213</v>
      </c>
      <c s="34" t="s">
        <v>4328</v>
      </c>
      <c s="35" t="s">
        <v>5</v>
      </c>
      <c s="6" t="s">
        <v>4329</v>
      </c>
      <c s="36" t="s">
        <v>101</v>
      </c>
      <c s="37">
        <v>216</v>
      </c>
      <c s="36">
        <v>0</v>
      </c>
      <c s="36">
        <f>ROUND(G184*H184,6)</f>
      </c>
      <c r="L184" s="38">
        <v>0</v>
      </c>
      <c s="32">
        <f>ROUND(ROUND(L184,2)*ROUND(G184,3),2)</f>
      </c>
      <c s="36" t="s">
        <v>53</v>
      </c>
      <c>
        <f>(M184*21)/100</f>
      </c>
      <c t="s">
        <v>26</v>
      </c>
    </row>
    <row r="185" spans="1:5" ht="12.75">
      <c r="A185" s="35" t="s">
        <v>54</v>
      </c>
      <c r="E185" s="39" t="s">
        <v>4330</v>
      </c>
    </row>
    <row r="186" spans="1:5" ht="38.25">
      <c r="A186" s="35" t="s">
        <v>55</v>
      </c>
      <c r="E186" s="40" t="s">
        <v>4331</v>
      </c>
    </row>
    <row r="187" spans="1:5" ht="63.75">
      <c r="A187" t="s">
        <v>57</v>
      </c>
      <c r="E187" s="39" t="s">
        <v>4323</v>
      </c>
    </row>
    <row r="188" spans="1:16" ht="12.75">
      <c r="A188" t="s">
        <v>48</v>
      </c>
      <c s="34" t="s">
        <v>217</v>
      </c>
      <c s="34" t="s">
        <v>4332</v>
      </c>
      <c s="35" t="s">
        <v>5</v>
      </c>
      <c s="6" t="s">
        <v>4333</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4334</v>
      </c>
    </row>
    <row r="191" spans="1:5" ht="89.25">
      <c r="A191" t="s">
        <v>57</v>
      </c>
      <c r="E191" s="39" t="s">
        <v>4335</v>
      </c>
    </row>
    <row r="192" spans="1:16" ht="25.5">
      <c r="A192" t="s">
        <v>48</v>
      </c>
      <c s="34" t="s">
        <v>221</v>
      </c>
      <c s="34" t="s">
        <v>4336</v>
      </c>
      <c s="35" t="s">
        <v>5</v>
      </c>
      <c s="6" t="s">
        <v>4337</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4338</v>
      </c>
    </row>
    <row r="195" spans="1:5" ht="89.25">
      <c r="A195" t="s">
        <v>57</v>
      </c>
      <c r="E195" s="39" t="s">
        <v>4335</v>
      </c>
    </row>
    <row r="196" spans="1:16" ht="12.75">
      <c r="A196" t="s">
        <v>48</v>
      </c>
      <c s="34" t="s">
        <v>224</v>
      </c>
      <c s="34" t="s">
        <v>4339</v>
      </c>
      <c s="35" t="s">
        <v>5</v>
      </c>
      <c s="6" t="s">
        <v>4340</v>
      </c>
      <c s="36" t="s">
        <v>101</v>
      </c>
      <c s="37">
        <v>113</v>
      </c>
      <c s="36">
        <v>0</v>
      </c>
      <c s="36">
        <f>ROUND(G196*H196,6)</f>
      </c>
      <c r="L196" s="38">
        <v>0</v>
      </c>
      <c s="32">
        <f>ROUND(ROUND(L196,2)*ROUND(G196,3),2)</f>
      </c>
      <c s="36" t="s">
        <v>53</v>
      </c>
      <c>
        <f>(M196*21)/100</f>
      </c>
      <c t="s">
        <v>26</v>
      </c>
    </row>
    <row r="197" spans="1:5" ht="12.75">
      <c r="A197" s="35" t="s">
        <v>54</v>
      </c>
      <c r="E197" s="39" t="s">
        <v>4341</v>
      </c>
    </row>
    <row r="198" spans="1:5" ht="38.25">
      <c r="A198" s="35" t="s">
        <v>55</v>
      </c>
      <c r="E198" s="40" t="s">
        <v>4342</v>
      </c>
    </row>
    <row r="199" spans="1:5" ht="76.5">
      <c r="A199" t="s">
        <v>57</v>
      </c>
      <c r="E199" s="39" t="s">
        <v>4343</v>
      </c>
    </row>
    <row r="200" spans="1:16" ht="12.75">
      <c r="A200" t="s">
        <v>48</v>
      </c>
      <c s="34" t="s">
        <v>228</v>
      </c>
      <c s="34" t="s">
        <v>4344</v>
      </c>
      <c s="35" t="s">
        <v>5</v>
      </c>
      <c s="6" t="s">
        <v>4345</v>
      </c>
      <c s="36" t="s">
        <v>4346</v>
      </c>
      <c s="37">
        <v>149</v>
      </c>
      <c s="36">
        <v>0</v>
      </c>
      <c s="36">
        <f>ROUND(G200*H200,6)</f>
      </c>
      <c r="L200" s="38">
        <v>0</v>
      </c>
      <c s="32">
        <f>ROUND(ROUND(L200,2)*ROUND(G200,3),2)</f>
      </c>
      <c s="36" t="s">
        <v>53</v>
      </c>
      <c>
        <f>(M200*21)/100</f>
      </c>
      <c t="s">
        <v>26</v>
      </c>
    </row>
    <row r="201" spans="1:5" ht="12.75">
      <c r="A201" s="35" t="s">
        <v>54</v>
      </c>
      <c r="E201" s="39" t="s">
        <v>4347</v>
      </c>
    </row>
    <row r="202" spans="1:5" ht="38.25">
      <c r="A202" s="35" t="s">
        <v>55</v>
      </c>
      <c r="E202" s="40" t="s">
        <v>4348</v>
      </c>
    </row>
    <row r="203" spans="1:5" ht="76.5">
      <c r="A203" t="s">
        <v>57</v>
      </c>
      <c r="E203" s="39" t="s">
        <v>4349</v>
      </c>
    </row>
    <row r="204" spans="1:16" ht="12.75">
      <c r="A204" t="s">
        <v>48</v>
      </c>
      <c s="34" t="s">
        <v>232</v>
      </c>
      <c s="34" t="s">
        <v>4350</v>
      </c>
      <c s="35" t="s">
        <v>5</v>
      </c>
      <c s="6" t="s">
        <v>4351</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4352</v>
      </c>
    </row>
    <row r="207" spans="1:5" ht="191.25">
      <c r="A207" t="s">
        <v>57</v>
      </c>
      <c r="E207" s="39" t="s">
        <v>4353</v>
      </c>
    </row>
    <row r="208" spans="1:16" ht="12.75">
      <c r="A208" t="s">
        <v>48</v>
      </c>
      <c s="34" t="s">
        <v>236</v>
      </c>
      <c s="34" t="s">
        <v>4354</v>
      </c>
      <c s="35" t="s">
        <v>5</v>
      </c>
      <c s="6" t="s">
        <v>4355</v>
      </c>
      <c s="36" t="s">
        <v>52</v>
      </c>
      <c s="37">
        <v>262</v>
      </c>
      <c s="36">
        <v>0</v>
      </c>
      <c s="36">
        <f>ROUND(G208*H208,6)</f>
      </c>
      <c r="L208" s="38">
        <v>0</v>
      </c>
      <c s="32">
        <f>ROUND(ROUND(L208,2)*ROUND(G208,3),2)</f>
      </c>
      <c s="36" t="s">
        <v>53</v>
      </c>
      <c>
        <f>(M208*21)/100</f>
      </c>
      <c t="s">
        <v>26</v>
      </c>
    </row>
    <row r="209" spans="1:5" ht="12.75">
      <c r="A209" s="35" t="s">
        <v>54</v>
      </c>
      <c r="E209" s="39" t="s">
        <v>4356</v>
      </c>
    </row>
    <row r="210" spans="1:5" ht="38.25">
      <c r="A210" s="35" t="s">
        <v>55</v>
      </c>
      <c r="E210" s="40" t="s">
        <v>4357</v>
      </c>
    </row>
    <row r="211" spans="1:5" ht="191.25">
      <c r="A211" t="s">
        <v>57</v>
      </c>
      <c r="E211" s="39" t="s">
        <v>4353</v>
      </c>
    </row>
    <row r="212" spans="1:16" ht="12.75">
      <c r="A212" t="s">
        <v>48</v>
      </c>
      <c s="34" t="s">
        <v>239</v>
      </c>
      <c s="34" t="s">
        <v>4358</v>
      </c>
      <c s="35" t="s">
        <v>5</v>
      </c>
      <c s="6" t="s">
        <v>4359</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4360</v>
      </c>
    </row>
    <row r="215" spans="1:5" ht="76.5">
      <c r="A215" t="s">
        <v>57</v>
      </c>
      <c r="E215" s="39" t="s">
        <v>4361</v>
      </c>
    </row>
    <row r="216" spans="1:16" ht="12.75">
      <c r="A216" t="s">
        <v>48</v>
      </c>
      <c s="34" t="s">
        <v>242</v>
      </c>
      <c s="34" t="s">
        <v>4362</v>
      </c>
      <c s="35" t="s">
        <v>5</v>
      </c>
      <c s="6" t="s">
        <v>4363</v>
      </c>
      <c s="36" t="s">
        <v>52</v>
      </c>
      <c s="37">
        <v>5</v>
      </c>
      <c s="36">
        <v>0</v>
      </c>
      <c s="36">
        <f>ROUND(G216*H216,6)</f>
      </c>
      <c r="L216" s="38">
        <v>0</v>
      </c>
      <c s="32">
        <f>ROUND(ROUND(L216,2)*ROUND(G216,3),2)</f>
      </c>
      <c s="36" t="s">
        <v>53</v>
      </c>
      <c>
        <f>(M216*21)/100</f>
      </c>
      <c t="s">
        <v>26</v>
      </c>
    </row>
    <row r="217" spans="1:5" ht="12.75">
      <c r="A217" s="35" t="s">
        <v>54</v>
      </c>
      <c r="E217" s="39" t="s">
        <v>4364</v>
      </c>
    </row>
    <row r="218" spans="1:5" ht="38.25">
      <c r="A218" s="35" t="s">
        <v>55</v>
      </c>
      <c r="E218" s="40" t="s">
        <v>4365</v>
      </c>
    </row>
    <row r="219" spans="1:5" ht="76.5">
      <c r="A219" t="s">
        <v>57</v>
      </c>
      <c r="E219" s="39" t="s">
        <v>4366</v>
      </c>
    </row>
    <row r="220" spans="1:16" ht="25.5">
      <c r="A220" t="s">
        <v>48</v>
      </c>
      <c s="34" t="s">
        <v>246</v>
      </c>
      <c s="34" t="s">
        <v>4367</v>
      </c>
      <c s="35" t="s">
        <v>5</v>
      </c>
      <c s="6" t="s">
        <v>4368</v>
      </c>
      <c s="36" t="s">
        <v>101</v>
      </c>
      <c s="37">
        <v>576</v>
      </c>
      <c s="36">
        <v>0</v>
      </c>
      <c s="36">
        <f>ROUND(G220*H220,6)</f>
      </c>
      <c r="L220" s="38">
        <v>0</v>
      </c>
      <c s="32">
        <f>ROUND(ROUND(L220,2)*ROUND(G220,3),2)</f>
      </c>
      <c s="36" t="s">
        <v>53</v>
      </c>
      <c>
        <f>(M220*21)/100</f>
      </c>
      <c t="s">
        <v>26</v>
      </c>
    </row>
    <row r="221" spans="1:5" ht="12.75">
      <c r="A221" s="35" t="s">
        <v>54</v>
      </c>
      <c r="E221" s="39" t="s">
        <v>4369</v>
      </c>
    </row>
    <row r="222" spans="1:5" ht="38.25">
      <c r="A222" s="35" t="s">
        <v>55</v>
      </c>
      <c r="E222" s="40" t="s">
        <v>4370</v>
      </c>
    </row>
    <row r="223" spans="1:5" ht="102">
      <c r="A223" t="s">
        <v>57</v>
      </c>
      <c r="E223" s="39" t="s">
        <v>4371</v>
      </c>
    </row>
    <row r="224" spans="1:16" ht="12.75">
      <c r="A224" t="s">
        <v>48</v>
      </c>
      <c s="34" t="s">
        <v>251</v>
      </c>
      <c s="34" t="s">
        <v>4372</v>
      </c>
      <c s="35" t="s">
        <v>5</v>
      </c>
      <c s="6" t="s">
        <v>4373</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4374</v>
      </c>
    </row>
    <row r="227" spans="1:5" ht="38.25">
      <c r="A227" t="s">
        <v>57</v>
      </c>
      <c r="E227" s="39" t="s">
        <v>4227</v>
      </c>
    </row>
    <row r="228" spans="1:16" ht="25.5">
      <c r="A228" t="s">
        <v>48</v>
      </c>
      <c s="34" t="s">
        <v>255</v>
      </c>
      <c s="34" t="s">
        <v>4375</v>
      </c>
      <c s="35" t="s">
        <v>5</v>
      </c>
      <c s="6" t="s">
        <v>4376</v>
      </c>
      <c s="36" t="s">
        <v>65</v>
      </c>
      <c s="37">
        <v>870.81</v>
      </c>
      <c s="36">
        <v>0</v>
      </c>
      <c s="36">
        <f>ROUND(G228*H228,6)</f>
      </c>
      <c r="L228" s="38">
        <v>0</v>
      </c>
      <c s="32">
        <f>ROUND(ROUND(L228,2)*ROUND(G228,3),2)</f>
      </c>
      <c s="36" t="s">
        <v>53</v>
      </c>
      <c>
        <f>(M228*21)/100</f>
      </c>
      <c t="s">
        <v>26</v>
      </c>
    </row>
    <row r="229" spans="1:5" ht="25.5">
      <c r="A229" s="35" t="s">
        <v>54</v>
      </c>
      <c r="E229" s="39" t="s">
        <v>4377</v>
      </c>
    </row>
    <row r="230" spans="1:5" ht="38.25">
      <c r="A230" s="35" t="s">
        <v>55</v>
      </c>
      <c r="E230" s="40" t="s">
        <v>4378</v>
      </c>
    </row>
    <row r="231" spans="1:5" ht="114.75">
      <c r="A231" t="s">
        <v>57</v>
      </c>
      <c r="E231" s="39" t="s">
        <v>4379</v>
      </c>
    </row>
    <row r="232" spans="1:16" ht="12.75">
      <c r="A232" t="s">
        <v>48</v>
      </c>
      <c s="34" t="s">
        <v>259</v>
      </c>
      <c s="34" t="s">
        <v>4380</v>
      </c>
      <c s="35" t="s">
        <v>5</v>
      </c>
      <c s="6" t="s">
        <v>4381</v>
      </c>
      <c s="36" t="s">
        <v>52</v>
      </c>
      <c s="37">
        <v>18</v>
      </c>
      <c s="36">
        <v>0</v>
      </c>
      <c s="36">
        <f>ROUND(G232*H232,6)</f>
      </c>
      <c r="L232" s="38">
        <v>0</v>
      </c>
      <c s="32">
        <f>ROUND(ROUND(L232,2)*ROUND(G232,3),2)</f>
      </c>
      <c s="36" t="s">
        <v>53</v>
      </c>
      <c>
        <f>(M232*21)/100</f>
      </c>
      <c t="s">
        <v>26</v>
      </c>
    </row>
    <row r="233" spans="1:5" ht="25.5">
      <c r="A233" s="35" t="s">
        <v>54</v>
      </c>
      <c r="E233" s="39" t="s">
        <v>4382</v>
      </c>
    </row>
    <row r="234" spans="1:5" ht="38.25">
      <c r="A234" s="35" t="s">
        <v>55</v>
      </c>
      <c r="E234" s="40" t="s">
        <v>4383</v>
      </c>
    </row>
    <row r="235" spans="1:5" ht="191.25">
      <c r="A235" t="s">
        <v>57</v>
      </c>
      <c r="E235" s="39" t="s">
        <v>4353</v>
      </c>
    </row>
    <row r="236" spans="1:16" ht="12.75">
      <c r="A236" t="s">
        <v>48</v>
      </c>
      <c s="34" t="s">
        <v>263</v>
      </c>
      <c s="34" t="s">
        <v>4384</v>
      </c>
      <c s="35" t="s">
        <v>5</v>
      </c>
      <c s="6" t="s">
        <v>4385</v>
      </c>
      <c s="36" t="s">
        <v>52</v>
      </c>
      <c s="37">
        <v>60</v>
      </c>
      <c s="36">
        <v>0</v>
      </c>
      <c s="36">
        <f>ROUND(G236*H236,6)</f>
      </c>
      <c r="L236" s="38">
        <v>0</v>
      </c>
      <c s="32">
        <f>ROUND(ROUND(L236,2)*ROUND(G236,3),2)</f>
      </c>
      <c s="36" t="s">
        <v>53</v>
      </c>
      <c>
        <f>(M236*21)/100</f>
      </c>
      <c t="s">
        <v>26</v>
      </c>
    </row>
    <row r="237" spans="1:5" ht="12.75">
      <c r="A237" s="35" t="s">
        <v>54</v>
      </c>
      <c r="E237" s="39" t="s">
        <v>4386</v>
      </c>
    </row>
    <row r="238" spans="1:5" ht="38.25">
      <c r="A238" s="35" t="s">
        <v>55</v>
      </c>
      <c r="E238" s="40" t="s">
        <v>4387</v>
      </c>
    </row>
    <row r="239" spans="1:5" ht="76.5">
      <c r="A239" t="s">
        <v>57</v>
      </c>
      <c r="E239" s="39" t="s">
        <v>4388</v>
      </c>
    </row>
    <row r="240" spans="1:16" ht="25.5">
      <c r="A240" t="s">
        <v>48</v>
      </c>
      <c s="34" t="s">
        <v>267</v>
      </c>
      <c s="34" t="s">
        <v>4389</v>
      </c>
      <c s="35" t="s">
        <v>5</v>
      </c>
      <c s="6" t="s">
        <v>4390</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4391</v>
      </c>
    </row>
    <row r="243" spans="1:5" ht="102">
      <c r="A243" t="s">
        <v>57</v>
      </c>
      <c r="E243" s="39" t="s">
        <v>4371</v>
      </c>
    </row>
    <row r="244" spans="1:16" ht="12.75">
      <c r="A244" t="s">
        <v>48</v>
      </c>
      <c s="34" t="s">
        <v>271</v>
      </c>
      <c s="34" t="s">
        <v>4392</v>
      </c>
      <c s="35" t="s">
        <v>5</v>
      </c>
      <c s="6" t="s">
        <v>4393</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4394</v>
      </c>
    </row>
    <row r="247" spans="1:5" ht="102">
      <c r="A247" t="s">
        <v>57</v>
      </c>
      <c r="E247" s="39" t="s">
        <v>4395</v>
      </c>
    </row>
    <row r="248" spans="1:13" ht="12.75">
      <c r="A248" t="s">
        <v>45</v>
      </c>
      <c r="C248" s="31" t="s">
        <v>86</v>
      </c>
      <c r="E248" s="33" t="s">
        <v>2930</v>
      </c>
      <c r="J248" s="32">
        <f>0</f>
      </c>
      <c s="32">
        <f>0</f>
      </c>
      <c s="32">
        <f>0+L249+L253+L257+L261+L265+L269+L273+L277+L281+L285+L289+L293+L297+L301+L305+L309+L313+L317+L321+L325+L329+L333</f>
      </c>
      <c s="32">
        <f>0+M249+M253+M257+M261+M265+M269+M273+M277+M281+M285+M289+M293+M297+M301+M305+M309+M313+M317+M321+M325+M329+M333</f>
      </c>
    </row>
    <row r="249" spans="1:16" ht="12.75">
      <c r="A249" t="s">
        <v>48</v>
      </c>
      <c s="34" t="s">
        <v>275</v>
      </c>
      <c s="34" t="s">
        <v>4396</v>
      </c>
      <c s="35" t="s">
        <v>5</v>
      </c>
      <c s="6" t="s">
        <v>4397</v>
      </c>
      <c s="36" t="s">
        <v>101</v>
      </c>
      <c s="37">
        <v>10.8</v>
      </c>
      <c s="36">
        <v>0</v>
      </c>
      <c s="36">
        <f>ROUND(G249*H249,6)</f>
      </c>
      <c r="L249" s="38">
        <v>0</v>
      </c>
      <c s="32">
        <f>ROUND(ROUND(L249,2)*ROUND(G249,3),2)</f>
      </c>
      <c s="36" t="s">
        <v>53</v>
      </c>
      <c>
        <f>(M249*21)/100</f>
      </c>
      <c t="s">
        <v>26</v>
      </c>
    </row>
    <row r="250" spans="1:5" ht="12.75">
      <c r="A250" s="35" t="s">
        <v>54</v>
      </c>
      <c r="E250" s="39" t="s">
        <v>4398</v>
      </c>
    </row>
    <row r="251" spans="1:5" ht="38.25">
      <c r="A251" s="35" t="s">
        <v>55</v>
      </c>
      <c r="E251" s="40" t="s">
        <v>4399</v>
      </c>
    </row>
    <row r="252" spans="1:5" ht="89.25">
      <c r="A252" t="s">
        <v>57</v>
      </c>
      <c r="E252" s="39" t="s">
        <v>4400</v>
      </c>
    </row>
    <row r="253" spans="1:16" ht="12.75">
      <c r="A253" t="s">
        <v>48</v>
      </c>
      <c s="34" t="s">
        <v>278</v>
      </c>
      <c s="34" t="s">
        <v>4401</v>
      </c>
      <c s="35" t="s">
        <v>5</v>
      </c>
      <c s="6" t="s">
        <v>4402</v>
      </c>
      <c s="36" t="s">
        <v>52</v>
      </c>
      <c s="37">
        <v>11</v>
      </c>
      <c s="36">
        <v>0</v>
      </c>
      <c s="36">
        <f>ROUND(G253*H253,6)</f>
      </c>
      <c r="L253" s="38">
        <v>0</v>
      </c>
      <c s="32">
        <f>ROUND(ROUND(L253,2)*ROUND(G253,3),2)</f>
      </c>
      <c s="36" t="s">
        <v>53</v>
      </c>
      <c>
        <f>(M253*21)/100</f>
      </c>
      <c t="s">
        <v>26</v>
      </c>
    </row>
    <row r="254" spans="1:5" ht="12.75">
      <c r="A254" s="35" t="s">
        <v>54</v>
      </c>
      <c r="E254" s="39" t="s">
        <v>5</v>
      </c>
    </row>
    <row r="255" spans="1:5" ht="38.25">
      <c r="A255" s="35" t="s">
        <v>55</v>
      </c>
      <c r="E255" s="40" t="s">
        <v>4403</v>
      </c>
    </row>
    <row r="256" spans="1:5" ht="38.25">
      <c r="A256" t="s">
        <v>57</v>
      </c>
      <c r="E256" s="39" t="s">
        <v>4404</v>
      </c>
    </row>
    <row r="257" spans="1:16" ht="12.75">
      <c r="A257" t="s">
        <v>48</v>
      </c>
      <c s="34" t="s">
        <v>281</v>
      </c>
      <c s="34" t="s">
        <v>4405</v>
      </c>
      <c s="35" t="s">
        <v>5</v>
      </c>
      <c s="6" t="s">
        <v>4406</v>
      </c>
      <c s="36" t="s">
        <v>52</v>
      </c>
      <c s="37">
        <v>12</v>
      </c>
      <c s="36">
        <v>0</v>
      </c>
      <c s="36">
        <f>ROUND(G257*H257,6)</f>
      </c>
      <c r="L257" s="38">
        <v>0</v>
      </c>
      <c s="32">
        <f>ROUND(ROUND(L257,2)*ROUND(G257,3),2)</f>
      </c>
      <c s="36" t="s">
        <v>53</v>
      </c>
      <c>
        <f>(M257*21)/100</f>
      </c>
      <c t="s">
        <v>26</v>
      </c>
    </row>
    <row r="258" spans="1:5" ht="12.75">
      <c r="A258" s="35" t="s">
        <v>54</v>
      </c>
      <c r="E258" s="39" t="s">
        <v>5</v>
      </c>
    </row>
    <row r="259" spans="1:5" ht="38.25">
      <c r="A259" s="35" t="s">
        <v>55</v>
      </c>
      <c r="E259" s="40" t="s">
        <v>4407</v>
      </c>
    </row>
    <row r="260" spans="1:5" ht="89.25">
      <c r="A260" t="s">
        <v>57</v>
      </c>
      <c r="E260" s="39" t="s">
        <v>4408</v>
      </c>
    </row>
    <row r="261" spans="1:16" ht="12.75">
      <c r="A261" t="s">
        <v>48</v>
      </c>
      <c s="34" t="s">
        <v>284</v>
      </c>
      <c s="34" t="s">
        <v>4409</v>
      </c>
      <c s="35" t="s">
        <v>5</v>
      </c>
      <c s="6" t="s">
        <v>4410</v>
      </c>
      <c s="36" t="s">
        <v>52</v>
      </c>
      <c s="37">
        <v>8</v>
      </c>
      <c s="36">
        <v>0</v>
      </c>
      <c s="36">
        <f>ROUND(G261*H261,6)</f>
      </c>
      <c r="L261" s="38">
        <v>0</v>
      </c>
      <c s="32">
        <f>ROUND(ROUND(L261,2)*ROUND(G261,3),2)</f>
      </c>
      <c s="36" t="s">
        <v>53</v>
      </c>
      <c>
        <f>(M261*21)/100</f>
      </c>
      <c t="s">
        <v>26</v>
      </c>
    </row>
    <row r="262" spans="1:5" ht="12.75">
      <c r="A262" s="35" t="s">
        <v>54</v>
      </c>
      <c r="E262" s="39" t="s">
        <v>5</v>
      </c>
    </row>
    <row r="263" spans="1:5" ht="38.25">
      <c r="A263" s="35" t="s">
        <v>55</v>
      </c>
      <c r="E263" s="40" t="s">
        <v>2939</v>
      </c>
    </row>
    <row r="264" spans="1:5" ht="76.5">
      <c r="A264" t="s">
        <v>57</v>
      </c>
      <c r="E264" s="39" t="s">
        <v>4411</v>
      </c>
    </row>
    <row r="265" spans="1:16" ht="12.75">
      <c r="A265" t="s">
        <v>48</v>
      </c>
      <c s="34" t="s">
        <v>287</v>
      </c>
      <c s="34" t="s">
        <v>4412</v>
      </c>
      <c s="35" t="s">
        <v>5</v>
      </c>
      <c s="6" t="s">
        <v>4413</v>
      </c>
      <c s="36" t="s">
        <v>65</v>
      </c>
      <c s="37">
        <v>3598.2</v>
      </c>
      <c s="36">
        <v>0</v>
      </c>
      <c s="36">
        <f>ROUND(G265*H265,6)</f>
      </c>
      <c r="L265" s="38">
        <v>0</v>
      </c>
      <c s="32">
        <f>ROUND(ROUND(L265,2)*ROUND(G265,3),2)</f>
      </c>
      <c s="36" t="s">
        <v>53</v>
      </c>
      <c>
        <f>(M265*21)/100</f>
      </c>
      <c t="s">
        <v>26</v>
      </c>
    </row>
    <row r="266" spans="1:5" ht="25.5">
      <c r="A266" s="35" t="s">
        <v>54</v>
      </c>
      <c r="E266" s="39" t="s">
        <v>4414</v>
      </c>
    </row>
    <row r="267" spans="1:5" ht="38.25">
      <c r="A267" s="35" t="s">
        <v>55</v>
      </c>
      <c r="E267" s="40" t="s">
        <v>4415</v>
      </c>
    </row>
    <row r="268" spans="1:5" ht="89.25">
      <c r="A268" t="s">
        <v>57</v>
      </c>
      <c r="E268" s="39" t="s">
        <v>4416</v>
      </c>
    </row>
    <row r="269" spans="1:16" ht="25.5">
      <c r="A269" t="s">
        <v>48</v>
      </c>
      <c s="34" t="s">
        <v>291</v>
      </c>
      <c s="34" t="s">
        <v>4417</v>
      </c>
      <c s="35" t="s">
        <v>5</v>
      </c>
      <c s="6" t="s">
        <v>4418</v>
      </c>
      <c s="36" t="s">
        <v>129</v>
      </c>
      <c s="37">
        <v>10126.95</v>
      </c>
      <c s="36">
        <v>0</v>
      </c>
      <c s="36">
        <f>ROUND(G269*H269,6)</f>
      </c>
      <c r="L269" s="38">
        <v>0</v>
      </c>
      <c s="32">
        <f>ROUND(ROUND(L269,2)*ROUND(G269,3),2)</f>
      </c>
      <c s="36" t="s">
        <v>53</v>
      </c>
      <c>
        <f>(M269*21)/100</f>
      </c>
      <c t="s">
        <v>26</v>
      </c>
    </row>
    <row r="270" spans="1:5" ht="25.5">
      <c r="A270" s="35" t="s">
        <v>54</v>
      </c>
      <c r="E270" s="39" t="s">
        <v>4419</v>
      </c>
    </row>
    <row r="271" spans="1:5" ht="38.25">
      <c r="A271" s="35" t="s">
        <v>55</v>
      </c>
      <c r="E271" s="40" t="s">
        <v>4420</v>
      </c>
    </row>
    <row r="272" spans="1:5" ht="76.5">
      <c r="A272" t="s">
        <v>57</v>
      </c>
      <c r="E272" s="39" t="s">
        <v>130</v>
      </c>
    </row>
    <row r="273" spans="1:16" ht="25.5">
      <c r="A273" t="s">
        <v>48</v>
      </c>
      <c s="34" t="s">
        <v>294</v>
      </c>
      <c s="34" t="s">
        <v>4421</v>
      </c>
      <c s="35" t="s">
        <v>5</v>
      </c>
      <c s="6" t="s">
        <v>4422</v>
      </c>
      <c s="36" t="s">
        <v>129</v>
      </c>
      <c s="37">
        <v>1771.25</v>
      </c>
      <c s="36">
        <v>0</v>
      </c>
      <c s="36">
        <f>ROUND(G273*H273,6)</f>
      </c>
      <c r="L273" s="38">
        <v>0</v>
      </c>
      <c s="32">
        <f>ROUND(ROUND(L273,2)*ROUND(G273,3),2)</f>
      </c>
      <c s="36" t="s">
        <v>53</v>
      </c>
      <c>
        <f>(M273*21)/100</f>
      </c>
      <c t="s">
        <v>26</v>
      </c>
    </row>
    <row r="274" spans="1:5" ht="12.75">
      <c r="A274" s="35" t="s">
        <v>54</v>
      </c>
      <c r="E274" s="39" t="s">
        <v>4423</v>
      </c>
    </row>
    <row r="275" spans="1:5" ht="38.25">
      <c r="A275" s="35" t="s">
        <v>55</v>
      </c>
      <c r="E275" s="40" t="s">
        <v>4424</v>
      </c>
    </row>
    <row r="276" spans="1:5" ht="76.5">
      <c r="A276" t="s">
        <v>57</v>
      </c>
      <c r="E276" s="39" t="s">
        <v>130</v>
      </c>
    </row>
    <row r="277" spans="1:16" ht="25.5">
      <c r="A277" t="s">
        <v>48</v>
      </c>
      <c s="34" t="s">
        <v>298</v>
      </c>
      <c s="34" t="s">
        <v>4425</v>
      </c>
      <c s="35" t="s">
        <v>5</v>
      </c>
      <c s="6" t="s">
        <v>4426</v>
      </c>
      <c s="36" t="s">
        <v>101</v>
      </c>
      <c s="37">
        <v>478</v>
      </c>
      <c s="36">
        <v>0</v>
      </c>
      <c s="36">
        <f>ROUND(G277*H277,6)</f>
      </c>
      <c r="L277" s="38">
        <v>0</v>
      </c>
      <c s="32">
        <f>ROUND(ROUND(L277,2)*ROUND(G277,3),2)</f>
      </c>
      <c s="36" t="s">
        <v>53</v>
      </c>
      <c>
        <f>(M277*21)/100</f>
      </c>
      <c t="s">
        <v>26</v>
      </c>
    </row>
    <row r="278" spans="1:5" ht="12.75">
      <c r="A278" s="35" t="s">
        <v>54</v>
      </c>
      <c r="E278" s="39" t="s">
        <v>5</v>
      </c>
    </row>
    <row r="279" spans="1:5" ht="38.25">
      <c r="A279" s="35" t="s">
        <v>55</v>
      </c>
      <c r="E279" s="40" t="s">
        <v>4427</v>
      </c>
    </row>
    <row r="280" spans="1:5" ht="127.5">
      <c r="A280" t="s">
        <v>57</v>
      </c>
      <c r="E280" s="39" t="s">
        <v>4428</v>
      </c>
    </row>
    <row r="281" spans="1:16" ht="25.5">
      <c r="A281" t="s">
        <v>48</v>
      </c>
      <c s="34" t="s">
        <v>523</v>
      </c>
      <c s="34" t="s">
        <v>4429</v>
      </c>
      <c s="35" t="s">
        <v>5</v>
      </c>
      <c s="6" t="s">
        <v>4430</v>
      </c>
      <c s="36" t="s">
        <v>3990</v>
      </c>
      <c s="37">
        <v>5773.6</v>
      </c>
      <c s="36">
        <v>0</v>
      </c>
      <c s="36">
        <f>ROUND(G281*H281,6)</f>
      </c>
      <c r="L281" s="38">
        <v>0</v>
      </c>
      <c s="32">
        <f>ROUND(ROUND(L281,2)*ROUND(G281,3),2)</f>
      </c>
      <c s="36" t="s">
        <v>53</v>
      </c>
      <c>
        <f>(M281*21)/100</f>
      </c>
      <c t="s">
        <v>26</v>
      </c>
    </row>
    <row r="282" spans="1:5" ht="38.25">
      <c r="A282" s="35" t="s">
        <v>54</v>
      </c>
      <c r="E282" s="39" t="s">
        <v>4431</v>
      </c>
    </row>
    <row r="283" spans="1:5" ht="63.75">
      <c r="A283" s="35" t="s">
        <v>55</v>
      </c>
      <c r="E283" s="40" t="s">
        <v>4432</v>
      </c>
    </row>
    <row r="284" spans="1:5" ht="63.75">
      <c r="A284" t="s">
        <v>57</v>
      </c>
      <c r="E284" s="39" t="s">
        <v>4433</v>
      </c>
    </row>
    <row r="285" spans="1:16" ht="25.5">
      <c r="A285" t="s">
        <v>48</v>
      </c>
      <c s="34" t="s">
        <v>527</v>
      </c>
      <c s="34" t="s">
        <v>4434</v>
      </c>
      <c s="35" t="s">
        <v>5</v>
      </c>
      <c s="6" t="s">
        <v>4435</v>
      </c>
      <c s="36" t="s">
        <v>101</v>
      </c>
      <c s="37">
        <v>683</v>
      </c>
      <c s="36">
        <v>0</v>
      </c>
      <c s="36">
        <f>ROUND(G285*H285,6)</f>
      </c>
      <c r="L285" s="38">
        <v>0</v>
      </c>
      <c s="32">
        <f>ROUND(ROUND(L285,2)*ROUND(G285,3),2)</f>
      </c>
      <c s="36" t="s">
        <v>53</v>
      </c>
      <c>
        <f>(M285*21)/100</f>
      </c>
      <c t="s">
        <v>26</v>
      </c>
    </row>
    <row r="286" spans="1:5" ht="12.75">
      <c r="A286" s="35" t="s">
        <v>54</v>
      </c>
      <c r="E286" s="39" t="s">
        <v>5</v>
      </c>
    </row>
    <row r="287" spans="1:5" ht="38.25">
      <c r="A287" s="35" t="s">
        <v>55</v>
      </c>
      <c r="E287" s="40" t="s">
        <v>4436</v>
      </c>
    </row>
    <row r="288" spans="1:5" ht="127.5">
      <c r="A288" t="s">
        <v>57</v>
      </c>
      <c r="E288" s="39" t="s">
        <v>4437</v>
      </c>
    </row>
    <row r="289" spans="1:16" ht="25.5">
      <c r="A289" t="s">
        <v>48</v>
      </c>
      <c s="34" t="s">
        <v>353</v>
      </c>
      <c s="34" t="s">
        <v>4438</v>
      </c>
      <c s="35" t="s">
        <v>5</v>
      </c>
      <c s="6" t="s">
        <v>4439</v>
      </c>
      <c s="36" t="s">
        <v>3990</v>
      </c>
      <c s="37">
        <v>2826</v>
      </c>
      <c s="36">
        <v>0</v>
      </c>
      <c s="36">
        <f>ROUND(G289*H289,6)</f>
      </c>
      <c r="L289" s="38">
        <v>0</v>
      </c>
      <c s="32">
        <f>ROUND(ROUND(L289,2)*ROUND(G289,3),2)</f>
      </c>
      <c s="36" t="s">
        <v>53</v>
      </c>
      <c>
        <f>(M289*21)/100</f>
      </c>
      <c t="s">
        <v>26</v>
      </c>
    </row>
    <row r="290" spans="1:5" ht="25.5">
      <c r="A290" s="35" t="s">
        <v>54</v>
      </c>
      <c r="E290" s="39" t="s">
        <v>4440</v>
      </c>
    </row>
    <row r="291" spans="1:5" ht="38.25">
      <c r="A291" s="35" t="s">
        <v>55</v>
      </c>
      <c r="E291" s="40" t="s">
        <v>4441</v>
      </c>
    </row>
    <row r="292" spans="1:5" ht="63.75">
      <c r="A292" t="s">
        <v>57</v>
      </c>
      <c r="E292" s="39" t="s">
        <v>4433</v>
      </c>
    </row>
    <row r="293" spans="1:16" ht="25.5">
      <c r="A293" t="s">
        <v>48</v>
      </c>
      <c s="34" t="s">
        <v>533</v>
      </c>
      <c s="34" t="s">
        <v>4442</v>
      </c>
      <c s="35" t="s">
        <v>5</v>
      </c>
      <c s="6" t="s">
        <v>4443</v>
      </c>
      <c s="36" t="s">
        <v>101</v>
      </c>
      <c s="37">
        <v>708</v>
      </c>
      <c s="36">
        <v>0</v>
      </c>
      <c s="36">
        <f>ROUND(G293*H293,6)</f>
      </c>
      <c r="L293" s="38">
        <v>0</v>
      </c>
      <c s="32">
        <f>ROUND(ROUND(L293,2)*ROUND(G293,3),2)</f>
      </c>
      <c s="36" t="s">
        <v>53</v>
      </c>
      <c>
        <f>(M293*21)/100</f>
      </c>
      <c t="s">
        <v>26</v>
      </c>
    </row>
    <row r="294" spans="1:5" ht="12.75">
      <c r="A294" s="35" t="s">
        <v>54</v>
      </c>
      <c r="E294" s="39" t="s">
        <v>5</v>
      </c>
    </row>
    <row r="295" spans="1:5" ht="38.25">
      <c r="A295" s="35" t="s">
        <v>55</v>
      </c>
      <c r="E295" s="40" t="s">
        <v>4444</v>
      </c>
    </row>
    <row r="296" spans="1:5" ht="127.5">
      <c r="A296" t="s">
        <v>57</v>
      </c>
      <c r="E296" s="39" t="s">
        <v>4437</v>
      </c>
    </row>
    <row r="297" spans="1:16" ht="25.5">
      <c r="A297" t="s">
        <v>48</v>
      </c>
      <c s="34" t="s">
        <v>537</v>
      </c>
      <c s="34" t="s">
        <v>4445</v>
      </c>
      <c s="35" t="s">
        <v>5</v>
      </c>
      <c s="6" t="s">
        <v>4446</v>
      </c>
      <c s="36" t="s">
        <v>3990</v>
      </c>
      <c s="37">
        <v>3906</v>
      </c>
      <c s="36">
        <v>0</v>
      </c>
      <c s="36">
        <f>ROUND(G297*H297,6)</f>
      </c>
      <c r="L297" s="38">
        <v>0</v>
      </c>
      <c s="32">
        <f>ROUND(ROUND(L297,2)*ROUND(G297,3),2)</f>
      </c>
      <c s="36" t="s">
        <v>53</v>
      </c>
      <c>
        <f>(M297*21)/100</f>
      </c>
      <c t="s">
        <v>26</v>
      </c>
    </row>
    <row r="298" spans="1:5" ht="12.75">
      <c r="A298" s="35" t="s">
        <v>54</v>
      </c>
      <c r="E298" s="39" t="s">
        <v>4447</v>
      </c>
    </row>
    <row r="299" spans="1:5" ht="38.25">
      <c r="A299" s="35" t="s">
        <v>55</v>
      </c>
      <c r="E299" s="40" t="s">
        <v>4448</v>
      </c>
    </row>
    <row r="300" spans="1:5" ht="63.75">
      <c r="A300" t="s">
        <v>57</v>
      </c>
      <c r="E300" s="39" t="s">
        <v>4433</v>
      </c>
    </row>
    <row r="301" spans="1:16" ht="38.25">
      <c r="A301" t="s">
        <v>48</v>
      </c>
      <c s="34" t="s">
        <v>540</v>
      </c>
      <c s="34" t="s">
        <v>4449</v>
      </c>
      <c s="35" t="s">
        <v>5</v>
      </c>
      <c s="6" t="s">
        <v>4450</v>
      </c>
      <c s="36" t="s">
        <v>101</v>
      </c>
      <c s="37">
        <v>705</v>
      </c>
      <c s="36">
        <v>0</v>
      </c>
      <c s="36">
        <f>ROUND(G301*H301,6)</f>
      </c>
      <c r="L301" s="38">
        <v>0</v>
      </c>
      <c s="32">
        <f>ROUND(ROUND(L301,2)*ROUND(G301,3),2)</f>
      </c>
      <c s="36" t="s">
        <v>53</v>
      </c>
      <c>
        <f>(M301*21)/100</f>
      </c>
      <c t="s">
        <v>26</v>
      </c>
    </row>
    <row r="302" spans="1:5" ht="12.75">
      <c r="A302" s="35" t="s">
        <v>54</v>
      </c>
      <c r="E302" s="39" t="s">
        <v>5</v>
      </c>
    </row>
    <row r="303" spans="1:5" ht="38.25">
      <c r="A303" s="35" t="s">
        <v>55</v>
      </c>
      <c r="E303" s="40" t="s">
        <v>4451</v>
      </c>
    </row>
    <row r="304" spans="1:5" ht="140.25">
      <c r="A304" t="s">
        <v>57</v>
      </c>
      <c r="E304" s="39" t="s">
        <v>4452</v>
      </c>
    </row>
    <row r="305" spans="1:16" ht="38.25">
      <c r="A305" t="s">
        <v>48</v>
      </c>
      <c s="34" t="s">
        <v>370</v>
      </c>
      <c s="34" t="s">
        <v>4453</v>
      </c>
      <c s="35" t="s">
        <v>5</v>
      </c>
      <c s="6" t="s">
        <v>4454</v>
      </c>
      <c s="36" t="s">
        <v>3990</v>
      </c>
      <c s="37">
        <v>2104.75</v>
      </c>
      <c s="36">
        <v>0</v>
      </c>
      <c s="36">
        <f>ROUND(G305*H305,6)</f>
      </c>
      <c r="L305" s="38">
        <v>0</v>
      </c>
      <c s="32">
        <f>ROUND(ROUND(L305,2)*ROUND(G305,3),2)</f>
      </c>
      <c s="36" t="s">
        <v>53</v>
      </c>
      <c>
        <f>(M305*21)/100</f>
      </c>
      <c t="s">
        <v>26</v>
      </c>
    </row>
    <row r="306" spans="1:5" ht="12.75">
      <c r="A306" s="35" t="s">
        <v>54</v>
      </c>
      <c r="E306" s="39" t="s">
        <v>4455</v>
      </c>
    </row>
    <row r="307" spans="1:5" ht="38.25">
      <c r="A307" s="35" t="s">
        <v>55</v>
      </c>
      <c r="E307" s="40" t="s">
        <v>4456</v>
      </c>
    </row>
    <row r="308" spans="1:5" ht="63.75">
      <c r="A308" t="s">
        <v>57</v>
      </c>
      <c r="E308" s="39" t="s">
        <v>4433</v>
      </c>
    </row>
    <row r="309" spans="1:16" ht="38.25">
      <c r="A309" t="s">
        <v>48</v>
      </c>
      <c s="34" t="s">
        <v>546</v>
      </c>
      <c s="34" t="s">
        <v>4457</v>
      </c>
      <c s="35" t="s">
        <v>5</v>
      </c>
      <c s="6" t="s">
        <v>4458</v>
      </c>
      <c s="36" t="s">
        <v>101</v>
      </c>
      <c s="37">
        <v>54</v>
      </c>
      <c s="36">
        <v>0</v>
      </c>
      <c s="36">
        <f>ROUND(G309*H309,6)</f>
      </c>
      <c r="L309" s="38">
        <v>0</v>
      </c>
      <c s="32">
        <f>ROUND(ROUND(L309,2)*ROUND(G309,3),2)</f>
      </c>
      <c s="36" t="s">
        <v>53</v>
      </c>
      <c>
        <f>(M309*21)/100</f>
      </c>
      <c t="s">
        <v>26</v>
      </c>
    </row>
    <row r="310" spans="1:5" ht="12.75">
      <c r="A310" s="35" t="s">
        <v>54</v>
      </c>
      <c r="E310" s="39" t="s">
        <v>4459</v>
      </c>
    </row>
    <row r="311" spans="1:5" ht="38.25">
      <c r="A311" s="35" t="s">
        <v>55</v>
      </c>
      <c r="E311" s="40" t="s">
        <v>4460</v>
      </c>
    </row>
    <row r="312" spans="1:5" ht="140.25">
      <c r="A312" t="s">
        <v>57</v>
      </c>
      <c r="E312" s="39" t="s">
        <v>4452</v>
      </c>
    </row>
    <row r="313" spans="1:16" ht="38.25">
      <c r="A313" t="s">
        <v>48</v>
      </c>
      <c s="34" t="s">
        <v>1339</v>
      </c>
      <c s="34" t="s">
        <v>4461</v>
      </c>
      <c s="35" t="s">
        <v>5</v>
      </c>
      <c s="6" t="s">
        <v>4462</v>
      </c>
      <c s="36" t="s">
        <v>3990</v>
      </c>
      <c s="37">
        <v>272.5</v>
      </c>
      <c s="36">
        <v>0</v>
      </c>
      <c s="36">
        <f>ROUND(G313*H313,6)</f>
      </c>
      <c r="L313" s="38">
        <v>0</v>
      </c>
      <c s="32">
        <f>ROUND(ROUND(L313,2)*ROUND(G313,3),2)</f>
      </c>
      <c s="36" t="s">
        <v>53</v>
      </c>
      <c>
        <f>(M313*21)/100</f>
      </c>
      <c t="s">
        <v>26</v>
      </c>
    </row>
    <row r="314" spans="1:5" ht="12.75">
      <c r="A314" s="35" t="s">
        <v>54</v>
      </c>
      <c r="E314" s="39" t="s">
        <v>4463</v>
      </c>
    </row>
    <row r="315" spans="1:5" ht="38.25">
      <c r="A315" s="35" t="s">
        <v>55</v>
      </c>
      <c r="E315" s="40" t="s">
        <v>4464</v>
      </c>
    </row>
    <row r="316" spans="1:5" ht="63.75">
      <c r="A316" t="s">
        <v>57</v>
      </c>
      <c r="E316" s="39" t="s">
        <v>4433</v>
      </c>
    </row>
    <row r="317" spans="1:16" ht="12.75">
      <c r="A317" t="s">
        <v>48</v>
      </c>
      <c s="34" t="s">
        <v>1343</v>
      </c>
      <c s="34" t="s">
        <v>4465</v>
      </c>
      <c s="35" t="s">
        <v>5</v>
      </c>
      <c s="6" t="s">
        <v>4466</v>
      </c>
      <c s="36" t="s">
        <v>52</v>
      </c>
      <c s="37">
        <v>24</v>
      </c>
      <c s="36">
        <v>0</v>
      </c>
      <c s="36">
        <f>ROUND(G317*H317,6)</f>
      </c>
      <c r="L317" s="38">
        <v>0</v>
      </c>
      <c s="32">
        <f>ROUND(ROUND(L317,2)*ROUND(G317,3),2)</f>
      </c>
      <c s="36" t="s">
        <v>53</v>
      </c>
      <c>
        <f>(M317*21)/100</f>
      </c>
      <c t="s">
        <v>26</v>
      </c>
    </row>
    <row r="318" spans="1:5" ht="12.75">
      <c r="A318" s="35" t="s">
        <v>54</v>
      </c>
      <c r="E318" s="39" t="s">
        <v>5</v>
      </c>
    </row>
    <row r="319" spans="1:5" ht="38.25">
      <c r="A319" s="35" t="s">
        <v>55</v>
      </c>
      <c r="E319" s="40" t="s">
        <v>4467</v>
      </c>
    </row>
    <row r="320" spans="1:5" ht="76.5">
      <c r="A320" t="s">
        <v>57</v>
      </c>
      <c r="E320" s="39" t="s">
        <v>4468</v>
      </c>
    </row>
    <row r="321" spans="1:16" ht="25.5">
      <c r="A321" t="s">
        <v>48</v>
      </c>
      <c s="34" t="s">
        <v>1346</v>
      </c>
      <c s="34" t="s">
        <v>4469</v>
      </c>
      <c s="35" t="s">
        <v>5</v>
      </c>
      <c s="6" t="s">
        <v>4470</v>
      </c>
      <c s="36" t="s">
        <v>3990</v>
      </c>
      <c s="37">
        <v>6.72</v>
      </c>
      <c s="36">
        <v>0</v>
      </c>
      <c s="36">
        <f>ROUND(G321*H321,6)</f>
      </c>
      <c r="L321" s="38">
        <v>0</v>
      </c>
      <c s="32">
        <f>ROUND(ROUND(L321,2)*ROUND(G321,3),2)</f>
      </c>
      <c s="36" t="s">
        <v>53</v>
      </c>
      <c>
        <f>(M321*21)/100</f>
      </c>
      <c t="s">
        <v>26</v>
      </c>
    </row>
    <row r="322" spans="1:5" ht="12.75">
      <c r="A322" s="35" t="s">
        <v>54</v>
      </c>
      <c r="E322" s="39" t="s">
        <v>5</v>
      </c>
    </row>
    <row r="323" spans="1:5" ht="38.25">
      <c r="A323" s="35" t="s">
        <v>55</v>
      </c>
      <c r="E323" s="40" t="s">
        <v>4471</v>
      </c>
    </row>
    <row r="324" spans="1:5" ht="76.5">
      <c r="A324" t="s">
        <v>57</v>
      </c>
      <c r="E324" s="39" t="s">
        <v>3992</v>
      </c>
    </row>
    <row r="325" spans="1:16" ht="12.75">
      <c r="A325" t="s">
        <v>48</v>
      </c>
      <c s="34" t="s">
        <v>1350</v>
      </c>
      <c s="34" t="s">
        <v>4472</v>
      </c>
      <c s="35" t="s">
        <v>5</v>
      </c>
      <c s="6" t="s">
        <v>4473</v>
      </c>
      <c s="36" t="s">
        <v>101</v>
      </c>
      <c s="37">
        <v>185</v>
      </c>
      <c s="36">
        <v>0</v>
      </c>
      <c s="36">
        <f>ROUND(G325*H325,6)</f>
      </c>
      <c r="L325" s="38">
        <v>0</v>
      </c>
      <c s="32">
        <f>ROUND(ROUND(L325,2)*ROUND(G325,3),2)</f>
      </c>
      <c s="36" t="s">
        <v>53</v>
      </c>
      <c>
        <f>(M325*21)/100</f>
      </c>
      <c t="s">
        <v>26</v>
      </c>
    </row>
    <row r="326" spans="1:5" ht="38.25">
      <c r="A326" s="35" t="s">
        <v>54</v>
      </c>
      <c r="E326" s="39" t="s">
        <v>4474</v>
      </c>
    </row>
    <row r="327" spans="1:5" ht="38.25">
      <c r="A327" s="35" t="s">
        <v>55</v>
      </c>
      <c r="E327" s="40" t="s">
        <v>4475</v>
      </c>
    </row>
    <row r="328" spans="1:5" ht="102">
      <c r="A328" t="s">
        <v>57</v>
      </c>
      <c r="E328" s="39" t="s">
        <v>4476</v>
      </c>
    </row>
    <row r="329" spans="1:16" ht="38.25">
      <c r="A329" t="s">
        <v>48</v>
      </c>
      <c s="34" t="s">
        <v>1353</v>
      </c>
      <c s="34" t="s">
        <v>4477</v>
      </c>
      <c s="35" t="s">
        <v>5</v>
      </c>
      <c s="6" t="s">
        <v>4478</v>
      </c>
      <c s="36" t="s">
        <v>3990</v>
      </c>
      <c s="37">
        <v>55.64</v>
      </c>
      <c s="36">
        <v>0</v>
      </c>
      <c s="36">
        <f>ROUND(G329*H329,6)</f>
      </c>
      <c r="L329" s="38">
        <v>0</v>
      </c>
      <c s="32">
        <f>ROUND(ROUND(L329,2)*ROUND(G329,3),2)</f>
      </c>
      <c s="36" t="s">
        <v>53</v>
      </c>
      <c>
        <f>(M329*21)/100</f>
      </c>
      <c t="s">
        <v>26</v>
      </c>
    </row>
    <row r="330" spans="1:5" ht="12.75">
      <c r="A330" s="35" t="s">
        <v>54</v>
      </c>
      <c r="E330" s="39" t="s">
        <v>4479</v>
      </c>
    </row>
    <row r="331" spans="1:5" ht="38.25">
      <c r="A331" s="35" t="s">
        <v>55</v>
      </c>
      <c r="E331" s="40" t="s">
        <v>4480</v>
      </c>
    </row>
    <row r="332" spans="1:5" ht="63.75">
      <c r="A332" t="s">
        <v>57</v>
      </c>
      <c r="E332" s="39" t="s">
        <v>4433</v>
      </c>
    </row>
    <row r="333" spans="1:16" ht="25.5">
      <c r="A333" t="s">
        <v>48</v>
      </c>
      <c s="34" t="s">
        <v>1356</v>
      </c>
      <c s="34" t="s">
        <v>4481</v>
      </c>
      <c s="35" t="s">
        <v>5</v>
      </c>
      <c s="6" t="s">
        <v>4482</v>
      </c>
      <c s="36" t="s">
        <v>3990</v>
      </c>
      <c s="37">
        <v>3494.125</v>
      </c>
      <c s="36">
        <v>0</v>
      </c>
      <c s="36">
        <f>ROUND(G333*H333,6)</f>
      </c>
      <c r="L333" s="38">
        <v>0</v>
      </c>
      <c s="32">
        <f>ROUND(ROUND(L333,2)*ROUND(G333,3),2)</f>
      </c>
      <c s="36" t="s">
        <v>53</v>
      </c>
      <c>
        <f>(M333*21)/100</f>
      </c>
      <c t="s">
        <v>26</v>
      </c>
    </row>
    <row r="334" spans="1:5" ht="12.75">
      <c r="A334" s="35" t="s">
        <v>54</v>
      </c>
      <c r="E334" s="39" t="s">
        <v>4483</v>
      </c>
    </row>
    <row r="335" spans="1:5" ht="63.75">
      <c r="A335" s="35" t="s">
        <v>55</v>
      </c>
      <c r="E335" s="40" t="s">
        <v>4484</v>
      </c>
    </row>
    <row r="336" spans="1:5" ht="76.5">
      <c r="A336" t="s">
        <v>57</v>
      </c>
      <c r="E336" s="39" t="s">
        <v>4485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4488</v>
      </c>
      <c r="E8" s="30" t="s">
        <v>4487</v>
      </c>
      <c r="J8" s="29">
        <f>0+J9</f>
      </c>
      <c s="29">
        <f>0+K9</f>
      </c>
      <c s="29">
        <f>0+L9</f>
      </c>
      <c s="29">
        <f>0+M9</f>
      </c>
    </row>
    <row r="9" spans="1:13" ht="12.75">
      <c r="A9" t="s">
        <v>45</v>
      </c>
      <c r="C9" s="31" t="s">
        <v>71</v>
      </c>
      <c r="E9" s="33" t="s">
        <v>3947</v>
      </c>
      <c r="J9" s="32">
        <f>0</f>
      </c>
      <c s="32">
        <f>0</f>
      </c>
      <c s="32">
        <f>0+L10+L14+L18+L22+L26+L30</f>
      </c>
      <c s="32">
        <f>0+M10+M14+M18+M22+M26+M30</f>
      </c>
    </row>
    <row r="10" spans="1:16" ht="12.75">
      <c r="A10" t="s">
        <v>48</v>
      </c>
      <c s="34" t="s">
        <v>49</v>
      </c>
      <c s="34" t="s">
        <v>4228</v>
      </c>
      <c s="35" t="s">
        <v>5</v>
      </c>
      <c s="6" t="s">
        <v>4229</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4489</v>
      </c>
    </row>
    <row r="13" spans="1:5" ht="38.25">
      <c r="A13" t="s">
        <v>57</v>
      </c>
      <c r="E13" s="39" t="s">
        <v>4227</v>
      </c>
    </row>
    <row r="14" spans="1:16" ht="25.5">
      <c r="A14" t="s">
        <v>48</v>
      </c>
      <c s="34" t="s">
        <v>26</v>
      </c>
      <c s="34" t="s">
        <v>4490</v>
      </c>
      <c s="35" t="s">
        <v>5</v>
      </c>
      <c s="6" t="s">
        <v>4491</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4492</v>
      </c>
    </row>
    <row r="17" spans="1:5" ht="63.75">
      <c r="A17" t="s">
        <v>57</v>
      </c>
      <c r="E17" s="39" t="s">
        <v>4493</v>
      </c>
    </row>
    <row r="18" spans="1:16" ht="25.5">
      <c r="A18" t="s">
        <v>48</v>
      </c>
      <c s="34" t="s">
        <v>25</v>
      </c>
      <c s="34" t="s">
        <v>4494</v>
      </c>
      <c s="35" t="s">
        <v>5</v>
      </c>
      <c s="6" t="s">
        <v>4495</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4496</v>
      </c>
    </row>
    <row r="21" spans="1:5" ht="63.75">
      <c r="A21" t="s">
        <v>57</v>
      </c>
      <c r="E21" s="39" t="s">
        <v>4493</v>
      </c>
    </row>
    <row r="22" spans="1:16" ht="25.5">
      <c r="A22" t="s">
        <v>48</v>
      </c>
      <c s="34" t="s">
        <v>67</v>
      </c>
      <c s="34" t="s">
        <v>4497</v>
      </c>
      <c s="35" t="s">
        <v>5</v>
      </c>
      <c s="6" t="s">
        <v>4498</v>
      </c>
      <c s="36" t="s">
        <v>101</v>
      </c>
      <c s="37">
        <v>108</v>
      </c>
      <c s="36">
        <v>0</v>
      </c>
      <c s="36">
        <f>ROUND(G22*H22,6)</f>
      </c>
      <c r="L22" s="38">
        <v>0</v>
      </c>
      <c s="32">
        <f>ROUND(ROUND(L22,2)*ROUND(G22,3),2)</f>
      </c>
      <c s="36" t="s">
        <v>53</v>
      </c>
      <c>
        <f>(M22*21)/100</f>
      </c>
      <c t="s">
        <v>26</v>
      </c>
    </row>
    <row r="23" spans="1:5" ht="12.75">
      <c r="A23" s="35" t="s">
        <v>54</v>
      </c>
      <c r="E23" s="39" t="s">
        <v>4499</v>
      </c>
    </row>
    <row r="24" spans="1:5" ht="38.25">
      <c r="A24" s="35" t="s">
        <v>55</v>
      </c>
      <c r="E24" s="40" t="s">
        <v>4500</v>
      </c>
    </row>
    <row r="25" spans="1:5" ht="63.75">
      <c r="A25" t="s">
        <v>57</v>
      </c>
      <c r="E25" s="39" t="s">
        <v>4493</v>
      </c>
    </row>
    <row r="26" spans="1:16" ht="25.5">
      <c r="A26" t="s">
        <v>48</v>
      </c>
      <c s="34" t="s">
        <v>71</v>
      </c>
      <c s="34" t="s">
        <v>4501</v>
      </c>
      <c s="35" t="s">
        <v>5</v>
      </c>
      <c s="6" t="s">
        <v>4502</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4394</v>
      </c>
    </row>
    <row r="29" spans="1:5" ht="63.75">
      <c r="A29" t="s">
        <v>57</v>
      </c>
      <c r="E29" s="39" t="s">
        <v>4493</v>
      </c>
    </row>
    <row r="30" spans="1:16" ht="12.75">
      <c r="A30" t="s">
        <v>48</v>
      </c>
      <c s="34" t="s">
        <v>75</v>
      </c>
      <c s="34" t="s">
        <v>4384</v>
      </c>
      <c s="35" t="s">
        <v>5</v>
      </c>
      <c s="6" t="s">
        <v>4385</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4503</v>
      </c>
    </row>
    <row r="33" spans="1:5" ht="76.5">
      <c r="A33" t="s">
        <v>57</v>
      </c>
      <c r="E33" s="39" t="s">
        <v>4366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COUNTIFS(L8:L72,"=0",A8:A72,"P")+COUNTIFS(L8:L72,"",A8:A72,"P")+SUM(Q8:Q72)</f>
      </c>
    </row>
    <row r="8" spans="1:13" ht="12.75">
      <c r="A8" t="s">
        <v>43</v>
      </c>
      <c r="C8" s="28" t="s">
        <v>4506</v>
      </c>
      <c r="E8" s="30" t="s">
        <v>4505</v>
      </c>
      <c r="J8" s="29">
        <f>0+J9+J14+J19</f>
      </c>
      <c s="29">
        <f>0+K9+K14+K19</f>
      </c>
      <c s="29">
        <f>0+L9+L14+L19</f>
      </c>
      <c s="29">
        <f>0+M9+M14+M19</f>
      </c>
    </row>
    <row r="9" spans="1:13" ht="12.75">
      <c r="A9" t="s">
        <v>45</v>
      </c>
      <c r="C9" s="31" t="s">
        <v>1685</v>
      </c>
      <c r="E9" s="33" t="s">
        <v>3757</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2929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3769</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4507</v>
      </c>
    </row>
    <row r="18" spans="1:5" ht="153">
      <c r="A18" t="s">
        <v>57</v>
      </c>
      <c r="E18" s="39" t="s">
        <v>316</v>
      </c>
    </row>
    <row r="19" spans="1:13" ht="12.75">
      <c r="A19" t="s">
        <v>45</v>
      </c>
      <c r="C19" s="31" t="s">
        <v>86</v>
      </c>
      <c r="E19" s="33" t="s">
        <v>2930</v>
      </c>
      <c r="J19" s="32">
        <f>0</f>
      </c>
      <c s="32">
        <f>0</f>
      </c>
      <c s="32">
        <f>0+L20+L24+L28+L32+L36+L40+L44+L48+L52+L56+L60+L64+L68+L72</f>
      </c>
      <c s="32">
        <f>0+M20+M24+M28+M32+M36+M40+M44+M48+M52+M56+M60+M64+M68+M72</f>
      </c>
    </row>
    <row r="20" spans="1:16" ht="12.75">
      <c r="A20" t="s">
        <v>48</v>
      </c>
      <c s="34" t="s">
        <v>25</v>
      </c>
      <c s="34" t="s">
        <v>4508</v>
      </c>
      <c s="35" t="s">
        <v>5</v>
      </c>
      <c s="6" t="s">
        <v>4509</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2926</v>
      </c>
    </row>
    <row r="23" spans="1:5" ht="38.25">
      <c r="A23" t="s">
        <v>57</v>
      </c>
      <c r="E23" s="39" t="s">
        <v>4510</v>
      </c>
    </row>
    <row r="24" spans="1:16" ht="12.75">
      <c r="A24" t="s">
        <v>48</v>
      </c>
      <c s="34" t="s">
        <v>67</v>
      </c>
      <c s="34" t="s">
        <v>4401</v>
      </c>
      <c s="35" t="s">
        <v>5</v>
      </c>
      <c s="6" t="s">
        <v>4402</v>
      </c>
      <c s="36" t="s">
        <v>52</v>
      </c>
      <c s="37">
        <v>12</v>
      </c>
      <c s="36">
        <v>0</v>
      </c>
      <c s="36">
        <f>ROUND(G24*H24,6)</f>
      </c>
      <c r="L24" s="38">
        <v>0</v>
      </c>
      <c s="32">
        <f>ROUND(ROUND(L24,2)*ROUND(G24,3),2)</f>
      </c>
      <c s="36" t="s">
        <v>53</v>
      </c>
      <c>
        <f>(M24*21)/100</f>
      </c>
      <c t="s">
        <v>26</v>
      </c>
    </row>
    <row r="25" spans="1:5" ht="12.75">
      <c r="A25" s="35" t="s">
        <v>54</v>
      </c>
      <c r="E25" s="39" t="s">
        <v>4511</v>
      </c>
    </row>
    <row r="26" spans="1:5" ht="38.25">
      <c r="A26" s="35" t="s">
        <v>55</v>
      </c>
      <c r="E26" s="40" t="s">
        <v>4512</v>
      </c>
    </row>
    <row r="27" spans="1:5" ht="38.25">
      <c r="A27" t="s">
        <v>57</v>
      </c>
      <c r="E27" s="39" t="s">
        <v>4404</v>
      </c>
    </row>
    <row r="28" spans="1:16" ht="12.75">
      <c r="A28" t="s">
        <v>48</v>
      </c>
      <c s="34" t="s">
        <v>71</v>
      </c>
      <c s="34" t="s">
        <v>4513</v>
      </c>
      <c s="35" t="s">
        <v>5</v>
      </c>
      <c s="6" t="s">
        <v>4514</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4515</v>
      </c>
    </row>
    <row r="31" spans="1:5" ht="89.25">
      <c r="A31" t="s">
        <v>57</v>
      </c>
      <c r="E31" s="39" t="s">
        <v>2935</v>
      </c>
    </row>
    <row r="32" spans="1:16" ht="12.75">
      <c r="A32" t="s">
        <v>48</v>
      </c>
      <c s="34" t="s">
        <v>75</v>
      </c>
      <c s="34" t="s">
        <v>4516</v>
      </c>
      <c s="35" t="s">
        <v>5</v>
      </c>
      <c s="6" t="s">
        <v>4517</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2929</v>
      </c>
    </row>
    <row r="35" spans="1:5" ht="89.25">
      <c r="A35" t="s">
        <v>57</v>
      </c>
      <c r="E35" s="39" t="s">
        <v>2935</v>
      </c>
    </row>
    <row r="36" spans="1:16" ht="12.75">
      <c r="A36" t="s">
        <v>48</v>
      </c>
      <c s="34" t="s">
        <v>46</v>
      </c>
      <c s="34" t="s">
        <v>4518</v>
      </c>
      <c s="35" t="s">
        <v>5</v>
      </c>
      <c s="6" t="s">
        <v>4519</v>
      </c>
      <c s="36" t="s">
        <v>52</v>
      </c>
      <c s="37">
        <v>2</v>
      </c>
      <c s="36">
        <v>0</v>
      </c>
      <c s="36">
        <f>ROUND(G36*H36,6)</f>
      </c>
      <c r="L36" s="38">
        <v>0</v>
      </c>
      <c s="32">
        <f>ROUND(ROUND(L36,2)*ROUND(G36,3),2)</f>
      </c>
      <c s="36" t="s">
        <v>53</v>
      </c>
      <c>
        <f>(M36*21)/100</f>
      </c>
      <c t="s">
        <v>26</v>
      </c>
    </row>
    <row r="37" spans="1:5" ht="12.75">
      <c r="A37" s="35" t="s">
        <v>54</v>
      </c>
      <c r="E37" s="39" t="s">
        <v>4520</v>
      </c>
    </row>
    <row r="38" spans="1:5" ht="38.25">
      <c r="A38" s="35" t="s">
        <v>55</v>
      </c>
      <c r="E38" s="40" t="s">
        <v>2947</v>
      </c>
    </row>
    <row r="39" spans="1:5" ht="89.25">
      <c r="A39" t="s">
        <v>57</v>
      </c>
      <c r="E39" s="39" t="s">
        <v>2935</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4521</v>
      </c>
    </row>
    <row r="43" spans="1:5" ht="51">
      <c r="A43" t="s">
        <v>57</v>
      </c>
      <c r="E43" s="39" t="s">
        <v>2953</v>
      </c>
    </row>
    <row r="44" spans="1:16" ht="12.75">
      <c r="A44" t="s">
        <v>48</v>
      </c>
      <c s="34" t="s">
        <v>86</v>
      </c>
      <c s="34" t="s">
        <v>4405</v>
      </c>
      <c s="35" t="s">
        <v>5</v>
      </c>
      <c s="6" t="s">
        <v>4406</v>
      </c>
      <c s="36" t="s">
        <v>52</v>
      </c>
      <c s="37">
        <v>12</v>
      </c>
      <c s="36">
        <v>0</v>
      </c>
      <c s="36">
        <f>ROUND(G44*H44,6)</f>
      </c>
      <c r="L44" s="38">
        <v>0</v>
      </c>
      <c s="32">
        <f>ROUND(ROUND(L44,2)*ROUND(G44,3),2)</f>
      </c>
      <c s="36" t="s">
        <v>53</v>
      </c>
      <c>
        <f>(M44*21)/100</f>
      </c>
      <c t="s">
        <v>26</v>
      </c>
    </row>
    <row r="45" spans="1:5" ht="12.75">
      <c r="A45" s="35" t="s">
        <v>54</v>
      </c>
      <c r="E45" s="39" t="s">
        <v>5</v>
      </c>
    </row>
    <row r="46" spans="1:5" ht="38.25">
      <c r="A46" s="35" t="s">
        <v>55</v>
      </c>
      <c r="E46" s="40" t="s">
        <v>4407</v>
      </c>
    </row>
    <row r="47" spans="1:5" ht="89.25">
      <c r="A47" t="s">
        <v>57</v>
      </c>
      <c r="E47" s="39" t="s">
        <v>4408</v>
      </c>
    </row>
    <row r="48" spans="1:16" ht="12.75">
      <c r="A48" t="s">
        <v>48</v>
      </c>
      <c s="34" t="s">
        <v>90</v>
      </c>
      <c s="34" t="s">
        <v>4409</v>
      </c>
      <c s="35" t="s">
        <v>5</v>
      </c>
      <c s="6" t="s">
        <v>4410</v>
      </c>
      <c s="36" t="s">
        <v>52</v>
      </c>
      <c s="37">
        <v>8</v>
      </c>
      <c s="36">
        <v>0</v>
      </c>
      <c s="36">
        <f>ROUND(G48*H48,6)</f>
      </c>
      <c r="L48" s="38">
        <v>0</v>
      </c>
      <c s="32">
        <f>ROUND(ROUND(L48,2)*ROUND(G48,3),2)</f>
      </c>
      <c s="36" t="s">
        <v>53</v>
      </c>
      <c>
        <f>(M48*21)/100</f>
      </c>
      <c t="s">
        <v>26</v>
      </c>
    </row>
    <row r="49" spans="1:5" ht="12.75">
      <c r="A49" s="35" t="s">
        <v>54</v>
      </c>
      <c r="E49" s="39" t="s">
        <v>5</v>
      </c>
    </row>
    <row r="50" spans="1:5" ht="38.25">
      <c r="A50" s="35" t="s">
        <v>55</v>
      </c>
      <c r="E50" s="40" t="s">
        <v>2939</v>
      </c>
    </row>
    <row r="51" spans="1:5" ht="76.5">
      <c r="A51" t="s">
        <v>57</v>
      </c>
      <c r="E51" s="39" t="s">
        <v>4411</v>
      </c>
    </row>
    <row r="52" spans="1:16" ht="12.75">
      <c r="A52" t="s">
        <v>48</v>
      </c>
      <c s="34" t="s">
        <v>94</v>
      </c>
      <c s="34" t="s">
        <v>4522</v>
      </c>
      <c s="35" t="s">
        <v>5</v>
      </c>
      <c s="6" t="s">
        <v>4523</v>
      </c>
      <c s="36" t="s">
        <v>52</v>
      </c>
      <c s="37">
        <v>5</v>
      </c>
      <c s="36">
        <v>0</v>
      </c>
      <c s="36">
        <f>ROUND(G52*H52,6)</f>
      </c>
      <c r="L52" s="38">
        <v>0</v>
      </c>
      <c s="32">
        <f>ROUND(ROUND(L52,2)*ROUND(G52,3),2)</f>
      </c>
      <c s="36" t="s">
        <v>53</v>
      </c>
      <c>
        <f>(M52*21)/100</f>
      </c>
      <c t="s">
        <v>26</v>
      </c>
    </row>
    <row r="53" spans="1:5" ht="12.75">
      <c r="A53" s="35" t="s">
        <v>54</v>
      </c>
      <c r="E53" s="39" t="s">
        <v>5</v>
      </c>
    </row>
    <row r="54" spans="1:5" ht="38.25">
      <c r="A54" s="35" t="s">
        <v>55</v>
      </c>
      <c r="E54" s="40" t="s">
        <v>4515</v>
      </c>
    </row>
    <row r="55" spans="1:5" ht="76.5">
      <c r="A55" t="s">
        <v>57</v>
      </c>
      <c r="E55" s="39" t="s">
        <v>4468</v>
      </c>
    </row>
    <row r="56" spans="1:16" ht="25.5">
      <c r="A56" t="s">
        <v>48</v>
      </c>
      <c s="34" t="s">
        <v>98</v>
      </c>
      <c s="34" t="s">
        <v>4524</v>
      </c>
      <c s="35" t="s">
        <v>5</v>
      </c>
      <c s="6" t="s">
        <v>4525</v>
      </c>
      <c s="36" t="s">
        <v>3990</v>
      </c>
      <c s="37">
        <v>24</v>
      </c>
      <c s="36">
        <v>0</v>
      </c>
      <c s="36">
        <f>ROUND(G56*H56,6)</f>
      </c>
      <c r="L56" s="38">
        <v>0</v>
      </c>
      <c s="32">
        <f>ROUND(ROUND(L56,2)*ROUND(G56,3),2)</f>
      </c>
      <c s="36" t="s">
        <v>53</v>
      </c>
      <c>
        <f>(M56*21)/100</f>
      </c>
      <c t="s">
        <v>26</v>
      </c>
    </row>
    <row r="57" spans="1:5" ht="12.75">
      <c r="A57" s="35" t="s">
        <v>54</v>
      </c>
      <c r="E57" s="39" t="s">
        <v>5</v>
      </c>
    </row>
    <row r="58" spans="1:5" ht="38.25">
      <c r="A58" s="35" t="s">
        <v>55</v>
      </c>
      <c r="E58" s="40" t="s">
        <v>4526</v>
      </c>
    </row>
    <row r="59" spans="1:5" ht="76.5">
      <c r="A59" t="s">
        <v>57</v>
      </c>
      <c r="E59" s="39" t="s">
        <v>3992</v>
      </c>
    </row>
    <row r="60" spans="1:16" ht="12.75">
      <c r="A60" t="s">
        <v>48</v>
      </c>
      <c s="34" t="s">
        <v>103</v>
      </c>
      <c s="34" t="s">
        <v>4465</v>
      </c>
      <c s="35" t="s">
        <v>5</v>
      </c>
      <c s="6" t="s">
        <v>4466</v>
      </c>
      <c s="36" t="s">
        <v>52</v>
      </c>
      <c s="37">
        <v>21</v>
      </c>
      <c s="36">
        <v>0</v>
      </c>
      <c s="36">
        <f>ROUND(G60*H60,6)</f>
      </c>
      <c r="L60" s="38">
        <v>0</v>
      </c>
      <c s="32">
        <f>ROUND(ROUND(L60,2)*ROUND(G60,3),2)</f>
      </c>
      <c s="36" t="s">
        <v>53</v>
      </c>
      <c>
        <f>(M60*21)/100</f>
      </c>
      <c t="s">
        <v>26</v>
      </c>
    </row>
    <row r="61" spans="1:5" ht="12.75">
      <c r="A61" s="35" t="s">
        <v>54</v>
      </c>
      <c r="E61" s="39" t="s">
        <v>5</v>
      </c>
    </row>
    <row r="62" spans="1:5" ht="38.25">
      <c r="A62" s="35" t="s">
        <v>55</v>
      </c>
      <c r="E62" s="40" t="s">
        <v>4527</v>
      </c>
    </row>
    <row r="63" spans="1:5" ht="76.5">
      <c r="A63" t="s">
        <v>57</v>
      </c>
      <c r="E63" s="39" t="s">
        <v>4468</v>
      </c>
    </row>
    <row r="64" spans="1:16" ht="25.5">
      <c r="A64" t="s">
        <v>48</v>
      </c>
      <c s="34" t="s">
        <v>106</v>
      </c>
      <c s="34" t="s">
        <v>4469</v>
      </c>
      <c s="35" t="s">
        <v>5</v>
      </c>
      <c s="6" t="s">
        <v>4470</v>
      </c>
      <c s="36" t="s">
        <v>3990</v>
      </c>
      <c s="37">
        <v>35.28</v>
      </c>
      <c s="36">
        <v>0</v>
      </c>
      <c s="36">
        <f>ROUND(G64*H64,6)</f>
      </c>
      <c r="L64" s="38">
        <v>0</v>
      </c>
      <c s="32">
        <f>ROUND(ROUND(L64,2)*ROUND(G64,3),2)</f>
      </c>
      <c s="36" t="s">
        <v>53</v>
      </c>
      <c>
        <f>(M64*21)/100</f>
      </c>
      <c t="s">
        <v>26</v>
      </c>
    </row>
    <row r="65" spans="1:5" ht="12.75">
      <c r="A65" s="35" t="s">
        <v>54</v>
      </c>
      <c r="E65" s="39" t="s">
        <v>5</v>
      </c>
    </row>
    <row r="66" spans="1:5" ht="38.25">
      <c r="A66" s="35" t="s">
        <v>55</v>
      </c>
      <c r="E66" s="40" t="s">
        <v>4528</v>
      </c>
    </row>
    <row r="67" spans="1:5" ht="76.5">
      <c r="A67" t="s">
        <v>57</v>
      </c>
      <c r="E67" s="39" t="s">
        <v>3992</v>
      </c>
    </row>
    <row r="68" spans="1:16" ht="12.75">
      <c r="A68" t="s">
        <v>48</v>
      </c>
      <c s="34" t="s">
        <v>109</v>
      </c>
      <c s="34" t="s">
        <v>4529</v>
      </c>
      <c s="35" t="s">
        <v>5</v>
      </c>
      <c s="6" t="s">
        <v>4530</v>
      </c>
      <c s="36" t="s">
        <v>52</v>
      </c>
      <c s="37">
        <v>5</v>
      </c>
      <c s="36">
        <v>0</v>
      </c>
      <c s="36">
        <f>ROUND(G68*H68,6)</f>
      </c>
      <c r="L68" s="38">
        <v>0</v>
      </c>
      <c s="32">
        <f>ROUND(ROUND(L68,2)*ROUND(G68,3),2)</f>
      </c>
      <c s="36" t="s">
        <v>53</v>
      </c>
      <c>
        <f>(M68*21)/100</f>
      </c>
      <c t="s">
        <v>26</v>
      </c>
    </row>
    <row r="69" spans="1:5" ht="12.75">
      <c r="A69" s="35" t="s">
        <v>54</v>
      </c>
      <c r="E69" s="39" t="s">
        <v>5</v>
      </c>
    </row>
    <row r="70" spans="1:5" ht="38.25">
      <c r="A70" s="35" t="s">
        <v>55</v>
      </c>
      <c r="E70" s="40" t="s">
        <v>4515</v>
      </c>
    </row>
    <row r="71" spans="1:5" ht="76.5">
      <c r="A71" t="s">
        <v>57</v>
      </c>
      <c r="E71" s="39" t="s">
        <v>4468</v>
      </c>
    </row>
    <row r="72" spans="1:16" ht="25.5">
      <c r="A72" t="s">
        <v>48</v>
      </c>
      <c s="34" t="s">
        <v>112</v>
      </c>
      <c s="34" t="s">
        <v>4531</v>
      </c>
      <c s="35" t="s">
        <v>5</v>
      </c>
      <c s="6" t="s">
        <v>4532</v>
      </c>
      <c s="36" t="s">
        <v>3990</v>
      </c>
      <c s="37">
        <v>30</v>
      </c>
      <c s="36">
        <v>0</v>
      </c>
      <c s="36">
        <f>ROUND(G72*H72,6)</f>
      </c>
      <c r="L72" s="38">
        <v>0</v>
      </c>
      <c s="32">
        <f>ROUND(ROUND(L72,2)*ROUND(G72,3),2)</f>
      </c>
      <c s="36" t="s">
        <v>53</v>
      </c>
      <c>
        <f>(M72*21)/100</f>
      </c>
      <c t="s">
        <v>26</v>
      </c>
    </row>
    <row r="73" spans="1:5" ht="12.75">
      <c r="A73" s="35" t="s">
        <v>54</v>
      </c>
      <c r="E73" s="39" t="s">
        <v>5</v>
      </c>
    </row>
    <row r="74" spans="1:5" ht="38.25">
      <c r="A74" s="35" t="s">
        <v>55</v>
      </c>
      <c r="E74" s="40" t="s">
        <v>4533</v>
      </c>
    </row>
    <row r="75" spans="1:5" ht="76.5">
      <c r="A75" t="s">
        <v>57</v>
      </c>
      <c r="E75"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4536</v>
      </c>
      <c r="E8" s="30" t="s">
        <v>4535</v>
      </c>
      <c r="J8" s="29">
        <f>0+J9+J14+J27+J48+J57</f>
      </c>
      <c s="29">
        <f>0+K9+K14+K27+K48+K57</f>
      </c>
      <c s="29">
        <f>0+L9+L14+L27+L48+L57</f>
      </c>
      <c s="29">
        <f>0+M9+M14+M27+M48+M57</f>
      </c>
    </row>
    <row r="9" spans="1:13" ht="12.75">
      <c r="A9" t="s">
        <v>45</v>
      </c>
      <c r="C9" s="31" t="s">
        <v>1685</v>
      </c>
      <c r="E9" s="33" t="s">
        <v>3757</v>
      </c>
      <c r="J9" s="32">
        <f>0</f>
      </c>
      <c s="32">
        <f>0</f>
      </c>
      <c s="32">
        <f>0+L10</f>
      </c>
      <c s="32">
        <f>0+M10</f>
      </c>
    </row>
    <row r="10" spans="1:16" ht="12.75">
      <c r="A10" t="s">
        <v>48</v>
      </c>
      <c s="34" t="s">
        <v>49</v>
      </c>
      <c s="34" t="s">
        <v>4537</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4538</v>
      </c>
    </row>
    <row r="13" spans="1:5" ht="38.25">
      <c r="A13" t="s">
        <v>57</v>
      </c>
      <c r="E13" s="39" t="s">
        <v>4539</v>
      </c>
    </row>
    <row r="14" spans="1:13" ht="12.75">
      <c r="A14" t="s">
        <v>45</v>
      </c>
      <c r="C14" s="31" t="s">
        <v>305</v>
      </c>
      <c r="E14" s="33" t="s">
        <v>306</v>
      </c>
      <c r="J14" s="32">
        <f>0</f>
      </c>
      <c s="32">
        <f>0</f>
      </c>
      <c s="32">
        <f>0+L15+L19+L23</f>
      </c>
      <c s="32">
        <f>0+M15+M19+M23</f>
      </c>
    </row>
    <row r="15" spans="1:16" ht="38.25">
      <c r="A15" t="s">
        <v>48</v>
      </c>
      <c s="34" t="s">
        <v>26</v>
      </c>
      <c s="34" t="s">
        <v>962</v>
      </c>
      <c s="35" t="s">
        <v>5</v>
      </c>
      <c s="6" t="s">
        <v>3767</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4540</v>
      </c>
    </row>
    <row r="18" spans="1:5" ht="153">
      <c r="A18" t="s">
        <v>57</v>
      </c>
      <c r="E18" s="39" t="s">
        <v>316</v>
      </c>
    </row>
    <row r="19" spans="1:16" ht="38.25">
      <c r="A19" t="s">
        <v>48</v>
      </c>
      <c s="34" t="s">
        <v>25</v>
      </c>
      <c s="34" t="s">
        <v>2584</v>
      </c>
      <c s="35" t="s">
        <v>5</v>
      </c>
      <c s="6" t="s">
        <v>3769</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4541</v>
      </c>
    </row>
    <row r="22" spans="1:5" ht="153">
      <c r="A22" t="s">
        <v>57</v>
      </c>
      <c r="E22" s="39" t="s">
        <v>316</v>
      </c>
    </row>
    <row r="23" spans="1:16" ht="25.5">
      <c r="A23" t="s">
        <v>48</v>
      </c>
      <c s="34" t="s">
        <v>67</v>
      </c>
      <c s="34" t="s">
        <v>4542</v>
      </c>
      <c s="35" t="s">
        <v>5</v>
      </c>
      <c s="6" t="s">
        <v>4543</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4544</v>
      </c>
    </row>
    <row r="26" spans="1:5" ht="153">
      <c r="A26" t="s">
        <v>57</v>
      </c>
      <c r="E26" s="39" t="s">
        <v>316</v>
      </c>
    </row>
    <row r="27" spans="1:13" ht="12.75">
      <c r="A27" t="s">
        <v>45</v>
      </c>
      <c r="C27" s="31" t="s">
        <v>49</v>
      </c>
      <c r="E27" s="33" t="s">
        <v>3779</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4545</v>
      </c>
    </row>
    <row r="30" spans="1:5" ht="38.25">
      <c r="A30" s="35" t="s">
        <v>55</v>
      </c>
      <c r="E30" s="40" t="s">
        <v>4546</v>
      </c>
    </row>
    <row r="31" spans="1:5" ht="63.75">
      <c r="A31" t="s">
        <v>57</v>
      </c>
      <c r="E31" s="39" t="s">
        <v>2295</v>
      </c>
    </row>
    <row r="32" spans="1:16" ht="25.5">
      <c r="A32" t="s">
        <v>48</v>
      </c>
      <c s="34" t="s">
        <v>75</v>
      </c>
      <c s="34" t="s">
        <v>4547</v>
      </c>
      <c s="35" t="s">
        <v>5</v>
      </c>
      <c s="6" t="s">
        <v>4548</v>
      </c>
      <c s="36" t="s">
        <v>3990</v>
      </c>
      <c s="37">
        <v>1422.9</v>
      </c>
      <c s="36">
        <v>0</v>
      </c>
      <c s="36">
        <f>ROUND(G32*H32,6)</f>
      </c>
      <c r="L32" s="38">
        <v>0</v>
      </c>
      <c s="32">
        <f>ROUND(ROUND(L32,2)*ROUND(G32,3),2)</f>
      </c>
      <c s="36" t="s">
        <v>53</v>
      </c>
      <c>
        <f>(M32*21)/100</f>
      </c>
      <c t="s">
        <v>26</v>
      </c>
    </row>
    <row r="33" spans="1:5" ht="12.75">
      <c r="A33" s="35" t="s">
        <v>54</v>
      </c>
      <c r="E33" s="39" t="s">
        <v>4549</v>
      </c>
    </row>
    <row r="34" spans="1:5" ht="38.25">
      <c r="A34" s="35" t="s">
        <v>55</v>
      </c>
      <c r="E34" s="40" t="s">
        <v>4550</v>
      </c>
    </row>
    <row r="35" spans="1:5" ht="25.5">
      <c r="A35" t="s">
        <v>57</v>
      </c>
      <c r="E35" s="39" t="s">
        <v>4001</v>
      </c>
    </row>
    <row r="36" spans="1:16" ht="12.75">
      <c r="A36" t="s">
        <v>48</v>
      </c>
      <c s="34" t="s">
        <v>46</v>
      </c>
      <c s="34" t="s">
        <v>3792</v>
      </c>
      <c s="35" t="s">
        <v>5</v>
      </c>
      <c s="6" t="s">
        <v>3793</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4551</v>
      </c>
    </row>
    <row r="39" spans="1:5" ht="255">
      <c r="A39" t="s">
        <v>57</v>
      </c>
      <c r="E39" s="39" t="s">
        <v>3796</v>
      </c>
    </row>
    <row r="40" spans="1:16" ht="12.75">
      <c r="A40" t="s">
        <v>48</v>
      </c>
      <c s="34" t="s">
        <v>82</v>
      </c>
      <c s="34" t="s">
        <v>3797</v>
      </c>
      <c s="35" t="s">
        <v>5</v>
      </c>
      <c s="6" t="s">
        <v>3798</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4552</v>
      </c>
    </row>
    <row r="43" spans="1:5" ht="25.5">
      <c r="A43" t="s">
        <v>57</v>
      </c>
      <c r="E43" s="39" t="s">
        <v>3791</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4553</v>
      </c>
    </row>
    <row r="47" spans="1:5" ht="153">
      <c r="A47" t="s">
        <v>57</v>
      </c>
      <c r="E47" s="39" t="s">
        <v>70</v>
      </c>
    </row>
    <row r="48" spans="1:13" ht="12.75">
      <c r="A48" t="s">
        <v>45</v>
      </c>
      <c r="C48" s="31" t="s">
        <v>71</v>
      </c>
      <c r="E48" s="33" t="s">
        <v>3947</v>
      </c>
      <c r="J48" s="32">
        <f>0</f>
      </c>
      <c s="32">
        <f>0</f>
      </c>
      <c s="32">
        <f>0+L49+L53</f>
      </c>
      <c s="32">
        <f>0+M49+M53</f>
      </c>
    </row>
    <row r="49" spans="1:16" ht="12.75">
      <c r="A49" t="s">
        <v>48</v>
      </c>
      <c s="34" t="s">
        <v>90</v>
      </c>
      <c s="34" t="s">
        <v>4554</v>
      </c>
      <c s="35" t="s">
        <v>5</v>
      </c>
      <c s="6" t="s">
        <v>4555</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4556</v>
      </c>
    </row>
    <row r="52" spans="1:5" ht="38.25">
      <c r="A52" t="s">
        <v>57</v>
      </c>
      <c r="E52" s="39" t="s">
        <v>4058</v>
      </c>
    </row>
    <row r="53" spans="1:16" ht="12.75">
      <c r="A53" t="s">
        <v>48</v>
      </c>
      <c s="34" t="s">
        <v>94</v>
      </c>
      <c s="34" t="s">
        <v>4557</v>
      </c>
      <c s="35" t="s">
        <v>5</v>
      </c>
      <c s="6" t="s">
        <v>4558</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4556</v>
      </c>
    </row>
    <row r="56" spans="1:5" ht="114.75">
      <c r="A56" t="s">
        <v>57</v>
      </c>
      <c r="E56" s="39" t="s">
        <v>4559</v>
      </c>
    </row>
    <row r="57" spans="1:13" ht="12.75">
      <c r="A57" t="s">
        <v>45</v>
      </c>
      <c r="C57" s="31" t="s">
        <v>86</v>
      </c>
      <c r="E57" s="33" t="s">
        <v>2930</v>
      </c>
      <c r="J57" s="32">
        <f>0</f>
      </c>
      <c s="32">
        <f>0</f>
      </c>
      <c s="32">
        <f>0+L58+L62+L66+L70</f>
      </c>
      <c s="32">
        <f>0+M58+M62+M66+M70</f>
      </c>
    </row>
    <row r="58" spans="1:16" ht="12.75">
      <c r="A58" t="s">
        <v>48</v>
      </c>
      <c s="34" t="s">
        <v>98</v>
      </c>
      <c s="34" t="s">
        <v>4560</v>
      </c>
      <c s="35" t="s">
        <v>5</v>
      </c>
      <c s="6" t="s">
        <v>4561</v>
      </c>
      <c s="36" t="s">
        <v>101</v>
      </c>
      <c s="37">
        <v>218.4</v>
      </c>
      <c s="36">
        <v>0</v>
      </c>
      <c s="36">
        <f>ROUND(G58*H58,6)</f>
      </c>
      <c r="L58" s="38">
        <v>0</v>
      </c>
      <c s="32">
        <f>ROUND(ROUND(L58,2)*ROUND(G58,3),2)</f>
      </c>
      <c s="36" t="s">
        <v>53</v>
      </c>
      <c>
        <f>(M58*21)/100</f>
      </c>
      <c t="s">
        <v>26</v>
      </c>
    </row>
    <row r="59" spans="1:5" ht="12.75">
      <c r="A59" s="35" t="s">
        <v>54</v>
      </c>
      <c r="E59" s="39" t="s">
        <v>4562</v>
      </c>
    </row>
    <row r="60" spans="1:5" ht="38.25">
      <c r="A60" s="35" t="s">
        <v>55</v>
      </c>
      <c r="E60" s="40" t="s">
        <v>4563</v>
      </c>
    </row>
    <row r="61" spans="1:5" ht="25.5">
      <c r="A61" t="s">
        <v>57</v>
      </c>
      <c r="E61" s="39" t="s">
        <v>4564</v>
      </c>
    </row>
    <row r="62" spans="1:16" ht="12.75">
      <c r="A62" t="s">
        <v>48</v>
      </c>
      <c s="34" t="s">
        <v>103</v>
      </c>
      <c s="34" t="s">
        <v>4565</v>
      </c>
      <c s="35" t="s">
        <v>5</v>
      </c>
      <c s="6" t="s">
        <v>4566</v>
      </c>
      <c s="36" t="s">
        <v>101</v>
      </c>
      <c s="37">
        <v>145.6</v>
      </c>
      <c s="36">
        <v>0</v>
      </c>
      <c s="36">
        <f>ROUND(G62*H62,6)</f>
      </c>
      <c r="L62" s="38">
        <v>0</v>
      </c>
      <c s="32">
        <f>ROUND(ROUND(L62,2)*ROUND(G62,3),2)</f>
      </c>
      <c s="36" t="s">
        <v>53</v>
      </c>
      <c>
        <f>(M62*21)/100</f>
      </c>
      <c t="s">
        <v>26</v>
      </c>
    </row>
    <row r="63" spans="1:5" ht="12.75">
      <c r="A63" s="35" t="s">
        <v>54</v>
      </c>
      <c r="E63" s="39" t="s">
        <v>4567</v>
      </c>
    </row>
    <row r="64" spans="1:5" ht="38.25">
      <c r="A64" s="35" t="s">
        <v>55</v>
      </c>
      <c r="E64" s="40" t="s">
        <v>4568</v>
      </c>
    </row>
    <row r="65" spans="1:5" ht="38.25">
      <c r="A65" t="s">
        <v>57</v>
      </c>
      <c r="E65" s="39" t="s">
        <v>4569</v>
      </c>
    </row>
    <row r="66" spans="1:16" ht="12.75">
      <c r="A66" t="s">
        <v>48</v>
      </c>
      <c s="34" t="s">
        <v>106</v>
      </c>
      <c s="34" t="s">
        <v>4097</v>
      </c>
      <c s="35" t="s">
        <v>5</v>
      </c>
      <c s="6" t="s">
        <v>4098</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4570</v>
      </c>
    </row>
    <row r="69" spans="1:5" ht="102">
      <c r="A69" t="s">
        <v>57</v>
      </c>
      <c r="E69" s="39" t="s">
        <v>4101</v>
      </c>
    </row>
    <row r="70" spans="1:16" ht="25.5">
      <c r="A70" t="s">
        <v>48</v>
      </c>
      <c s="34" t="s">
        <v>109</v>
      </c>
      <c s="34" t="s">
        <v>4102</v>
      </c>
      <c s="35" t="s">
        <v>5</v>
      </c>
      <c s="6" t="s">
        <v>4103</v>
      </c>
      <c s="36" t="s">
        <v>3990</v>
      </c>
      <c s="37">
        <v>837</v>
      </c>
      <c s="36">
        <v>0</v>
      </c>
      <c s="36">
        <f>ROUND(G70*H70,6)</f>
      </c>
      <c r="L70" s="38">
        <v>0</v>
      </c>
      <c s="32">
        <f>ROUND(ROUND(L70,2)*ROUND(G70,3),2)</f>
      </c>
      <c s="36" t="s">
        <v>53</v>
      </c>
      <c>
        <f>(M70*21)/100</f>
      </c>
      <c t="s">
        <v>26</v>
      </c>
    </row>
    <row r="71" spans="1:5" ht="12.75">
      <c r="A71" s="35" t="s">
        <v>54</v>
      </c>
      <c r="E71" s="39" t="s">
        <v>4571</v>
      </c>
    </row>
    <row r="72" spans="1:5" ht="38.25">
      <c r="A72" s="35" t="s">
        <v>55</v>
      </c>
      <c r="E72" s="40" t="s">
        <v>4572</v>
      </c>
    </row>
    <row r="73" spans="1:5" ht="76.5">
      <c r="A73" t="s">
        <v>57</v>
      </c>
      <c r="E73"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4575</v>
      </c>
      <c r="E8" s="30" t="s">
        <v>4574</v>
      </c>
      <c r="J8" s="29">
        <f>0+J9+J18+J31+J44</f>
      </c>
      <c s="29">
        <f>0+K9+K18+K31+K44</f>
      </c>
      <c s="29">
        <f>0+L9+L18+L31+L44</f>
      </c>
      <c s="29">
        <f>0+M9+M18+M31+M44</f>
      </c>
    </row>
    <row r="9" spans="1:13" ht="12.75">
      <c r="A9" t="s">
        <v>45</v>
      </c>
      <c r="C9" s="31" t="s">
        <v>1685</v>
      </c>
      <c r="E9" s="33" t="s">
        <v>3757</v>
      </c>
      <c r="J9" s="32">
        <f>0</f>
      </c>
      <c s="32">
        <f>0</f>
      </c>
      <c s="32">
        <f>0+L10+L14</f>
      </c>
      <c s="32">
        <f>0+M10+M14</f>
      </c>
    </row>
    <row r="10" spans="1:16" ht="12.75">
      <c r="A10" t="s">
        <v>48</v>
      </c>
      <c s="34" t="s">
        <v>49</v>
      </c>
      <c s="34" t="s">
        <v>4206</v>
      </c>
      <c s="35" t="s">
        <v>5</v>
      </c>
      <c s="6" t="s">
        <v>3759</v>
      </c>
      <c s="36" t="s">
        <v>643</v>
      </c>
      <c s="37">
        <v>1</v>
      </c>
      <c s="36">
        <v>0</v>
      </c>
      <c s="36">
        <f>ROUND(G10*H10,6)</f>
      </c>
      <c r="L10" s="38">
        <v>0</v>
      </c>
      <c s="32">
        <f>ROUND(ROUND(L10,2)*ROUND(G10,3),2)</f>
      </c>
      <c s="36" t="s">
        <v>53</v>
      </c>
      <c>
        <f>(M10*21)/100</f>
      </c>
      <c t="s">
        <v>26</v>
      </c>
    </row>
    <row r="11" spans="1:5" ht="12.75">
      <c r="A11" s="35" t="s">
        <v>54</v>
      </c>
      <c r="E11" s="39" t="s">
        <v>4576</v>
      </c>
    </row>
    <row r="12" spans="1:5" ht="38.25">
      <c r="A12" s="35" t="s">
        <v>55</v>
      </c>
      <c r="E12" s="40" t="s">
        <v>2929</v>
      </c>
    </row>
    <row r="13" spans="1:5" ht="12.75">
      <c r="A13" t="s">
        <v>57</v>
      </c>
      <c r="E13" s="39" t="s">
        <v>58</v>
      </c>
    </row>
    <row r="14" spans="1:16" ht="12.75">
      <c r="A14" t="s">
        <v>48</v>
      </c>
      <c s="34" t="s">
        <v>26</v>
      </c>
      <c s="34" t="s">
        <v>4537</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4577</v>
      </c>
    </row>
    <row r="17" spans="1:5" ht="38.25">
      <c r="A17" t="s">
        <v>57</v>
      </c>
      <c r="E17" s="39" t="s">
        <v>4539</v>
      </c>
    </row>
    <row r="18" spans="1:13" ht="12.75">
      <c r="A18" t="s">
        <v>45</v>
      </c>
      <c r="C18" s="31" t="s">
        <v>305</v>
      </c>
      <c r="E18" s="33" t="s">
        <v>306</v>
      </c>
      <c r="J18" s="32">
        <f>0</f>
      </c>
      <c s="32">
        <f>0</f>
      </c>
      <c s="32">
        <f>0+L19+L23+L27</f>
      </c>
      <c s="32">
        <f>0+M19+M23+M27</f>
      </c>
    </row>
    <row r="19" spans="1:16" ht="38.25">
      <c r="A19" t="s">
        <v>48</v>
      </c>
      <c s="34" t="s">
        <v>25</v>
      </c>
      <c s="34" t="s">
        <v>962</v>
      </c>
      <c s="35" t="s">
        <v>5</v>
      </c>
      <c s="6" t="s">
        <v>3767</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4578</v>
      </c>
    </row>
    <row r="22" spans="1:5" ht="153">
      <c r="A22" t="s">
        <v>57</v>
      </c>
      <c r="E22" s="39" t="s">
        <v>316</v>
      </c>
    </row>
    <row r="23" spans="1:16" ht="38.25">
      <c r="A23" t="s">
        <v>48</v>
      </c>
      <c s="34" t="s">
        <v>67</v>
      </c>
      <c s="34" t="s">
        <v>2584</v>
      </c>
      <c s="35" t="s">
        <v>5</v>
      </c>
      <c s="6" t="s">
        <v>4579</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4580</v>
      </c>
    </row>
    <row r="26" spans="1:5" ht="153">
      <c r="A26" t="s">
        <v>57</v>
      </c>
      <c r="E26" s="39" t="s">
        <v>316</v>
      </c>
    </row>
    <row r="27" spans="1:16" ht="25.5">
      <c r="A27" t="s">
        <v>48</v>
      </c>
      <c s="34" t="s">
        <v>71</v>
      </c>
      <c s="34" t="s">
        <v>4194</v>
      </c>
      <c s="35" t="s">
        <v>5</v>
      </c>
      <c s="6" t="s">
        <v>4581</v>
      </c>
      <c s="36" t="s">
        <v>309</v>
      </c>
      <c s="37">
        <v>5.85</v>
      </c>
      <c s="36">
        <v>0</v>
      </c>
      <c s="36">
        <f>ROUND(G27*H27,6)</f>
      </c>
      <c r="L27" s="38">
        <v>0</v>
      </c>
      <c s="32">
        <f>ROUND(ROUND(L27,2)*ROUND(G27,3),2)</f>
      </c>
      <c s="36" t="s">
        <v>53</v>
      </c>
      <c>
        <f>(M27*21)/100</f>
      </c>
      <c t="s">
        <v>26</v>
      </c>
    </row>
    <row r="28" spans="1:5" ht="25.5">
      <c r="A28" s="35" t="s">
        <v>54</v>
      </c>
      <c r="E28" s="39" t="s">
        <v>4582</v>
      </c>
    </row>
    <row r="29" spans="1:5" ht="38.25">
      <c r="A29" s="35" t="s">
        <v>55</v>
      </c>
      <c r="E29" s="40" t="s">
        <v>4583</v>
      </c>
    </row>
    <row r="30" spans="1:5" ht="153">
      <c r="A30" t="s">
        <v>57</v>
      </c>
      <c r="E30" s="39" t="s">
        <v>316</v>
      </c>
    </row>
    <row r="31" spans="1:13" ht="12.75">
      <c r="A31" t="s">
        <v>45</v>
      </c>
      <c r="C31" s="31" t="s">
        <v>49</v>
      </c>
      <c r="E31" s="33" t="s">
        <v>3779</v>
      </c>
      <c r="J31" s="32">
        <f>0</f>
      </c>
      <c s="32">
        <f>0</f>
      </c>
      <c s="32">
        <f>0+L32+L36+L40</f>
      </c>
      <c s="32">
        <f>0+M32+M36+M40</f>
      </c>
    </row>
    <row r="32" spans="1:16" ht="12.75">
      <c r="A32" t="s">
        <v>48</v>
      </c>
      <c s="34" t="s">
        <v>75</v>
      </c>
      <c s="34" t="s">
        <v>4217</v>
      </c>
      <c s="35" t="s">
        <v>5</v>
      </c>
      <c s="6" t="s">
        <v>4218</v>
      </c>
      <c s="36" t="s">
        <v>65</v>
      </c>
      <c s="37">
        <v>13.5</v>
      </c>
      <c s="36">
        <v>0</v>
      </c>
      <c s="36">
        <f>ROUND(G32*H32,6)</f>
      </c>
      <c r="L32" s="38">
        <v>0</v>
      </c>
      <c s="32">
        <f>ROUND(ROUND(L32,2)*ROUND(G32,3),2)</f>
      </c>
      <c s="36" t="s">
        <v>53</v>
      </c>
      <c>
        <f>(M32*21)/100</f>
      </c>
      <c t="s">
        <v>26</v>
      </c>
    </row>
    <row r="33" spans="1:5" ht="12.75">
      <c r="A33" s="35" t="s">
        <v>54</v>
      </c>
      <c r="E33" s="39" t="s">
        <v>4584</v>
      </c>
    </row>
    <row r="34" spans="1:5" ht="38.25">
      <c r="A34" s="35" t="s">
        <v>55</v>
      </c>
      <c r="E34" s="40" t="s">
        <v>4585</v>
      </c>
    </row>
    <row r="35" spans="1:5" ht="63.75">
      <c r="A35" t="s">
        <v>57</v>
      </c>
      <c r="E35" s="39" t="s">
        <v>2295</v>
      </c>
    </row>
    <row r="36" spans="1:16" ht="25.5">
      <c r="A36" t="s">
        <v>48</v>
      </c>
      <c s="34" t="s">
        <v>46</v>
      </c>
      <c s="34" t="s">
        <v>4586</v>
      </c>
      <c s="35" t="s">
        <v>5</v>
      </c>
      <c s="6" t="s">
        <v>4587</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4588</v>
      </c>
    </row>
    <row r="39" spans="1:5" ht="63.75">
      <c r="A39" t="s">
        <v>57</v>
      </c>
      <c r="E39" s="39" t="s">
        <v>2295</v>
      </c>
    </row>
    <row r="40" spans="1:16" ht="25.5">
      <c r="A40" t="s">
        <v>48</v>
      </c>
      <c s="34" t="s">
        <v>82</v>
      </c>
      <c s="34" t="s">
        <v>4589</v>
      </c>
      <c s="35" t="s">
        <v>5</v>
      </c>
      <c s="6" t="s">
        <v>4590</v>
      </c>
      <c s="36" t="s">
        <v>3990</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4591</v>
      </c>
    </row>
    <row r="43" spans="1:5" ht="25.5">
      <c r="A43" t="s">
        <v>57</v>
      </c>
      <c r="E43" s="39" t="s">
        <v>4001</v>
      </c>
    </row>
    <row r="44" spans="1:13" ht="12.75">
      <c r="A44" t="s">
        <v>45</v>
      </c>
      <c r="C44" s="31" t="s">
        <v>86</v>
      </c>
      <c r="E44" s="33" t="s">
        <v>2930</v>
      </c>
      <c r="J44" s="32">
        <f>0</f>
      </c>
      <c s="32">
        <f>0</f>
      </c>
      <c s="32">
        <f>0+L45+L49+L53+L57</f>
      </c>
      <c s="32">
        <f>0+M45+M49+M53+M57</f>
      </c>
    </row>
    <row r="45" spans="1:16" ht="12.75">
      <c r="A45" t="s">
        <v>48</v>
      </c>
      <c s="34" t="s">
        <v>86</v>
      </c>
      <c s="34" t="s">
        <v>4592</v>
      </c>
      <c s="35" t="s">
        <v>5</v>
      </c>
      <c s="6" t="s">
        <v>4593</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4594</v>
      </c>
    </row>
    <row r="48" spans="1:5" ht="178.5">
      <c r="A48" t="s">
        <v>57</v>
      </c>
      <c r="E48" s="39" t="s">
        <v>4595</v>
      </c>
    </row>
    <row r="49" spans="1:16" ht="25.5">
      <c r="A49" t="s">
        <v>48</v>
      </c>
      <c s="34" t="s">
        <v>90</v>
      </c>
      <c s="34" t="s">
        <v>4596</v>
      </c>
      <c s="35" t="s">
        <v>5</v>
      </c>
      <c s="6" t="s">
        <v>4597</v>
      </c>
      <c s="36" t="s">
        <v>61</v>
      </c>
      <c s="37">
        <v>13.2</v>
      </c>
      <c s="36">
        <v>0</v>
      </c>
      <c s="36">
        <f>ROUND(G49*H49,6)</f>
      </c>
      <c r="L49" s="38">
        <v>0</v>
      </c>
      <c s="32">
        <f>ROUND(ROUND(L49,2)*ROUND(G49,3),2)</f>
      </c>
      <c s="36" t="s">
        <v>53</v>
      </c>
      <c>
        <f>(M49*21)/100</f>
      </c>
      <c t="s">
        <v>26</v>
      </c>
    </row>
    <row r="50" spans="1:5" ht="12.75">
      <c r="A50" s="35" t="s">
        <v>54</v>
      </c>
      <c r="E50" s="39" t="s">
        <v>4598</v>
      </c>
    </row>
    <row r="51" spans="1:5" ht="38.25">
      <c r="A51" s="35" t="s">
        <v>55</v>
      </c>
      <c r="E51" s="40" t="s">
        <v>4594</v>
      </c>
    </row>
    <row r="52" spans="1:5" ht="114.75">
      <c r="A52" t="s">
        <v>57</v>
      </c>
      <c r="E52" s="39" t="s">
        <v>4599</v>
      </c>
    </row>
    <row r="53" spans="1:16" ht="12.75">
      <c r="A53" t="s">
        <v>48</v>
      </c>
      <c s="34" t="s">
        <v>94</v>
      </c>
      <c s="34" t="s">
        <v>4600</v>
      </c>
      <c s="35" t="s">
        <v>5</v>
      </c>
      <c s="6" t="s">
        <v>4601</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4602</v>
      </c>
    </row>
    <row r="56" spans="1:5" ht="114.75">
      <c r="A56" t="s">
        <v>57</v>
      </c>
      <c r="E56" s="39" t="s">
        <v>4603</v>
      </c>
    </row>
    <row r="57" spans="1:16" ht="25.5">
      <c r="A57" t="s">
        <v>48</v>
      </c>
      <c s="34" t="s">
        <v>98</v>
      </c>
      <c s="34" t="s">
        <v>4604</v>
      </c>
      <c s="35" t="s">
        <v>5</v>
      </c>
      <c s="6" t="s">
        <v>4605</v>
      </c>
      <c s="36" t="s">
        <v>3990</v>
      </c>
      <c s="37">
        <v>1950</v>
      </c>
      <c s="36">
        <v>0</v>
      </c>
      <c s="36">
        <f>ROUND(G57*H57,6)</f>
      </c>
      <c r="L57" s="38">
        <v>0</v>
      </c>
      <c s="32">
        <f>ROUND(ROUND(L57,2)*ROUND(G57,3),2)</f>
      </c>
      <c s="36" t="s">
        <v>53</v>
      </c>
      <c>
        <f>(M57*21)/100</f>
      </c>
      <c t="s">
        <v>26</v>
      </c>
    </row>
    <row r="58" spans="1:5" ht="12.75">
      <c r="A58" s="35" t="s">
        <v>54</v>
      </c>
      <c r="E58" s="39" t="s">
        <v>4606</v>
      </c>
    </row>
    <row r="59" spans="1:5" ht="38.25">
      <c r="A59" s="35" t="s">
        <v>55</v>
      </c>
      <c r="E59" s="40" t="s">
        <v>4607</v>
      </c>
    </row>
    <row r="60" spans="1:5" ht="76.5">
      <c r="A60" t="s">
        <v>57</v>
      </c>
      <c r="E60" s="39" t="s">
        <v>4485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4610</v>
      </c>
      <c r="E8" s="30" t="s">
        <v>4609</v>
      </c>
      <c r="J8" s="29">
        <f>0+J9+J18+J27+J96+J105+J110+J115+J132</f>
      </c>
      <c s="29">
        <f>0+K9+K18+K27+K96+K105+K110+K115+K132</f>
      </c>
      <c s="29">
        <f>0+L9+L18+L27+L96+L105+L110+L115+L132</f>
      </c>
      <c s="29">
        <f>0+M9+M18+M27+M96+M105+M110+M115+M132</f>
      </c>
    </row>
    <row r="9" spans="1:13" ht="12.75">
      <c r="A9" t="s">
        <v>45</v>
      </c>
      <c r="C9" s="31" t="s">
        <v>1685</v>
      </c>
      <c r="E9" s="33" t="s">
        <v>3757</v>
      </c>
      <c r="J9" s="32">
        <f>0</f>
      </c>
      <c s="32">
        <f>0</f>
      </c>
      <c s="32">
        <f>0+L10+L14</f>
      </c>
      <c s="32">
        <f>0+M10+M14</f>
      </c>
    </row>
    <row r="10" spans="1:16" ht="12.75">
      <c r="A10" t="s">
        <v>48</v>
      </c>
      <c s="34" t="s">
        <v>49</v>
      </c>
      <c s="34" t="s">
        <v>4537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4539</v>
      </c>
    </row>
    <row r="14" spans="1:16" ht="12.75">
      <c r="A14" t="s">
        <v>48</v>
      </c>
      <c s="34" t="s">
        <v>26</v>
      </c>
      <c s="34" t="s">
        <v>4611</v>
      </c>
      <c s="35" t="s">
        <v>5</v>
      </c>
      <c s="6" t="s">
        <v>4612</v>
      </c>
      <c s="36" t="s">
        <v>1003</v>
      </c>
      <c s="37">
        <v>3</v>
      </c>
      <c s="36">
        <v>0</v>
      </c>
      <c s="36">
        <f>ROUND(G14*H14,6)</f>
      </c>
      <c r="L14" s="38">
        <v>0</v>
      </c>
      <c s="32">
        <f>ROUND(ROUND(L14,2)*ROUND(G14,3),2)</f>
      </c>
      <c s="36" t="s">
        <v>53</v>
      </c>
      <c>
        <f>(M14*21)/100</f>
      </c>
      <c t="s">
        <v>26</v>
      </c>
    </row>
    <row r="15" spans="1:5" ht="12.75">
      <c r="A15" s="35" t="s">
        <v>54</v>
      </c>
      <c r="E15" s="39" t="s">
        <v>4613</v>
      </c>
    </row>
    <row r="16" spans="1:5" ht="38.25">
      <c r="A16" s="35" t="s">
        <v>55</v>
      </c>
      <c r="E16" s="40" t="s">
        <v>4614</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3764</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4615</v>
      </c>
    </row>
    <row r="22" spans="1:5" ht="242.25">
      <c r="A22" t="s">
        <v>57</v>
      </c>
      <c r="E22" s="39" t="s">
        <v>4616</v>
      </c>
    </row>
    <row r="23" spans="1:16" ht="38.25">
      <c r="A23" t="s">
        <v>48</v>
      </c>
      <c s="34" t="s">
        <v>67</v>
      </c>
      <c s="34" t="s">
        <v>2584</v>
      </c>
      <c s="35" t="s">
        <v>5</v>
      </c>
      <c s="6" t="s">
        <v>3769</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4617</v>
      </c>
    </row>
    <row r="26" spans="1:5" ht="242.25">
      <c r="A26" t="s">
        <v>57</v>
      </c>
      <c r="E26" s="39" t="s">
        <v>4616</v>
      </c>
    </row>
    <row r="27" spans="1:13" ht="12.75">
      <c r="A27" t="s">
        <v>45</v>
      </c>
      <c r="C27" s="31" t="s">
        <v>49</v>
      </c>
      <c r="E27" s="33" t="s">
        <v>3779</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4618</v>
      </c>
    </row>
    <row r="31" spans="1:5" ht="63.75">
      <c r="A31" t="s">
        <v>57</v>
      </c>
      <c r="E31" s="39" t="s">
        <v>2295</v>
      </c>
    </row>
    <row r="32" spans="1:16" ht="12.75">
      <c r="A32" t="s">
        <v>48</v>
      </c>
      <c s="34" t="s">
        <v>75</v>
      </c>
      <c s="34" t="s">
        <v>4619</v>
      </c>
      <c s="35" t="s">
        <v>5</v>
      </c>
      <c s="6" t="s">
        <v>4620</v>
      </c>
      <c s="36" t="s">
        <v>3990</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4621</v>
      </c>
    </row>
    <row r="35" spans="1:5" ht="25.5">
      <c r="A35" t="s">
        <v>57</v>
      </c>
      <c r="E35" s="39" t="s">
        <v>4001</v>
      </c>
    </row>
    <row r="36" spans="1:16" ht="12.75">
      <c r="A36" t="s">
        <v>48</v>
      </c>
      <c s="34" t="s">
        <v>46</v>
      </c>
      <c s="34" t="s">
        <v>4622</v>
      </c>
      <c s="35" t="s">
        <v>5</v>
      </c>
      <c s="6" t="s">
        <v>4623</v>
      </c>
      <c s="36" t="s">
        <v>101</v>
      </c>
      <c s="37">
        <v>70</v>
      </c>
      <c s="36">
        <v>0</v>
      </c>
      <c s="36">
        <f>ROUND(G36*H36,6)</f>
      </c>
      <c r="L36" s="38">
        <v>0</v>
      </c>
      <c s="32">
        <f>ROUND(ROUND(L36,2)*ROUND(G36,3),2)</f>
      </c>
      <c s="36" t="s">
        <v>53</v>
      </c>
      <c>
        <f>(M36*21)/100</f>
      </c>
      <c t="s">
        <v>26</v>
      </c>
    </row>
    <row r="37" spans="1:5" ht="12.75">
      <c r="A37" s="35" t="s">
        <v>54</v>
      </c>
      <c r="E37" s="39" t="s">
        <v>4624</v>
      </c>
    </row>
    <row r="38" spans="1:5" ht="38.25">
      <c r="A38" s="35" t="s">
        <v>55</v>
      </c>
      <c r="E38" s="40" t="s">
        <v>4625</v>
      </c>
    </row>
    <row r="39" spans="1:5" ht="63.75">
      <c r="A39" t="s">
        <v>57</v>
      </c>
      <c r="E39" s="39" t="s">
        <v>2295</v>
      </c>
    </row>
    <row r="40" spans="1:16" ht="12.75">
      <c r="A40" t="s">
        <v>48</v>
      </c>
      <c s="34" t="s">
        <v>82</v>
      </c>
      <c s="34" t="s">
        <v>4626</v>
      </c>
      <c s="35" t="s">
        <v>5</v>
      </c>
      <c s="6" t="s">
        <v>4627</v>
      </c>
      <c s="36" t="s">
        <v>3990</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4628</v>
      </c>
    </row>
    <row r="43" spans="1:5" ht="25.5">
      <c r="A43" t="s">
        <v>57</v>
      </c>
      <c r="E43" s="39" t="s">
        <v>4001</v>
      </c>
    </row>
    <row r="44" spans="1:16" ht="12.75">
      <c r="A44" t="s">
        <v>48</v>
      </c>
      <c s="34" t="s">
        <v>86</v>
      </c>
      <c s="34" t="s">
        <v>3780</v>
      </c>
      <c s="35" t="s">
        <v>5</v>
      </c>
      <c s="6" t="s">
        <v>3781</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4629</v>
      </c>
    </row>
    <row r="47" spans="1:5" ht="25.5">
      <c r="A47" t="s">
        <v>57</v>
      </c>
      <c r="E47" s="39" t="s">
        <v>322</v>
      </c>
    </row>
    <row r="48" spans="1:16" ht="12.75">
      <c r="A48" t="s">
        <v>48</v>
      </c>
      <c s="34" t="s">
        <v>90</v>
      </c>
      <c s="34" t="s">
        <v>3783</v>
      </c>
      <c s="35" t="s">
        <v>5</v>
      </c>
      <c s="6" t="s">
        <v>3784</v>
      </c>
      <c s="36" t="s">
        <v>65</v>
      </c>
      <c s="37">
        <v>16.75</v>
      </c>
      <c s="36">
        <v>0</v>
      </c>
      <c s="36">
        <f>ROUND(G48*H48,6)</f>
      </c>
      <c r="L48" s="38">
        <v>0</v>
      </c>
      <c s="32">
        <f>ROUND(ROUND(L48,2)*ROUND(G48,3),2)</f>
      </c>
      <c s="36" t="s">
        <v>53</v>
      </c>
      <c>
        <f>(M48*21)/100</f>
      </c>
      <c t="s">
        <v>26</v>
      </c>
    </row>
    <row r="49" spans="1:5" ht="12.75">
      <c r="A49" s="35" t="s">
        <v>54</v>
      </c>
      <c r="E49" s="39" t="s">
        <v>4630</v>
      </c>
    </row>
    <row r="50" spans="1:5" ht="38.25">
      <c r="A50" s="35" t="s">
        <v>55</v>
      </c>
      <c r="E50" s="40" t="s">
        <v>4631</v>
      </c>
    </row>
    <row r="51" spans="1:5" ht="242.25">
      <c r="A51" t="s">
        <v>57</v>
      </c>
      <c r="E51" s="39" t="s">
        <v>3787</v>
      </c>
    </row>
    <row r="52" spans="1:16" ht="12.75">
      <c r="A52" t="s">
        <v>48</v>
      </c>
      <c s="34" t="s">
        <v>94</v>
      </c>
      <c s="34" t="s">
        <v>3788</v>
      </c>
      <c s="35" t="s">
        <v>5</v>
      </c>
      <c s="6" t="s">
        <v>3789</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4632</v>
      </c>
    </row>
    <row r="55" spans="1:5" ht="25.5">
      <c r="A55" t="s">
        <v>57</v>
      </c>
      <c r="E55" s="39" t="s">
        <v>3791</v>
      </c>
    </row>
    <row r="56" spans="1:16" ht="12.75">
      <c r="A56" t="s">
        <v>48</v>
      </c>
      <c s="34" t="s">
        <v>98</v>
      </c>
      <c s="34" t="s">
        <v>4633</v>
      </c>
      <c s="35" t="s">
        <v>5</v>
      </c>
      <c s="6" t="s">
        <v>4634</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4635</v>
      </c>
    </row>
    <row r="59" spans="1:5" ht="242.25">
      <c r="A59" t="s">
        <v>57</v>
      </c>
      <c r="E59" s="39" t="s">
        <v>3787</v>
      </c>
    </row>
    <row r="60" spans="1:16" ht="12.75">
      <c r="A60" t="s">
        <v>48</v>
      </c>
      <c s="34" t="s">
        <v>103</v>
      </c>
      <c s="34" t="s">
        <v>3804</v>
      </c>
      <c s="35" t="s">
        <v>5</v>
      </c>
      <c s="6" t="s">
        <v>3805</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4636</v>
      </c>
    </row>
    <row r="63" spans="1:5" ht="25.5">
      <c r="A63" t="s">
        <v>57</v>
      </c>
      <c r="E63" s="39" t="s">
        <v>3791</v>
      </c>
    </row>
    <row r="64" spans="1:16" ht="12.75">
      <c r="A64" t="s">
        <v>48</v>
      </c>
      <c s="34" t="s">
        <v>106</v>
      </c>
      <c s="34" t="s">
        <v>4637</v>
      </c>
      <c s="35" t="s">
        <v>5</v>
      </c>
      <c s="6" t="s">
        <v>4638</v>
      </c>
      <c s="36" t="s">
        <v>65</v>
      </c>
      <c s="37">
        <v>20.1</v>
      </c>
      <c s="36">
        <v>0</v>
      </c>
      <c s="36">
        <f>ROUND(G64*H64,6)</f>
      </c>
      <c r="L64" s="38">
        <v>0</v>
      </c>
      <c s="32">
        <f>ROUND(ROUND(L64,2)*ROUND(G64,3),2)</f>
      </c>
      <c s="36" t="s">
        <v>53</v>
      </c>
      <c>
        <f>(M64*21)/100</f>
      </c>
      <c t="s">
        <v>26</v>
      </c>
    </row>
    <row r="65" spans="1:5" ht="12.75">
      <c r="A65" s="35" t="s">
        <v>54</v>
      </c>
      <c r="E65" s="39" t="s">
        <v>4639</v>
      </c>
    </row>
    <row r="66" spans="1:5" ht="38.25">
      <c r="A66" s="35" t="s">
        <v>55</v>
      </c>
      <c r="E66" s="40" t="s">
        <v>4640</v>
      </c>
    </row>
    <row r="67" spans="1:5" ht="178.5">
      <c r="A67" t="s">
        <v>57</v>
      </c>
      <c r="E67" s="39" t="s">
        <v>4641</v>
      </c>
    </row>
    <row r="68" spans="1:16" ht="12.75">
      <c r="A68" t="s">
        <v>48</v>
      </c>
      <c s="34" t="s">
        <v>109</v>
      </c>
      <c s="34" t="s">
        <v>3825</v>
      </c>
      <c s="35" t="s">
        <v>5</v>
      </c>
      <c s="6" t="s">
        <v>3826</v>
      </c>
      <c s="36" t="s">
        <v>65</v>
      </c>
      <c s="37">
        <v>4</v>
      </c>
      <c s="36">
        <v>0</v>
      </c>
      <c s="36">
        <f>ROUND(G68*H68,6)</f>
      </c>
      <c r="L68" s="38">
        <v>0</v>
      </c>
      <c s="32">
        <f>ROUND(ROUND(L68,2)*ROUND(G68,3),2)</f>
      </c>
      <c s="36" t="s">
        <v>53</v>
      </c>
      <c>
        <f>(M68*21)/100</f>
      </c>
      <c t="s">
        <v>26</v>
      </c>
    </row>
    <row r="69" spans="1:5" ht="12.75">
      <c r="A69" s="35" t="s">
        <v>54</v>
      </c>
      <c r="E69" s="39" t="s">
        <v>4642</v>
      </c>
    </row>
    <row r="70" spans="1:5" ht="38.25">
      <c r="A70" s="35" t="s">
        <v>55</v>
      </c>
      <c r="E70" s="40" t="s">
        <v>4643</v>
      </c>
    </row>
    <row r="71" spans="1:5" ht="165.75">
      <c r="A71" t="s">
        <v>57</v>
      </c>
      <c r="E71" s="39" t="s">
        <v>3829</v>
      </c>
    </row>
    <row r="72" spans="1:16" ht="12.75">
      <c r="A72" t="s">
        <v>48</v>
      </c>
      <c s="34" t="s">
        <v>112</v>
      </c>
      <c s="34" t="s">
        <v>3842</v>
      </c>
      <c s="35" t="s">
        <v>5</v>
      </c>
      <c s="6" t="s">
        <v>3843</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4644</v>
      </c>
    </row>
    <row r="75" spans="1:5" ht="25.5">
      <c r="A75" t="s">
        <v>57</v>
      </c>
      <c r="E75" s="39" t="s">
        <v>3845</v>
      </c>
    </row>
    <row r="76" spans="1:16" ht="12.75">
      <c r="A76" t="s">
        <v>48</v>
      </c>
      <c s="34" t="s">
        <v>115</v>
      </c>
      <c s="34" t="s">
        <v>4645</v>
      </c>
      <c s="35" t="s">
        <v>5</v>
      </c>
      <c s="6" t="s">
        <v>4646</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4647</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4648</v>
      </c>
    </row>
    <row r="83" spans="1:5" ht="25.5">
      <c r="A83" t="s">
        <v>57</v>
      </c>
      <c r="E83" s="39" t="s">
        <v>78</v>
      </c>
    </row>
    <row r="84" spans="1:16" ht="12.75">
      <c r="A84" t="s">
        <v>48</v>
      </c>
      <c s="34" t="s">
        <v>123</v>
      </c>
      <c s="34" t="s">
        <v>4649</v>
      </c>
      <c s="35" t="s">
        <v>5</v>
      </c>
      <c s="6" t="s">
        <v>4650</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4648</v>
      </c>
    </row>
    <row r="87" spans="1:5" ht="38.25">
      <c r="A87" t="s">
        <v>57</v>
      </c>
      <c r="E87" s="39" t="s">
        <v>4651</v>
      </c>
    </row>
    <row r="88" spans="1:16" ht="12.75">
      <c r="A88" t="s">
        <v>48</v>
      </c>
      <c s="34" t="s">
        <v>126</v>
      </c>
      <c s="34" t="s">
        <v>4652</v>
      </c>
      <c s="35" t="s">
        <v>5</v>
      </c>
      <c s="6" t="s">
        <v>4653</v>
      </c>
      <c s="36" t="s">
        <v>61</v>
      </c>
      <c s="37">
        <v>17</v>
      </c>
      <c s="36">
        <v>0</v>
      </c>
      <c s="36">
        <f>ROUND(G88*H88,6)</f>
      </c>
      <c r="L88" s="38">
        <v>0</v>
      </c>
      <c s="32">
        <f>ROUND(ROUND(L88,2)*ROUND(G88,3),2)</f>
      </c>
      <c s="36" t="s">
        <v>53</v>
      </c>
      <c>
        <f>(M88*21)/100</f>
      </c>
      <c t="s">
        <v>26</v>
      </c>
    </row>
    <row r="89" spans="1:5" ht="12.75">
      <c r="A89" s="35" t="s">
        <v>54</v>
      </c>
      <c r="E89" s="39" t="s">
        <v>4654</v>
      </c>
    </row>
    <row r="90" spans="1:5" ht="38.25">
      <c r="A90" s="35" t="s">
        <v>55</v>
      </c>
      <c r="E90" s="40" t="s">
        <v>4655</v>
      </c>
    </row>
    <row r="91" spans="1:5" ht="38.25">
      <c r="A91" t="s">
        <v>57</v>
      </c>
      <c r="E91" s="39" t="s">
        <v>4656</v>
      </c>
    </row>
    <row r="92" spans="1:16" ht="12.75">
      <c r="A92" t="s">
        <v>48</v>
      </c>
      <c s="34" t="s">
        <v>131</v>
      </c>
      <c s="34" t="s">
        <v>4657</v>
      </c>
      <c s="35" t="s">
        <v>5</v>
      </c>
      <c s="6" t="s">
        <v>4658</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2934</v>
      </c>
    </row>
    <row r="95" spans="1:5" ht="76.5">
      <c r="A95" t="s">
        <v>57</v>
      </c>
      <c r="E95" s="39" t="s">
        <v>4659</v>
      </c>
    </row>
    <row r="96" spans="1:13" ht="12.75">
      <c r="A96" t="s">
        <v>45</v>
      </c>
      <c r="C96" s="31" t="s">
        <v>26</v>
      </c>
      <c r="E96" s="33" t="s">
        <v>3909</v>
      </c>
      <c r="J96" s="32">
        <f>0</f>
      </c>
      <c s="32">
        <f>0</f>
      </c>
      <c s="32">
        <f>0+L97+L101</f>
      </c>
      <c s="32">
        <f>0+M97+M101</f>
      </c>
    </row>
    <row r="97" spans="1:16" ht="12.75">
      <c r="A97" t="s">
        <v>48</v>
      </c>
      <c s="34" t="s">
        <v>135</v>
      </c>
      <c s="34" t="s">
        <v>3910</v>
      </c>
      <c s="35" t="s">
        <v>5</v>
      </c>
      <c s="6" t="s">
        <v>3911</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4660</v>
      </c>
    </row>
    <row r="100" spans="1:5" ht="25.5">
      <c r="A100" t="s">
        <v>57</v>
      </c>
      <c r="E100" s="39" t="s">
        <v>3914</v>
      </c>
    </row>
    <row r="101" spans="1:16" ht="12.75">
      <c r="A101" t="s">
        <v>48</v>
      </c>
      <c s="34" t="s">
        <v>139</v>
      </c>
      <c s="34" t="s">
        <v>4029</v>
      </c>
      <c s="35" t="s">
        <v>5</v>
      </c>
      <c s="6" t="s">
        <v>4030</v>
      </c>
      <c s="36" t="s">
        <v>65</v>
      </c>
      <c s="37">
        <v>1.35</v>
      </c>
      <c s="36">
        <v>0</v>
      </c>
      <c s="36">
        <f>ROUND(G101*H101,6)</f>
      </c>
      <c r="L101" s="38">
        <v>0</v>
      </c>
      <c s="32">
        <f>ROUND(ROUND(L101,2)*ROUND(G101,3),2)</f>
      </c>
      <c s="36" t="s">
        <v>53</v>
      </c>
      <c>
        <f>(M101*21)/100</f>
      </c>
      <c t="s">
        <v>26</v>
      </c>
    </row>
    <row r="102" spans="1:5" ht="12.75">
      <c r="A102" s="35" t="s">
        <v>54</v>
      </c>
      <c r="E102" s="39" t="s">
        <v>4661</v>
      </c>
    </row>
    <row r="103" spans="1:5" ht="38.25">
      <c r="A103" s="35" t="s">
        <v>55</v>
      </c>
      <c r="E103" s="40" t="s">
        <v>4662</v>
      </c>
    </row>
    <row r="104" spans="1:5" ht="267.75">
      <c r="A104" t="s">
        <v>57</v>
      </c>
      <c r="E104" s="39" t="s">
        <v>4033</v>
      </c>
    </row>
    <row r="105" spans="1:13" ht="12.75">
      <c r="A105" t="s">
        <v>45</v>
      </c>
      <c r="C105" s="31" t="s">
        <v>25</v>
      </c>
      <c r="E105" s="33" t="s">
        <v>4034</v>
      </c>
      <c r="J105" s="32">
        <f>0</f>
      </c>
      <c s="32">
        <f>0</f>
      </c>
      <c s="32">
        <f>0+L106</f>
      </c>
      <c s="32">
        <f>0+M106</f>
      </c>
    </row>
    <row r="106" spans="1:16" ht="12.75">
      <c r="A106" t="s">
        <v>48</v>
      </c>
      <c s="34" t="s">
        <v>143</v>
      </c>
      <c s="34" t="s">
        <v>4048</v>
      </c>
      <c s="35" t="s">
        <v>5</v>
      </c>
      <c s="6" t="s">
        <v>4049</v>
      </c>
      <c s="36" t="s">
        <v>2432</v>
      </c>
      <c s="37">
        <v>979.94</v>
      </c>
      <c s="36">
        <v>0</v>
      </c>
      <c s="36">
        <f>ROUND(G106*H106,6)</f>
      </c>
      <c r="L106" s="38">
        <v>0</v>
      </c>
      <c s="32">
        <f>ROUND(ROUND(L106,2)*ROUND(G106,3),2)</f>
      </c>
      <c s="36" t="s">
        <v>53</v>
      </c>
      <c>
        <f>(M106*21)/100</f>
      </c>
      <c t="s">
        <v>26</v>
      </c>
    </row>
    <row r="107" spans="1:5" ht="38.25">
      <c r="A107" s="35" t="s">
        <v>54</v>
      </c>
      <c r="E107" s="39" t="s">
        <v>4663</v>
      </c>
    </row>
    <row r="108" spans="1:5" ht="38.25">
      <c r="A108" s="35" t="s">
        <v>55</v>
      </c>
      <c r="E108" s="40" t="s">
        <v>4664</v>
      </c>
    </row>
    <row r="109" spans="1:5" ht="204">
      <c r="A109" t="s">
        <v>57</v>
      </c>
      <c r="E109" s="39" t="s">
        <v>4052</v>
      </c>
    </row>
    <row r="110" spans="1:13" ht="12.75">
      <c r="A110" t="s">
        <v>45</v>
      </c>
      <c r="C110" s="31" t="s">
        <v>67</v>
      </c>
      <c r="E110" s="33" t="s">
        <v>3928</v>
      </c>
      <c r="J110" s="32">
        <f>0</f>
      </c>
      <c s="32">
        <f>0</f>
      </c>
      <c s="32">
        <f>0+L111</f>
      </c>
      <c s="32">
        <f>0+M111</f>
      </c>
    </row>
    <row r="111" spans="1:16" ht="12.75">
      <c r="A111" t="s">
        <v>48</v>
      </c>
      <c s="34" t="s">
        <v>147</v>
      </c>
      <c s="34" t="s">
        <v>3248</v>
      </c>
      <c s="35" t="s">
        <v>5</v>
      </c>
      <c s="6" t="s">
        <v>3929</v>
      </c>
      <c s="36" t="s">
        <v>65</v>
      </c>
      <c s="37">
        <v>1.789</v>
      </c>
      <c s="36">
        <v>0</v>
      </c>
      <c s="36">
        <f>ROUND(G111*H111,6)</f>
      </c>
      <c r="L111" s="38">
        <v>0</v>
      </c>
      <c s="32">
        <f>ROUND(ROUND(L111,2)*ROUND(G111,3),2)</f>
      </c>
      <c s="36" t="s">
        <v>53</v>
      </c>
      <c>
        <f>(M111*21)/100</f>
      </c>
      <c t="s">
        <v>26</v>
      </c>
    </row>
    <row r="112" spans="1:5" ht="12.75">
      <c r="A112" s="35" t="s">
        <v>54</v>
      </c>
      <c r="E112" s="39" t="s">
        <v>4665</v>
      </c>
    </row>
    <row r="113" spans="1:5" ht="38.25">
      <c r="A113" s="35" t="s">
        <v>55</v>
      </c>
      <c r="E113" s="40" t="s">
        <v>4666</v>
      </c>
    </row>
    <row r="114" spans="1:5" ht="267.75">
      <c r="A114" t="s">
        <v>57</v>
      </c>
      <c r="E114" s="39" t="s">
        <v>3932</v>
      </c>
    </row>
    <row r="115" spans="1:13" ht="12.75">
      <c r="A115" t="s">
        <v>45</v>
      </c>
      <c r="C115" s="31" t="s">
        <v>71</v>
      </c>
      <c r="E115" s="33" t="s">
        <v>3947</v>
      </c>
      <c r="J115" s="32">
        <f>0</f>
      </c>
      <c s="32">
        <f>0</f>
      </c>
      <c s="32">
        <f>0+L116+L120+L124+L128</f>
      </c>
      <c s="32">
        <f>0+M116+M120+M124+M128</f>
      </c>
    </row>
    <row r="116" spans="1:16" ht="12.75">
      <c r="A116" t="s">
        <v>48</v>
      </c>
      <c s="34" t="s">
        <v>151</v>
      </c>
      <c s="34" t="s">
        <v>4055</v>
      </c>
      <c s="35" t="s">
        <v>5</v>
      </c>
      <c s="6" t="s">
        <v>4056</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4667</v>
      </c>
    </row>
    <row r="119" spans="1:5" ht="38.25">
      <c r="A119" t="s">
        <v>57</v>
      </c>
      <c r="E119" s="39" t="s">
        <v>4058</v>
      </c>
    </row>
    <row r="120" spans="1:16" ht="12.75">
      <c r="A120" t="s">
        <v>48</v>
      </c>
      <c s="34" t="s">
        <v>155</v>
      </c>
      <c s="34" t="s">
        <v>4668</v>
      </c>
      <c s="35" t="s">
        <v>5</v>
      </c>
      <c s="6" t="s">
        <v>4669</v>
      </c>
      <c s="36" t="s">
        <v>61</v>
      </c>
      <c s="37">
        <v>1150.5</v>
      </c>
      <c s="36">
        <v>0</v>
      </c>
      <c s="36">
        <f>ROUND(G120*H120,6)</f>
      </c>
      <c r="L120" s="38">
        <v>0</v>
      </c>
      <c s="32">
        <f>ROUND(ROUND(L120,2)*ROUND(G120,3),2)</f>
      </c>
      <c s="36" t="s">
        <v>53</v>
      </c>
      <c>
        <f>(M120*21)/100</f>
      </c>
      <c t="s">
        <v>26</v>
      </c>
    </row>
    <row r="121" spans="1:5" ht="12.75">
      <c r="A121" s="35" t="s">
        <v>54</v>
      </c>
      <c r="E121" s="39" t="s">
        <v>4670</v>
      </c>
    </row>
    <row r="122" spans="1:5" ht="38.25">
      <c r="A122" s="35" t="s">
        <v>55</v>
      </c>
      <c r="E122" s="40" t="s">
        <v>4671</v>
      </c>
    </row>
    <row r="123" spans="1:5" ht="38.25">
      <c r="A123" t="s">
        <v>57</v>
      </c>
      <c r="E123" s="39" t="s">
        <v>4058</v>
      </c>
    </row>
    <row r="124" spans="1:16" ht="12.75">
      <c r="A124" t="s">
        <v>48</v>
      </c>
      <c s="34" t="s">
        <v>159</v>
      </c>
      <c s="34" t="s">
        <v>4672</v>
      </c>
      <c s="35" t="s">
        <v>5</v>
      </c>
      <c s="6" t="s">
        <v>4673</v>
      </c>
      <c s="36" t="s">
        <v>61</v>
      </c>
      <c s="37">
        <v>408.5</v>
      </c>
      <c s="36">
        <v>0</v>
      </c>
      <c s="36">
        <f>ROUND(G124*H124,6)</f>
      </c>
      <c r="L124" s="38">
        <v>0</v>
      </c>
      <c s="32">
        <f>ROUND(ROUND(L124,2)*ROUND(G124,3),2)</f>
      </c>
      <c s="36" t="s">
        <v>53</v>
      </c>
      <c>
        <f>(M124*21)/100</f>
      </c>
      <c t="s">
        <v>26</v>
      </c>
    </row>
    <row r="125" spans="1:5" ht="25.5">
      <c r="A125" s="35" t="s">
        <v>54</v>
      </c>
      <c r="E125" s="39" t="s">
        <v>4674</v>
      </c>
    </row>
    <row r="126" spans="1:5" ht="38.25">
      <c r="A126" s="35" t="s">
        <v>55</v>
      </c>
      <c r="E126" s="40" t="s">
        <v>4675</v>
      </c>
    </row>
    <row r="127" spans="1:5" ht="114.75">
      <c r="A127" t="s">
        <v>57</v>
      </c>
      <c r="E127" s="39" t="s">
        <v>89</v>
      </c>
    </row>
    <row r="128" spans="1:16" ht="25.5">
      <c r="A128" t="s">
        <v>48</v>
      </c>
      <c s="34" t="s">
        <v>162</v>
      </c>
      <c s="34" t="s">
        <v>4676</v>
      </c>
      <c s="35" t="s">
        <v>5</v>
      </c>
      <c s="6" t="s">
        <v>4677</v>
      </c>
      <c s="36" t="s">
        <v>61</v>
      </c>
      <c s="37">
        <v>20.4</v>
      </c>
      <c s="36">
        <v>0</v>
      </c>
      <c s="36">
        <f>ROUND(G128*H128,6)</f>
      </c>
      <c r="L128" s="38">
        <v>0</v>
      </c>
      <c s="32">
        <f>ROUND(ROUND(L128,2)*ROUND(G128,3),2)</f>
      </c>
      <c s="36" t="s">
        <v>53</v>
      </c>
      <c>
        <f>(M128*21)/100</f>
      </c>
      <c t="s">
        <v>26</v>
      </c>
    </row>
    <row r="129" spans="1:5" ht="38.25">
      <c r="A129" s="35" t="s">
        <v>54</v>
      </c>
      <c r="E129" s="39" t="s">
        <v>4678</v>
      </c>
    </row>
    <row r="130" spans="1:5" ht="38.25">
      <c r="A130" s="35" t="s">
        <v>55</v>
      </c>
      <c r="E130" s="40" t="s">
        <v>4679</v>
      </c>
    </row>
    <row r="131" spans="1:5" ht="114.75">
      <c r="A131" t="s">
        <v>57</v>
      </c>
      <c r="E131" s="39" t="s">
        <v>89</v>
      </c>
    </row>
    <row r="132" spans="1:13" ht="12.75">
      <c r="A132" t="s">
        <v>45</v>
      </c>
      <c r="C132" s="31" t="s">
        <v>86</v>
      </c>
      <c r="E132" s="33" t="s">
        <v>2930</v>
      </c>
      <c r="J132" s="32">
        <f>0</f>
      </c>
      <c s="32">
        <f>0</f>
      </c>
      <c s="32">
        <f>0+L133+L137+L141+L145</f>
      </c>
      <c s="32">
        <f>0+M133+M137+M141+M145</f>
      </c>
    </row>
    <row r="133" spans="1:16" ht="12.75">
      <c r="A133" t="s">
        <v>48</v>
      </c>
      <c s="34" t="s">
        <v>166</v>
      </c>
      <c s="34" t="s">
        <v>4071</v>
      </c>
      <c s="35" t="s">
        <v>5</v>
      </c>
      <c s="6" t="s">
        <v>4072</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4680</v>
      </c>
    </row>
    <row r="136" spans="1:5" ht="25.5">
      <c r="A136" t="s">
        <v>57</v>
      </c>
      <c r="E136" s="39" t="s">
        <v>4075</v>
      </c>
    </row>
    <row r="137" spans="1:16" ht="12.75">
      <c r="A137" t="s">
        <v>48</v>
      </c>
      <c s="34" t="s">
        <v>170</v>
      </c>
      <c s="34" t="s">
        <v>4681</v>
      </c>
      <c s="35" t="s">
        <v>5</v>
      </c>
      <c s="6" t="s">
        <v>4682</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4683</v>
      </c>
    </row>
    <row r="140" spans="1:5" ht="51">
      <c r="A140" t="s">
        <v>57</v>
      </c>
      <c r="E140" s="39" t="s">
        <v>4684</v>
      </c>
    </row>
    <row r="141" spans="1:16" ht="12.75">
      <c r="A141" t="s">
        <v>48</v>
      </c>
      <c s="34" t="s">
        <v>174</v>
      </c>
      <c s="34" t="s">
        <v>4685</v>
      </c>
      <c s="35" t="s">
        <v>5</v>
      </c>
      <c s="6" t="s">
        <v>4686</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4515</v>
      </c>
    </row>
    <row r="144" spans="1:5" ht="51">
      <c r="A144" t="s">
        <v>57</v>
      </c>
      <c r="E144" s="39" t="s">
        <v>4687</v>
      </c>
    </row>
    <row r="145" spans="1:16" ht="12.75">
      <c r="A145" t="s">
        <v>48</v>
      </c>
      <c s="34" t="s">
        <v>177</v>
      </c>
      <c s="34" t="s">
        <v>4688</v>
      </c>
      <c s="35" t="s">
        <v>5</v>
      </c>
      <c s="6" t="s">
        <v>4689</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2926</v>
      </c>
    </row>
    <row r="148" spans="1:5" ht="51">
      <c r="A148" t="s">
        <v>57</v>
      </c>
      <c r="E148" s="39" t="s">
        <v>4687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4692</v>
      </c>
      <c r="E8" s="30" t="s">
        <v>4691</v>
      </c>
      <c r="J8" s="29">
        <f>0+J9+J14+J39+J60+J69+J90+J95</f>
      </c>
      <c s="29">
        <f>0+K9+K14+K39+K60+K69+K90+K95</f>
      </c>
      <c s="29">
        <f>0+L9+L14+L39+L60+L69+L90+L95</f>
      </c>
      <c s="29">
        <f>0+M9+M14+M39+M60+M69+M90+M95</f>
      </c>
    </row>
    <row r="9" spans="1:13" ht="12.75">
      <c r="A9" t="s">
        <v>45</v>
      </c>
      <c r="C9" s="31" t="s">
        <v>1685</v>
      </c>
      <c r="E9" s="33" t="s">
        <v>3757</v>
      </c>
      <c r="J9" s="32">
        <f>0</f>
      </c>
      <c s="32">
        <f>0</f>
      </c>
      <c s="32">
        <f>0+L10</f>
      </c>
      <c s="32">
        <f>0+M10</f>
      </c>
    </row>
    <row r="10" spans="1:16" ht="12.75">
      <c r="A10" t="s">
        <v>48</v>
      </c>
      <c s="34" t="s">
        <v>49</v>
      </c>
      <c s="34" t="s">
        <v>4537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4539</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3764</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4693</v>
      </c>
    </row>
    <row r="18" spans="1:5" ht="242.25">
      <c r="A18" t="s">
        <v>57</v>
      </c>
      <c r="E18" s="39" t="s">
        <v>4616</v>
      </c>
    </row>
    <row r="19" spans="1:16" ht="38.25">
      <c r="A19" t="s">
        <v>48</v>
      </c>
      <c s="34" t="s">
        <v>25</v>
      </c>
      <c s="34" t="s">
        <v>964</v>
      </c>
      <c s="35" t="s">
        <v>5</v>
      </c>
      <c s="6" t="s">
        <v>4694</v>
      </c>
      <c s="36" t="s">
        <v>309</v>
      </c>
      <c s="37">
        <v>14</v>
      </c>
      <c s="36">
        <v>0</v>
      </c>
      <c s="36">
        <f>ROUND(G19*H19,6)</f>
      </c>
      <c r="L19" s="38">
        <v>0</v>
      </c>
      <c s="32">
        <f>ROUND(ROUND(L19,2)*ROUND(G19,3),2)</f>
      </c>
      <c s="36" t="s">
        <v>53</v>
      </c>
      <c>
        <f>(M19*21)/100</f>
      </c>
      <c t="s">
        <v>26</v>
      </c>
    </row>
    <row r="20" spans="1:5" ht="25.5">
      <c r="A20" s="35" t="s">
        <v>54</v>
      </c>
      <c r="E20" s="39" t="s">
        <v>4695</v>
      </c>
    </row>
    <row r="21" spans="1:5" ht="38.25">
      <c r="A21" s="35" t="s">
        <v>55</v>
      </c>
      <c r="E21" s="40" t="s">
        <v>4696</v>
      </c>
    </row>
    <row r="22" spans="1:5" ht="242.25">
      <c r="A22" t="s">
        <v>57</v>
      </c>
      <c r="E22" s="39" t="s">
        <v>4616</v>
      </c>
    </row>
    <row r="23" spans="1:16" ht="38.25">
      <c r="A23" t="s">
        <v>48</v>
      </c>
      <c s="34" t="s">
        <v>67</v>
      </c>
      <c s="34" t="s">
        <v>2584</v>
      </c>
      <c s="35" t="s">
        <v>5</v>
      </c>
      <c s="6" t="s">
        <v>3769</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4697</v>
      </c>
    </row>
    <row r="26" spans="1:5" ht="242.25">
      <c r="A26" t="s">
        <v>57</v>
      </c>
      <c r="E26" s="39" t="s">
        <v>4616</v>
      </c>
    </row>
    <row r="27" spans="1:16" ht="38.25">
      <c r="A27" t="s">
        <v>48</v>
      </c>
      <c s="34" t="s">
        <v>71</v>
      </c>
      <c s="34" t="s">
        <v>4698</v>
      </c>
      <c s="35" t="s">
        <v>5</v>
      </c>
      <c s="6" t="s">
        <v>4699</v>
      </c>
      <c s="36" t="s">
        <v>309</v>
      </c>
      <c s="37">
        <v>1</v>
      </c>
      <c s="36">
        <v>0</v>
      </c>
      <c s="36">
        <f>ROUND(G27*H27,6)</f>
      </c>
      <c r="L27" s="38">
        <v>0</v>
      </c>
      <c s="32">
        <f>ROUND(ROUND(L27,2)*ROUND(G27,3),2)</f>
      </c>
      <c s="36" t="s">
        <v>53</v>
      </c>
      <c>
        <f>(M27*21)/100</f>
      </c>
      <c t="s">
        <v>26</v>
      </c>
    </row>
    <row r="28" spans="1:5" ht="25.5">
      <c r="A28" s="35" t="s">
        <v>54</v>
      </c>
      <c r="E28" s="39" t="s">
        <v>4695</v>
      </c>
    </row>
    <row r="29" spans="1:5" ht="38.25">
      <c r="A29" s="35" t="s">
        <v>55</v>
      </c>
      <c r="E29" s="40" t="s">
        <v>3776</v>
      </c>
    </row>
    <row r="30" spans="1:5" ht="242.25">
      <c r="A30" t="s">
        <v>57</v>
      </c>
      <c r="E30" s="39" t="s">
        <v>4616</v>
      </c>
    </row>
    <row r="31" spans="1:16" ht="38.25">
      <c r="A31" t="s">
        <v>48</v>
      </c>
      <c s="34" t="s">
        <v>75</v>
      </c>
      <c s="34" t="s">
        <v>690</v>
      </c>
      <c s="35" t="s">
        <v>5</v>
      </c>
      <c s="6" t="s">
        <v>4700</v>
      </c>
      <c s="36" t="s">
        <v>309</v>
      </c>
      <c s="37">
        <v>1</v>
      </c>
      <c s="36">
        <v>0</v>
      </c>
      <c s="36">
        <f>ROUND(G31*H31,6)</f>
      </c>
      <c r="L31" s="38">
        <v>0</v>
      </c>
      <c s="32">
        <f>ROUND(ROUND(L31,2)*ROUND(G31,3),2)</f>
      </c>
      <c s="36" t="s">
        <v>53</v>
      </c>
      <c>
        <f>(M31*21)/100</f>
      </c>
      <c t="s">
        <v>26</v>
      </c>
    </row>
    <row r="32" spans="1:5" ht="25.5">
      <c r="A32" s="35" t="s">
        <v>54</v>
      </c>
      <c r="E32" s="39" t="s">
        <v>4695</v>
      </c>
    </row>
    <row r="33" spans="1:5" ht="38.25">
      <c r="A33" s="35" t="s">
        <v>55</v>
      </c>
      <c r="E33" s="40" t="s">
        <v>3776</v>
      </c>
    </row>
    <row r="34" spans="1:5" ht="242.25">
      <c r="A34" t="s">
        <v>57</v>
      </c>
      <c r="E34" s="39" t="s">
        <v>4616</v>
      </c>
    </row>
    <row r="35" spans="1:16" ht="25.5">
      <c r="A35" t="s">
        <v>48</v>
      </c>
      <c s="34" t="s">
        <v>46</v>
      </c>
      <c s="34" t="s">
        <v>4701</v>
      </c>
      <c s="35" t="s">
        <v>5</v>
      </c>
      <c s="6" t="s">
        <v>4702</v>
      </c>
      <c s="36" t="s">
        <v>309</v>
      </c>
      <c s="37">
        <v>1</v>
      </c>
      <c s="36">
        <v>0</v>
      </c>
      <c s="36">
        <f>ROUND(G35*H35,6)</f>
      </c>
      <c r="L35" s="38">
        <v>0</v>
      </c>
      <c s="32">
        <f>ROUND(ROUND(L35,2)*ROUND(G35,3),2)</f>
      </c>
      <c s="36" t="s">
        <v>53</v>
      </c>
      <c>
        <f>(M35*21)/100</f>
      </c>
      <c t="s">
        <v>26</v>
      </c>
    </row>
    <row r="36" spans="1:5" ht="12.75">
      <c r="A36" s="35" t="s">
        <v>54</v>
      </c>
      <c r="E36" s="39" t="s">
        <v>4703</v>
      </c>
    </row>
    <row r="37" spans="1:5" ht="38.25">
      <c r="A37" s="35" t="s">
        <v>55</v>
      </c>
      <c r="E37" s="40" t="s">
        <v>3776</v>
      </c>
    </row>
    <row r="38" spans="1:5" ht="242.25">
      <c r="A38" t="s">
        <v>57</v>
      </c>
      <c r="E38" s="39" t="s">
        <v>4616</v>
      </c>
    </row>
    <row r="39" spans="1:13" ht="12.75">
      <c r="A39" t="s">
        <v>45</v>
      </c>
      <c r="C39" s="31" t="s">
        <v>49</v>
      </c>
      <c r="E39" s="33" t="s">
        <v>3779</v>
      </c>
      <c r="J39" s="32">
        <f>0</f>
      </c>
      <c s="32">
        <f>0</f>
      </c>
      <c s="32">
        <f>0+L40+L44+L48+L52+L56</f>
      </c>
      <c s="32">
        <f>0+M40+M44+M48+M52+M56</f>
      </c>
    </row>
    <row r="40" spans="1:16" ht="12.75">
      <c r="A40" t="s">
        <v>48</v>
      </c>
      <c s="34" t="s">
        <v>82</v>
      </c>
      <c s="34" t="s">
        <v>3780</v>
      </c>
      <c s="35" t="s">
        <v>5</v>
      </c>
      <c s="6" t="s">
        <v>3781</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4704</v>
      </c>
    </row>
    <row r="43" spans="1:5" ht="25.5">
      <c r="A43" t="s">
        <v>57</v>
      </c>
      <c r="E43" s="39" t="s">
        <v>322</v>
      </c>
    </row>
    <row r="44" spans="1:16" ht="12.75">
      <c r="A44" t="s">
        <v>48</v>
      </c>
      <c s="34" t="s">
        <v>86</v>
      </c>
      <c s="34" t="s">
        <v>3842</v>
      </c>
      <c s="35" t="s">
        <v>5</v>
      </c>
      <c s="6" t="s">
        <v>3843</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4705</v>
      </c>
    </row>
    <row r="47" spans="1:5" ht="25.5">
      <c r="A47" t="s">
        <v>57</v>
      </c>
      <c r="E47" s="39" t="s">
        <v>3845</v>
      </c>
    </row>
    <row r="48" spans="1:16" ht="12.75">
      <c r="A48" t="s">
        <v>48</v>
      </c>
      <c s="34" t="s">
        <v>90</v>
      </c>
      <c s="34" t="s">
        <v>4645</v>
      </c>
      <c s="35" t="s">
        <v>5</v>
      </c>
      <c s="6" t="s">
        <v>4646</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4706</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4707</v>
      </c>
    </row>
    <row r="55" spans="1:5" ht="25.5">
      <c r="A55" t="s">
        <v>57</v>
      </c>
      <c r="E55" s="39" t="s">
        <v>78</v>
      </c>
    </row>
    <row r="56" spans="1:16" ht="12.75">
      <c r="A56" t="s">
        <v>48</v>
      </c>
      <c s="34" t="s">
        <v>98</v>
      </c>
      <c s="34" t="s">
        <v>4649</v>
      </c>
      <c s="35" t="s">
        <v>5</v>
      </c>
      <c s="6" t="s">
        <v>4650</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4707</v>
      </c>
    </row>
    <row r="59" spans="1:5" ht="38.25">
      <c r="A59" t="s">
        <v>57</v>
      </c>
      <c r="E59" s="39" t="s">
        <v>4651</v>
      </c>
    </row>
    <row r="60" spans="1:13" ht="12.75">
      <c r="A60" t="s">
        <v>45</v>
      </c>
      <c r="C60" s="31" t="s">
        <v>25</v>
      </c>
      <c r="E60" s="33" t="s">
        <v>4034</v>
      </c>
      <c r="J60" s="32">
        <f>0</f>
      </c>
      <c s="32">
        <f>0</f>
      </c>
      <c s="32">
        <f>0+L61+L65</f>
      </c>
      <c s="32">
        <f>0+M61+M65</f>
      </c>
    </row>
    <row r="61" spans="1:16" ht="12.75">
      <c r="A61" t="s">
        <v>48</v>
      </c>
      <c s="34" t="s">
        <v>103</v>
      </c>
      <c s="34" t="s">
        <v>4708</v>
      </c>
      <c s="35" t="s">
        <v>5</v>
      </c>
      <c s="6" t="s">
        <v>4709</v>
      </c>
      <c s="36" t="s">
        <v>65</v>
      </c>
      <c s="37">
        <v>1.871</v>
      </c>
      <c s="36">
        <v>0</v>
      </c>
      <c s="36">
        <f>ROUND(G61*H61,6)</f>
      </c>
      <c r="L61" s="38">
        <v>0</v>
      </c>
      <c s="32">
        <f>ROUND(ROUND(L61,2)*ROUND(G61,3),2)</f>
      </c>
      <c s="36" t="s">
        <v>53</v>
      </c>
      <c>
        <f>(M61*21)/100</f>
      </c>
      <c t="s">
        <v>26</v>
      </c>
    </row>
    <row r="62" spans="1:5" ht="63.75">
      <c r="A62" s="35" t="s">
        <v>54</v>
      </c>
      <c r="E62" s="39" t="s">
        <v>4710</v>
      </c>
    </row>
    <row r="63" spans="1:5" ht="38.25">
      <c r="A63" s="35" t="s">
        <v>55</v>
      </c>
      <c r="E63" s="40" t="s">
        <v>4711</v>
      </c>
    </row>
    <row r="64" spans="1:5" ht="267.75">
      <c r="A64" t="s">
        <v>57</v>
      </c>
      <c r="E64" s="39" t="s">
        <v>4033</v>
      </c>
    </row>
    <row r="65" spans="1:16" ht="25.5">
      <c r="A65" t="s">
        <v>48</v>
      </c>
      <c s="34" t="s">
        <v>106</v>
      </c>
      <c s="34" t="s">
        <v>4712</v>
      </c>
      <c s="35" t="s">
        <v>5</v>
      </c>
      <c s="6" t="s">
        <v>4713</v>
      </c>
      <c s="36" t="s">
        <v>309</v>
      </c>
      <c s="37">
        <v>0.424</v>
      </c>
      <c s="36">
        <v>0</v>
      </c>
      <c s="36">
        <f>ROUND(G65*H65,6)</f>
      </c>
      <c r="L65" s="38">
        <v>0</v>
      </c>
      <c s="32">
        <f>ROUND(ROUND(L65,2)*ROUND(G65,3),2)</f>
      </c>
      <c s="36" t="s">
        <v>53</v>
      </c>
      <c>
        <f>(M65*21)/100</f>
      </c>
      <c t="s">
        <v>26</v>
      </c>
    </row>
    <row r="66" spans="1:5" ht="63.75">
      <c r="A66" s="35" t="s">
        <v>54</v>
      </c>
      <c r="E66" s="39" t="s">
        <v>4714</v>
      </c>
    </row>
    <row r="67" spans="1:5" ht="38.25">
      <c r="A67" s="35" t="s">
        <v>55</v>
      </c>
      <c r="E67" s="40" t="s">
        <v>4715</v>
      </c>
    </row>
    <row r="68" spans="1:5" ht="25.5">
      <c r="A68" t="s">
        <v>57</v>
      </c>
      <c r="E68" s="39" t="s">
        <v>4716</v>
      </c>
    </row>
    <row r="69" spans="1:13" ht="12.75">
      <c r="A69" t="s">
        <v>45</v>
      </c>
      <c r="C69" s="31" t="s">
        <v>71</v>
      </c>
      <c r="E69" s="33" t="s">
        <v>3947</v>
      </c>
      <c r="J69" s="32">
        <f>0</f>
      </c>
      <c s="32">
        <f>0</f>
      </c>
      <c s="32">
        <f>0+L70+L74+L78+L82+L86</f>
      </c>
      <c s="32">
        <f>0+M70+M74+M78+M82+M86</f>
      </c>
    </row>
    <row r="70" spans="1:16" ht="12.75">
      <c r="A70" t="s">
        <v>48</v>
      </c>
      <c s="34" t="s">
        <v>109</v>
      </c>
      <c s="34" t="s">
        <v>4055</v>
      </c>
      <c s="35" t="s">
        <v>5</v>
      </c>
      <c s="6" t="s">
        <v>4056</v>
      </c>
      <c s="36" t="s">
        <v>61</v>
      </c>
      <c s="37">
        <v>315</v>
      </c>
      <c s="36">
        <v>0</v>
      </c>
      <c s="36">
        <f>ROUND(G70*H70,6)</f>
      </c>
      <c r="L70" s="38">
        <v>0</v>
      </c>
      <c s="32">
        <f>ROUND(ROUND(L70,2)*ROUND(G70,3),2)</f>
      </c>
      <c s="36" t="s">
        <v>53</v>
      </c>
      <c>
        <f>(M70*21)/100</f>
      </c>
      <c t="s">
        <v>26</v>
      </c>
    </row>
    <row r="71" spans="1:5" ht="12.75">
      <c r="A71" s="35" t="s">
        <v>54</v>
      </c>
      <c r="E71" s="39" t="s">
        <v>4717</v>
      </c>
    </row>
    <row r="72" spans="1:5" ht="38.25">
      <c r="A72" s="35" t="s">
        <v>55</v>
      </c>
      <c r="E72" s="40" t="s">
        <v>4718</v>
      </c>
    </row>
    <row r="73" spans="1:5" ht="38.25">
      <c r="A73" t="s">
        <v>57</v>
      </c>
      <c r="E73" s="39" t="s">
        <v>4058</v>
      </c>
    </row>
    <row r="74" spans="1:16" ht="12.75">
      <c r="A74" t="s">
        <v>48</v>
      </c>
      <c s="34" t="s">
        <v>112</v>
      </c>
      <c s="34" t="s">
        <v>4668</v>
      </c>
      <c s="35" t="s">
        <v>5</v>
      </c>
      <c s="6" t="s">
        <v>4669</v>
      </c>
      <c s="36" t="s">
        <v>61</v>
      </c>
      <c s="37">
        <v>145</v>
      </c>
      <c s="36">
        <v>0</v>
      </c>
      <c s="36">
        <f>ROUND(G74*H74,6)</f>
      </c>
      <c r="L74" s="38">
        <v>0</v>
      </c>
      <c s="32">
        <f>ROUND(ROUND(L74,2)*ROUND(G74,3),2)</f>
      </c>
      <c s="36" t="s">
        <v>53</v>
      </c>
      <c>
        <f>(M74*21)/100</f>
      </c>
      <c t="s">
        <v>26</v>
      </c>
    </row>
    <row r="75" spans="1:5" ht="12.75">
      <c r="A75" s="35" t="s">
        <v>54</v>
      </c>
      <c r="E75" s="39" t="s">
        <v>4719</v>
      </c>
    </row>
    <row r="76" spans="1:5" ht="38.25">
      <c r="A76" s="35" t="s">
        <v>55</v>
      </c>
      <c r="E76" s="40" t="s">
        <v>4720</v>
      </c>
    </row>
    <row r="77" spans="1:5" ht="38.25">
      <c r="A77" t="s">
        <v>57</v>
      </c>
      <c r="E77" s="39" t="s">
        <v>4058</v>
      </c>
    </row>
    <row r="78" spans="1:16" ht="12.75">
      <c r="A78" t="s">
        <v>48</v>
      </c>
      <c s="34" t="s">
        <v>115</v>
      </c>
      <c s="34" t="s">
        <v>4721</v>
      </c>
      <c s="35" t="s">
        <v>5</v>
      </c>
      <c s="6" t="s">
        <v>4722</v>
      </c>
      <c s="36" t="s">
        <v>65</v>
      </c>
      <c s="37">
        <v>8.3</v>
      </c>
      <c s="36">
        <v>0</v>
      </c>
      <c s="36">
        <f>ROUND(G78*H78,6)</f>
      </c>
      <c r="L78" s="38">
        <v>0</v>
      </c>
      <c s="32">
        <f>ROUND(ROUND(L78,2)*ROUND(G78,3),2)</f>
      </c>
      <c s="36" t="s">
        <v>53</v>
      </c>
      <c>
        <f>(M78*21)/100</f>
      </c>
      <c t="s">
        <v>26</v>
      </c>
    </row>
    <row r="79" spans="1:5" ht="12.75">
      <c r="A79" s="35" t="s">
        <v>54</v>
      </c>
      <c r="E79" s="39" t="s">
        <v>4723</v>
      </c>
    </row>
    <row r="80" spans="1:5" ht="38.25">
      <c r="A80" s="35" t="s">
        <v>55</v>
      </c>
      <c r="E80" s="40" t="s">
        <v>4724</v>
      </c>
    </row>
    <row r="81" spans="1:5" ht="38.25">
      <c r="A81" t="s">
        <v>57</v>
      </c>
      <c r="E81" s="39" t="s">
        <v>4058</v>
      </c>
    </row>
    <row r="82" spans="1:16" ht="12.75">
      <c r="A82" t="s">
        <v>48</v>
      </c>
      <c s="34" t="s">
        <v>119</v>
      </c>
      <c s="34" t="s">
        <v>4725</v>
      </c>
      <c s="35" t="s">
        <v>5</v>
      </c>
      <c s="6" t="s">
        <v>4726</v>
      </c>
      <c s="36" t="s">
        <v>61</v>
      </c>
      <c s="37">
        <v>242</v>
      </c>
      <c s="36">
        <v>0</v>
      </c>
      <c s="36">
        <f>ROUND(G82*H82,6)</f>
      </c>
      <c r="L82" s="38">
        <v>0</v>
      </c>
      <c s="32">
        <f>ROUND(ROUND(L82,2)*ROUND(G82,3),2)</f>
      </c>
      <c s="36" t="s">
        <v>53</v>
      </c>
      <c>
        <f>(M82*21)/100</f>
      </c>
      <c t="s">
        <v>26</v>
      </c>
    </row>
    <row r="83" spans="1:5" ht="12.75">
      <c r="A83" s="35" t="s">
        <v>54</v>
      </c>
      <c r="E83" s="39" t="s">
        <v>4727</v>
      </c>
    </row>
    <row r="84" spans="1:5" ht="38.25">
      <c r="A84" s="35" t="s">
        <v>55</v>
      </c>
      <c r="E84" s="40" t="s">
        <v>4728</v>
      </c>
    </row>
    <row r="85" spans="1:5" ht="114.75">
      <c r="A85" t="s">
        <v>57</v>
      </c>
      <c r="E85" s="39" t="s">
        <v>89</v>
      </c>
    </row>
    <row r="86" spans="1:16" ht="12.75">
      <c r="A86" t="s">
        <v>48</v>
      </c>
      <c s="34" t="s">
        <v>123</v>
      </c>
      <c s="34" t="s">
        <v>4672</v>
      </c>
      <c s="35" t="s">
        <v>5</v>
      </c>
      <c s="6" t="s">
        <v>4673</v>
      </c>
      <c s="36" t="s">
        <v>61</v>
      </c>
      <c s="37">
        <v>23</v>
      </c>
      <c s="36">
        <v>0</v>
      </c>
      <c s="36">
        <f>ROUND(G86*H86,6)</f>
      </c>
      <c r="L86" s="38">
        <v>0</v>
      </c>
      <c s="32">
        <f>ROUND(ROUND(L86,2)*ROUND(G86,3),2)</f>
      </c>
      <c s="36" t="s">
        <v>53</v>
      </c>
      <c>
        <f>(M86*21)/100</f>
      </c>
      <c t="s">
        <v>26</v>
      </c>
    </row>
    <row r="87" spans="1:5" ht="12.75">
      <c r="A87" s="35" t="s">
        <v>54</v>
      </c>
      <c r="E87" s="39" t="s">
        <v>4729</v>
      </c>
    </row>
    <row r="88" spans="1:5" ht="38.25">
      <c r="A88" s="35" t="s">
        <v>55</v>
      </c>
      <c r="E88" s="40" t="s">
        <v>4730</v>
      </c>
    </row>
    <row r="89" spans="1:5" ht="114.75">
      <c r="A89" t="s">
        <v>57</v>
      </c>
      <c r="E89" s="39" t="s">
        <v>89</v>
      </c>
    </row>
    <row r="90" spans="1:13" ht="12.75">
      <c r="A90" t="s">
        <v>45</v>
      </c>
      <c r="C90" s="31" t="s">
        <v>46</v>
      </c>
      <c r="E90" s="33" t="s">
        <v>2925</v>
      </c>
      <c r="J90" s="32">
        <f>0</f>
      </c>
      <c s="32">
        <f>0</f>
      </c>
      <c s="32">
        <f>0+L91</f>
      </c>
      <c s="32">
        <f>0+M91</f>
      </c>
    </row>
    <row r="91" spans="1:16" ht="12.75">
      <c r="A91" t="s">
        <v>48</v>
      </c>
      <c s="34" t="s">
        <v>126</v>
      </c>
      <c s="34" t="s">
        <v>4731</v>
      </c>
      <c s="35" t="s">
        <v>5</v>
      </c>
      <c s="6" t="s">
        <v>4732</v>
      </c>
      <c s="36" t="s">
        <v>61</v>
      </c>
      <c s="37">
        <v>228.201</v>
      </c>
      <c s="36">
        <v>0</v>
      </c>
      <c s="36">
        <f>ROUND(G91*H91,6)</f>
      </c>
      <c r="L91" s="38">
        <v>0</v>
      </c>
      <c s="32">
        <f>ROUND(ROUND(L91,2)*ROUND(G91,3),2)</f>
      </c>
      <c s="36" t="s">
        <v>53</v>
      </c>
      <c>
        <f>(M91*21)/100</f>
      </c>
      <c t="s">
        <v>26</v>
      </c>
    </row>
    <row r="92" spans="1:5" ht="38.25">
      <c r="A92" s="35" t="s">
        <v>54</v>
      </c>
      <c r="E92" s="39" t="s">
        <v>4733</v>
      </c>
    </row>
    <row r="93" spans="1:5" ht="38.25">
      <c r="A93" s="35" t="s">
        <v>55</v>
      </c>
      <c r="E93" s="40" t="s">
        <v>4734</v>
      </c>
    </row>
    <row r="94" spans="1:5" ht="63.75">
      <c r="A94" t="s">
        <v>57</v>
      </c>
      <c r="E94" s="39" t="s">
        <v>4735</v>
      </c>
    </row>
    <row r="95" spans="1:13" ht="12.75">
      <c r="A95" t="s">
        <v>45</v>
      </c>
      <c r="C95" s="31" t="s">
        <v>86</v>
      </c>
      <c r="E95" s="33" t="s">
        <v>2930</v>
      </c>
      <c r="J95" s="32">
        <f>0</f>
      </c>
      <c s="32">
        <f>0</f>
      </c>
      <c s="32">
        <f>0+L96+L100+L104+L108+L112+L116</f>
      </c>
      <c s="32">
        <f>0+M96+M100+M104+M108+M112+M116</f>
      </c>
    </row>
    <row r="96" spans="1:16" ht="12.75">
      <c r="A96" t="s">
        <v>48</v>
      </c>
      <c s="34" t="s">
        <v>131</v>
      </c>
      <c s="34" t="s">
        <v>4071</v>
      </c>
      <c s="35" t="s">
        <v>5</v>
      </c>
      <c s="6" t="s">
        <v>4072</v>
      </c>
      <c s="36" t="s">
        <v>101</v>
      </c>
      <c s="37">
        <v>236</v>
      </c>
      <c s="36">
        <v>0</v>
      </c>
      <c s="36">
        <f>ROUND(G96*H96,6)</f>
      </c>
      <c r="L96" s="38">
        <v>0</v>
      </c>
      <c s="32">
        <f>ROUND(ROUND(L96,2)*ROUND(G96,3),2)</f>
      </c>
      <c s="36" t="s">
        <v>53</v>
      </c>
      <c>
        <f>(M96*21)/100</f>
      </c>
      <c t="s">
        <v>26</v>
      </c>
    </row>
    <row r="97" spans="1:5" ht="12.75">
      <c r="A97" s="35" t="s">
        <v>54</v>
      </c>
      <c r="E97" s="39" t="s">
        <v>4736</v>
      </c>
    </row>
    <row r="98" spans="1:5" ht="38.25">
      <c r="A98" s="35" t="s">
        <v>55</v>
      </c>
      <c r="E98" s="40" t="s">
        <v>4737</v>
      </c>
    </row>
    <row r="99" spans="1:5" ht="25.5">
      <c r="A99" t="s">
        <v>57</v>
      </c>
      <c r="E99" s="39" t="s">
        <v>4564</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4738</v>
      </c>
    </row>
    <row r="102" spans="1:5" ht="38.25">
      <c r="A102" s="35" t="s">
        <v>55</v>
      </c>
      <c r="E102" s="40" t="s">
        <v>4739</v>
      </c>
    </row>
    <row r="103" spans="1:5" ht="89.25">
      <c r="A103" t="s">
        <v>57</v>
      </c>
      <c r="E103" s="39" t="s">
        <v>4740</v>
      </c>
    </row>
    <row r="104" spans="1:16" ht="12.75">
      <c r="A104" t="s">
        <v>48</v>
      </c>
      <c s="34" t="s">
        <v>139</v>
      </c>
      <c s="34" t="s">
        <v>4741</v>
      </c>
      <c s="35" t="s">
        <v>5</v>
      </c>
      <c s="6" t="s">
        <v>4742</v>
      </c>
      <c s="36" t="s">
        <v>101</v>
      </c>
      <c s="37">
        <v>33.8</v>
      </c>
      <c s="36">
        <v>0</v>
      </c>
      <c s="36">
        <f>ROUND(G104*H104,6)</f>
      </c>
      <c r="L104" s="38">
        <v>0</v>
      </c>
      <c s="32">
        <f>ROUND(ROUND(L104,2)*ROUND(G104,3),2)</f>
      </c>
      <c s="36" t="s">
        <v>53</v>
      </c>
      <c>
        <f>(M104*21)/100</f>
      </c>
      <c t="s">
        <v>26</v>
      </c>
    </row>
    <row r="105" spans="1:5" ht="12.75">
      <c r="A105" s="35" t="s">
        <v>54</v>
      </c>
      <c r="E105" s="39" t="s">
        <v>4743</v>
      </c>
    </row>
    <row r="106" spans="1:5" ht="38.25">
      <c r="A106" s="35" t="s">
        <v>55</v>
      </c>
      <c r="E106" s="40" t="s">
        <v>4744</v>
      </c>
    </row>
    <row r="107" spans="1:5" ht="102">
      <c r="A107" t="s">
        <v>57</v>
      </c>
      <c r="E107" s="39" t="s">
        <v>4745</v>
      </c>
    </row>
    <row r="108" spans="1:16" ht="12.75">
      <c r="A108" t="s">
        <v>48</v>
      </c>
      <c s="34" t="s">
        <v>143</v>
      </c>
      <c s="34" t="s">
        <v>4746</v>
      </c>
      <c s="35" t="s">
        <v>5</v>
      </c>
      <c s="6" t="s">
        <v>4747</v>
      </c>
      <c s="36" t="s">
        <v>2182</v>
      </c>
      <c s="37">
        <v>72</v>
      </c>
      <c s="36">
        <v>0</v>
      </c>
      <c s="36">
        <f>ROUND(G108*H108,6)</f>
      </c>
      <c r="L108" s="38">
        <v>0</v>
      </c>
      <c s="32">
        <f>ROUND(ROUND(L108,2)*ROUND(G108,3),2)</f>
      </c>
      <c s="36" t="s">
        <v>53</v>
      </c>
      <c>
        <f>(M108*21)/100</f>
      </c>
      <c t="s">
        <v>26</v>
      </c>
    </row>
    <row r="109" spans="1:5" ht="12.75">
      <c r="A109" s="35" t="s">
        <v>54</v>
      </c>
      <c r="E109" s="39" t="s">
        <v>4703</v>
      </c>
    </row>
    <row r="110" spans="1:5" ht="38.25">
      <c r="A110" s="35" t="s">
        <v>55</v>
      </c>
      <c r="E110" s="40" t="s">
        <v>4748</v>
      </c>
    </row>
    <row r="111" spans="1:5" ht="153">
      <c r="A111" t="s">
        <v>57</v>
      </c>
      <c r="E111" s="39" t="s">
        <v>4749</v>
      </c>
    </row>
    <row r="112" spans="1:16" ht="12.75">
      <c r="A112" t="s">
        <v>48</v>
      </c>
      <c s="34" t="s">
        <v>147</v>
      </c>
      <c s="34" t="s">
        <v>4750</v>
      </c>
      <c s="35" t="s">
        <v>5</v>
      </c>
      <c s="6" t="s">
        <v>4751</v>
      </c>
      <c s="36" t="s">
        <v>2182</v>
      </c>
      <c s="37">
        <v>36</v>
      </c>
      <c s="36">
        <v>0</v>
      </c>
      <c s="36">
        <f>ROUND(G112*H112,6)</f>
      </c>
      <c r="L112" s="38">
        <v>0</v>
      </c>
      <c s="32">
        <f>ROUND(ROUND(L112,2)*ROUND(G112,3),2)</f>
      </c>
      <c s="36" t="s">
        <v>53</v>
      </c>
      <c>
        <f>(M112*21)/100</f>
      </c>
      <c t="s">
        <v>26</v>
      </c>
    </row>
    <row r="113" spans="1:5" ht="12.75">
      <c r="A113" s="35" t="s">
        <v>54</v>
      </c>
      <c r="E113" s="39" t="s">
        <v>4703</v>
      </c>
    </row>
    <row r="114" spans="1:5" ht="38.25">
      <c r="A114" s="35" t="s">
        <v>55</v>
      </c>
      <c r="E114" s="40" t="s">
        <v>4752</v>
      </c>
    </row>
    <row r="115" spans="1:5" ht="153">
      <c r="A115" t="s">
        <v>57</v>
      </c>
      <c r="E115" s="39" t="s">
        <v>4749</v>
      </c>
    </row>
    <row r="116" spans="1:16" ht="12.75">
      <c r="A116" t="s">
        <v>48</v>
      </c>
      <c s="34" t="s">
        <v>151</v>
      </c>
      <c s="34" t="s">
        <v>4753</v>
      </c>
      <c s="35" t="s">
        <v>5</v>
      </c>
      <c s="6" t="s">
        <v>4754</v>
      </c>
      <c s="36" t="s">
        <v>101</v>
      </c>
      <c s="37">
        <v>189.2</v>
      </c>
      <c s="36">
        <v>0</v>
      </c>
      <c s="36">
        <f>ROUND(G116*H116,6)</f>
      </c>
      <c r="L116" s="38">
        <v>0</v>
      </c>
      <c s="32">
        <f>ROUND(ROUND(L116,2)*ROUND(G116,3),2)</f>
      </c>
      <c s="36" t="s">
        <v>53</v>
      </c>
      <c>
        <f>(M116*21)/100</f>
      </c>
      <c t="s">
        <v>26</v>
      </c>
    </row>
    <row r="117" spans="1:5" ht="25.5">
      <c r="A117" s="35" t="s">
        <v>54</v>
      </c>
      <c r="E117" s="39" t="s">
        <v>4755</v>
      </c>
    </row>
    <row r="118" spans="1:5" ht="38.25">
      <c r="A118" s="35" t="s">
        <v>55</v>
      </c>
      <c r="E118" s="40" t="s">
        <v>4756</v>
      </c>
    </row>
    <row r="119" spans="1:5" ht="102">
      <c r="A119" t="s">
        <v>57</v>
      </c>
      <c r="E119" s="39" t="s">
        <v>4757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4760</v>
      </c>
      <c r="E8" s="30" t="s">
        <v>4759</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4761</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4762</v>
      </c>
    </row>
    <row r="17" spans="1:5" ht="153">
      <c r="A17" t="s">
        <v>57</v>
      </c>
      <c r="E17" s="39" t="s">
        <v>316</v>
      </c>
    </row>
    <row r="18" spans="1:16" ht="38.25">
      <c r="A18" t="s">
        <v>48</v>
      </c>
      <c s="34" t="s">
        <v>25</v>
      </c>
      <c s="34" t="s">
        <v>2889</v>
      </c>
      <c s="35" t="s">
        <v>5</v>
      </c>
      <c s="6" t="s">
        <v>2890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4763</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4764</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4765</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4766</v>
      </c>
    </row>
    <row r="33" spans="1:5" ht="153">
      <c r="A33" t="s">
        <v>57</v>
      </c>
      <c r="E33" s="39" t="s">
        <v>316</v>
      </c>
    </row>
    <row r="34" spans="1:16" ht="38.25">
      <c r="A34" t="s">
        <v>48</v>
      </c>
      <c s="34" t="s">
        <v>46</v>
      </c>
      <c s="34" t="s">
        <v>2891</v>
      </c>
      <c s="35" t="s">
        <v>5</v>
      </c>
      <c s="6" t="s">
        <v>2892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4767</v>
      </c>
    </row>
    <row r="37" spans="1:5" ht="153">
      <c r="A37" t="s">
        <v>57</v>
      </c>
      <c r="E37" s="39" t="s">
        <v>316</v>
      </c>
    </row>
    <row r="38" spans="1:16" ht="38.25">
      <c r="A38" t="s">
        <v>48</v>
      </c>
      <c s="34" t="s">
        <v>82</v>
      </c>
      <c s="34" t="s">
        <v>4698</v>
      </c>
      <c s="35" t="s">
        <v>5</v>
      </c>
      <c s="6" t="s">
        <v>2971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4768</v>
      </c>
    </row>
    <row r="41" spans="1:5" ht="153">
      <c r="A41" t="s">
        <v>57</v>
      </c>
      <c r="E41" s="39" t="s">
        <v>316</v>
      </c>
    </row>
    <row r="42" spans="1:16" ht="38.25">
      <c r="A42" t="s">
        <v>48</v>
      </c>
      <c s="34" t="s">
        <v>86</v>
      </c>
      <c s="34" t="s">
        <v>3749</v>
      </c>
      <c s="35" t="s">
        <v>5</v>
      </c>
      <c s="6" t="s">
        <v>2974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4769</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4770</v>
      </c>
    </row>
    <row r="49" spans="1:5" ht="153">
      <c r="A49" t="s">
        <v>57</v>
      </c>
      <c r="E49" s="39" t="s">
        <v>316</v>
      </c>
    </row>
    <row r="50" spans="1:16" ht="38.25">
      <c r="A50" t="s">
        <v>48</v>
      </c>
      <c s="34" t="s">
        <v>94</v>
      </c>
      <c s="34" t="s">
        <v>4184</v>
      </c>
      <c s="35" t="s">
        <v>5</v>
      </c>
      <c s="6" t="s">
        <v>4771</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4772</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4773</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4774</v>
      </c>
    </row>
    <row r="61" spans="1:5" ht="153">
      <c r="A61" t="s">
        <v>57</v>
      </c>
      <c r="E61" s="39" t="s">
        <v>316</v>
      </c>
    </row>
    <row r="62" spans="1:16" ht="38.25">
      <c r="A62" t="s">
        <v>48</v>
      </c>
      <c s="34" t="s">
        <v>106</v>
      </c>
      <c s="34" t="s">
        <v>4190</v>
      </c>
      <c s="35" t="s">
        <v>5</v>
      </c>
      <c s="6" t="s">
        <v>4775</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4776</v>
      </c>
    </row>
    <row r="65" spans="1:5" ht="153">
      <c r="A65" t="s">
        <v>57</v>
      </c>
      <c r="E65" s="39" t="s">
        <v>316</v>
      </c>
    </row>
    <row r="66" spans="1:16" ht="38.25">
      <c r="A66" t="s">
        <v>48</v>
      </c>
      <c s="34" t="s">
        <v>109</v>
      </c>
      <c s="34" t="s">
        <v>4194</v>
      </c>
      <c s="35" t="s">
        <v>5</v>
      </c>
      <c s="6" t="s">
        <v>4777</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4778</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4779</v>
      </c>
    </row>
    <row r="73" spans="1:5" ht="153">
      <c r="A73" t="s">
        <v>57</v>
      </c>
      <c r="E73" s="39" t="s">
        <v>316</v>
      </c>
    </row>
    <row r="74" spans="1:16" ht="25.5">
      <c r="A74" t="s">
        <v>48</v>
      </c>
      <c s="34" t="s">
        <v>115</v>
      </c>
      <c s="34" t="s">
        <v>4542</v>
      </c>
      <c s="35" t="s">
        <v>5</v>
      </c>
      <c s="6" t="s">
        <v>4780</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4781</v>
      </c>
    </row>
    <row r="77" spans="1:5" ht="153">
      <c r="A77" t="s">
        <v>57</v>
      </c>
      <c r="E77" s="39" t="s">
        <v>316</v>
      </c>
    </row>
    <row r="78" spans="1:16" ht="38.25">
      <c r="A78" t="s">
        <v>48</v>
      </c>
      <c s="34" t="s">
        <v>119</v>
      </c>
      <c s="34" t="s">
        <v>3752</v>
      </c>
      <c s="35" t="s">
        <v>5</v>
      </c>
      <c s="6" t="s">
        <v>3753</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4782</v>
      </c>
    </row>
    <row r="81" spans="1:5" ht="153">
      <c r="A81" t="s">
        <v>57</v>
      </c>
      <c r="E81" s="39" t="s">
        <v>316</v>
      </c>
    </row>
    <row r="82" spans="1:16" ht="38.25">
      <c r="A82" t="s">
        <v>48</v>
      </c>
      <c s="34" t="s">
        <v>123</v>
      </c>
      <c s="34" t="s">
        <v>3771</v>
      </c>
      <c s="35" t="s">
        <v>5</v>
      </c>
      <c s="6" t="s">
        <v>4783</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4784</v>
      </c>
    </row>
    <row r="85" spans="1:5" ht="153">
      <c r="A85" t="s">
        <v>57</v>
      </c>
      <c r="E85" s="39" t="s">
        <v>316</v>
      </c>
    </row>
    <row r="86" spans="1:16" ht="38.25">
      <c r="A86" t="s">
        <v>48</v>
      </c>
      <c s="34" t="s">
        <v>126</v>
      </c>
      <c s="34" t="s">
        <v>3774</v>
      </c>
      <c s="35" t="s">
        <v>5</v>
      </c>
      <c s="6" t="s">
        <v>4785</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4786</v>
      </c>
    </row>
    <row r="89" spans="1:5" ht="153">
      <c r="A89" t="s">
        <v>57</v>
      </c>
      <c r="E89" s="39" t="s">
        <v>316</v>
      </c>
    </row>
    <row r="90" spans="1:16" ht="25.5">
      <c r="A90" t="s">
        <v>48</v>
      </c>
      <c s="34" t="s">
        <v>131</v>
      </c>
      <c s="34" t="s">
        <v>4202</v>
      </c>
      <c s="35" t="s">
        <v>5</v>
      </c>
      <c s="6" t="s">
        <v>4787</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4788</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4789</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4790</v>
      </c>
    </row>
    <row r="101" spans="1:5" ht="153">
      <c r="A101" t="s">
        <v>57</v>
      </c>
      <c r="E101" s="39" t="s">
        <v>316</v>
      </c>
    </row>
    <row r="102" spans="1:16" ht="38.25">
      <c r="A102" t="s">
        <v>48</v>
      </c>
      <c s="34" t="s">
        <v>143</v>
      </c>
      <c s="34" t="s">
        <v>4791</v>
      </c>
      <c s="35" t="s">
        <v>5</v>
      </c>
      <c s="6" t="s">
        <v>3132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4792</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4793</v>
      </c>
    </row>
    <row r="109" spans="1:5" ht="153">
      <c r="A109" t="s">
        <v>57</v>
      </c>
      <c r="E109" s="39" t="s">
        <v>316</v>
      </c>
    </row>
    <row r="110" spans="1:16" ht="38.25">
      <c r="A110" t="s">
        <v>48</v>
      </c>
      <c s="34" t="s">
        <v>151</v>
      </c>
      <c s="34" t="s">
        <v>4701</v>
      </c>
      <c s="35" t="s">
        <v>5</v>
      </c>
      <c s="6" t="s">
        <v>4794</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4795</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4798</v>
      </c>
      <c r="E8" s="30" t="s">
        <v>4797</v>
      </c>
      <c r="J8" s="29">
        <f>0+J9+J26</f>
      </c>
      <c s="29">
        <f>0+K9+K26</f>
      </c>
      <c s="29">
        <f>0+L9+L26</f>
      </c>
      <c s="29">
        <f>0+M9+M26</f>
      </c>
    </row>
    <row r="9" spans="1:13" ht="12.75">
      <c r="A9" t="s">
        <v>45</v>
      </c>
      <c r="C9" s="31" t="s">
        <v>49</v>
      </c>
      <c r="E9" s="33" t="s">
        <v>4799</v>
      </c>
      <c r="J9" s="32">
        <f>0</f>
      </c>
      <c s="32">
        <f>0</f>
      </c>
      <c s="32">
        <f>0+L10+L14+L18+L22</f>
      </c>
      <c s="32">
        <f>0+M10+M14+M18+M22</f>
      </c>
    </row>
    <row r="10" spans="1:16" ht="12.75">
      <c r="A10" t="s">
        <v>48</v>
      </c>
      <c s="34" t="s">
        <v>49</v>
      </c>
      <c s="34" t="s">
        <v>4800</v>
      </c>
      <c s="35" t="s">
        <v>5</v>
      </c>
      <c s="6" t="s">
        <v>4801</v>
      </c>
      <c s="36" t="s">
        <v>1003</v>
      </c>
      <c s="37">
        <v>1</v>
      </c>
      <c s="36">
        <v>0</v>
      </c>
      <c s="36">
        <f>ROUND(G10*H10,6)</f>
      </c>
      <c r="L10" s="38">
        <v>0</v>
      </c>
      <c s="32">
        <f>ROUND(ROUND(L10,2)*ROUND(G10,3),2)</f>
      </c>
      <c s="36" t="s">
        <v>53</v>
      </c>
      <c>
        <f>(M10*21)/100</f>
      </c>
      <c t="s">
        <v>26</v>
      </c>
    </row>
    <row r="11" spans="1:5" ht="12.75">
      <c r="A11" s="35" t="s">
        <v>54</v>
      </c>
      <c r="E11" s="39" t="s">
        <v>4802</v>
      </c>
    </row>
    <row r="12" spans="1:5" ht="12.75">
      <c r="A12" s="35" t="s">
        <v>55</v>
      </c>
      <c r="E12" s="40" t="s">
        <v>4803</v>
      </c>
    </row>
    <row r="13" spans="1:5" ht="89.25">
      <c r="A13" t="s">
        <v>57</v>
      </c>
      <c r="E13" s="39" t="s">
        <v>4804</v>
      </c>
    </row>
    <row r="14" spans="1:16" ht="12.75">
      <c r="A14" t="s">
        <v>48</v>
      </c>
      <c s="34" t="s">
        <v>26</v>
      </c>
      <c s="34" t="s">
        <v>4805</v>
      </c>
      <c s="35" t="s">
        <v>5</v>
      </c>
      <c s="6" t="s">
        <v>4806</v>
      </c>
      <c s="36" t="s">
        <v>1003</v>
      </c>
      <c s="37">
        <v>1</v>
      </c>
      <c s="36">
        <v>0</v>
      </c>
      <c s="36">
        <f>ROUND(G14*H14,6)</f>
      </c>
      <c r="L14" s="38">
        <v>0</v>
      </c>
      <c s="32">
        <f>ROUND(ROUND(L14,2)*ROUND(G14,3),2)</f>
      </c>
      <c s="36" t="s">
        <v>53</v>
      </c>
      <c>
        <f>(M14*21)/100</f>
      </c>
      <c t="s">
        <v>26</v>
      </c>
    </row>
    <row r="15" spans="1:5" ht="12.75">
      <c r="A15" s="35" t="s">
        <v>54</v>
      </c>
      <c r="E15" s="39" t="s">
        <v>4807</v>
      </c>
    </row>
    <row r="16" spans="1:5" ht="12.75">
      <c r="A16" s="35" t="s">
        <v>55</v>
      </c>
      <c r="E16" s="40" t="s">
        <v>4803</v>
      </c>
    </row>
    <row r="17" spans="1:5" ht="38.25">
      <c r="A17" t="s">
        <v>57</v>
      </c>
      <c r="E17" s="39" t="s">
        <v>4808</v>
      </c>
    </row>
    <row r="18" spans="1:16" ht="12.75">
      <c r="A18" t="s">
        <v>48</v>
      </c>
      <c s="34" t="s">
        <v>25</v>
      </c>
      <c s="34" t="s">
        <v>4809</v>
      </c>
      <c s="35" t="s">
        <v>5</v>
      </c>
      <c s="6" t="s">
        <v>4810</v>
      </c>
      <c s="36" t="s">
        <v>1003</v>
      </c>
      <c s="37">
        <v>1</v>
      </c>
      <c s="36">
        <v>0</v>
      </c>
      <c s="36">
        <f>ROUND(G18*H18,6)</f>
      </c>
      <c r="L18" s="38">
        <v>0</v>
      </c>
      <c s="32">
        <f>ROUND(ROUND(L18,2)*ROUND(G18,3),2)</f>
      </c>
      <c s="36" t="s">
        <v>53</v>
      </c>
      <c>
        <f>(M18*21)/100</f>
      </c>
      <c t="s">
        <v>26</v>
      </c>
    </row>
    <row r="19" spans="1:5" ht="12.75">
      <c r="A19" s="35" t="s">
        <v>54</v>
      </c>
      <c r="E19" s="39" t="s">
        <v>4811</v>
      </c>
    </row>
    <row r="20" spans="1:5" ht="12.75">
      <c r="A20" s="35" t="s">
        <v>55</v>
      </c>
      <c r="E20" s="40" t="s">
        <v>4803</v>
      </c>
    </row>
    <row r="21" spans="1:5" ht="102">
      <c r="A21" t="s">
        <v>57</v>
      </c>
      <c r="E21" s="39" t="s">
        <v>4812</v>
      </c>
    </row>
    <row r="22" spans="1:16" ht="12.75">
      <c r="A22" t="s">
        <v>48</v>
      </c>
      <c s="34" t="s">
        <v>67</v>
      </c>
      <c s="34" t="s">
        <v>4813</v>
      </c>
      <c s="35" t="s">
        <v>5</v>
      </c>
      <c s="6" t="s">
        <v>4814</v>
      </c>
      <c s="36" t="s">
        <v>1003</v>
      </c>
      <c s="37">
        <v>1</v>
      </c>
      <c s="36">
        <v>0</v>
      </c>
      <c s="36">
        <f>ROUND(G22*H22,6)</f>
      </c>
      <c r="L22" s="38">
        <v>0</v>
      </c>
      <c s="32">
        <f>ROUND(ROUND(L22,2)*ROUND(G22,3),2)</f>
      </c>
      <c s="36" t="s">
        <v>53</v>
      </c>
      <c>
        <f>(M22*21)/100</f>
      </c>
      <c t="s">
        <v>26</v>
      </c>
    </row>
    <row r="23" spans="1:5" ht="12.75">
      <c r="A23" s="35" t="s">
        <v>54</v>
      </c>
      <c r="E23" s="39" t="s">
        <v>4815</v>
      </c>
    </row>
    <row r="24" spans="1:5" ht="12.75">
      <c r="A24" s="35" t="s">
        <v>55</v>
      </c>
      <c r="E24" s="40" t="s">
        <v>4803</v>
      </c>
    </row>
    <row r="25" spans="1:5" ht="63.75">
      <c r="A25" t="s">
        <v>57</v>
      </c>
      <c r="E25" s="39" t="s">
        <v>4816</v>
      </c>
    </row>
    <row r="26" spans="1:13" ht="12.75">
      <c r="A26" t="s">
        <v>45</v>
      </c>
      <c r="C26" s="31" t="s">
        <v>26</v>
      </c>
      <c r="E26" s="33" t="s">
        <v>679</v>
      </c>
      <c r="J26" s="32">
        <f>0</f>
      </c>
      <c s="32">
        <f>0</f>
      </c>
      <c s="32">
        <f>0+L27+L31+L35+L39+L43+L47</f>
      </c>
      <c s="32">
        <f>0+M27+M31+M35+M39+M43+M47</f>
      </c>
    </row>
    <row r="27" spans="1:16" ht="12.75">
      <c r="A27" t="s">
        <v>48</v>
      </c>
      <c s="34" t="s">
        <v>71</v>
      </c>
      <c s="34" t="s">
        <v>4817</v>
      </c>
      <c s="35" t="s">
        <v>5</v>
      </c>
      <c s="6" t="s">
        <v>4818</v>
      </c>
      <c s="36" t="s">
        <v>1003</v>
      </c>
      <c s="37">
        <v>1</v>
      </c>
      <c s="36">
        <v>0</v>
      </c>
      <c s="36">
        <f>ROUND(G27*H27,6)</f>
      </c>
      <c r="L27" s="38">
        <v>0</v>
      </c>
      <c s="32">
        <f>ROUND(ROUND(L27,2)*ROUND(G27,3),2)</f>
      </c>
      <c s="36" t="s">
        <v>53</v>
      </c>
      <c>
        <f>(M27*21)/100</f>
      </c>
      <c t="s">
        <v>26</v>
      </c>
    </row>
    <row r="28" spans="1:5" ht="12.75">
      <c r="A28" s="35" t="s">
        <v>54</v>
      </c>
      <c r="E28" s="39" t="s">
        <v>4819</v>
      </c>
    </row>
    <row r="29" spans="1:5" ht="12.75">
      <c r="A29" s="35" t="s">
        <v>55</v>
      </c>
      <c r="E29" s="40" t="s">
        <v>4803</v>
      </c>
    </row>
    <row r="30" spans="1:5" ht="89.25">
      <c r="A30" t="s">
        <v>57</v>
      </c>
      <c r="E30" s="39" t="s">
        <v>4820</v>
      </c>
    </row>
    <row r="31" spans="1:16" ht="12.75">
      <c r="A31" t="s">
        <v>48</v>
      </c>
      <c s="34" t="s">
        <v>75</v>
      </c>
      <c s="34" t="s">
        <v>4821</v>
      </c>
      <c s="35" t="s">
        <v>5</v>
      </c>
      <c s="6" t="s">
        <v>4822</v>
      </c>
      <c s="36" t="s">
        <v>1003</v>
      </c>
      <c s="37">
        <v>1</v>
      </c>
      <c s="36">
        <v>0</v>
      </c>
      <c s="36">
        <f>ROUND(G31*H31,6)</f>
      </c>
      <c r="L31" s="38">
        <v>0</v>
      </c>
      <c s="32">
        <f>ROUND(ROUND(L31,2)*ROUND(G31,3),2)</f>
      </c>
      <c s="36" t="s">
        <v>53</v>
      </c>
      <c>
        <f>(M31*21)/100</f>
      </c>
      <c t="s">
        <v>26</v>
      </c>
    </row>
    <row r="32" spans="1:5" ht="12.75">
      <c r="A32" s="35" t="s">
        <v>54</v>
      </c>
      <c r="E32" s="39" t="s">
        <v>4823</v>
      </c>
    </row>
    <row r="33" spans="1:5" ht="12.75">
      <c r="A33" s="35" t="s">
        <v>55</v>
      </c>
      <c r="E33" s="40" t="s">
        <v>4803</v>
      </c>
    </row>
    <row r="34" spans="1:5" ht="76.5">
      <c r="A34" t="s">
        <v>57</v>
      </c>
      <c r="E34" s="39" t="s">
        <v>4824</v>
      </c>
    </row>
    <row r="35" spans="1:16" ht="12.75">
      <c r="A35" t="s">
        <v>48</v>
      </c>
      <c s="34" t="s">
        <v>46</v>
      </c>
      <c s="34" t="s">
        <v>4825</v>
      </c>
      <c s="35" t="s">
        <v>5</v>
      </c>
      <c s="6" t="s">
        <v>4826</v>
      </c>
      <c s="36" t="s">
        <v>1003</v>
      </c>
      <c s="37">
        <v>1</v>
      </c>
      <c s="36">
        <v>0</v>
      </c>
      <c s="36">
        <f>ROUND(G35*H35,6)</f>
      </c>
      <c r="L35" s="38">
        <v>0</v>
      </c>
      <c s="32">
        <f>ROUND(ROUND(L35,2)*ROUND(G35,3),2)</f>
      </c>
      <c s="36" t="s">
        <v>53</v>
      </c>
      <c>
        <f>(M35*21)/100</f>
      </c>
      <c t="s">
        <v>26</v>
      </c>
    </row>
    <row r="36" spans="1:5" ht="25.5">
      <c r="A36" s="35" t="s">
        <v>54</v>
      </c>
      <c r="E36" s="39" t="s">
        <v>4827</v>
      </c>
    </row>
    <row r="37" spans="1:5" ht="12.75">
      <c r="A37" s="35" t="s">
        <v>55</v>
      </c>
      <c r="E37" s="40" t="s">
        <v>4828</v>
      </c>
    </row>
    <row r="38" spans="1:5" ht="25.5">
      <c r="A38" t="s">
        <v>57</v>
      </c>
      <c r="E38" s="39" t="s">
        <v>4827</v>
      </c>
    </row>
    <row r="39" spans="1:16" ht="12.75">
      <c r="A39" t="s">
        <v>48</v>
      </c>
      <c s="34" t="s">
        <v>82</v>
      </c>
      <c s="34" t="s">
        <v>4829</v>
      </c>
      <c s="35" t="s">
        <v>5</v>
      </c>
      <c s="6" t="s">
        <v>4830</v>
      </c>
      <c s="36" t="s">
        <v>1003</v>
      </c>
      <c s="37">
        <v>1</v>
      </c>
      <c s="36">
        <v>0</v>
      </c>
      <c s="36">
        <f>ROUND(G39*H39,6)</f>
      </c>
      <c r="L39" s="38">
        <v>0</v>
      </c>
      <c s="32">
        <f>ROUND(ROUND(L39,2)*ROUND(G39,3),2)</f>
      </c>
      <c s="36" t="s">
        <v>53</v>
      </c>
      <c>
        <f>(M39*21)/100</f>
      </c>
      <c t="s">
        <v>26</v>
      </c>
    </row>
    <row r="40" spans="1:5" ht="25.5">
      <c r="A40" s="35" t="s">
        <v>54</v>
      </c>
      <c r="E40" s="39" t="s">
        <v>4831</v>
      </c>
    </row>
    <row r="41" spans="1:5" ht="12.75">
      <c r="A41" s="35" t="s">
        <v>55</v>
      </c>
      <c r="E41" s="40" t="s">
        <v>4803</v>
      </c>
    </row>
    <row r="42" spans="1:5" ht="25.5">
      <c r="A42" t="s">
        <v>57</v>
      </c>
      <c r="E42" s="39" t="s">
        <v>4832</v>
      </c>
    </row>
    <row r="43" spans="1:16" ht="12.75">
      <c r="A43" t="s">
        <v>48</v>
      </c>
      <c s="34" t="s">
        <v>86</v>
      </c>
      <c s="34" t="s">
        <v>4833</v>
      </c>
      <c s="35" t="s">
        <v>5</v>
      </c>
      <c s="6" t="s">
        <v>4834</v>
      </c>
      <c s="36" t="s">
        <v>1003</v>
      </c>
      <c s="37">
        <v>1</v>
      </c>
      <c s="36">
        <v>0</v>
      </c>
      <c s="36">
        <f>ROUND(G43*H43,6)</f>
      </c>
      <c r="L43" s="38">
        <v>0</v>
      </c>
      <c s="32">
        <f>ROUND(ROUND(L43,2)*ROUND(G43,3),2)</f>
      </c>
      <c s="36" t="s">
        <v>53</v>
      </c>
      <c>
        <f>(M43*21)/100</f>
      </c>
      <c t="s">
        <v>26</v>
      </c>
    </row>
    <row r="44" spans="1:5" ht="12.75">
      <c r="A44" s="35" t="s">
        <v>54</v>
      </c>
      <c r="E44" s="39" t="s">
        <v>4834</v>
      </c>
    </row>
    <row r="45" spans="1:5" ht="12.75">
      <c r="A45" s="35" t="s">
        <v>55</v>
      </c>
      <c r="E45" s="40" t="s">
        <v>4803</v>
      </c>
    </row>
    <row r="46" spans="1:5" ht="12.75">
      <c r="A46" t="s">
        <v>57</v>
      </c>
      <c r="E46" s="39" t="s">
        <v>4835</v>
      </c>
    </row>
    <row r="47" spans="1:16" ht="12.75">
      <c r="A47" t="s">
        <v>48</v>
      </c>
      <c s="34" t="s">
        <v>90</v>
      </c>
      <c s="34" t="s">
        <v>4836</v>
      </c>
      <c s="35" t="s">
        <v>5</v>
      </c>
      <c s="6" t="s">
        <v>4837</v>
      </c>
      <c s="36" t="s">
        <v>1003</v>
      </c>
      <c s="37">
        <v>5</v>
      </c>
      <c s="36">
        <v>0</v>
      </c>
      <c s="36">
        <f>ROUND(G47*H47,6)</f>
      </c>
      <c r="L47" s="38">
        <v>0</v>
      </c>
      <c s="32">
        <f>ROUND(ROUND(L47,2)*ROUND(G47,3),2)</f>
      </c>
      <c s="36" t="s">
        <v>53</v>
      </c>
      <c>
        <f>(M47*21)/100</f>
      </c>
      <c t="s">
        <v>26</v>
      </c>
    </row>
    <row r="48" spans="1:5" ht="12.75">
      <c r="A48" s="35" t="s">
        <v>54</v>
      </c>
      <c r="E48" s="39" t="s">
        <v>4838</v>
      </c>
    </row>
    <row r="49" spans="1:5" ht="76.5">
      <c r="A49" s="35" t="s">
        <v>55</v>
      </c>
      <c r="E49" s="40" t="s">
        <v>4839</v>
      </c>
    </row>
    <row r="50" spans="1:5" ht="76.5">
      <c r="A50" t="s">
        <v>57</v>
      </c>
      <c r="E50" s="39" t="s">
        <v>4840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