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<sst xmlns="http://schemas.openxmlformats.org/spreadsheetml/2006/main" count="34101" uniqueCount="4827">
  <si>
    <t>Aspe</t>
  </si>
  <si>
    <t>Rekapitulace ceny</t>
  </si>
  <si>
    <t>2019-001</t>
  </si>
  <si>
    <t>Rekonstrukce žst. Holešov_bez kácení</t>
  </si>
  <si>
    <t>ZŘ</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</si>
  <si>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</si>
  <si>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</si>
  <si>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</si>
  <si>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</si>
  <si>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</si>
  <si>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</si>
  <si>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</si>
  <si>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</si>
  <si>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</si>
  <si>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</si>
  <si>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</si>
  <si>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</si>
  <si>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</si>
  <si>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</si>
  <si>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</si>
  <si>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</si>
  <si>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</si>
  <si>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</si>
  <si>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</si>
  <si>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</si>
  <si>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</si>
  <si>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</si>
  <si>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</si>
  <si>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</si>
  <si>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</si>
  <si>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</si>
  <si>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</si>
  <si>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</si>
  <si>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</si>
  <si>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</si>
  <si>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</si>
  <si>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</si>
  <si>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</si>
  <si>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</si>
  <si>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</si>
  <si>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</si>
  <si>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</si>
  <si>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</si>
  <si>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</si>
  <si>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</si>
  <si>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</si>
  <si>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</si>
  <si>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</si>
  <si>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</si>
  <si>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</si>
  <si>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</si>
  <si>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</si>
  <si>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</si>
  <si>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</si>
  <si>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</si>
  <si>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</si>
  <si>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</si>
  <si>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</si>
  <si>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</si>
  <si>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</si>
  <si>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</si>
  <si>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</si>
  <si>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</si>
  <si>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</si>
  <si>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</si>
  <si>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</si>
  <si>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</si>
  <si>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</si>
  <si>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</si>
  <si>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</si>
  <si>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</si>
  <si>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</si>
  <si>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</si>
  <si>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</si>
  <si>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</si>
  <si>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</si>
  <si>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</si>
  <si>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</si>
  <si>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</si>
  <si>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</si>
  <si>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</si>
  <si>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</si>
  <si>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</si>
  <si>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</si>
  <si>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</si>
  <si>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</si>
  <si>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</si>
  <si>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</si>
  <si>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</si>
  <si>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</si>
  <si>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</si>
  <si>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</si>
  <si>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</si>
  <si>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</si>
  <si>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</si>
  <si>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</si>
  <si>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</si>
  <si>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</si>
  <si>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</si>
  <si>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</si>
  <si>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</si>
  <si>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</si>
  <si>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</si>
  <si>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</si>
  <si>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</si>
  <si>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</si>
  <si>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</si>
  <si>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</si>
  <si>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</si>
  <si>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</si>
  <si>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</si>
  <si>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</si>
  <si>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</si>
  <si>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</si>
  <si>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</si>
  <si>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</si>
  <si>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</si>
  <si>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</si>
  <si>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</si>
  <si>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</si>
  <si>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</si>
  <si>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</si>
  <si>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</si>
  <si>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</si>
  <si>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</si>
  <si>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</si>
  <si>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</si>
  <si>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</si>
  <si>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</si>
  <si>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</si>
  <si>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</si>
  <si>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</si>
  <si>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</si>
  <si>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</si>
  <si>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</si>
  <si>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</si>
  <si>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</si>
  <si>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</si>
  <si>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</si>
  <si>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</si>
  <si>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</si>
  <si>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</si>
  <si>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</si>
  <si>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</si>
  <si>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</si>
  <si>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</si>
  <si>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</si>
  <si>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</si>
  <si>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</si>
  <si>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</si>
  <si>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</si>
  <si>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</si>
  <si>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</si>
  <si>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</si>
  <si>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</si>
  <si>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</si>
  <si>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</si>
  <si>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</si>
  <si>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</si>
  <si>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</si>
  <si>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</si>
  <si>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</si>
  <si>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</si>
  <si>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</si>
  <si>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</si>
  <si>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</si>
  <si>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</si>
  <si>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</si>
  <si>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</si>
  <si>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</si>
  <si>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</si>
  <si>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</si>
  <si>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</si>
  <si>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</si>
  <si>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</si>
  <si>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</si>
  <si>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</si>
  <si>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</si>
  <si>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</si>
  <si>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</si>
  <si>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</si>
  <si>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</si>
  <si>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</si>
  <si>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</si>
  <si>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</si>
  <si>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</si>
  <si>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</si>
  <si>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</si>
  <si>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</si>
  <si>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</si>
  <si>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</si>
  <si>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</si>
  <si>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</si>
  <si>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</si>
  <si>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</si>
  <si>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</si>
  <si>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</si>
  <si>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</si>
  <si>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</si>
  <si>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</si>
  <si>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</si>
  <si>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</si>
  <si>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</si>
  <si>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</si>
  <si>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</si>
  <si>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</si>
  <si>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</si>
  <si>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</si>
  <si>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</si>
  <si>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</si>
  <si>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</si>
  <si>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</si>
  <si>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</si>
  <si>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</si>
  <si>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</si>
  <si>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</si>
  <si>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</si>
  <si>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</si>
  <si>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</si>
  <si>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</si>
  <si>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</si>
  <si>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</si>
  <si>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</si>
  <si>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</si>
  <si>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</si>
  <si>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</si>
  <si>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</si>
  <si>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</si>
  <si>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</si>
  <si>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</si>
  <si>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</si>
  <si>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</si>
  <si>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</si>
  <si>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</si>
  <si>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</si>
  <si>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</si>
  <si>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</si>
  <si>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</si>
  <si>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</si>
  <si>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</si>
  <si>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</si>
  <si>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</si>
  <si>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</si>
  <si>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</si>
  <si>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</si>
  <si>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</si>
  <si>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</si>
  <si>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</si>
  <si>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</si>
  <si>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</si>
  <si>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</si>
  <si>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</si>
  <si>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</si>
  <si>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</si>
  <si>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</si>
  <si>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</si>
  <si>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</si>
  <si>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</si>
  <si>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</si>
  <si>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</si>
  <si>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</si>
  <si>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</si>
  <si>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</si>
  <si>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</si>
  <si>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</si>
  <si>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</si>
  <si>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</si>
  <si>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</si>
  <si>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</si>
  <si>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</si>
  <si>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</si>
  <si>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</si>
  <si>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</si>
  <si>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</si>
  <si>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</si>
  <si>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</si>
  <si>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</si>
  <si>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</si>
  <si>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</si>
  <si>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</si>
  <si>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</si>
  <si>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</si>
  <si>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</si>
  <si>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</si>
  <si>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</si>
  <si>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</si>
  <si>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</si>
  <si>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</si>
  <si>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</si>
  <si>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</si>
  <si>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</si>
  <si>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</si>
  <si>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</si>
  <si>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</si>
  <si>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</si>
  <si>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</si>
  <si>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</si>
  <si>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</si>
  <si>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</si>
  <si>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</si>
  <si>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</si>
  <si>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</si>
  <si>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</si>
  <si>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</si>
  <si>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</si>
  <si>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</si>
  <si>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</si>
  <si>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</si>
  <si>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</si>
  <si>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</si>
  <si>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</si>
  <si>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</si>
  <si>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</si>
  <si>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</si>
  <si>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</si>
  <si>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</si>
  <si>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</si>
  <si>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</si>
  <si>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</si>
  <si>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</si>
  <si>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</si>
  <si>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</si>
  <si>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</si>
  <si>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</si>
  <si>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</si>
  <si>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</si>
  <si>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</si>
  <si>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</si>
  <si>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</si>
  <si>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</si>
  <si>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</si>
  <si>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</si>
  <si>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</si>
  <si>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</si>
  <si>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</si>
  <si>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</si>
  <si>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</si>
  <si>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</si>
  <si>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</si>
  <si>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</si>
  <si>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</si>
  <si>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</si>
  <si>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</si>
  <si>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</si>
  <si>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</si>
  <si>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</si>
  <si>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</si>
  <si>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</si>
  <si>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</si>
  <si>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</si>
  <si>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</si>
  <si>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</si>
  <si>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</si>
  <si>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</si>
  <si>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</si>
  <si>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</si>
  <si>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</si>
  <si>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</si>
  <si>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</si>
  <si>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</si>
  <si>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</si>
  <si>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</si>
  <si>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</si>
  <si>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</si>
  <si>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</si>
  <si>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</si>
  <si>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</si>
  <si>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</si>
  <si>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</si>
  <si>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</si>
  <si>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</si>
  <si>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</si>
  <si>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</si>
  <si>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</si>
  <si>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</si>
  <si>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</si>
  <si>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</si>
  <si>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</si>
  <si>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</si>
  <si>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</si>
  <si>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</si>
  <si>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</si>
  <si>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</si>
  <si>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</si>
  <si>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</si>
  <si>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</si>
  <si>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</si>
  <si>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</si>
  <si>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</si>
  <si>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</si>
  <si>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</si>
  <si>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</si>
  <si>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</si>
  <si>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</si>
  <si>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</si>
  <si>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</si>
  <si>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</si>
  <si>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</si>
  <si>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</si>
  <si>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</si>
  <si>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</si>
  <si>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</si>
  <si>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</si>
  <si>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</si>
  <si>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</si>
  <si>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</si>
  <si>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</si>
  <si>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</si>
  <si>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</si>
  <si>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</si>
  <si>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</si>
  <si>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</si>
  <si>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</si>
  <si>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</si>
  <si>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</si>
  <si>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</si>
  <si>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</si>
  <si>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</si>
  <si>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</si>
  <si>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</si>
  <si>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</si>
  <si>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</si>
  <si>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</si>
  <si>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</si>
  <si>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</si>
  <si>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</si>
  <si>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</si>
  <si>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</si>
  <si>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</si>
  <si>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</si>
  <si>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</si>
  <si>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</si>
  <si>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</si>
  <si>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</si>
  <si>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</si>
  <si>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</si>
  <si>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</si>
  <si>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</si>
  <si>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</si>
  <si>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</si>
  <si>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</si>
  <si>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</si>
  <si>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</si>
  <si>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</si>
  <si>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</si>
  <si>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</si>
  <si>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</si>
  <si>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</si>
  <si>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</si>
  <si>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</si>
  <si>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</si>
  <si>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</si>
  <si>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</si>
  <si>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</si>
  <si>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</si>
  <si>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</si>
  <si>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</si>
  <si>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</si>
  <si>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</si>
  <si>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</si>
  <si>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</si>
  <si>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</si>
  <si>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</si>
  <si>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</si>
  <si>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</si>
  <si>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</si>
  <si>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</si>
  <si>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</si>
  <si>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</si>
  <si>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</si>
  <si>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</si>
  <si>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</si>
  <si>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</si>
  <si>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</si>
  <si>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</si>
  <si>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</si>
  <si>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</si>
  <si>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</si>
  <si>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</si>
  <si>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</si>
  <si>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</si>
  <si>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</si>
  <si>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</si>
  <si>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</si>
  <si>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</si>
  <si>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</si>
  <si>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</si>
  <si>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</si>
  <si>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</si>
  <si>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</si>
  <si>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</si>
  <si>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</si>
  <si>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</si>
  <si>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</si>
  <si>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</si>
  <si>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</si>
  <si>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</si>
  <si>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</si>
  <si>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</si>
  <si>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</si>
  <si>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</si>
  <si>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</si>
  <si>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</si>
  <si>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</si>
  <si>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</si>
  <si>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</si>
  <si>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</si>
  <si>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</si>
  <si>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</si>
  <si>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</si>
  <si>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</si>
  <si>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</si>
  <si>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</si>
  <si>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</si>
  <si>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</si>
  <si>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</si>
  <si>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</si>
  <si>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</si>
  <si>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</si>
  <si>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</si>
  <si>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</si>
  <si>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</si>
  <si>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</si>
  <si>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</si>
  <si>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</si>
  <si>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</si>
  <si>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</si>
  <si>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</si>
  <si>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</si>
  <si>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</si>
  <si>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</si>
  <si>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</si>
  <si>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</si>
  <si>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</si>
  <si>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</si>
  <si>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</si>
  <si>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</si>
  <si>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</si>
  <si>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</si>
  <si>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</si>
  <si>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</si>
  <si>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</si>
  <si>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</si>
  <si>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</si>
  <si>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</si>
  <si>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</si>
  <si>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</si>
  <si>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</si>
  <si>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</si>
  <si>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</si>
  <si>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</si>
  <si>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</si>
  <si>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</si>
  <si>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</si>
  <si>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75M835</t>
  </si>
  <si>
    <t>PŘENOSOVÝ SYSTÉM, MPLS - PE ROUTER NIŽŠÍ AGREGAČNÍ-FIXNÍ KONFIGURACE 24XGE + 4X10GE UPLINK + 2XPWR</t>
  </si>
  <si>
    <t>Dle techn. zprávy a výkresov. příloh</t>
  </si>
  <si>
    <t>75M838</t>
  </si>
  <si>
    <t>PŘENOSOVÝ SYSTÉM, MPLS - DOPLNĚNÍ 1GE SFP LH</t>
  </si>
  <si>
    <t>7*1</t>
  </si>
  <si>
    <t>75M83X</t>
  </si>
  <si>
    <t>PŘENOSOVÝ SYSTÉM, MPLS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</si>
  <si>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</si>
  <si>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</si>
  <si>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</si>
  <si>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75M921</t>
  </si>
  <si>
    <t>DATOVÁ INFRASTRUKTURA LAN, PRŮMYSLOVÝ RINGSWITCH - L2 4X10/100 + 2XUPLINK</t>
  </si>
  <si>
    <t>75M927</t>
  </si>
  <si>
    <t>DATOVÁ INFRASTRUKTURA LAN, PRŮMYSLOVÝ RINGSWITCH - DOPLNĚNÍ 1GE SFP ZODOLNĚNÉ</t>
  </si>
  <si>
    <t>8*2</t>
  </si>
  <si>
    <t>75M931</t>
  </si>
  <si>
    <t>DATOVÁ INFRASTRUKTURA LAN, SWITCH ETHERNET L3 - 24X10/100/1000 + 4XUPLINK</t>
  </si>
  <si>
    <t>75M934</t>
  </si>
  <si>
    <t>DATOVÁ INFRASTRUKTURA LAN, SWITCH ETHERNET L3 - 48X10/100/1000 POE + 4XUPLINK</t>
  </si>
  <si>
    <t>75M935</t>
  </si>
  <si>
    <t>DATOVÁ INFRASTRUKTURA LAN, SWITCH ETHERNET L3 - 12XSFP SLOT</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</si>
  <si>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</si>
  <si>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</si>
  <si>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</si>
  <si>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</si>
  <si>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</si>
  <si>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</si>
  <si>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</si>
  <si>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</si>
  <si>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</si>
  <si>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</si>
  <si>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</si>
  <si>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</si>
  <si>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</si>
  <si>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</si>
  <si>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</si>
  <si>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</si>
  <si>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</si>
  <si>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</si>
  <si>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</si>
  <si>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75K232</t>
  </si>
  <si>
    <t>NAPÁJECÍ ZDROJ 48 V DC DO 10 A</t>
  </si>
  <si>
    <t>75K233</t>
  </si>
  <si>
    <t>NAPÁJECÍ ZDROJ 48 V DC PŘES 10 A</t>
  </si>
  <si>
    <t>75K23X</t>
  </si>
  <si>
    <t>NAPÁJECÍ ZDROJ 48 V DC - MONTÁŽ</t>
  </si>
  <si>
    <t>2*1</t>
  </si>
  <si>
    <t>75K412</t>
  </si>
  <si>
    <t>MĚNIČ NAPĚTÍ (STŘÍDAČ) 48 V DC/230 V AC DO 500 VA</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</si>
  <si>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</si>
  <si>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</si>
  <si>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</si>
  <si>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</si>
  <si>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</si>
  <si>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</si>
  <si>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</si>
  <si>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</si>
  <si>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</si>
  <si>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</si>
  <si>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</si>
  <si>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</si>
  <si>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</si>
  <si>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</si>
  <si>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</si>
  <si>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</si>
  <si>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</si>
  <si>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</si>
  <si>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</si>
  <si>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</si>
  <si>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</si>
  <si>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</si>
  <si>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</si>
  <si>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</si>
  <si>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</si>
  <si>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</si>
  <si>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</si>
  <si>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</si>
  <si>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</si>
  <si>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</si>
  <si>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</si>
  <si>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</si>
  <si>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</si>
  <si>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</si>
  <si>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</si>
  <si>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</si>
  <si>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</si>
  <si>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</si>
  <si>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</si>
  <si>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</si>
  <si>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</si>
  <si>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</si>
  <si>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</si>
  <si>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</si>
  <si>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</si>
  <si>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</si>
  <si>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</si>
  <si>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</si>
  <si>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</si>
  <si>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</si>
  <si>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Technická specifikace položky odpovídá příslušné cenové soustavě</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</si>
  <si>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</si>
  <si>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</si>
  <si>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</si>
  <si>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</si>
  <si>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</si>
  <si>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</si>
  <si>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</si>
  <si>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</si>
  <si>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</si>
  <si>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</si>
  <si>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</si>
  <si>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</si>
  <si>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</si>
  <si>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</si>
  <si>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</si>
  <si>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</si>
  <si>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</si>
  <si>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</si>
  <si>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</si>
  <si>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</si>
  <si>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</si>
  <si>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</si>
  <si>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</si>
  <si>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</si>
  <si>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</si>
  <si>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</si>
  <si>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</si>
  <si>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</si>
  <si>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</si>
  <si>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</si>
  <si>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</si>
  <si>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</si>
  <si>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742F42</t>
  </si>
  <si>
    <t>KABEL NN NEBO VODIČ JEDNOŽÍLOVÝ CU FLEXIBILNÍ OD 4 DO 16 MM2</t>
  </si>
  <si>
    <t>742G11</t>
  </si>
  <si>
    <t>KABEL NN DVOU- A TŘÍŽÍLOVÝ CU S PLASTOVOU IZOLACÍ DO 2,5 MM2</t>
  </si>
  <si>
    <t>15+35+30+20+40+10; Dle technické zprávy a výkresových příloh</t>
  </si>
  <si>
    <t>742G41</t>
  </si>
  <si>
    <t>KABEL NN DVOU- A TŘÍŽÍLOVÝ CU FLEXIBILNÍ DO 2,5 MM2</t>
  </si>
  <si>
    <t>5+35+30+20+40+10+2*25; Dle technické zprávy a výkresových příloh</t>
  </si>
  <si>
    <t>742K12</t>
  </si>
  <si>
    <t>UKONČENÍ JEDNOŽÍLOVÉHO KABELU V ROZVADĚČI NEBO NA PŘÍSTROJI OD 4 DO 16 MM2</t>
  </si>
  <si>
    <t>4*1; Dle technické zprávy a výkresových příloh</t>
  </si>
  <si>
    <t>742L11</t>
  </si>
  <si>
    <t>UKONČENÍ DVOU AŽ PĚTIŽÍLOVÉHO KABELU V ROZVADĚČI NEBO NA PŘÍSTROJI DO 2,5 MM2</t>
  </si>
  <si>
    <t>742P13</t>
  </si>
  <si>
    <t>ZATAŽENÍ KABELU DO CHRÁNIČKY - KABEL DO 4 KG/M</t>
  </si>
  <si>
    <t>150*1; Dle technické zprávy a výkresových příloh</t>
  </si>
  <si>
    <t>742P15</t>
  </si>
  <si>
    <t>OZNAČOVACÍ ŠTÍTEK NA KABEL</t>
  </si>
  <si>
    <t>744</t>
  </si>
  <si>
    <t>Rozvaděče NN</t>
  </si>
  <si>
    <t>744612</t>
  </si>
  <si>
    <t>JISTIČ JEDNOPÓLOVÝ (10 KA) OD 4 DO 10 A</t>
  </si>
  <si>
    <t>1*1; Dle technické zprávy a výkresových příloh</t>
  </si>
  <si>
    <t>744652</t>
  </si>
  <si>
    <t>JISTIČ DC OD 4 DO 10 A</t>
  </si>
  <si>
    <t>744653</t>
  </si>
  <si>
    <t>JISTIČ DC OD 13 DO 20 A</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</si>
  <si>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</si>
  <si>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</si>
  <si>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</si>
  <si>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</si>
  <si>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</si>
  <si>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</si>
  <si>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</si>
  <si>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</si>
  <si>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</si>
  <si>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</si>
  <si>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</si>
  <si>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</si>
  <si>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</si>
  <si>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</si>
  <si>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</si>
  <si>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</si>
  <si>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</si>
  <si>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</si>
  <si>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</si>
  <si>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</si>
  <si>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</si>
  <si>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</si>
  <si>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</si>
  <si>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</si>
  <si>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</si>
  <si>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</si>
  <si>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</si>
  <si>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</si>
  <si>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</si>
  <si>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</si>
  <si>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</si>
  <si>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</si>
  <si>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</si>
  <si>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</si>
  <si>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</si>
  <si>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</si>
  <si>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</si>
  <si>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</si>
  <si>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</si>
  <si>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</si>
  <si>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</si>
  <si>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</si>
  <si>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</si>
  <si>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</si>
  <si>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</si>
  <si>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</si>
  <si>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</si>
  <si>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</si>
  <si>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</si>
  <si>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</si>
  <si>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</si>
  <si>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</si>
  <si>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</si>
  <si>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</si>
  <si>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</si>
  <si>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</si>
  <si>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</si>
  <si>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</si>
  <si>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</si>
  <si>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</si>
  <si>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</si>
  <si>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</si>
  <si>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</si>
  <si>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</si>
  <si>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</si>
  <si>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</si>
  <si>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</si>
  <si>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</si>
  <si>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</si>
  <si>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</si>
  <si>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</si>
  <si>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</si>
  <si>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</si>
  <si>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</si>
  <si>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</si>
  <si>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</si>
  <si>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</si>
  <si>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</si>
  <si>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2*1; Dle technické zprávy a výkresových příloh</t>
  </si>
  <si>
    <t>744613</t>
  </si>
  <si>
    <t>JISTIČ JEDNOPÓLOVÝ (10 KA) OD 13 DO 20 A</t>
  </si>
  <si>
    <t>747</t>
  </si>
  <si>
    <t>Revize</t>
  </si>
  <si>
    <t>75E127</t>
  </si>
  <si>
    <t>CELKOVÁ PROHLÍDKA ZAŘÍZENÍ A VYHOTOVENÍ REVIZNÍ ZPRÁVY</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</si>
  <si>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</si>
  <si>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</si>
  <si>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</si>
  <si>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</si>
  <si>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</si>
  <si>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</si>
  <si>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</si>
  <si>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</si>
  <si>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</si>
  <si>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</si>
  <si>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</si>
  <si>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</si>
  <si>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</si>
  <si>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</si>
  <si>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</si>
  <si>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</si>
  <si>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</si>
  <si>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</si>
  <si>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</si>
  <si>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</si>
  <si>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</si>
  <si>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</si>
  <si>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</si>
  <si>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</si>
  <si>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</si>
  <si>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</si>
  <si>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</si>
  <si>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</si>
  <si>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</si>
  <si>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</si>
  <si>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</si>
  <si>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</si>
  <si>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</si>
  <si>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</si>
  <si>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</si>
  <si>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</si>
  <si>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</si>
  <si>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</si>
  <si>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</si>
  <si>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</si>
  <si>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</si>
  <si>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</si>
  <si>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</si>
  <si>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</si>
  <si>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</si>
  <si>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</si>
  <si>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</si>
  <si>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</si>
  <si>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</si>
  <si>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</si>
  <si>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</si>
  <si>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</si>
  <si>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</si>
  <si>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</si>
  <si>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</si>
  <si>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</si>
  <si>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</si>
  <si>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</si>
  <si>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</si>
  <si>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</si>
  <si>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</si>
  <si>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</si>
  <si>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</si>
  <si>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</si>
  <si>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</si>
  <si>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</si>
  <si>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</si>
  <si>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</si>
  <si>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</si>
  <si>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</si>
  <si>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</si>
  <si>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</si>
  <si>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</si>
  <si>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</si>
  <si>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</si>
  <si>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</si>
  <si>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</si>
  <si>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</si>
  <si>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</si>
  <si>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</si>
  <si>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</si>
  <si>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</si>
  <si>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</si>
  <si>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</si>
  <si>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</si>
  <si>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</si>
  <si>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1. Položka obsahuje: – dodávku specifikovaného bloku/zařízení včetně potřebného drobného montážního materiálu – dodávku souvisejícího příslušenství pro specifikovaný blok/zařízení – dopravu a skladování2. Položka neobsahuje: X3. Zp</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</si>
  <si>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</si>
  <si>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</si>
  <si>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</si>
  <si>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</si>
  <si>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</si>
  <si>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</si>
  <si>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</si>
  <si>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</si>
  <si>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</si>
  <si>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</si>
  <si>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</si>
  <si>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</si>
  <si>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</si>
  <si>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</si>
  <si>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</si>
  <si>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</si>
  <si>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</si>
  <si>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</si>
  <si>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</si>
  <si>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</si>
  <si>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</si>
  <si>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</si>
  <si>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</si>
  <si>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</si>
  <si>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</si>
  <si>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</si>
  <si>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</si>
  <si>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</si>
  <si>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</si>
  <si>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</si>
  <si>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</si>
  <si>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</si>
  <si>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</si>
  <si>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</si>
  <si>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</si>
  <si>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</si>
  <si>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</si>
  <si>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</si>
  <si>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</si>
  <si>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</si>
  <si>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</si>
  <si>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</si>
  <si>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</si>
  <si>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</si>
  <si>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</si>
  <si>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</si>
  <si>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</si>
  <si>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</si>
  <si>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</si>
  <si>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</si>
  <si>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</si>
  <si>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</si>
  <si>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</si>
  <si>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</si>
  <si>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</si>
  <si>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</si>
  <si>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</si>
  <si>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</si>
  <si>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</si>
  <si>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</si>
  <si>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</si>
  <si>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</si>
  <si>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</si>
  <si>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</si>
  <si>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</si>
  <si>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</si>
  <si>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</si>
  <si>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</si>
  <si>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</si>
  <si>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</si>
  <si>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</si>
  <si>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</si>
  <si>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</si>
  <si>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</si>
  <si>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</si>
  <si>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</si>
  <si>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</si>
  <si>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</si>
  <si>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</si>
  <si>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</si>
  <si>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</si>
  <si>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</si>
  <si>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</si>
  <si>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</si>
  <si>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</si>
  <si>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</si>
  <si>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</si>
  <si>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</si>
  <si>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</si>
  <si>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</si>
  <si>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</si>
  <si>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</si>
  <si>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</si>
  <si>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</si>
  <si>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</si>
  <si>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</si>
  <si>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</si>
  <si>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</si>
  <si>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</si>
  <si>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</si>
  <si>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</si>
  <si>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</si>
  <si>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</si>
  <si>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</si>
  <si>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</si>
  <si>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</si>
  <si>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</si>
  <si>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</si>
  <si>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</si>
  <si>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</si>
  <si>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</si>
  <si>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</si>
  <si>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</si>
  <si>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</si>
  <si>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</si>
  <si>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75L114</t>
  </si>
  <si>
    <t>ROZHLASOVÁ ÚSTŘEDNA DIGITÁLNÍ (IP) PROVEDENÍ SE ZESILOVAČEM PŘES 300W</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</si>
  <si>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</si>
  <si>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</si>
  <si>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</si>
  <si>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</si>
  <si>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</si>
  <si>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</si>
  <si>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</si>
  <si>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</si>
  <si>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</si>
  <si>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</si>
  <si>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</si>
  <si>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</si>
  <si>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</si>
  <si>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</si>
  <si>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</si>
  <si>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</si>
  <si>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</si>
  <si>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</si>
  <si>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</si>
  <si>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</si>
  <si>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</si>
  <si>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</si>
  <si>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</si>
  <si>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</si>
  <si>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</si>
  <si>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</si>
  <si>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</si>
  <si>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</si>
  <si>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</si>
  <si>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</si>
  <si>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</si>
  <si>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</si>
  <si>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</si>
  <si>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</si>
  <si>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</si>
  <si>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</si>
  <si>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</si>
  <si>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</si>
  <si>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</si>
  <si>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</si>
  <si>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</si>
  <si>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</si>
  <si>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</si>
  <si>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</si>
  <si>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</si>
  <si>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</si>
  <si>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</si>
  <si>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</si>
  <si>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</si>
  <si>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</si>
  <si>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</si>
  <si>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</si>
  <si>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</si>
  <si>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</si>
  <si>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</si>
  <si>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</si>
  <si>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</si>
  <si>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</si>
  <si>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</si>
  <si>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</si>
  <si>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</si>
  <si>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</si>
  <si>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</si>
  <si>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</si>
  <si>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</si>
  <si>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</si>
  <si>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</si>
  <si>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</si>
  <si>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</si>
  <si>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</si>
  <si>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</si>
  <si>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</si>
  <si>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</si>
  <si>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</si>
  <si>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</si>
  <si>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</si>
  <si>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</si>
  <si>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</si>
  <si>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</si>
  <si>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</si>
  <si>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</si>
  <si>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</si>
  <si>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</si>
  <si>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</si>
  <si>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</si>
  <si>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</si>
  <si>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</si>
  <si>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</si>
  <si>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</si>
  <si>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</si>
  <si>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</si>
  <si>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</si>
  <si>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</si>
  <si>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</si>
  <si>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</si>
  <si>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</si>
  <si>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</si>
  <si>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</si>
  <si>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4*2; Dle technické zprávy a výkresových příloh</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</si>
  <si>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</si>
  <si>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</si>
  <si>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</si>
  <si>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</si>
  <si>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</si>
  <si>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</si>
  <si>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</si>
  <si>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</si>
  <si>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</si>
  <si>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</si>
  <si>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</si>
  <si>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</si>
  <si>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</si>
  <si>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</si>
  <si>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</si>
  <si>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</si>
  <si>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</si>
  <si>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</si>
  <si>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</si>
  <si>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</si>
  <si>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</si>
  <si>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</si>
  <si>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</si>
  <si>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</si>
  <si>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</si>
  <si>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</si>
  <si>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</si>
  <si>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</si>
  <si>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</si>
  <si>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</si>
  <si>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</si>
  <si>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</si>
  <si>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</si>
  <si>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</si>
  <si>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</si>
  <si>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</si>
  <si>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</si>
  <si>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</si>
  <si>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</si>
  <si>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</si>
  <si>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</si>
  <si>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</si>
  <si>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</si>
  <si>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</si>
  <si>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</si>
  <si>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</si>
  <si>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</si>
  <si>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</si>
  <si>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</si>
  <si>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</si>
  <si>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</si>
  <si>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</si>
  <si>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</si>
  <si>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</si>
  <si>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</si>
  <si>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</si>
  <si>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</si>
  <si>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</si>
  <si>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</si>
  <si>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</si>
  <si>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</si>
  <si>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</si>
  <si>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</si>
  <si>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</si>
  <si>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</si>
  <si>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</si>
  <si>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</si>
  <si>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</si>
  <si>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</si>
  <si>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</si>
  <si>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</si>
  <si>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</si>
  <si>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</si>
  <si>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</si>
  <si>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</si>
  <si>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</si>
  <si>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</si>
  <si>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</si>
  <si>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</si>
  <si>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</si>
  <si>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</si>
  <si>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</si>
  <si>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</si>
  <si>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</si>
  <si>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</si>
  <si>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</si>
  <si>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</si>
  <si>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</si>
  <si>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</si>
  <si>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</si>
  <si>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</si>
  <si>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</si>
  <si>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</si>
  <si>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</si>
  <si>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</si>
  <si>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</si>
  <si>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</si>
  <si>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</si>
  <si>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</si>
  <si>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</si>
  <si>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</si>
  <si>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</si>
  <si>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</si>
  <si>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</si>
  <si>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</si>
  <si>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</si>
  <si>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</si>
  <si>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</si>
  <si>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</si>
  <si>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</si>
  <si>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</si>
  <si>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</si>
  <si>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</si>
  <si>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</si>
  <si>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</si>
  <si>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</si>
  <si>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</si>
  <si>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</si>
  <si>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</si>
  <si>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</si>
  <si>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</si>
  <si>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</si>
  <si>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</si>
  <si>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</si>
  <si>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</si>
  <si>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</si>
  <si>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</si>
  <si>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</si>
  <si>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</si>
  <si>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</si>
  <si>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</si>
  <si>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</si>
  <si>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</si>
  <si>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</si>
  <si>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</si>
  <si>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</si>
  <si>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</si>
  <si>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</si>
  <si>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</si>
  <si>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</si>
  <si>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</si>
  <si>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</si>
  <si>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</si>
  <si>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</si>
  <si>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</si>
  <si>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</si>
  <si>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</si>
  <si>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</si>
  <si>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</si>
  <si>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</si>
  <si>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</si>
  <si>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</si>
  <si>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</si>
  <si>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</si>
  <si>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</si>
  <si>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</si>
  <si>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</si>
  <si>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</si>
  <si>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</si>
  <si>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</si>
  <si>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</si>
  <si>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</si>
  <si>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</si>
  <si>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</si>
  <si>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</si>
  <si>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</si>
  <si>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</si>
  <si>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</si>
  <si>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</si>
  <si>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</si>
  <si>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</si>
  <si>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</si>
  <si>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</si>
  <si>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</si>
  <si>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</si>
  <si>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</si>
  <si>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</si>
  <si>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</si>
  <si>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</si>
  <si>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</si>
  <si>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</si>
  <si>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</si>
  <si>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</si>
  <si>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</si>
  <si>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</si>
  <si>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</si>
  <si>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</si>
  <si>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</si>
  <si>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</si>
  <si>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</si>
  <si>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</si>
  <si>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</si>
  <si>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</si>
  <si>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</si>
  <si>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</si>
  <si>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</si>
  <si>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</si>
  <si>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</si>
  <si>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</si>
  <si>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</si>
  <si>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</si>
  <si>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</si>
  <si>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</si>
  <si>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</si>
  <si>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</si>
  <si>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</si>
  <si>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</si>
  <si>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</si>
  <si>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</si>
  <si>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</si>
  <si>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</si>
  <si>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</si>
  <si>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</si>
  <si>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</si>
  <si>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</si>
  <si>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</si>
  <si>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</si>
  <si>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</si>
  <si>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</si>
  <si>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</si>
  <si>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</si>
  <si>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</si>
  <si>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</si>
  <si>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</si>
  <si>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</si>
  <si>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</si>
  <si>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</si>
  <si>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</si>
  <si>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</si>
  <si>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</si>
  <si>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</si>
  <si>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</si>
  <si>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</si>
  <si>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</si>
  <si>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</si>
  <si>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</si>
  <si>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</si>
  <si>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</si>
  <si>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</si>
  <si>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</si>
  <si>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</si>
  <si>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</si>
  <si>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</si>
  <si>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</si>
  <si>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</si>
  <si>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</si>
  <si>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</si>
  <si>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</si>
  <si>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</si>
  <si>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</si>
  <si>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</si>
  <si>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</si>
  <si>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</si>
  <si>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</si>
  <si>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</si>
  <si>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</si>
  <si>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</si>
  <si>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</si>
  <si>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</si>
  <si>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</si>
  <si>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</si>
  <si>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</si>
  <si>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</si>
  <si>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</si>
  <si>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</si>
  <si>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</si>
  <si>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</si>
  <si>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</si>
  <si>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</si>
  <si>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</si>
  <si>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</si>
  <si>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</si>
  <si>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</si>
  <si>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</si>
  <si>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</si>
  <si>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</si>
  <si>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</si>
  <si>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</si>
  <si>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</si>
  <si>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</si>
  <si>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</si>
  <si>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</si>
  <si>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</si>
  <si>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</si>
  <si>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</si>
  <si>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</si>
  <si>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</si>
  <si>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</si>
  <si>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</si>
  <si>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</si>
  <si>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</si>
  <si>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</si>
  <si>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</si>
  <si>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</si>
  <si>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</si>
  <si>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</si>
  <si>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</si>
  <si>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</si>
  <si>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</si>
  <si>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</si>
  <si>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</si>
  <si>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</si>
  <si>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</si>
  <si>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</si>
  <si>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</si>
  <si>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</si>
  <si>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</si>
  <si>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</si>
  <si>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</si>
  <si>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</si>
  <si>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</si>
  <si>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</si>
  <si>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</si>
  <si>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</si>
  <si>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</si>
  <si>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</si>
  <si>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</si>
  <si>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</si>
  <si>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</si>
  <si>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</si>
  <si>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</si>
  <si>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</si>
  <si>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</si>
  <si>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</si>
  <si>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</si>
  <si>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</si>
  <si>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</si>
  <si>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</si>
  <si>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</si>
  <si>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</si>
  <si>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</si>
  <si>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</si>
  <si>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</si>
  <si>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</si>
  <si>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</si>
  <si>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</si>
  <si>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</si>
  <si>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</si>
  <si>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</si>
  <si>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</si>
  <si>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</si>
  <si>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</si>
  <si>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</si>
  <si>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</si>
  <si>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</si>
  <si>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</si>
  <si>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</si>
  <si>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</si>
  <si>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</si>
  <si>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</si>
  <si>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</si>
  <si>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</si>
  <si>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</si>
  <si>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</si>
  <si>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</si>
  <si>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</si>
  <si>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</si>
  <si>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</si>
  <si>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</si>
  <si>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</si>
  <si>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</si>
  <si>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</si>
  <si>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</si>
  <si>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</si>
  <si>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</si>
  <si>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</si>
  <si>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</si>
  <si>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</si>
  <si>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</si>
  <si>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</si>
  <si>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</si>
  <si>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</si>
  <si>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</si>
  <si>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</si>
  <si>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</si>
  <si>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</si>
  <si>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</si>
  <si>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</si>
  <si>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</si>
  <si>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</si>
  <si>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</si>
  <si>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</si>
  <si>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</si>
  <si>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</si>
  <si>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</si>
  <si>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</si>
  <si>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</si>
  <si>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</si>
  <si>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</si>
  <si>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</si>
  <si>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</si>
  <si>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</si>
  <si>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</si>
  <si>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</si>
  <si>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</si>
  <si>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</si>
  <si>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</si>
  <si>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</si>
  <si>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</si>
  <si>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</si>
  <si>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</si>
  <si>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</si>
  <si>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</si>
  <si>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</si>
  <si>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</si>
  <si>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</si>
  <si>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</si>
  <si>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</si>
  <si>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</si>
  <si>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</si>
  <si>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</si>
  <si>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</si>
  <si>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</si>
  <si>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</si>
  <si>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</si>
  <si>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</si>
  <si>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</si>
  <si>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</si>
  <si>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</si>
  <si>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</si>
  <si>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</si>
  <si>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</si>
  <si>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</si>
  <si>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</si>
  <si>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</si>
  <si>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</si>
  <si>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</si>
  <si>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</si>
  <si>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</si>
  <si>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</si>
  <si>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</si>
  <si>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</si>
  <si>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</si>
  <si>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</si>
  <si>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</si>
  <si>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</si>
  <si>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</si>
  <si>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</si>
  <si>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</si>
  <si>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</si>
  <si>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</si>
  <si>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</si>
  <si>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</si>
  <si>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</si>
  <si>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</si>
  <si>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</si>
  <si>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</si>
  <si>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</si>
  <si>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</si>
  <si>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</si>
  <si>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</si>
  <si>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</si>
  <si>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</si>
  <si>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</si>
  <si>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</si>
  <si>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</si>
  <si>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</si>
  <si>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</si>
  <si>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</si>
  <si>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</si>
  <si>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</si>
  <si>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</si>
  <si>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</si>
  <si>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</si>
  <si>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</si>
  <si>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</si>
  <si>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</si>
  <si>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</si>
  <si>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</si>
  <si>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</si>
  <si>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</si>
  <si>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</si>
  <si>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</si>
  <si>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</si>
  <si>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</si>
  <si>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</si>
  <si>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</si>
  <si>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</si>
  <si>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</si>
  <si>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</si>
  <si>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</si>
  <si>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</si>
  <si>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</si>
  <si>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</si>
  <si>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</si>
  <si>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</si>
  <si>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</si>
  <si>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</si>
  <si>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</si>
  <si>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</si>
  <si>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</si>
  <si>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</si>
  <si>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</si>
  <si>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</si>
  <si>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</si>
  <si>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</si>
  <si>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</si>
  <si>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</si>
  <si>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</si>
  <si>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</si>
  <si>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</si>
  <si>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</si>
  <si>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</si>
  <si>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</si>
  <si>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</si>
  <si>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</si>
  <si>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</si>
  <si>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</si>
  <si>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</si>
  <si>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</si>
  <si>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</si>
  <si>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</si>
  <si>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</si>
  <si>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</si>
  <si>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</si>
  <si>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</si>
  <si>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</si>
  <si>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</si>
  <si>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</si>
  <si>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</si>
  <si>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</si>
  <si>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</si>
  <si>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</si>
  <si>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</si>
  <si>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</si>
  <si>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</si>
  <si>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</si>
  <si>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</si>
  <si>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</si>
  <si>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</si>
  <si>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</si>
  <si>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</si>
  <si>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</si>
  <si>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</si>
  <si>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</si>
  <si>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</si>
  <si>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</si>
  <si>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</si>
  <si>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</si>
  <si>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</si>
  <si>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</si>
  <si>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</si>
  <si>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</si>
  <si>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</si>
  <si>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</si>
  <si>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</si>
  <si>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</si>
  <si>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</si>
  <si>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</si>
  <si>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</si>
  <si>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</si>
  <si>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</si>
  <si>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</si>
  <si>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</si>
  <si>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</si>
  <si>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</si>
  <si>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</si>
  <si>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</si>
  <si>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</si>
  <si>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</si>
  <si>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</si>
  <si>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</si>
  <si>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</si>
  <si>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</si>
  <si>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</si>
  <si>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</si>
  <si>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</si>
  <si>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</si>
  <si>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</si>
  <si>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</si>
  <si>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</si>
  <si>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</si>
  <si>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</si>
  <si>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</si>
  <si>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</si>
  <si>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</si>
  <si>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</si>
  <si>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</si>
  <si>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</si>
  <si>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</si>
  <si>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</si>
  <si>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</si>
  <si>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</si>
  <si>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</si>
  <si>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</si>
  <si>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</si>
  <si>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</si>
  <si>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</si>
  <si>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</si>
  <si>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</si>
  <si>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</si>
  <si>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</si>
  <si>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</si>
  <si>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</si>
  <si>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</si>
  <si>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</si>
  <si>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</si>
  <si>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</si>
  <si>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</si>
  <si>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</si>
  <si>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</si>
  <si>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</si>
  <si>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</si>
  <si>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</si>
  <si>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</si>
  <si>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</si>
  <si>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</si>
  <si>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</si>
  <si>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</si>
  <si>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</si>
  <si>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</si>
  <si>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</si>
  <si>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</si>
  <si>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</si>
  <si>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</si>
  <si>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</si>
  <si>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</si>
  <si>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</si>
  <si>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</si>
  <si>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</si>
  <si>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</si>
  <si>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</si>
  <si>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</si>
  <si>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</si>
  <si>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</si>
  <si>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</si>
  <si>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</si>
  <si>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</si>
  <si>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</si>
  <si>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</si>
  <si>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</si>
  <si>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</si>
  <si>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</si>
  <si>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</si>
  <si>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</si>
  <si>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</si>
  <si>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</si>
  <si>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</si>
  <si>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</si>
  <si>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</si>
  <si>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</si>
  <si>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</si>
  <si>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</si>
  <si>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</si>
  <si>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</si>
  <si>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16*(395+395+630)=22 720,000 [A]  
24*(338+338+338+360+360+900)=63 216,000 [B]  
30*(360)=10 800,000 [C]  
48*(630+630)=60 480,000 [D]  
(A+B+C+D)/1000=157,216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</si>
  <si>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</si>
  <si>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</si>
  <si>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</si>
  <si>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</si>
  <si>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</si>
  <si>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</si>
  <si>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</si>
  <si>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</si>
  <si>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</si>
  <si>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</si>
  <si>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</si>
  <si>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</si>
  <si>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</si>
  <si>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</si>
  <si>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</si>
  <si>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</si>
  <si>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</si>
  <si>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</si>
  <si>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</si>
  <si>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</si>
  <si>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</si>
  <si>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</si>
  <si>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</si>
  <si>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</si>
  <si>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</si>
  <si>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</si>
  <si>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</si>
  <si>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</si>
  <si>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</si>
  <si>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</si>
  <si>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</si>
  <si>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</si>
  <si>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</si>
  <si>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</si>
  <si>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</si>
  <si>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</si>
  <si>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</si>
  <si>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</si>
  <si>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</si>
  <si>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</si>
  <si>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</si>
  <si>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</si>
  <si>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</si>
  <si>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</si>
  <si>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</si>
  <si>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</si>
  <si>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</si>
  <si>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</si>
  <si>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</si>
  <si>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</si>
  <si>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</si>
  <si>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</si>
  <si>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</si>
  <si>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</si>
  <si>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</si>
  <si>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</si>
  <si>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</si>
  <si>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</si>
  <si>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</si>
  <si>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</si>
  <si>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</si>
  <si>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</si>
  <si>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</si>
  <si>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</si>
  <si>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</si>
  <si>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</si>
  <si>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</si>
  <si>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</si>
  <si>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</si>
  <si>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</si>
  <si>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</si>
  <si>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</si>
  <si>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</si>
  <si>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</si>
  <si>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</si>
  <si>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</si>
  <si>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</si>
  <si>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</si>
  <si>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</si>
  <si>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</si>
  <si>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R75B317</t>
  </si>
  <si>
    <t>PULT NOUZOVÉ OBSLUHY - MONTÁŽ</t>
  </si>
  <si>
    <t>1. Položka obsahuje:    
 – usazení pultu nouzové obsluhy na místo určení, zapojení    
 – montáž dodaného zařízení se všemi pomocnými a doplňujícími pracemi a součástmi, případné použití mechanizmů    
2. Položka neobsahuje:    
 X    
3. Způsob měření:    
Udává se počet kusů kompletní konstrukce nebo práce.</t>
  </si>
  <si>
    <t>R75B311</t>
  </si>
  <si>
    <t>PULT NOUZOVÉ OBSLUHY - DODÁVKA</t>
  </si>
  <si>
    <t>1. Položka obsahuje:    
 – dodání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</si>
  <si>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</si>
  <si>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</si>
  <si>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</si>
  <si>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</si>
  <si>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</si>
  <si>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</si>
  <si>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</si>
  <si>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</si>
  <si>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</si>
  <si>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</si>
  <si>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</si>
  <si>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</si>
  <si>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</si>
  <si>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</si>
  <si>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</si>
  <si>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</si>
  <si>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</si>
  <si>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</si>
  <si>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</si>
  <si>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</si>
  <si>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</si>
  <si>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</si>
  <si>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</si>
  <si>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</si>
  <si>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</si>
  <si>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</si>
  <si>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</si>
  <si>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</si>
  <si>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</si>
  <si>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</si>
  <si>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</si>
  <si>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</si>
  <si>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</si>
  <si>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</si>
  <si>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</si>
  <si>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</si>
  <si>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</si>
  <si>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</si>
  <si>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</si>
  <si>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</si>
  <si>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</si>
  <si>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</si>
  <si>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</si>
  <si>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</si>
  <si>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</si>
  <si>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</si>
  <si>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</si>
  <si>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</si>
  <si>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</si>
  <si>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</si>
  <si>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</si>
  <si>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</si>
  <si>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</si>
  <si>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</si>
  <si>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</si>
  <si>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</si>
  <si>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</si>
  <si>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</si>
  <si>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</si>
  <si>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</si>
  <si>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</si>
  <si>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</si>
  <si>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</si>
  <si>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</si>
  <si>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</si>
  <si>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</si>
  <si>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</si>
  <si>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</si>
  <si>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</si>
  <si>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</si>
  <si>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</si>
  <si>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</si>
  <si>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</si>
  <si>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</si>
  <si>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</si>
  <si>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</si>
  <si>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90</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</si>
  <si>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</si>
  <si>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</si>
  <si>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</si>
  <si>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91</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</si>
  <si>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</si>
  <si>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</si>
  <si>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</si>
  <si>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</si>
  <si>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</si>
  <si>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</si>
  <si>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</si>
  <si>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</si>
  <si>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</si>
  <si>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</si>
  <si>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</si>
  <si>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</si>
  <si>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</si>
  <si>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</si>
  <si>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</si>
  <si>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</si>
  <si>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</si>
  <si>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</si>
  <si>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</si>
  <si>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</si>
  <si>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</si>
  <si>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</si>
  <si>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</si>
  <si>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</si>
  <si>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</si>
  <si>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</si>
  <si>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</si>
  <si>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</si>
  <si>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</si>
  <si>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</si>
  <si>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</si>
  <si>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</si>
  <si>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</si>
  <si>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</si>
  <si>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</si>
  <si>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</si>
  <si>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</si>
  <si>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</si>
  <si>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</si>
  <si>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</si>
  <si>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</si>
  <si>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</si>
  <si>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</si>
  <si>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</si>
  <si>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</si>
  <si>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</si>
  <si>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</si>
  <si>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</si>
  <si>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</si>
  <si>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</si>
  <si>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</si>
  <si>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</si>
  <si>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</si>
  <si>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</si>
  <si>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</si>
  <si>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</si>
  <si>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</si>
  <si>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</si>
  <si>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</si>
  <si>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</si>
  <si>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</si>
  <si>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</si>
  <si>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</si>
  <si>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</si>
  <si>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</si>
  <si>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</si>
  <si>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</si>
  <si>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</si>
  <si>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</si>
  <si>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</si>
  <si>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</si>
  <si>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</si>
  <si>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</si>
  <si>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</si>
  <si>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</si>
  <si>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</si>
  <si>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</si>
  <si>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</si>
  <si>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</si>
  <si>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</si>
  <si>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</si>
  <si>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</si>
  <si>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</si>
  <si>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</si>
  <si>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</si>
  <si>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</si>
  <si>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</si>
  <si>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</si>
  <si>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</si>
  <si>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</si>
  <si>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</si>
  <si>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</si>
  <si>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</si>
  <si>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</si>
  <si>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</si>
  <si>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</si>
  <si>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</si>
  <si>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</si>
  <si>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</si>
  <si>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</si>
  <si>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</si>
  <si>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</si>
  <si>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</si>
  <si>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</si>
  <si>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</si>
  <si>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</si>
  <si>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</si>
  <si>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</si>
  <si>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</si>
  <si>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</si>
  <si>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</si>
  <si>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</si>
  <si>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</si>
  <si>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121</t>
  </si>
  <si>
    <t>R75C997</t>
  </si>
  <si>
    <t>HOUKAČKA VNPN - MONTÁŽ</t>
  </si>
  <si>
    <t>1. Položka obsahuje:   
2. Položka neobsahuje:   
 X   
3. Způsob měření:   
Udává se počet kusů kompletní konstrukce nebo práce.</t>
  </si>
  <si>
    <t>122</t>
  </si>
  <si>
    <t>75C991</t>
  </si>
  <si>
    <t>HOUKAČKA VNPN - DODÁVKA</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</si>
  <si>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</si>
  <si>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</si>
  <si>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</si>
  <si>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</si>
  <si>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</si>
  <si>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</si>
  <si>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</si>
  <si>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</si>
  <si>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</si>
  <si>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</si>
  <si>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</si>
  <si>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</si>
  <si>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</si>
  <si>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</si>
  <si>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</si>
  <si>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</si>
  <si>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</si>
  <si>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</si>
  <si>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</si>
  <si>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</si>
  <si>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</si>
  <si>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</si>
  <si>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</si>
  <si>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</si>
  <si>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</si>
  <si>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</si>
  <si>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129</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</si>
  <si>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</si>
  <si>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</si>
  <si>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</si>
  <si>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</si>
  <si>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</si>
  <si>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</si>
  <si>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</si>
  <si>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</si>
  <si>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</si>
  <si>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</si>
  <si>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</si>
  <si>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</si>
  <si>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</si>
  <si>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</si>
  <si>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</si>
  <si>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</si>
  <si>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</si>
  <si>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</si>
  <si>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</si>
  <si>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</si>
  <si>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</si>
  <si>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</si>
  <si>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</si>
  <si>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</si>
  <si>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</si>
  <si>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</si>
  <si>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</si>
  <si>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</si>
  <si>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</si>
  <si>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</si>
  <si>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</si>
  <si>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</si>
  <si>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</si>
  <si>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</si>
  <si>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</si>
  <si>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</si>
  <si>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</si>
  <si>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</si>
  <si>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</si>
  <si>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</si>
  <si>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</si>
  <si>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</si>
  <si>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</si>
  <si>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</si>
  <si>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</si>
  <si>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</si>
  <si>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</si>
  <si>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</si>
  <si>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</si>
  <si>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</si>
  <si>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</si>
  <si>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</si>
  <si>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</si>
  <si>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</si>
  <si>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KS</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</si>
  <si>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</si>
  <si>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</si>
  <si>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</si>
  <si>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</si>
  <si>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</si>
  <si>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</si>
  <si>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</si>
  <si>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</si>
  <si>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</si>
  <si>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</si>
  <si>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</si>
  <si>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</si>
  <si>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</si>
  <si>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</si>
  <si>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</si>
  <si>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</si>
  <si>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</si>
  <si>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</si>
  <si>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</si>
  <si>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</si>
  <si>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</si>
  <si>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</si>
  <si>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</si>
  <si>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</si>
  <si>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</si>
  <si>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</si>
  <si>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</si>
  <si>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</si>
  <si>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</si>
  <si>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</si>
  <si>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</si>
  <si>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</si>
  <si>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</si>
  <si>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</si>
  <si>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</si>
  <si>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</si>
  <si>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</si>
  <si>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</si>
  <si>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</si>
  <si>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</si>
  <si>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</si>
  <si>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</si>
  <si>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</si>
  <si>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</si>
  <si>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</si>
  <si>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</si>
  <si>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</si>
  <si>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</si>
  <si>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</si>
  <si>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</si>
  <si>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</si>
  <si>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</si>
  <si>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</si>
  <si>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</si>
  <si>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</si>
  <si>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</si>
  <si>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</si>
  <si>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</si>
  <si>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</si>
  <si>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</si>
  <si>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</si>
  <si>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</si>
  <si>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</si>
  <si>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</si>
  <si>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</si>
  <si>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</si>
  <si>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</si>
  <si>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</si>
  <si>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</si>
  <si>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</si>
  <si>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</si>
  <si>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</si>
  <si>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</si>
  <si>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</si>
  <si>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</si>
  <si>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</si>
  <si>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</si>
  <si>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</si>
  <si>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 xml:space="preserve">  PS 01-28-201.2</t>
  </si>
  <si>
    <t>Žst. Holešov, klimatizace</t>
  </si>
  <si>
    <t>PS 01-28-201.2</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</si>
  <si>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</si>
  <si>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</si>
  <si>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</si>
  <si>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</si>
  <si>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</si>
  <si>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</si>
  <si>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</si>
  <si>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</si>
  <si>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</si>
  <si>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</si>
  <si>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</si>
  <si>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</si>
  <si>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</si>
  <si>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</si>
  <si>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</si>
  <si>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</si>
  <si>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</si>
  <si>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</si>
  <si>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</si>
  <si>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</si>
  <si>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</si>
  <si>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</si>
  <si>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</si>
  <si>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</si>
  <si>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</si>
  <si>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</si>
  <si>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</si>
  <si>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</si>
  <si>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</si>
  <si>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</si>
  <si>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</si>
  <si>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</si>
  <si>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</si>
  <si>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</si>
  <si>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</si>
  <si>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</si>
  <si>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</si>
  <si>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</si>
  <si>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</si>
  <si>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</si>
  <si>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</si>
  <si>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</si>
  <si>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</si>
  <si>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</si>
  <si>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</si>
  <si>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</si>
  <si>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</si>
  <si>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</si>
  <si>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</si>
  <si>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</si>
  <si>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</si>
  <si>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</si>
  <si>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</si>
  <si>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</si>
  <si>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</si>
  <si>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</si>
  <si>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</si>
  <si>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</si>
  <si>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</si>
  <si>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</si>
  <si>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</si>
  <si>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</si>
  <si>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</si>
  <si>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</si>
  <si>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</si>
  <si>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</si>
  <si>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</si>
  <si>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</si>
  <si>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</si>
  <si>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</si>
  <si>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</si>
  <si>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</si>
  <si>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</si>
  <si>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</si>
  <si>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</si>
  <si>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</si>
  <si>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</si>
  <si>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</si>
  <si>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</si>
  <si>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</si>
  <si>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</si>
  <si>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</si>
  <si>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</si>
  <si>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</si>
  <si>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</si>
  <si>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</si>
  <si>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</si>
  <si>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</si>
  <si>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</si>
  <si>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</si>
  <si>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</si>
  <si>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</si>
  <si>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</si>
  <si>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</si>
  <si>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</si>
  <si>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</si>
  <si>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</si>
  <si>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</si>
  <si>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</si>
  <si>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</si>
  <si>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</si>
  <si>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</si>
  <si>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</si>
  <si>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</si>
  <si>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</si>
  <si>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</si>
  <si>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</si>
  <si>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</si>
  <si>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</si>
  <si>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</si>
  <si>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</si>
  <si>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</si>
  <si>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</si>
  <si>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</si>
  <si>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</si>
  <si>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</si>
  <si>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</si>
  <si>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</si>
  <si>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</si>
  <si>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</si>
  <si>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</si>
  <si>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</si>
  <si>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</si>
  <si>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</si>
  <si>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</si>
  <si>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</si>
  <si>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</si>
  <si>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</si>
  <si>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</si>
  <si>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</si>
  <si>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</si>
  <si>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</si>
  <si>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</si>
  <si>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</si>
  <si>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</si>
  <si>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</si>
  <si>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</si>
  <si>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</si>
  <si>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</si>
  <si>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</si>
  <si>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</si>
  <si>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</si>
  <si>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</si>
  <si>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</si>
  <si>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</si>
  <si>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</si>
  <si>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</si>
  <si>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</si>
  <si>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</si>
  <si>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</si>
  <si>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</si>
  <si>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</si>
  <si>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</si>
  <si>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</si>
  <si>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</si>
  <si>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</si>
  <si>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</si>
  <si>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</si>
  <si>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</si>
  <si>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</si>
  <si>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</si>
  <si>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</si>
  <si>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</si>
  <si>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</si>
  <si>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</si>
  <si>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</si>
  <si>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</si>
  <si>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</si>
  <si>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</si>
  <si>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</si>
  <si>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</si>
  <si>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</si>
  <si>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</si>
  <si>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</si>
  <si>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</si>
  <si>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</si>
  <si>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</si>
  <si>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</si>
  <si>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</si>
  <si>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</si>
  <si>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</si>
  <si>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</si>
  <si>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</si>
  <si>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</si>
  <si>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</si>
  <si>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</si>
  <si>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</si>
  <si>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</si>
  <si>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</si>
  <si>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</si>
  <si>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</si>
  <si>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</si>
  <si>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</si>
  <si>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</si>
  <si>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</si>
  <si>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</si>
  <si>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</si>
  <si>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</si>
  <si>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</si>
  <si>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</si>
  <si>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</si>
  <si>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</si>
  <si>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</si>
  <si>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</si>
  <si>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</si>
  <si>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</si>
  <si>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</si>
  <si>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</si>
  <si>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</si>
  <si>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</si>
  <si>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</si>
  <si>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</si>
  <si>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</si>
  <si>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</si>
  <si>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</si>
  <si>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</si>
  <si>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</si>
  <si>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</si>
  <si>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</si>
  <si>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</si>
  <si>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</si>
  <si>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</si>
  <si>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</si>
  <si>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</si>
  <si>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</si>
  <si>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</si>
  <si>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</si>
  <si>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</si>
  <si>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</si>
  <si>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</si>
  <si>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</si>
  <si>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</si>
  <si>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</si>
  <si>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</si>
  <si>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</si>
  <si>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</si>
  <si>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</si>
  <si>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48*(2200+12756+1250)=777 888,000 [D]  
61*(1380)=84 180,000 [E]  
(a+b+c+d+e)/1000=1 151,078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</si>
  <si>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</si>
  <si>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</si>
  <si>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</si>
  <si>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</si>
  <si>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</si>
  <si>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</si>
  <si>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</si>
  <si>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</si>
  <si>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</si>
  <si>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</si>
  <si>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</si>
  <si>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</si>
  <si>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</si>
  <si>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</si>
  <si>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</si>
  <si>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</si>
  <si>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</si>
  <si>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</si>
  <si>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</si>
  <si>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</si>
  <si>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</si>
  <si>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</si>
  <si>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</si>
  <si>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</si>
  <si>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</si>
  <si>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</si>
  <si>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</si>
  <si>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</si>
  <si>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</si>
  <si>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</si>
  <si>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</si>
  <si>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</si>
  <si>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</si>
  <si>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</si>
  <si>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</si>
  <si>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</si>
  <si>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</si>
  <si>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</si>
  <si>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</si>
  <si>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</si>
  <si>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</si>
  <si>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</si>
  <si>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</si>
  <si>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</si>
  <si>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</si>
  <si>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</si>
  <si>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</si>
  <si>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</si>
  <si>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</si>
  <si>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</si>
  <si>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</si>
  <si>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</si>
  <si>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</si>
  <si>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</si>
  <si>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</si>
  <si>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</si>
  <si>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</si>
  <si>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</si>
  <si>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</si>
  <si>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</si>
  <si>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</si>
  <si>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</si>
  <si>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</si>
  <si>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</si>
  <si>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</si>
  <si>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</si>
  <si>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</si>
  <si>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</si>
  <si>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</si>
  <si>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</si>
  <si>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</si>
  <si>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</si>
  <si>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</si>
  <si>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</si>
  <si>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</si>
  <si>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</si>
  <si>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</si>
  <si>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</si>
  <si>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</si>
  <si>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</si>
  <si>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</si>
  <si>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</si>
  <si>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</si>
  <si>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</si>
  <si>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</si>
  <si>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</si>
  <si>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</si>
  <si>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</si>
  <si>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</si>
  <si>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</si>
  <si>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</si>
  <si>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</si>
  <si>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</si>
  <si>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</si>
  <si>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</si>
  <si>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</si>
  <si>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</si>
  <si>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</si>
  <si>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</si>
  <si>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</si>
  <si>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</si>
  <si>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</si>
  <si>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</si>
  <si>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</si>
  <si>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</si>
  <si>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</si>
  <si>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</si>
  <si>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</si>
  <si>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</si>
  <si>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</si>
  <si>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</si>
  <si>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</si>
  <si>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</si>
  <si>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</si>
  <si>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</si>
  <si>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</si>
  <si>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</si>
  <si>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</si>
  <si>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</si>
  <si>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</si>
  <si>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</si>
  <si>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</si>
  <si>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</si>
  <si>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</si>
  <si>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</si>
  <si>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</si>
  <si>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</si>
  <si>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</si>
  <si>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</si>
  <si>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</si>
  <si>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</si>
  <si>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</si>
  <si>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</si>
  <si>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</si>
  <si>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</si>
  <si>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</si>
  <si>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</si>
  <si>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</si>
  <si>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</si>
  <si>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</si>
  <si>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</si>
  <si>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</si>
  <si>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</si>
  <si>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</si>
  <si>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</si>
  <si>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</si>
  <si>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</si>
  <si>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</si>
  <si>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</si>
  <si>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</si>
  <si>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</si>
  <si>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</si>
  <si>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</si>
  <si>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</si>
  <si>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</si>
  <si>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</si>
  <si>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</si>
  <si>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</si>
  <si>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</si>
  <si>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</si>
  <si>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</si>
  <si>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</si>
  <si>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</si>
  <si>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</si>
  <si>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</si>
  <si>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</si>
  <si>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</si>
  <si>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</si>
  <si>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</si>
  <si>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</si>
  <si>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</si>
  <si>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</si>
  <si>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</si>
  <si>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</si>
  <si>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</si>
  <si>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</si>
  <si>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</si>
  <si>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</si>
  <si>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</si>
  <si>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</si>
  <si>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</si>
  <si>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</si>
  <si>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</si>
  <si>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</si>
  <si>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</si>
  <si>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</si>
  <si>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</si>
  <si>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</si>
  <si>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</si>
  <si>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</si>
  <si>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</si>
  <si>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</si>
  <si>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</si>
  <si>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</si>
  <si>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</si>
  <si>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</si>
  <si>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</si>
  <si>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</si>
  <si>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</si>
  <si>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</si>
  <si>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</si>
  <si>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</si>
  <si>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</si>
  <si>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</si>
  <si>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</si>
  <si>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</si>
  <si>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</si>
  <si>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</si>
  <si>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</si>
  <si>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</si>
  <si>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</si>
  <si>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</si>
  <si>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</si>
  <si>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</si>
  <si>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</si>
  <si>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</si>
  <si>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</si>
  <si>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</si>
  <si>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</si>
  <si>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</si>
  <si>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</si>
  <si>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</si>
  <si>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</si>
  <si>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</si>
  <si>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</si>
  <si>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</si>
  <si>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</si>
  <si>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</si>
  <si>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</si>
  <si>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</si>
  <si>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</si>
  <si>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</si>
  <si>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</si>
  <si>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</si>
  <si>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</si>
  <si>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</si>
  <si>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</si>
  <si>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</si>
  <si>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</si>
  <si>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</si>
  <si>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</si>
  <si>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</si>
  <si>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</si>
  <si>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</si>
  <si>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</si>
  <si>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</si>
  <si>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</si>
  <si>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</si>
  <si>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</si>
  <si>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</si>
  <si>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</si>
  <si>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</si>
  <si>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</si>
  <si>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</si>
  <si>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</si>
  <si>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</si>
  <si>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</si>
  <si>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</si>
  <si>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</si>
  <si>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</si>
  <si>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</si>
  <si>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</si>
  <si>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</si>
  <si>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</si>
  <si>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</si>
  <si>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</si>
  <si>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</si>
  <si>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</si>
  <si>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</si>
  <si>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</si>
  <si>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</si>
  <si>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</si>
  <si>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</si>
  <si>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</si>
  <si>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</si>
  <si>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</si>
  <si>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</si>
  <si>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</si>
  <si>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</si>
  <si>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</si>
  <si>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</si>
  <si>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</si>
  <si>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</si>
  <si>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</si>
  <si>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</si>
  <si>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</si>
  <si>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</si>
  <si>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</si>
  <si>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</si>
  <si>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</si>
  <si>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</si>
  <si>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</si>
  <si>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</si>
  <si>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</si>
  <si>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</si>
  <si>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</si>
  <si>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</si>
  <si>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</si>
  <si>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</si>
  <si>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</si>
  <si>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</si>
  <si>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</si>
  <si>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</si>
  <si>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</si>
  <si>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</si>
  <si>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</si>
  <si>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</si>
  <si>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</si>
  <si>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</si>
  <si>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</si>
  <si>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</si>
  <si>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</si>
  <si>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</si>
  <si>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</si>
  <si>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</si>
  <si>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</si>
  <si>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</si>
  <si>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</si>
  <si>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</si>
  <si>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</si>
  <si>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</si>
  <si>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</si>
  <si>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</si>
  <si>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</si>
  <si>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</si>
  <si>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</si>
  <si>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</si>
  <si>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</si>
  <si>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</si>
  <si>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</si>
  <si>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</si>
  <si>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</si>
  <si>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</si>
  <si>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</si>
  <si>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</si>
  <si>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</si>
  <si>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</si>
  <si>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</si>
  <si>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</si>
  <si>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</si>
  <si>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</si>
  <si>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</si>
  <si>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</si>
  <si>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</si>
  <si>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</si>
  <si>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</si>
  <si>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</si>
  <si>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</si>
  <si>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</si>
  <si>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</si>
  <si>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</si>
  <si>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</si>
  <si>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</si>
  <si>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</si>
  <si>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</si>
  <si>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</si>
  <si>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</si>
  <si>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</si>
  <si>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</si>
  <si>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</si>
  <si>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</si>
  <si>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</si>
  <si>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</si>
  <si>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</si>
  <si>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</si>
  <si>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</si>
  <si>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</si>
  <si>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</si>
  <si>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</si>
  <si>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</si>
  <si>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</si>
  <si>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</si>
  <si>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</si>
  <si>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</si>
  <si>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</si>
  <si>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</si>
  <si>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</si>
  <si>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</si>
  <si>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</si>
  <si>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</si>
  <si>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</si>
  <si>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</si>
  <si>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</si>
  <si>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</si>
  <si>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</si>
  <si>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</si>
  <si>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</si>
  <si>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</si>
  <si>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</si>
  <si>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</si>
  <si>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</si>
  <si>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</si>
  <si>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</si>
  <si>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</si>
  <si>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</si>
  <si>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</si>
  <si>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</si>
  <si>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</si>
  <si>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</si>
  <si>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</si>
  <si>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</si>
  <si>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</si>
  <si>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</si>
  <si>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</si>
  <si>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</si>
  <si>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</si>
  <si>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</si>
  <si>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</si>
  <si>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</si>
  <si>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</si>
  <si>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</si>
  <si>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</si>
  <si>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</si>
  <si>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</si>
  <si>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</si>
  <si>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</si>
  <si>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</si>
  <si>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</si>
  <si>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</si>
  <si>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</si>
  <si>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</si>
  <si>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</si>
  <si>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</si>
  <si>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</si>
  <si>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</si>
  <si>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</si>
  <si>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</si>
  <si>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</si>
  <si>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</si>
  <si>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</si>
  <si>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</si>
  <si>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</si>
  <si>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</si>
  <si>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</si>
  <si>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</si>
  <si>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</si>
  <si>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</si>
  <si>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</si>
  <si>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</si>
  <si>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</si>
  <si>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</si>
  <si>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</si>
  <si>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</si>
  <si>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</si>
  <si>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</si>
  <si>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</si>
  <si>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</si>
  <si>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</si>
  <si>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</si>
  <si>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</si>
  <si>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</si>
  <si>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</si>
  <si>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</si>
  <si>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</si>
  <si>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</si>
  <si>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</si>
  <si>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</si>
  <si>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</si>
  <si>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</si>
  <si>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</si>
  <si>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</si>
  <si>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</si>
  <si>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</si>
  <si>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</si>
  <si>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</si>
  <si>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</si>
  <si>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</si>
  <si>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</si>
  <si>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</si>
  <si>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</si>
  <si>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</si>
  <si>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</si>
  <si>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</si>
  <si>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</si>
  <si>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</si>
  <si>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</si>
  <si>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</si>
  <si>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</si>
  <si>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</si>
  <si>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</si>
  <si>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</si>
  <si>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</si>
  <si>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</si>
  <si>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</si>
  <si>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</si>
  <si>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</si>
  <si>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</si>
  <si>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</si>
  <si>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</si>
  <si>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</si>
  <si>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</si>
  <si>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</si>
  <si>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</si>
  <si>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</si>
  <si>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</si>
  <si>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</si>
  <si>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</si>
  <si>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</si>
  <si>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</si>
  <si>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</si>
  <si>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</si>
  <si>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</si>
  <si>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</si>
  <si>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</si>
  <si>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</si>
  <si>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</si>
  <si>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</si>
  <si>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</si>
  <si>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</si>
  <si>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</si>
  <si>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</si>
  <si>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</si>
  <si>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</si>
  <si>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</si>
  <si>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</si>
  <si>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</si>
  <si>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</si>
  <si>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</si>
  <si>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</si>
  <si>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</si>
  <si>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</si>
  <si>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</si>
  <si>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</si>
  <si>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</si>
  <si>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</si>
  <si>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</si>
  <si>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</si>
  <si>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</si>
  <si>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</si>
  <si>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</si>
  <si>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</si>
  <si>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</si>
  <si>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</si>
  <si>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</si>
  <si>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</si>
  <si>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</si>
  <si>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</si>
  <si>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</si>
  <si>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</si>
  <si>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</si>
  <si>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</si>
  <si>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</si>
  <si>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</si>
  <si>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</si>
  <si>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</si>
  <si>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</si>
  <si>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</si>
  <si>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</si>
  <si>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</si>
  <si>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</si>
  <si>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</si>
  <si>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</si>
  <si>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</si>
  <si>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</si>
  <si>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</si>
  <si>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</si>
  <si>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</si>
  <si>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</si>
  <si>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</si>
  <si>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</si>
  <si>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</si>
  <si>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</si>
  <si>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</si>
  <si>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</si>
  <si>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</si>
  <si>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</si>
  <si>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</si>
  <si>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</si>
  <si>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</si>
  <si>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</si>
  <si>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</si>
  <si>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</si>
  <si>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</si>
  <si>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</si>
  <si>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</si>
  <si>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</si>
  <si>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</si>
  <si>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</si>
  <si>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</si>
  <si>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</si>
  <si>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</si>
  <si>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</si>
  <si>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</si>
  <si>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</si>
  <si>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</si>
  <si>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</si>
  <si>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</si>
  <si>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</si>
  <si>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</si>
  <si>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</si>
  <si>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</si>
  <si>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</si>
  <si>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</si>
  <si>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</si>
  <si>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</si>
  <si>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</si>
  <si>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</si>
  <si>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</si>
  <si>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</si>
  <si>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</si>
  <si>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</si>
  <si>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</si>
  <si>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</si>
  <si>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</si>
  <si>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</si>
  <si>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</si>
  <si>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</si>
  <si>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</si>
  <si>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</si>
  <si>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</si>
  <si>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</si>
  <si>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</si>
  <si>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</si>
  <si>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</si>
  <si>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</si>
  <si>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</si>
  <si>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</si>
  <si>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</si>
  <si>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</si>
  <si>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</si>
  <si>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</si>
  <si>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</si>
  <si>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</si>
  <si>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</si>
  <si>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</si>
  <si>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</si>
  <si>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</si>
  <si>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</si>
  <si>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</si>
  <si>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</si>
  <si>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</si>
  <si>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</si>
  <si>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</si>
  <si>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</si>
  <si>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</si>
  <si>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</si>
  <si>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</si>
  <si>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</si>
  <si>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</si>
  <si>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</si>
  <si>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</si>
  <si>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</si>
  <si>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</si>
  <si>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</si>
  <si>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</si>
  <si>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</si>
  <si>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</si>
  <si>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</si>
  <si>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</si>
  <si>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</si>
  <si>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</si>
  <si>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</si>
  <si>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</si>
  <si>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</si>
  <si>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</si>
  <si>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</si>
  <si>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</si>
  <si>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</si>
  <si>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</si>
  <si>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</si>
  <si>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</si>
  <si>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</si>
  <si>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</si>
  <si>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</si>
  <si>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</si>
  <si>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</si>
  <si>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</si>
  <si>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</si>
  <si>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</si>
  <si>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</si>
  <si>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</si>
  <si>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</si>
  <si>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</si>
  <si>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</si>
  <si>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</si>
  <si>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</si>
  <si>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</si>
  <si>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</si>
  <si>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</si>
  <si>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</si>
  <si>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</si>
  <si>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</si>
  <si>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</si>
  <si>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</si>
  <si>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</si>
  <si>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</si>
  <si>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</si>
  <si>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</si>
  <si>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</si>
  <si>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</si>
  <si>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</si>
  <si>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</si>
  <si>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</si>
  <si>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</si>
  <si>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</si>
  <si>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</si>
  <si>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</si>
  <si>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</si>
  <si>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</si>
  <si>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</si>
  <si>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</si>
  <si>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</si>
  <si>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</si>
  <si>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</si>
  <si>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</si>
  <si>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</si>
  <si>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</si>
  <si>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</si>
  <si>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</si>
  <si>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</si>
  <si>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</si>
  <si>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</si>
  <si>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</si>
  <si>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</si>
  <si>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</si>
  <si>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</si>
  <si>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</si>
  <si>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</si>
  <si>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</si>
  <si>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</si>
  <si>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</si>
  <si>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</si>
  <si>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</si>
  <si>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</si>
  <si>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</si>
  <si>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</si>
  <si>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</si>
  <si>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</si>
  <si>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</si>
  <si>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</si>
  <si>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</si>
  <si>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</si>
  <si>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</si>
  <si>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</si>
  <si>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</si>
  <si>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</si>
  <si>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</si>
  <si>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</si>
  <si>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</si>
  <si>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</si>
  <si>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Ostatní</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</si>
  <si>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</si>
  <si>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</si>
  <si>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</si>
  <si>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</si>
  <si>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</si>
  <si>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</si>
  <si>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</si>
  <si>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</si>
  <si>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</si>
  <si>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</si>
  <si>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</si>
  <si>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</si>
  <si>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</si>
  <si>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</si>
  <si>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</si>
  <si>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</si>
  <si>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</si>
  <si>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</si>
  <si>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</si>
  <si>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</si>
  <si>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</si>
  <si>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</si>
  <si>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</si>
  <si>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</si>
  <si>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</si>
  <si>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</si>
  <si>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</si>
  <si>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</si>
  <si>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</si>
  <si>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</si>
  <si>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</si>
  <si>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</si>
  <si>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</si>
  <si>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</si>
  <si>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</si>
  <si>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</si>
  <si>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</si>
  <si>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</si>
  <si>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</si>
  <si>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</si>
  <si>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</si>
  <si>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</si>
  <si>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</si>
  <si>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</si>
  <si>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</si>
  <si>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</si>
  <si>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</si>
  <si>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</si>
  <si>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</si>
  <si>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</si>
  <si>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</si>
  <si>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</si>
  <si>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</si>
  <si>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</si>
  <si>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</si>
  <si>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</si>
  <si>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</si>
  <si>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</si>
  <si>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</si>
  <si>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</si>
  <si>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</si>
  <si>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</si>
  <si>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</si>
  <si>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</si>
  <si>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</si>
  <si>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</si>
  <si>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</si>
  <si>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</si>
  <si>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</si>
  <si>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</si>
  <si>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</si>
  <si>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</si>
  <si>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</si>
  <si>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</si>
  <si>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</si>
  <si>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</si>
  <si>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</si>
  <si>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</si>
  <si>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</si>
  <si>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</si>
  <si>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</si>
  <si>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</si>
  <si>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</si>
  <si>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</si>
  <si>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</si>
  <si>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</si>
  <si>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</si>
  <si>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</si>
  <si>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</si>
  <si>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</si>
  <si>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</si>
  <si>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</si>
  <si>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</si>
  <si>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</si>
  <si>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</si>
  <si>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</si>
  <si>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</si>
  <si>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</si>
  <si>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</si>
  <si>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</si>
  <si>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</si>
  <si>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</si>
  <si>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</si>
  <si>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</si>
  <si>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</si>
  <si>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</si>
  <si>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</si>
  <si>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</si>
  <si>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</si>
  <si>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</si>
  <si>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</si>
  <si>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</si>
  <si>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</si>
  <si>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</si>
  <si>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</si>
  <si>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</si>
  <si>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</si>
  <si>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</si>
  <si>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</si>
  <si>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</si>
  <si>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</si>
  <si>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</si>
  <si>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</si>
  <si>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</si>
  <si>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</si>
  <si>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</si>
  <si>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</si>
  <si>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</si>
  <si>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</si>
  <si>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</si>
  <si>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</si>
  <si>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</si>
  <si>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</si>
  <si>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</si>
  <si>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</si>
  <si>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</si>
  <si>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</si>
  <si>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</si>
  <si>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</si>
  <si>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</si>
  <si>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</si>
  <si>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</si>
  <si>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</si>
  <si>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</si>
  <si>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</si>
  <si>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</si>
  <si>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</si>
  <si>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</si>
  <si>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</si>
  <si>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</si>
  <si>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</si>
  <si>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</si>
  <si>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</si>
  <si>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</si>
  <si>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</si>
  <si>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</si>
  <si>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</si>
  <si>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</si>
  <si>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</si>
  <si>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</si>
  <si>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</si>
  <si>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</si>
  <si>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</si>
  <si>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</si>
  <si>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</si>
  <si>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</si>
  <si>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</si>
  <si>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</si>
  <si>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</si>
  <si>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</si>
  <si>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</si>
  <si>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</si>
  <si>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</si>
  <si>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</si>
  <si>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</si>
  <si>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</si>
  <si>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</si>
  <si>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</si>
  <si>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</si>
  <si>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</si>
  <si>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</si>
  <si>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</si>
  <si>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</si>
  <si>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</si>
  <si>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</si>
  <si>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</si>
  <si>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</si>
  <si>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</si>
  <si>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</si>
  <si>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</si>
  <si>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</si>
  <si>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</si>
  <si>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</si>
  <si>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</si>
  <si>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</si>
  <si>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</si>
  <si>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</si>
  <si>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</si>
  <si>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</si>
  <si>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</si>
  <si>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</si>
  <si>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</si>
  <si>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</si>
  <si>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</si>
  <si>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</si>
  <si>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</si>
  <si>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</si>
  <si>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</si>
  <si>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</si>
  <si>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</si>
  <si>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</si>
  <si>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</si>
  <si>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</si>
  <si>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</si>
  <si>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</si>
  <si>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</si>
  <si>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</si>
  <si>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</si>
  <si>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</si>
  <si>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</si>
  <si>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</si>
  <si>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</si>
  <si>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</si>
  <si>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</si>
  <si>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</si>
  <si>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</si>
  <si>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</si>
  <si>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</si>
  <si>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</si>
  <si>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</si>
  <si>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</si>
  <si>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</si>
  <si>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</si>
  <si>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</si>
  <si>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</si>
  <si>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</si>
  <si>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</si>
  <si>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</si>
  <si>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</si>
  <si>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</si>
  <si>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</si>
  <si>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</si>
  <si>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</si>
  <si>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</si>
  <si>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</si>
  <si>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</si>
  <si>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</si>
  <si>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</si>
  <si>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</si>
  <si>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</si>
  <si>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</si>
  <si>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</si>
  <si>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</si>
  <si>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</si>
  <si>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</si>
  <si>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</si>
  <si>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</si>
  <si>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</si>
  <si>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</si>
  <si>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</si>
  <si>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</si>
  <si>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</si>
  <si>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</si>
  <si>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</si>
  <si>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</si>
  <si>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</si>
  <si>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</si>
  <si>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</si>
  <si>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</si>
  <si>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</si>
  <si>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</si>
  <si>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</si>
  <si>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</si>
  <si>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</si>
  <si>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</si>
  <si>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</si>
  <si>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</si>
  <si>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</si>
  <si>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</si>
  <si>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</si>
  <si>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</si>
  <si>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</si>
  <si>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</si>
  <si>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</si>
  <si>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</si>
  <si>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</si>
  <si>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</si>
  <si>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</si>
  <si>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</si>
  <si>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</si>
  <si>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</si>
  <si>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</si>
  <si>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</si>
  <si>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</si>
  <si>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</si>
  <si>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</si>
  <si>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</si>
  <si>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</si>
  <si>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</si>
  <si>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</si>
  <si>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</si>
  <si>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</si>
  <si>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</si>
  <si>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</si>
  <si>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</si>
  <si>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</si>
  <si>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</si>
  <si>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</si>
  <si>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</si>
  <si>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</si>
  <si>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</si>
  <si>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</si>
  <si>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</si>
  <si>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</si>
  <si>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</si>
  <si>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</si>
  <si>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</si>
  <si>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</si>
  <si>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</si>
  <si>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</si>
  <si>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</si>
  <si>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</si>
  <si>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</si>
  <si>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</si>
  <si>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</si>
  <si>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</si>
  <si>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</si>
  <si>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</si>
  <si>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</si>
  <si>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</si>
  <si>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</si>
  <si>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</si>
  <si>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</si>
  <si>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</si>
  <si>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</si>
  <si>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</si>
  <si>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</si>
  <si>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</si>
  <si>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</si>
  <si>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</si>
  <si>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</si>
  <si>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</si>
  <si>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</si>
  <si>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</si>
  <si>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</si>
  <si>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</si>
  <si>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</si>
  <si>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</si>
  <si>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</si>
  <si>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</si>
  <si>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</si>
  <si>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</si>
  <si>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</si>
  <si>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</si>
  <si>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</si>
  <si>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</si>
  <si>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</si>
  <si>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</si>
  <si>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</si>
  <si>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</si>
  <si>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</si>
  <si>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</si>
  <si>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</si>
  <si>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</si>
  <si>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</si>
  <si>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</si>
  <si>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</si>
  <si>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</si>
  <si>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</si>
  <si>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</si>
  <si>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</si>
  <si>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</si>
  <si>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</si>
  <si>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</si>
  <si>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</si>
  <si>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</si>
  <si>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</si>
  <si>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</si>
  <si>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</si>
  <si>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</si>
  <si>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</si>
  <si>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</si>
  <si>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</si>
  <si>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</si>
  <si>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</si>
  <si>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</si>
  <si>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</si>
  <si>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</si>
  <si>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</si>
  <si>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</si>
  <si>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</si>
  <si>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</si>
  <si>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</si>
  <si>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</si>
  <si>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</si>
  <si>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</si>
  <si>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</si>
  <si>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</si>
  <si>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</si>
  <si>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</si>
  <si>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</si>
  <si>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</si>
  <si>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</si>
  <si>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</si>
  <si>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</si>
  <si>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</si>
  <si>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</si>
  <si>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</si>
  <si>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</si>
  <si>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</si>
  <si>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</si>
  <si>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</si>
  <si>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</si>
  <si>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</si>
  <si>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</si>
  <si>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</si>
  <si>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</si>
  <si>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</si>
  <si>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</si>
  <si>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</si>
  <si>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</si>
  <si>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</si>
  <si>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</si>
  <si>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</si>
  <si>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</si>
  <si>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</si>
  <si>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</si>
  <si>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</si>
  <si>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</si>
  <si>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</si>
  <si>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</si>
  <si>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</si>
  <si>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</si>
  <si>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</si>
  <si>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</si>
  <si>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</si>
  <si>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</si>
  <si>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</si>
  <si>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</si>
  <si>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</si>
  <si>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</si>
  <si>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</si>
  <si>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</si>
  <si>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</si>
  <si>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</si>
  <si>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</si>
  <si>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</si>
  <si>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</si>
  <si>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</si>
  <si>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</si>
  <si>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</si>
  <si>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</si>
  <si>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</si>
  <si>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</si>
  <si>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</si>
  <si>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</si>
  <si>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</si>
  <si>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</si>
  <si>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</si>
  <si>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</si>
  <si>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</si>
  <si>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</si>
  <si>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</si>
  <si>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</si>
  <si>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</si>
  <si>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</si>
  <si>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</si>
  <si>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</si>
  <si>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</si>
  <si>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</si>
  <si>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</si>
  <si>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</si>
  <si>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</si>
  <si>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</si>
  <si>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</si>
  <si>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</si>
  <si>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</si>
  <si>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</si>
  <si>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</si>
  <si>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</si>
  <si>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</si>
  <si>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</si>
  <si>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</si>
  <si>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</si>
  <si>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</si>
  <si>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</si>
  <si>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</si>
  <si>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</si>
  <si>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</si>
  <si>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</si>
  <si>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</si>
  <si>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</si>
  <si>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</si>
  <si>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</si>
  <si>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</si>
  <si>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</si>
  <si>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</si>
  <si>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</si>
  <si>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</si>
  <si>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</si>
  <si>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</si>
  <si>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</si>
  <si>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</si>
  <si>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</si>
  <si>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</si>
  <si>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</si>
  <si>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</si>
  <si>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</si>
  <si>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</si>
  <si>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</si>
  <si>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</si>
  <si>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</si>
  <si>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</si>
  <si>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</si>
  <si>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</si>
  <si>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</si>
  <si>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</si>
  <si>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</si>
  <si>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</si>
  <si>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</si>
  <si>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</si>
  <si>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</si>
  <si>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</si>
  <si>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</si>
  <si>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</si>
  <si>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</si>
  <si>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</si>
  <si>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</si>
  <si>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</si>
  <si>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</si>
  <si>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</si>
  <si>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</si>
  <si>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</si>
  <si>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</si>
  <si>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</si>
  <si>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</si>
  <si>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</si>
  <si>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</si>
  <si>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</si>
  <si>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</si>
  <si>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</si>
  <si>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</si>
  <si>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</si>
  <si>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</si>
  <si>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</si>
  <si>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</si>
  <si>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</si>
  <si>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</si>
  <si>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</si>
  <si>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</si>
  <si>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</si>
  <si>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</si>
  <si>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</si>
  <si>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</si>
  <si>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</si>
  <si>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</si>
  <si>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</si>
  <si>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</si>
  <si>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</si>
  <si>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</si>
  <si>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</si>
  <si>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</si>
  <si>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</si>
  <si>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</si>
  <si>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</si>
  <si>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</si>
  <si>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</si>
  <si>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</si>
  <si>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</si>
  <si>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</si>
  <si>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</si>
  <si>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</si>
  <si>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</si>
  <si>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</si>
  <si>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</si>
  <si>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</si>
  <si>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</si>
  <si>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</si>
  <si>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</si>
  <si>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</si>
  <si>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</si>
  <si>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</si>
  <si>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</si>
  <si>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</si>
  <si>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</si>
  <si>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</si>
  <si>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</si>
  <si>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</si>
  <si>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</si>
  <si>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</si>
  <si>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</si>
  <si>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</si>
  <si>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</si>
  <si>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</si>
  <si>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</si>
  <si>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</si>
  <si>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</si>
  <si>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</si>
  <si>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</si>
  <si>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</si>
  <si>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</si>
  <si>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</si>
  <si>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</si>
  <si>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</si>
  <si>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</si>
  <si>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</si>
  <si>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</si>
  <si>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</si>
  <si>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</si>
  <si>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</si>
  <si>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</si>
  <si>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</si>
  <si>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</si>
  <si>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</si>
  <si>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</si>
  <si>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</si>
  <si>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</si>
  <si>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</si>
  <si>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</si>
  <si>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</si>
  <si>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</si>
  <si>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</si>
  <si>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</si>
  <si>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</si>
  <si>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</si>
  <si>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</si>
  <si>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</si>
  <si>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</si>
  <si>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</si>
  <si>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</si>
  <si>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</si>
  <si>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</si>
  <si>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</si>
  <si>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</si>
  <si>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</si>
  <si>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</si>
  <si>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</si>
  <si>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</si>
  <si>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</si>
  <si>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</si>
  <si>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</si>
  <si>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</si>
  <si>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</si>
  <si>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</si>
  <si>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</si>
  <si>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</si>
  <si>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</si>
  <si>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</si>
  <si>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</si>
  <si>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</si>
  <si>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</si>
  <si>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</si>
  <si>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</si>
  <si>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</si>
  <si>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</si>
  <si>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</si>
  <si>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</si>
  <si>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</si>
  <si>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</si>
  <si>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</si>
  <si>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</si>
  <si>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</si>
  <si>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</si>
  <si>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</si>
  <si>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</si>
  <si>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</si>
  <si>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</si>
  <si>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</si>
  <si>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</si>
  <si>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</si>
  <si>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</si>
  <si>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</si>
  <si>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</si>
  <si>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</si>
  <si>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</si>
  <si>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</si>
  <si>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</si>
  <si>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</si>
  <si>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</si>
  <si>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</si>
  <si>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</si>
  <si>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</si>
  <si>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</si>
  <si>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</si>
  <si>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</si>
  <si>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</si>
  <si>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</si>
  <si>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</si>
  <si>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</si>
  <si>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</si>
  <si>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</si>
  <si>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</si>
  <si>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</si>
  <si>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</si>
  <si>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</si>
  <si>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</si>
  <si>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</si>
  <si>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</si>
  <si>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</si>
  <si>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</si>
  <si>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</si>
  <si>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</si>
  <si>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</si>
  <si>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</si>
  <si>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</si>
  <si>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</si>
  <si>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</si>
  <si>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</si>
  <si>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</si>
  <si>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</si>
  <si>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</si>
  <si>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</si>
  <si>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</si>
  <si>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</si>
  <si>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</si>
  <si>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</si>
  <si>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</si>
  <si>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</si>
  <si>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</si>
  <si>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</si>
  <si>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</si>
  <si>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</si>
  <si>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</si>
  <si>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</si>
  <si>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</si>
  <si>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</si>
  <si>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</si>
  <si>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</si>
  <si>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</si>
  <si>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</si>
  <si>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</si>
  <si>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</si>
  <si>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</si>
  <si>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</si>
  <si>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</si>
  <si>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</si>
  <si>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</si>
  <si>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</si>
  <si>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</si>
  <si>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</si>
  <si>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</si>
  <si>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</si>
  <si>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</si>
  <si>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</si>
  <si>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</si>
  <si>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</si>
  <si>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</si>
  <si>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</si>
  <si>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</si>
  <si>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</si>
  <si>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</si>
  <si>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</si>
  <si>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</si>
  <si>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</si>
  <si>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</si>
  <si>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</si>
  <si>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</si>
  <si>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</si>
  <si>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</si>
  <si>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</si>
  <si>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</si>
  <si>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</si>
  <si>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</si>
  <si>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</si>
  <si>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</si>
  <si>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</si>
  <si>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</si>
  <si>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</si>
  <si>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</si>
  <si>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</si>
  <si>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</si>
  <si>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</si>
  <si>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</si>
  <si>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</si>
  <si>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</si>
  <si>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</si>
  <si>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</si>
  <si>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</si>
  <si>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</si>
  <si>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</si>
  <si>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</si>
  <si>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</si>
  <si>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</si>
  <si>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</si>
  <si>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</si>
  <si>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</si>
  <si>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</si>
  <si>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</si>
  <si>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</si>
  <si>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</si>
  <si>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</si>
  <si>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</si>
  <si>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</si>
  <si>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</si>
  <si>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</si>
  <si>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</si>
  <si>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</si>
  <si>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</si>
  <si>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</si>
  <si>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</si>
  <si>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</si>
  <si>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</si>
  <si>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</si>
  <si>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</si>
  <si>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</si>
  <si>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</si>
  <si>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</si>
  <si>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</si>
  <si>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</si>
  <si>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</si>
  <si>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</si>
  <si>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</si>
  <si>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</si>
  <si>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</si>
  <si>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</si>
  <si>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</si>
  <si>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</si>
  <si>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</si>
  <si>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</si>
  <si>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</si>
  <si>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</si>
  <si>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</si>
  <si>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</si>
  <si>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</si>
  <si>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</si>
  <si>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</si>
  <si>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</si>
  <si>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</si>
  <si>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</si>
  <si>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</si>
  <si>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</si>
  <si>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</si>
  <si>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</si>
  <si>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</si>
  <si>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</si>
  <si>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</si>
  <si>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</si>
  <si>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</si>
  <si>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</si>
  <si>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</si>
  <si>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</si>
  <si>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</si>
  <si>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</si>
  <si>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</si>
  <si>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</si>
  <si>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</si>
  <si>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</si>
  <si>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</si>
  <si>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</si>
  <si>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</si>
  <si>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</si>
  <si>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</si>
  <si>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</si>
  <si>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</si>
  <si>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</si>
  <si>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</si>
  <si>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</si>
  <si>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</si>
  <si>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</si>
  <si>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</si>
  <si>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</si>
  <si>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</si>
  <si>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</si>
  <si>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</si>
  <si>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</si>
  <si>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</si>
  <si>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</si>
  <si>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</si>
  <si>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</si>
  <si>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</si>
  <si>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</si>
  <si>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</si>
  <si>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</si>
  <si>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</si>
  <si>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</si>
  <si>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</si>
  <si>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</si>
  <si>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</si>
  <si>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</si>
  <si>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</si>
  <si>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</si>
  <si>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</si>
  <si>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</si>
  <si>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</si>
  <si>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</si>
  <si>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</si>
  <si>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</si>
  <si>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</si>
  <si>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</si>
  <si>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</si>
  <si>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</si>
  <si>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</si>
  <si>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</si>
  <si>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</si>
  <si>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</si>
  <si>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</si>
  <si>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</si>
  <si>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</si>
  <si>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</si>
  <si>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</si>
  <si>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</si>
  <si>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</si>
  <si>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</si>
  <si>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</si>
  <si>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</si>
  <si>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</si>
  <si>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</si>
  <si>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</si>
  <si>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</si>
  <si>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</si>
  <si>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</si>
  <si>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</si>
  <si>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</si>
  <si>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</si>
  <si>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</si>
  <si>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</si>
  <si>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</si>
  <si>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</si>
  <si>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</si>
  <si>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</si>
  <si>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</si>
  <si>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</si>
  <si>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</si>
  <si>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</si>
  <si>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</si>
  <si>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</si>
  <si>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</si>
  <si>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</si>
  <si>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</si>
  <si>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</si>
  <si>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</si>
  <si>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</si>
  <si>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</si>
  <si>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</si>
  <si>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</si>
  <si>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</si>
  <si>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</si>
  <si>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</si>
  <si>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</si>
  <si>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</si>
  <si>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</si>
  <si>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</si>
  <si>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</si>
  <si>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</si>
  <si>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</si>
  <si>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</si>
  <si>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</si>
  <si>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</si>
  <si>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</si>
  <si>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</si>
  <si>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</si>
  <si>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</si>
  <si>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</si>
  <si>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</si>
  <si>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</si>
  <si>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</si>
  <si>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</si>
  <si>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</si>
  <si>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</si>
  <si>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</si>
  <si>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</si>
  <si>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</si>
  <si>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</si>
  <si>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</si>
  <si>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</si>
  <si>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</si>
  <si>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</si>
  <si>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</si>
  <si>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</si>
  <si>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</si>
  <si>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</si>
  <si>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</si>
  <si>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</si>
  <si>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</si>
  <si>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</si>
  <si>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</si>
  <si>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</si>
  <si>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</si>
  <si>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</si>
  <si>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</si>
  <si>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</si>
  <si>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</si>
  <si>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</si>
  <si>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</si>
  <si>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</si>
  <si>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</si>
  <si>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</si>
  <si>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</si>
  <si>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</si>
  <si>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</si>
  <si>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</si>
  <si>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</si>
  <si>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</si>
  <si>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</si>
  <si>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</si>
  <si>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</si>
  <si>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</si>
  <si>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</si>
  <si>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</si>
  <si>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</si>
  <si>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</si>
  <si>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</si>
  <si>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</si>
  <si>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</si>
  <si>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</si>
  <si>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</si>
  <si>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</si>
  <si>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</si>
  <si>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</si>
  <si>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</si>
  <si>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</si>
  <si>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</si>
  <si>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</si>
  <si>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</si>
  <si>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</si>
  <si>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</si>
  <si>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</si>
  <si>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</si>
  <si>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</si>
  <si>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</si>
  <si>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</si>
  <si>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</si>
  <si>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</si>
  <si>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</si>
  <si>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</si>
  <si>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</si>
  <si>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</si>
  <si>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</si>
  <si>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</si>
  <si>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</si>
  <si>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</si>
  <si>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</si>
  <si>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</si>
  <si>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</si>
  <si>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</si>
  <si>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</si>
  <si>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</si>
  <si>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</si>
  <si>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</si>
  <si>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</si>
  <si>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</si>
  <si>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</si>
  <si>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</si>
  <si>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</si>
  <si>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</si>
  <si>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</si>
  <si>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</si>
  <si>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</si>
  <si>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</si>
  <si>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</si>
  <si>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</si>
  <si>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</si>
  <si>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</si>
  <si>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</si>
  <si>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</si>
  <si>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</si>
  <si>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</si>
  <si>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</si>
  <si>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</si>
  <si>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</si>
  <si>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</si>
  <si>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</si>
  <si>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</si>
  <si>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</si>
  <si>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</si>
  <si>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</si>
  <si>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</si>
  <si>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</si>
  <si>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</si>
  <si>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</si>
  <si>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</si>
  <si>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</si>
  <si>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</si>
  <si>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</si>
  <si>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</si>
  <si>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</si>
  <si>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</si>
  <si>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</si>
  <si>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</si>
  <si>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</si>
  <si>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</si>
  <si>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</si>
  <si>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</si>
  <si>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</si>
  <si>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</si>
  <si>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</si>
  <si>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</si>
  <si>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</si>
  <si>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</si>
  <si>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</si>
  <si>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</si>
  <si>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</si>
  <si>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</si>
  <si>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</si>
  <si>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</si>
  <si>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</si>
  <si>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</si>
  <si>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</si>
  <si>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</si>
  <si>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</si>
  <si>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</si>
  <si>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</si>
  <si>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</si>
  <si>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</si>
  <si>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</si>
  <si>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</si>
  <si>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</si>
  <si>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</si>
  <si>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</si>
  <si>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</si>
  <si>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</si>
  <si>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</si>
  <si>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</si>
  <si>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</si>
  <si>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</si>
  <si>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</si>
  <si>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</si>
  <si>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</si>
  <si>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</si>
  <si>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</si>
  <si>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</si>
  <si>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</si>
  <si>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</si>
  <si>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</si>
  <si>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</si>
  <si>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</si>
  <si>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</si>
  <si>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</si>
  <si>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</si>
  <si>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</si>
  <si>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</si>
  <si>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</si>
  <si>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</si>
  <si>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</si>
  <si>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</si>
  <si>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</si>
  <si>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</si>
  <si>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</si>
  <si>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</si>
  <si>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</si>
  <si>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</si>
  <si>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</si>
  <si>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</si>
  <si>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</si>
  <si>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</si>
  <si>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</si>
  <si>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</si>
  <si>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</si>
  <si>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</si>
  <si>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</si>
  <si>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</si>
  <si>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</si>
  <si>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</si>
  <si>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</si>
  <si>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</si>
  <si>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</si>
  <si>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</si>
  <si>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</si>
  <si>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</si>
  <si>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</si>
  <si>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</si>
  <si>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</si>
  <si>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</si>
  <si>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</si>
  <si>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</si>
  <si>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</si>
  <si>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</si>
  <si>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</si>
  <si>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</si>
  <si>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</si>
  <si>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</si>
  <si>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</si>
  <si>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</si>
  <si>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</si>
  <si>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</si>
  <si>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</si>
  <si>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</si>
  <si>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</si>
  <si>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</si>
  <si>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</si>
  <si>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</si>
  <si>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</si>
  <si>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</si>
  <si>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</si>
  <si>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</si>
  <si>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</si>
  <si>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</si>
  <si>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</si>
  <si>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</si>
  <si>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</si>
  <si>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</si>
  <si>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</si>
  <si>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</si>
  <si>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</si>
  <si>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</si>
  <si>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</si>
  <si>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</si>
  <si>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</si>
  <si>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</si>
  <si>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</si>
  <si>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</si>
  <si>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</si>
  <si>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</si>
  <si>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</si>
  <si>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</si>
  <si>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</si>
  <si>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</si>
  <si>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</si>
  <si>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</si>
  <si>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</si>
  <si>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</si>
  <si>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</si>
  <si>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</si>
  <si>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</si>
  <si>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</si>
  <si>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923131</t>
  </si>
  <si>
    <t>NÁMEZNÍK</t>
  </si>
  <si>
    <t>1: Dle technické zprávy, výkresových příloh projektové dokumentace, TKP staveb státních drah a výkazů materiálu projektu a souhrnných částí dokumentace stavby. 
2: 11ks</t>
  </si>
  <si>
    <t>1. Položka obsahuje: – dodávku a osazení včetně nutných zemních prací a obetonování – odrazky nebo retroreflexní fólie2. Položka neobsahuje: X3. Způsob měření:Udává se počet kusů kompletní konstrukce nebo práce.</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</si>
  <si>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</si>
  <si>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</si>
  <si>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</si>
  <si>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</si>
  <si>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</si>
  <si>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</si>
  <si>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</si>
  <si>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</si>
  <si>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</si>
  <si>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</si>
  <si>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</si>
  <si>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</si>
  <si>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</si>
  <si>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</si>
  <si>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</si>
  <si>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</si>
  <si>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</si>
  <si>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</si>
  <si>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</si>
  <si>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</si>
  <si>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</si>
  <si>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</si>
  <si>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</si>
  <si>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</si>
  <si>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</si>
  <si>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</si>
  <si>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</si>
  <si>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</si>
  <si>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</si>
  <si>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</si>
  <si>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</si>
  <si>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</si>
  <si>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</si>
  <si>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</si>
  <si>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</si>
  <si>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</si>
  <si>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</si>
  <si>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</si>
  <si>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</si>
  <si>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</si>
  <si>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</si>
  <si>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</si>
  <si>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</si>
  <si>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</si>
  <si>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</si>
  <si>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</si>
  <si>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</si>
  <si>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</si>
  <si>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</si>
  <si>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</si>
  <si>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</si>
  <si>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</si>
  <si>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</si>
  <si>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</si>
  <si>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2T</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</si>
  <si>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</si>
  <si>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</si>
  <si>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</si>
  <si>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</si>
  <si>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</si>
  <si>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965831</t>
  </si>
  <si>
    <t>DEMONTÁŽ NÁMEZNÍKU</t>
  </si>
  <si>
    <t>1: Dle technické zprávy, výkresových příloh projektové dokumentace, TKP staveb státních drah a výkazů materiálu projektu a souhrnných částí dokumentace stavby. 
2: 24ks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</si>
  <si>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</si>
  <si>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</si>
  <si>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</si>
  <si>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24ks*0,056t*5km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</si>
  <si>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</si>
  <si>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</si>
  <si>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</si>
  <si>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</si>
  <si>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</si>
  <si>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</si>
  <si>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</si>
  <si>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</si>
  <si>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</si>
  <si>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</si>
  <si>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</si>
  <si>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</si>
  <si>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</si>
  <si>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</si>
  <si>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</si>
  <si>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</si>
  <si>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</si>
  <si>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</si>
  <si>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</si>
  <si>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</si>
  <si>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</si>
  <si>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</si>
  <si>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</si>
  <si>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</si>
  <si>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</si>
  <si>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</si>
  <si>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</si>
  <si>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</si>
  <si>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</si>
  <si>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</si>
  <si>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</si>
  <si>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</si>
  <si>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</si>
  <si>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</si>
  <si>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</si>
  <si>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</si>
  <si>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</si>
  <si>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</si>
  <si>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</si>
  <si>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námezníky+hraničník</t>
  </si>
  <si>
    <t>1: Dle technické zprávy, výkresových příloh projektové dokumentace, TKP staveb státních drah a výkazů materiálu projektu a souhrnných částí dokumentace stavby. 
2: 11ks+1ks</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</si>
  <si>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</si>
  <si>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</si>
  <si>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</si>
  <si>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</si>
  <si>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</si>
  <si>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</si>
  <si>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</si>
  <si>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</si>
  <si>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</si>
  <si>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</si>
  <si>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</si>
  <si>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</si>
  <si>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</si>
  <si>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</si>
  <si>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21ks</t>
  </si>
  <si>
    <t>1: Dle technické zprávy, výkresových příloh projektové dokumentace, TKP staveb státních drah a výkazů materiálu projektu a souhrnných částí dokumentace stavby. 
2: 21ks*0,056t*30km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</si>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</sst>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637</v>
      </c>
      <c s="12" t="s">
        <v>638</v>
      </c>
      <c s="14">
        <f>'PS 01-14-05'!K8+'PS 01-14-05'!M8</f>
      </c>
      <c s="14">
        <f>C14*0.21</f>
      </c>
      <c s="14">
        <f>C14+D14</f>
      </c>
      <c s="13">
        <f>'PS 01-14-05'!T7</f>
      </c>
    </row>
    <row r="15" spans="1:6" ht="12.75">
      <c r="A15" s="11" t="s">
        <v>783</v>
      </c>
      <c s="12" t="s">
        <v>784</v>
      </c>
      <c s="14">
        <f>'PS 01-14-06'!K8+'PS 01-14-06'!M8</f>
      </c>
      <c s="14">
        <f>C15*0.21</f>
      </c>
      <c s="14">
        <f>C15+D15</f>
      </c>
      <c s="13">
        <f>'PS 01-14-06'!T7</f>
      </c>
    </row>
    <row r="16" spans="1:6" ht="12.75">
      <c r="A16" s="11" t="s">
        <v>871</v>
      </c>
      <c s="12" t="s">
        <v>872</v>
      </c>
      <c s="14">
        <f>'PS 01-14-08'!K8+'PS 01-14-08'!M8</f>
      </c>
      <c s="14">
        <f>C16*0.21</f>
      </c>
      <c s="14">
        <f>C16+D16</f>
      </c>
      <c s="13">
        <f>'PS 01-14-08'!T7</f>
      </c>
    </row>
    <row r="17" spans="1:6" ht="12.75">
      <c r="A17" s="11" t="s">
        <v>941</v>
      </c>
      <c s="12" t="s">
        <v>942</v>
      </c>
      <c s="14">
        <f>'PS 01-14-09'!K8+'PS 01-14-09'!M8</f>
      </c>
      <c s="14">
        <f>C17*0.21</f>
      </c>
      <c s="14">
        <f>C17+D17</f>
      </c>
      <c s="13">
        <f>'PS 01-14-09'!T7</f>
      </c>
    </row>
    <row r="18" spans="1:6" ht="12.75">
      <c r="A18" s="11" t="s">
        <v>1065</v>
      </c>
      <c s="12" t="s">
        <v>1066</v>
      </c>
      <c s="14">
        <f>'PS 01-14-10'!K8+'PS 01-14-10'!M8</f>
      </c>
      <c s="14">
        <f>C18*0.21</f>
      </c>
      <c s="14">
        <f>C18+D18</f>
      </c>
      <c s="13">
        <f>'PS 01-14-10'!T7</f>
      </c>
    </row>
    <row r="19" spans="1:6" ht="12.75">
      <c r="A19" s="11" t="s">
        <v>1195</v>
      </c>
      <c s="12" t="s">
        <v>1196</v>
      </c>
      <c s="14">
        <f>'PS 01-14-11'!K8+'PS 01-14-11'!M8</f>
      </c>
      <c s="14">
        <f>C19*0.21</f>
      </c>
      <c s="14">
        <f>C19+D19</f>
      </c>
      <c s="13">
        <f>'PS 01-14-11'!T7</f>
      </c>
    </row>
    <row r="20" spans="1:6" ht="12.75">
      <c r="A20" s="11" t="s">
        <v>1370</v>
      </c>
      <c s="12" t="s">
        <v>1371</v>
      </c>
      <c s="14">
        <f>'PS 01-14-12'!K8+'PS 01-14-12'!M8</f>
      </c>
      <c s="14">
        <f>C20*0.21</f>
      </c>
      <c s="14">
        <f>C20+D20</f>
      </c>
      <c s="13">
        <f>'PS 01-14-12'!T7</f>
      </c>
    </row>
    <row r="21" spans="1:6" ht="12.75">
      <c r="A21" s="11" t="s">
        <v>1507</v>
      </c>
      <c s="12" t="s">
        <v>1508</v>
      </c>
      <c s="14">
        <f>'PS 01-14-13.1'!K8+'PS 01-14-13.1'!M8</f>
      </c>
      <c s="14">
        <f>C21*0.21</f>
      </c>
      <c s="14">
        <f>C21+D21</f>
      </c>
      <c s="13">
        <f>'PS 01-14-13.1'!T7</f>
      </c>
    </row>
    <row r="22" spans="1:6" ht="12.75">
      <c r="A22" s="11" t="s">
        <v>1578</v>
      </c>
      <c s="12" t="s">
        <v>1579</v>
      </c>
      <c s="14">
        <f>'PS 01-14-13.2'!K8+'PS 01-14-13.2'!M8</f>
      </c>
      <c s="14">
        <f>C22*0.21</f>
      </c>
      <c s="14">
        <f>C22+D22</f>
      </c>
      <c s="13">
        <f>'PS 01-14-13.2'!T7</f>
      </c>
    </row>
    <row r="23" spans="1:6" ht="12.75">
      <c r="A23" s="11" t="s">
        <v>1661</v>
      </c>
      <c s="12" t="s">
        <v>1662</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2207</v>
      </c>
      <c s="12" t="s">
        <v>2208</v>
      </c>
      <c s="14">
        <f>'PS 01-28-201.3'!K8+'PS 01-28-201.3'!M8</f>
      </c>
      <c s="14">
        <f>C25*0.21</f>
      </c>
      <c s="14">
        <f>C25+D25</f>
      </c>
      <c s="13">
        <f>'PS 01-28-201.3'!T7</f>
      </c>
    </row>
    <row r="26" spans="1:6" ht="12.75">
      <c r="A26" s="11" t="s">
        <v>2259</v>
      </c>
      <c s="12" t="s">
        <v>2260</v>
      </c>
      <c s="14">
        <f>'PS 03-28-202'!K8+'PS 03-28-202'!M8</f>
      </c>
      <c s="14">
        <f>C26*0.21</f>
      </c>
      <c s="14">
        <f>C26+D26</f>
      </c>
      <c s="13">
        <f>'PS 03-28-202'!T7</f>
      </c>
    </row>
    <row r="27" spans="1:6" ht="12.75">
      <c r="A27" s="11" t="s">
        <v>2276</v>
      </c>
      <c s="12" t="s">
        <v>2277</v>
      </c>
      <c s="14">
        <f>'PS 04-14-01'!K8+'PS 04-14-01'!M8</f>
      </c>
      <c s="14">
        <f>C27*0.21</f>
      </c>
      <c s="14">
        <f>C27+D27</f>
      </c>
      <c s="13">
        <f>'PS 04-14-01'!T7</f>
      </c>
    </row>
    <row r="28" spans="1:6" ht="12.75">
      <c r="A28" s="11" t="s">
        <v>2324</v>
      </c>
      <c s="12" t="s">
        <v>2325</v>
      </c>
      <c s="14">
        <f>'PS 04-14-02'!K8+'PS 04-14-02'!M8</f>
      </c>
      <c s="14">
        <f>C28*0.21</f>
      </c>
      <c s="14">
        <f>C28+D28</f>
      </c>
      <c s="13">
        <f>'PS 04-14-02'!T7</f>
      </c>
    </row>
    <row r="29" spans="1:6" ht="12.75">
      <c r="A29" s="11" t="s">
        <v>2398</v>
      </c>
      <c s="12" t="s">
        <v>2399</v>
      </c>
      <c s="14">
        <f>'PS 04-28-203'!K8+'PS 04-28-203'!M8</f>
      </c>
      <c s="14">
        <f>C29*0.21</f>
      </c>
      <c s="14">
        <f>C29+D29</f>
      </c>
      <c s="13">
        <f>'PS 04-28-203'!T7</f>
      </c>
    </row>
    <row r="30" spans="1:6" ht="12.75">
      <c r="A30" s="11" t="s">
        <v>2486</v>
      </c>
      <c s="12" t="s">
        <v>2487</v>
      </c>
      <c s="14">
        <f>'SO 01-06-01'!K8+'SO 01-06-01'!M8</f>
      </c>
      <c s="14">
        <f>C30*0.21</f>
      </c>
      <c s="14">
        <f>C30+D30</f>
      </c>
      <c s="13">
        <f>'SO 01-06-01'!T7</f>
      </c>
    </row>
    <row r="31" spans="1:6" ht="12.75">
      <c r="A31" s="11" t="s">
        <v>2564</v>
      </c>
      <c s="12" t="s">
        <v>2565</v>
      </c>
      <c s="14">
        <f>'SO 01-06-02'!K8+'SO 01-06-02'!M8</f>
      </c>
      <c s="14">
        <f>C31*0.21</f>
      </c>
      <c s="14">
        <f>C31+D31</f>
      </c>
      <c s="13">
        <f>'SO 01-06-02'!T7</f>
      </c>
    </row>
    <row r="32" spans="1:6" ht="12.75">
      <c r="A32" s="11" t="s">
        <v>2659</v>
      </c>
      <c s="12" t="s">
        <v>2660</v>
      </c>
      <c s="14">
        <f>'SO 01-06-02.1'!K8+'SO 01-06-02.1'!M8</f>
      </c>
      <c s="14">
        <f>C32*0.21</f>
      </c>
      <c s="14">
        <f>C32+D32</f>
      </c>
      <c s="13">
        <f>'SO 01-06-02.1'!T7</f>
      </c>
    </row>
    <row r="33" spans="1:6" ht="12.75">
      <c r="A33" s="11" t="s">
        <v>2667</v>
      </c>
      <c s="12" t="s">
        <v>2668</v>
      </c>
      <c s="14">
        <f>'SO 01-06-03'!K8+'SO 01-06-03'!M8</f>
      </c>
      <c s="14">
        <f>C33*0.21</f>
      </c>
      <c s="14">
        <f>C33+D33</f>
      </c>
      <c s="13">
        <f>'SO 01-06-03'!T7</f>
      </c>
    </row>
    <row r="34" spans="1:6" ht="12.75">
      <c r="A34" s="11" t="s">
        <v>2724</v>
      </c>
      <c s="12" t="s">
        <v>2725</v>
      </c>
      <c s="14">
        <f>'SO 01-06-05'!K8+'SO 01-06-05'!M8</f>
      </c>
      <c s="14">
        <f>C34*0.21</f>
      </c>
      <c s="14">
        <f>C34+D34</f>
      </c>
      <c s="13">
        <f>'SO 01-06-05'!T7</f>
      </c>
    </row>
    <row r="35" spans="1:6" ht="12.75">
      <c r="A35" s="11" t="s">
        <v>2745</v>
      </c>
      <c s="12" t="s">
        <v>2746</v>
      </c>
      <c s="14">
        <f>'SO 01-10-01'!K8+'SO 01-10-01'!M8</f>
      </c>
      <c s="14">
        <f>C35*0.21</f>
      </c>
      <c s="14">
        <f>C35+D35</f>
      </c>
      <c s="13">
        <f>'SO 01-10-01'!T7</f>
      </c>
    </row>
    <row r="36" spans="1:6" ht="12.75">
      <c r="A36" s="11" t="s">
        <v>2803</v>
      </c>
      <c s="12" t="s">
        <v>2804</v>
      </c>
      <c s="14">
        <f>'SO 01-10-02.1'!K8+'SO 01-10-02.1'!M8</f>
      </c>
      <c s="14">
        <f>C36*0.21</f>
      </c>
      <c s="14">
        <f>C36+D36</f>
      </c>
      <c s="13">
        <f>'SO 01-10-02.1'!T7</f>
      </c>
    </row>
    <row r="37" spans="1:6" ht="12.75">
      <c r="A37" s="11" t="s">
        <v>2854</v>
      </c>
      <c s="12" t="s">
        <v>2855</v>
      </c>
      <c s="14">
        <f>'SO 01-10-02.2.1'!K8+'SO 01-10-02.2.1'!M8</f>
      </c>
      <c s="14">
        <f>C37*0.21</f>
      </c>
      <c s="14">
        <f>C37+D37</f>
      </c>
      <c s="13">
        <f>'SO 01-10-02.2.1'!T7</f>
      </c>
    </row>
    <row r="38" spans="1:6" ht="12.75">
      <c r="A38" s="11" t="s">
        <v>2859</v>
      </c>
      <c s="12" t="s">
        <v>2860</v>
      </c>
      <c s="14">
        <f>'SO 01-10-02.2.2'!K8+'SO 01-10-02.2.2'!M8</f>
      </c>
      <c s="14">
        <f>C38*0.21</f>
      </c>
      <c s="14">
        <f>C38+D38</f>
      </c>
      <c s="13">
        <f>'SO 01-10-02.2.2'!T7</f>
      </c>
    </row>
    <row r="39" spans="1:6" ht="12.75">
      <c r="A39" s="11" t="s">
        <v>2869</v>
      </c>
      <c s="12" t="s">
        <v>2870</v>
      </c>
      <c s="14">
        <f>'SO 01-10-02.3'!K8+'SO 01-10-02.3'!M8</f>
      </c>
      <c s="14">
        <f>C39*0.21</f>
      </c>
      <c s="14">
        <f>C39+D39</f>
      </c>
      <c s="13">
        <f>'SO 01-10-02.3'!T7</f>
      </c>
    </row>
    <row r="40" spans="1:6" ht="12.75">
      <c r="A40" s="11" t="s">
        <v>2876</v>
      </c>
      <c s="12" t="s">
        <v>2877</v>
      </c>
      <c s="14">
        <f>'SO 01-10-03'!K8+'SO 01-10-03'!M8</f>
      </c>
      <c s="14">
        <f>C40*0.21</f>
      </c>
      <c s="14">
        <f>C40+D40</f>
      </c>
      <c s="13">
        <f>'SO 01-10-03'!T7</f>
      </c>
    </row>
    <row r="41" spans="1:6" ht="12.75">
      <c r="A41" s="11" t="s">
        <v>2912</v>
      </c>
      <c s="12" t="s">
        <v>2913</v>
      </c>
      <c s="14">
        <f>'SO 01-15-01'!K8+'SO 01-15-01'!M8</f>
      </c>
      <c s="14">
        <f>C41*0.21</f>
      </c>
      <c s="14">
        <f>C41+D41</f>
      </c>
      <c s="13">
        <f>'SO 01-15-01'!T7</f>
      </c>
    </row>
    <row r="42" spans="1:6" ht="12.75">
      <c r="A42" s="11" t="s">
        <v>2952</v>
      </c>
      <c s="12" t="s">
        <v>2953</v>
      </c>
      <c s="14">
        <f>'SO 01-15-02.1'!K8+'SO 01-15-02.1'!M8</f>
      </c>
      <c s="14">
        <f>C42*0.21</f>
      </c>
      <c s="14">
        <f>C42+D42</f>
      </c>
      <c s="13">
        <f>'SO 01-15-02.1'!T7</f>
      </c>
    </row>
    <row r="43" spans="1:6" ht="12.75">
      <c r="A43" s="11" t="s">
        <v>3114</v>
      </c>
      <c s="12" t="s">
        <v>3115</v>
      </c>
      <c s="14">
        <f>'SO 01-15-02.2'!K8+'SO 01-15-02.2'!M8</f>
      </c>
      <c s="14">
        <f>C43*0.21</f>
      </c>
      <c s="14">
        <f>C43+D43</f>
      </c>
      <c s="13">
        <f>'SO 01-15-02.2'!T7</f>
      </c>
    </row>
    <row r="44" spans="1:6" ht="12.75">
      <c r="A44" s="11" t="s">
        <v>3165</v>
      </c>
      <c s="12" t="s">
        <v>3166</v>
      </c>
      <c s="14">
        <f>'SO 01-15-02.3'!K8+'SO 01-15-02.3'!M8</f>
      </c>
      <c s="14">
        <f>C44*0.21</f>
      </c>
      <c s="14">
        <f>C44+D44</f>
      </c>
      <c s="13">
        <f>'SO 01-15-02.3'!T7</f>
      </c>
    </row>
    <row r="45" spans="1:6" ht="12.75">
      <c r="A45" s="11" t="s">
        <v>3182</v>
      </c>
      <c s="12" t="s">
        <v>3183</v>
      </c>
      <c s="14">
        <f>'SO 01-15-03'!K8+'SO 01-15-03'!M8</f>
      </c>
      <c s="14">
        <f>C45*0.21</f>
      </c>
      <c s="14">
        <f>C45+D45</f>
      </c>
      <c s="13">
        <f>'SO 01-15-03'!T7</f>
      </c>
    </row>
    <row r="46" spans="1:6" ht="12.75">
      <c r="A46" s="11" t="s">
        <v>3279</v>
      </c>
      <c s="12" t="s">
        <v>3280</v>
      </c>
      <c s="14">
        <f>'SO 01-15-04'!K8+'SO 01-15-04'!M8</f>
      </c>
      <c s="14">
        <f>C46*0.21</f>
      </c>
      <c s="14">
        <f>C46+D46</f>
      </c>
      <c s="13">
        <f>'SO 01-15-04'!T7</f>
      </c>
    </row>
    <row r="47" spans="1:6" ht="12.75">
      <c r="A47" s="11" t="s">
        <v>3370</v>
      </c>
      <c s="12" t="s">
        <v>3371</v>
      </c>
      <c s="14">
        <f>'SO 01-15-05'!K8+'SO 01-15-05'!M8</f>
      </c>
      <c s="14">
        <f>C47*0.21</f>
      </c>
      <c s="14">
        <f>C47+D47</f>
      </c>
      <c s="13">
        <f>'SO 01-15-05'!T7</f>
      </c>
    </row>
    <row r="48" spans="1:6" ht="12.75">
      <c r="A48" s="11" t="s">
        <v>3685</v>
      </c>
      <c s="12" t="s">
        <v>3686</v>
      </c>
      <c s="14">
        <f>'SO 01-15-06'!K8+'SO 01-15-06'!M8</f>
      </c>
      <c s="14">
        <f>C48*0.21</f>
      </c>
      <c s="14">
        <f>C48+D48</f>
      </c>
      <c s="13">
        <f>'SO 01-15-06'!T7</f>
      </c>
    </row>
    <row r="49" spans="1:6" ht="12.75">
      <c r="A49" s="11" t="s">
        <v>3745</v>
      </c>
      <c s="12" t="s">
        <v>3746</v>
      </c>
      <c s="14">
        <f>'SO 01-16-01'!K8+'SO 01-16-01'!M8</f>
      </c>
      <c s="14">
        <f>C49*0.21</f>
      </c>
      <c s="14">
        <f>C49+D49</f>
      </c>
      <c s="13">
        <f>'SO 01-16-01'!T7</f>
      </c>
    </row>
    <row r="50" spans="1:6" ht="12.75">
      <c r="A50" s="11" t="s">
        <v>3993</v>
      </c>
      <c s="12" t="s">
        <v>3994</v>
      </c>
      <c s="14">
        <f>'SO 01-16-02'!K8+'SO 01-16-02'!M8</f>
      </c>
      <c s="14">
        <f>C50*0.21</f>
      </c>
      <c s="14">
        <f>C50+D50</f>
      </c>
      <c s="13">
        <f>'SO 01-16-02'!T7</f>
      </c>
    </row>
    <row r="51" spans="1:6" ht="12.75">
      <c r="A51" s="11" t="s">
        <v>4097</v>
      </c>
      <c s="12" t="s">
        <v>4098</v>
      </c>
      <c s="14">
        <f>'SO 01-16-03'!K8+'SO 01-16-03'!M8</f>
      </c>
      <c s="14">
        <f>C51*0.21</f>
      </c>
      <c s="14">
        <f>C51+D51</f>
      </c>
      <c s="13">
        <f>'SO 01-16-03'!T7</f>
      </c>
    </row>
    <row r="52" spans="1:6" ht="12.75">
      <c r="A52" s="11" t="s">
        <v>4167</v>
      </c>
      <c s="12" t="s">
        <v>4168</v>
      </c>
      <c s="14">
        <f>'SO 01-17-01'!K8+'SO 01-17-01'!M8</f>
      </c>
      <c s="14">
        <f>C52*0.21</f>
      </c>
      <c s="14">
        <f>C52+D52</f>
      </c>
      <c s="13">
        <f>'SO 01-17-01'!T7</f>
      </c>
    </row>
    <row r="53" spans="1:6" ht="12.75">
      <c r="A53" s="11" t="s">
        <v>4477</v>
      </c>
      <c s="12" t="s">
        <v>4478</v>
      </c>
      <c s="14">
        <f>'SO 01-17-01.1'!K8+'SO 01-17-01.1'!M8</f>
      </c>
      <c s="14">
        <f>C53*0.21</f>
      </c>
      <c s="14">
        <f>C53+D53</f>
      </c>
      <c s="13">
        <f>'SO 01-17-01.1'!T7</f>
      </c>
    </row>
    <row r="54" spans="1:6" ht="12.75">
      <c r="A54" s="11" t="s">
        <v>4495</v>
      </c>
      <c s="12" t="s">
        <v>4496</v>
      </c>
      <c s="14">
        <f>'SO 01-17-02'!K8+'SO 01-17-02'!M8</f>
      </c>
      <c s="14">
        <f>C54*0.21</f>
      </c>
      <c s="14">
        <f>C54+D54</f>
      </c>
      <c s="13">
        <f>'SO 01-17-02'!T7</f>
      </c>
    </row>
    <row r="55" spans="1:6" ht="12.75">
      <c r="A55" s="11" t="s">
        <v>4525</v>
      </c>
      <c s="12" t="s">
        <v>4526</v>
      </c>
      <c s="14">
        <f>'SO 01-17-03'!K8+'SO 01-17-03'!M8</f>
      </c>
      <c s="14">
        <f>C55*0.21</f>
      </c>
      <c s="14">
        <f>C55+D55</f>
      </c>
      <c s="13">
        <f>'SO 01-17-03'!T7</f>
      </c>
    </row>
    <row r="56" spans="1:6" ht="12.75">
      <c r="A56" s="11" t="s">
        <v>4564</v>
      </c>
      <c s="12" t="s">
        <v>4565</v>
      </c>
      <c s="14">
        <f>'SO 01-17-04'!K8+'SO 01-17-04'!M8</f>
      </c>
      <c s="14">
        <f>C56*0.21</f>
      </c>
      <c s="14">
        <f>C56+D56</f>
      </c>
      <c s="13">
        <f>'SO 01-17-04'!T7</f>
      </c>
    </row>
    <row r="57" spans="1:6" ht="12.75">
      <c r="A57" s="11" t="s">
        <v>4599</v>
      </c>
      <c s="12" t="s">
        <v>4600</v>
      </c>
      <c s="14">
        <f>'SO 01-17-05'!K8+'SO 01-17-05'!M8</f>
      </c>
      <c s="14">
        <f>C57*0.21</f>
      </c>
      <c s="14">
        <f>C57+D57</f>
      </c>
      <c s="13">
        <f>'SO 01-17-05'!T7</f>
      </c>
    </row>
    <row r="58" spans="1:6" ht="12.75">
      <c r="A58" s="11" t="s">
        <v>4681</v>
      </c>
      <c s="12" t="s">
        <v>4682</v>
      </c>
      <c s="14">
        <f>'SO 01-17-05.1'!K8+'SO 01-17-05.1'!M8</f>
      </c>
      <c s="14">
        <f>C58*0.21</f>
      </c>
      <c s="14">
        <f>C58+D58</f>
      </c>
      <c s="13">
        <f>'SO 01-17-05.1'!T7</f>
      </c>
    </row>
    <row r="59" spans="1:6" ht="12.75">
      <c r="A59" s="11" t="s">
        <v>4749</v>
      </c>
      <c s="12" t="s">
        <v>4750</v>
      </c>
      <c s="14">
        <f>'SO 90-90'!K8+'SO 90-90'!M8</f>
      </c>
      <c s="14">
        <f>C59*0.21</f>
      </c>
      <c s="14">
        <f>C59+D59</f>
      </c>
      <c s="13">
        <f>'SO 90-90'!T7</f>
      </c>
    </row>
    <row r="60" spans="1:6" ht="12.75">
      <c r="A60" s="11" t="s">
        <v>4787</v>
      </c>
      <c s="12" t="s">
        <v>4788</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COUNTIFS(L8:L366,"=0",A8:A366,"P")+COUNTIFS(L8:L366,"",A8:A366,"P")+SUM(Q8:Q366)</f>
      </c>
    </row>
    <row r="8" spans="1:13" ht="12.75">
      <c r="A8" t="s">
        <v>43</v>
      </c>
      <c r="C8" s="28" t="s">
        <v>1197</v>
      </c>
      <c r="E8" s="30" t="s">
        <v>1196</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643</v>
      </c>
      <c s="35" t="s">
        <v>5</v>
      </c>
      <c s="6" t="s">
        <v>644</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1198</v>
      </c>
    </row>
    <row r="13" spans="1:5" ht="153">
      <c r="A13" t="s">
        <v>57</v>
      </c>
      <c r="E13" s="39" t="s">
        <v>316</v>
      </c>
    </row>
    <row r="14" spans="1:16" ht="38.25">
      <c r="A14" t="s">
        <v>48</v>
      </c>
      <c s="34" t="s">
        <v>26</v>
      </c>
      <c s="34" t="s">
        <v>646</v>
      </c>
      <c s="35" t="s">
        <v>5</v>
      </c>
      <c s="6" t="s">
        <v>647</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948</v>
      </c>
    </row>
    <row r="17" spans="1:5" ht="153">
      <c r="A17" t="s">
        <v>57</v>
      </c>
      <c r="E17" s="39" t="s">
        <v>316</v>
      </c>
    </row>
    <row r="18" spans="1:13" ht="12.75">
      <c r="A18" t="s">
        <v>45</v>
      </c>
      <c r="C18" s="31" t="s">
        <v>49</v>
      </c>
      <c r="E18" s="33" t="s">
        <v>1199</v>
      </c>
      <c r="J18" s="32">
        <f>0</f>
      </c>
      <c s="32">
        <f>0</f>
      </c>
      <c s="32">
        <f>0+L19+L23+L27</f>
      </c>
      <c s="32">
        <f>0+M19+M23+M27</f>
      </c>
    </row>
    <row r="19" spans="1:16" ht="12.75">
      <c r="A19" t="s">
        <v>48</v>
      </c>
      <c s="34" t="s">
        <v>25</v>
      </c>
      <c s="34" t="s">
        <v>1200</v>
      </c>
      <c s="35" t="s">
        <v>5</v>
      </c>
      <c s="6" t="s">
        <v>1201</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1202</v>
      </c>
    </row>
    <row r="22" spans="1:5" ht="318.75">
      <c r="A22" t="s">
        <v>57</v>
      </c>
      <c r="E22" s="39" t="s">
        <v>327</v>
      </c>
    </row>
    <row r="23" spans="1:16" ht="12.75">
      <c r="A23" t="s">
        <v>48</v>
      </c>
      <c s="34" t="s">
        <v>67</v>
      </c>
      <c s="34" t="s">
        <v>1203</v>
      </c>
      <c s="35" t="s">
        <v>5</v>
      </c>
      <c s="6" t="s">
        <v>1204</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1205</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1205</v>
      </c>
    </row>
    <row r="30" spans="1:5" ht="229.5">
      <c r="A30" t="s">
        <v>57</v>
      </c>
      <c r="E30" s="39" t="s">
        <v>1206</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1207</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1202</v>
      </c>
    </row>
    <row r="39" spans="1:5" ht="25.5">
      <c r="A39" t="s">
        <v>57</v>
      </c>
      <c r="E39" s="39" t="s">
        <v>173</v>
      </c>
    </row>
    <row r="40" spans="1:16" ht="12.75">
      <c r="A40" t="s">
        <v>48</v>
      </c>
      <c s="34" t="s">
        <v>82</v>
      </c>
      <c s="34" t="s">
        <v>979</v>
      </c>
      <c s="35" t="s">
        <v>5</v>
      </c>
      <c s="6" t="s">
        <v>980</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1208</v>
      </c>
    </row>
    <row r="43" spans="1:5" ht="38.25">
      <c r="A43" t="s">
        <v>57</v>
      </c>
      <c r="E43" s="39" t="s">
        <v>1209</v>
      </c>
    </row>
    <row r="44" spans="1:16" ht="12.75">
      <c r="A44" t="s">
        <v>48</v>
      </c>
      <c s="34" t="s">
        <v>86</v>
      </c>
      <c s="34" t="s">
        <v>983</v>
      </c>
      <c s="35" t="s">
        <v>5</v>
      </c>
      <c s="6" t="s">
        <v>984</v>
      </c>
      <c s="36" t="s">
        <v>985</v>
      </c>
      <c s="37">
        <v>2</v>
      </c>
      <c s="36">
        <v>0</v>
      </c>
      <c s="36">
        <f>ROUND(G44*H44,6)</f>
      </c>
      <c r="L44" s="38">
        <v>0</v>
      </c>
      <c s="32">
        <f>ROUND(ROUND(L44,2)*ROUND(G44,3),2)</f>
      </c>
      <c s="36" t="s">
        <v>53</v>
      </c>
      <c>
        <f>(M44*21)/100</f>
      </c>
      <c t="s">
        <v>26</v>
      </c>
    </row>
    <row r="45" spans="1:5" ht="12.75">
      <c r="A45" s="35" t="s">
        <v>54</v>
      </c>
      <c r="E45" s="39" t="s">
        <v>5</v>
      </c>
    </row>
    <row r="46" spans="1:5" ht="12.75">
      <c r="A46" s="35" t="s">
        <v>55</v>
      </c>
      <c r="E46" s="40" t="s">
        <v>601</v>
      </c>
    </row>
    <row r="47" spans="1:5" ht="114.75">
      <c r="A47" t="s">
        <v>57</v>
      </c>
      <c r="E47" s="39" t="s">
        <v>1210</v>
      </c>
    </row>
    <row r="48" spans="1:16" ht="12.75">
      <c r="A48" t="s">
        <v>48</v>
      </c>
      <c s="34" t="s">
        <v>90</v>
      </c>
      <c s="34" t="s">
        <v>1211</v>
      </c>
      <c s="35" t="s">
        <v>5</v>
      </c>
      <c s="6" t="s">
        <v>988</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1212</v>
      </c>
    </row>
    <row r="51" spans="1:5" ht="38.25">
      <c r="A51" t="s">
        <v>57</v>
      </c>
      <c r="E51" s="39" t="s">
        <v>1213</v>
      </c>
    </row>
    <row r="52" spans="1:16" ht="12.75">
      <c r="A52" t="s">
        <v>48</v>
      </c>
      <c s="34" t="s">
        <v>94</v>
      </c>
      <c s="34" t="s">
        <v>689</v>
      </c>
      <c s="35" t="s">
        <v>5</v>
      </c>
      <c s="6" t="s">
        <v>690</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1214</v>
      </c>
    </row>
    <row r="55" spans="1:5" ht="38.25">
      <c r="A55" t="s">
        <v>57</v>
      </c>
      <c r="E55" s="39" t="s">
        <v>102</v>
      </c>
    </row>
    <row r="56" spans="1:16" ht="25.5">
      <c r="A56" t="s">
        <v>48</v>
      </c>
      <c s="34" t="s">
        <v>98</v>
      </c>
      <c s="34" t="s">
        <v>698</v>
      </c>
      <c s="35" t="s">
        <v>5</v>
      </c>
      <c s="6" t="s">
        <v>699</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1215</v>
      </c>
    </row>
    <row r="59" spans="1:5" ht="38.25">
      <c r="A59" t="s">
        <v>57</v>
      </c>
      <c r="E59" s="39" t="s">
        <v>97</v>
      </c>
    </row>
    <row r="60" spans="1:16" ht="12.75">
      <c r="A60" t="s">
        <v>48</v>
      </c>
      <c s="34" t="s">
        <v>103</v>
      </c>
      <c s="34" t="s">
        <v>707</v>
      </c>
      <c s="35" t="s">
        <v>5</v>
      </c>
      <c s="6" t="s">
        <v>708</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1202</v>
      </c>
    </row>
    <row r="63" spans="1:5" ht="38.25">
      <c r="A63" t="s">
        <v>57</v>
      </c>
      <c r="E63" s="39" t="s">
        <v>1216</v>
      </c>
    </row>
    <row r="64" spans="1:16" ht="12.75">
      <c r="A64" t="s">
        <v>48</v>
      </c>
      <c s="34" t="s">
        <v>106</v>
      </c>
      <c s="34" t="s">
        <v>793</v>
      </c>
      <c s="35" t="s">
        <v>5</v>
      </c>
      <c s="6" t="s">
        <v>794</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1217</v>
      </c>
    </row>
    <row r="67" spans="1:5" ht="38.25">
      <c r="A67" t="s">
        <v>57</v>
      </c>
      <c r="E67" s="39" t="s">
        <v>1216</v>
      </c>
    </row>
    <row r="68" spans="1:16" ht="12.75">
      <c r="A68" t="s">
        <v>48</v>
      </c>
      <c s="34" t="s">
        <v>109</v>
      </c>
      <c s="34" t="s">
        <v>1218</v>
      </c>
      <c s="35" t="s">
        <v>5</v>
      </c>
      <c s="6" t="s">
        <v>1219</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1217</v>
      </c>
    </row>
    <row r="71" spans="1:5" ht="38.25">
      <c r="A71" t="s">
        <v>57</v>
      </c>
      <c r="E71" s="39" t="s">
        <v>1216</v>
      </c>
    </row>
    <row r="72" spans="1:16" ht="12.75">
      <c r="A72" t="s">
        <v>48</v>
      </c>
      <c s="34" t="s">
        <v>112</v>
      </c>
      <c s="34" t="s">
        <v>1220</v>
      </c>
      <c s="35" t="s">
        <v>5</v>
      </c>
      <c s="6" t="s">
        <v>1221</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1202</v>
      </c>
    </row>
    <row r="75" spans="1:5" ht="38.25">
      <c r="A75" t="s">
        <v>57</v>
      </c>
      <c r="E75" s="39" t="s">
        <v>1216</v>
      </c>
    </row>
    <row r="76" spans="1:13" ht="12.75">
      <c r="A76" t="s">
        <v>45</v>
      </c>
      <c r="C76" s="31" t="s">
        <v>1222</v>
      </c>
      <c r="E76" s="33" t="s">
        <v>1223</v>
      </c>
      <c r="J76" s="32">
        <f>0</f>
      </c>
      <c s="32">
        <f>0</f>
      </c>
      <c s="32">
        <f>0+L77+L81</f>
      </c>
      <c s="32">
        <f>0+M77+M81</f>
      </c>
    </row>
    <row r="77" spans="1:16" ht="25.5">
      <c r="A77" t="s">
        <v>48</v>
      </c>
      <c s="34" t="s">
        <v>115</v>
      </c>
      <c s="34" t="s">
        <v>675</v>
      </c>
      <c s="35" t="s">
        <v>5</v>
      </c>
      <c s="6" t="s">
        <v>676</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1208</v>
      </c>
    </row>
    <row r="80" spans="1:5" ht="38.25">
      <c r="A80" t="s">
        <v>57</v>
      </c>
      <c r="E80" s="39" t="s">
        <v>93</v>
      </c>
    </row>
    <row r="81" spans="1:16" ht="12.75">
      <c r="A81" t="s">
        <v>48</v>
      </c>
      <c s="34" t="s">
        <v>119</v>
      </c>
      <c s="34" t="s">
        <v>679</v>
      </c>
      <c s="35" t="s">
        <v>5</v>
      </c>
      <c s="6" t="s">
        <v>680</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882</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1224</v>
      </c>
    </row>
    <row r="89" spans="1:5" ht="51">
      <c r="A89" t="s">
        <v>57</v>
      </c>
      <c r="E89" s="39" t="s">
        <v>1225</v>
      </c>
    </row>
    <row r="90" spans="1:16" ht="25.5">
      <c r="A90" t="s">
        <v>48</v>
      </c>
      <c s="34" t="s">
        <v>126</v>
      </c>
      <c s="34" t="s">
        <v>666</v>
      </c>
      <c s="35" t="s">
        <v>5</v>
      </c>
      <c s="6" t="s">
        <v>667</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1226</v>
      </c>
    </row>
    <row r="93" spans="1:5" ht="25.5">
      <c r="A93" t="s">
        <v>57</v>
      </c>
      <c r="E93" s="39" t="s">
        <v>1227</v>
      </c>
    </row>
    <row r="94" spans="1:16" ht="25.5">
      <c r="A94" t="s">
        <v>48</v>
      </c>
      <c s="34" t="s">
        <v>131</v>
      </c>
      <c s="34" t="s">
        <v>1228</v>
      </c>
      <c s="35" t="s">
        <v>5</v>
      </c>
      <c s="6" t="s">
        <v>1229</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1230</v>
      </c>
    </row>
    <row r="97" spans="1:5" ht="25.5">
      <c r="A97" t="s">
        <v>57</v>
      </c>
      <c r="E97" s="39" t="s">
        <v>1227</v>
      </c>
    </row>
    <row r="98" spans="1:16" ht="12.75">
      <c r="A98" t="s">
        <v>48</v>
      </c>
      <c s="34" t="s">
        <v>135</v>
      </c>
      <c s="34" t="s">
        <v>1231</v>
      </c>
      <c s="35" t="s">
        <v>5</v>
      </c>
      <c s="6" t="s">
        <v>1232</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1233</v>
      </c>
    </row>
    <row r="101" spans="1:5" ht="89.25">
      <c r="A101" t="s">
        <v>57</v>
      </c>
      <c r="E101" s="39" t="s">
        <v>410</v>
      </c>
    </row>
    <row r="102" spans="1:16" ht="12.75">
      <c r="A102" t="s">
        <v>48</v>
      </c>
      <c s="34" t="s">
        <v>139</v>
      </c>
      <c s="34" t="s">
        <v>1234</v>
      </c>
      <c s="35" t="s">
        <v>5</v>
      </c>
      <c s="6" t="s">
        <v>1235</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1214</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1236</v>
      </c>
    </row>
    <row r="109" spans="1:5" ht="89.25">
      <c r="A109" t="s">
        <v>57</v>
      </c>
      <c r="E109" s="39" t="s">
        <v>1237</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1236</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1238</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1236</v>
      </c>
    </row>
    <row r="121" spans="1:5" ht="76.5">
      <c r="A121" t="s">
        <v>57</v>
      </c>
      <c r="E121" s="39" t="s">
        <v>1239</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1240</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1240</v>
      </c>
    </row>
    <row r="129" spans="1:5" ht="76.5">
      <c r="A129" t="s">
        <v>57</v>
      </c>
      <c r="E129" s="39" t="s">
        <v>421</v>
      </c>
    </row>
    <row r="130" spans="1:16" ht="12.75">
      <c r="A130" t="s">
        <v>48</v>
      </c>
      <c s="34" t="s">
        <v>166</v>
      </c>
      <c s="34" t="s">
        <v>1241</v>
      </c>
      <c s="35" t="s">
        <v>5</v>
      </c>
      <c s="6" t="s">
        <v>1242</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1243</v>
      </c>
    </row>
    <row r="133" spans="1:5" ht="89.25">
      <c r="A133" t="s">
        <v>57</v>
      </c>
      <c r="E133" s="39" t="s">
        <v>1244</v>
      </c>
    </row>
    <row r="134" spans="1:16" ht="12.75">
      <c r="A134" t="s">
        <v>48</v>
      </c>
      <c s="34" t="s">
        <v>170</v>
      </c>
      <c s="34" t="s">
        <v>1245</v>
      </c>
      <c s="35" t="s">
        <v>5</v>
      </c>
      <c s="6" t="s">
        <v>1246</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1243</v>
      </c>
    </row>
    <row r="137" spans="1:5" ht="63.75">
      <c r="A137" t="s">
        <v>57</v>
      </c>
      <c r="E137" s="39" t="s">
        <v>1247</v>
      </c>
    </row>
    <row r="138" spans="1:16" ht="12.75">
      <c r="A138" t="s">
        <v>48</v>
      </c>
      <c s="34" t="s">
        <v>174</v>
      </c>
      <c s="34" t="s">
        <v>463</v>
      </c>
      <c s="35" t="s">
        <v>5</v>
      </c>
      <c s="6" t="s">
        <v>1248</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1217</v>
      </c>
    </row>
    <row r="141" spans="1:5" ht="51">
      <c r="A141" t="s">
        <v>57</v>
      </c>
      <c r="E141" s="39" t="s">
        <v>454</v>
      </c>
    </row>
    <row r="142" spans="1:16" ht="12.75">
      <c r="A142" t="s">
        <v>48</v>
      </c>
      <c s="34" t="s">
        <v>177</v>
      </c>
      <c s="34" t="s">
        <v>465</v>
      </c>
      <c s="35" t="s">
        <v>5</v>
      </c>
      <c s="6" t="s">
        <v>1249</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1217</v>
      </c>
    </row>
    <row r="145" spans="1:5" ht="76.5">
      <c r="A145" t="s">
        <v>57</v>
      </c>
      <c r="E145" s="39" t="s">
        <v>421</v>
      </c>
    </row>
    <row r="146" spans="1:16" ht="12.75">
      <c r="A146" t="s">
        <v>48</v>
      </c>
      <c s="34" t="s">
        <v>180</v>
      </c>
      <c s="34" t="s">
        <v>1250</v>
      </c>
      <c s="35" t="s">
        <v>5</v>
      </c>
      <c s="6" t="s">
        <v>1251</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1202</v>
      </c>
    </row>
    <row r="149" spans="1:5" ht="76.5">
      <c r="A149" t="s">
        <v>57</v>
      </c>
      <c r="E149" s="39" t="s">
        <v>421</v>
      </c>
    </row>
    <row r="150" spans="1:16" ht="12.75">
      <c r="A150" t="s">
        <v>48</v>
      </c>
      <c s="34" t="s">
        <v>183</v>
      </c>
      <c s="34" t="s">
        <v>1252</v>
      </c>
      <c s="35" t="s">
        <v>5</v>
      </c>
      <c s="6" t="s">
        <v>1253</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1202</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1217</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1217</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586</v>
      </c>
      <c s="35" t="s">
        <v>5</v>
      </c>
      <c s="6" t="s">
        <v>587</v>
      </c>
      <c s="36" t="s">
        <v>588</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1254</v>
      </c>
    </row>
    <row r="169" spans="1:5" ht="38.25">
      <c r="A169" t="s">
        <v>57</v>
      </c>
      <c r="E169" s="39" t="s">
        <v>589</v>
      </c>
    </row>
    <row r="170" spans="1:16" ht="12.75">
      <c r="A170" t="s">
        <v>48</v>
      </c>
      <c s="34" t="s">
        <v>199</v>
      </c>
      <c s="34" t="s">
        <v>590</v>
      </c>
      <c s="35" t="s">
        <v>5</v>
      </c>
      <c s="6" t="s">
        <v>591</v>
      </c>
      <c s="36" t="s">
        <v>588</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1254</v>
      </c>
    </row>
    <row r="173" spans="1:5" ht="63.75">
      <c r="A173" t="s">
        <v>57</v>
      </c>
      <c r="E173" s="39" t="s">
        <v>592</v>
      </c>
    </row>
    <row r="174" spans="1:16" ht="12.75">
      <c r="A174" t="s">
        <v>48</v>
      </c>
      <c s="34" t="s">
        <v>203</v>
      </c>
      <c s="34" t="s">
        <v>1255</v>
      </c>
      <c s="35" t="s">
        <v>5</v>
      </c>
      <c s="6" t="s">
        <v>1256</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1257</v>
      </c>
    </row>
    <row r="177" spans="1:5" ht="38.25">
      <c r="A177" t="s">
        <v>57</v>
      </c>
      <c r="E177" s="39" t="s">
        <v>526</v>
      </c>
    </row>
    <row r="178" spans="1:16" ht="12.75">
      <c r="A178" t="s">
        <v>48</v>
      </c>
      <c s="34" t="s">
        <v>206</v>
      </c>
      <c s="34" t="s">
        <v>1258</v>
      </c>
      <c s="35" t="s">
        <v>5</v>
      </c>
      <c s="6" t="s">
        <v>1259</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1257</v>
      </c>
    </row>
    <row r="181" spans="1:5" ht="63.75">
      <c r="A181" t="s">
        <v>57</v>
      </c>
      <c r="E181" s="39" t="s">
        <v>530</v>
      </c>
    </row>
    <row r="182" spans="1:16" ht="12.75">
      <c r="A182" t="s">
        <v>48</v>
      </c>
      <c s="34" t="s">
        <v>209</v>
      </c>
      <c s="34" t="s">
        <v>593</v>
      </c>
      <c s="35" t="s">
        <v>5</v>
      </c>
      <c s="6" t="s">
        <v>594</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624</v>
      </c>
      <c s="35" t="s">
        <v>5</v>
      </c>
      <c s="6" t="s">
        <v>625</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732</v>
      </c>
      <c s="35" t="s">
        <v>5</v>
      </c>
      <c s="6" t="s">
        <v>733</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1217</v>
      </c>
    </row>
    <row r="197" spans="1:5" ht="51">
      <c r="A197" t="s">
        <v>57</v>
      </c>
      <c r="E197" s="39" t="s">
        <v>454</v>
      </c>
    </row>
    <row r="198" spans="1:16" ht="25.5">
      <c r="A198" t="s">
        <v>48</v>
      </c>
      <c s="34" t="s">
        <v>224</v>
      </c>
      <c s="34" t="s">
        <v>734</v>
      </c>
      <c s="35" t="s">
        <v>5</v>
      </c>
      <c s="6" t="s">
        <v>735</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1215</v>
      </c>
    </row>
    <row r="201" spans="1:5" ht="51">
      <c r="A201" t="s">
        <v>57</v>
      </c>
      <c r="E201" s="39" t="s">
        <v>1260</v>
      </c>
    </row>
    <row r="202" spans="1:16" ht="12.75">
      <c r="A202" t="s">
        <v>48</v>
      </c>
      <c s="34" t="s">
        <v>228</v>
      </c>
      <c s="34" t="s">
        <v>626</v>
      </c>
      <c s="35" t="s">
        <v>5</v>
      </c>
      <c s="6" t="s">
        <v>627</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1261</v>
      </c>
    </row>
    <row r="205" spans="1:5" ht="76.5">
      <c r="A205" t="s">
        <v>57</v>
      </c>
      <c r="E205" s="39" t="s">
        <v>562</v>
      </c>
    </row>
    <row r="206" spans="1:16" ht="12.75">
      <c r="A206" t="s">
        <v>48</v>
      </c>
      <c s="34" t="s">
        <v>232</v>
      </c>
      <c s="34" t="s">
        <v>1262</v>
      </c>
      <c s="35" t="s">
        <v>5</v>
      </c>
      <c s="6" t="s">
        <v>1263</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1264</v>
      </c>
    </row>
    <row r="209" spans="1:5" ht="51">
      <c r="A209" t="s">
        <v>57</v>
      </c>
      <c r="E209" s="39" t="s">
        <v>454</v>
      </c>
    </row>
    <row r="210" spans="1:16" ht="12.75">
      <c r="A210" t="s">
        <v>48</v>
      </c>
      <c s="34" t="s">
        <v>236</v>
      </c>
      <c s="34" t="s">
        <v>599</v>
      </c>
      <c s="35" t="s">
        <v>5</v>
      </c>
      <c s="6" t="s">
        <v>600</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1264</v>
      </c>
    </row>
    <row r="213" spans="1:5" ht="76.5">
      <c r="A213" t="s">
        <v>57</v>
      </c>
      <c r="E213" s="39" t="s">
        <v>562</v>
      </c>
    </row>
    <row r="214" spans="1:16" ht="12.75">
      <c r="A214" t="s">
        <v>48</v>
      </c>
      <c s="34" t="s">
        <v>239</v>
      </c>
      <c s="34" t="s">
        <v>1114</v>
      </c>
      <c s="35" t="s">
        <v>5</v>
      </c>
      <c s="6" t="s">
        <v>1115</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1217</v>
      </c>
    </row>
    <row r="217" spans="1:5" ht="51">
      <c r="A217" t="s">
        <v>57</v>
      </c>
      <c r="E217" s="39" t="s">
        <v>454</v>
      </c>
    </row>
    <row r="218" spans="1:16" ht="12.75">
      <c r="A218" t="s">
        <v>48</v>
      </c>
      <c s="34" t="s">
        <v>242</v>
      </c>
      <c s="34" t="s">
        <v>1117</v>
      </c>
      <c s="35" t="s">
        <v>5</v>
      </c>
      <c s="6" t="s">
        <v>1118</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1217</v>
      </c>
    </row>
    <row r="221" spans="1:5" ht="76.5">
      <c r="A221" t="s">
        <v>57</v>
      </c>
      <c r="E221" s="39" t="s">
        <v>562</v>
      </c>
    </row>
    <row r="222" spans="1:16" ht="12.75">
      <c r="A222" t="s">
        <v>48</v>
      </c>
      <c s="34" t="s">
        <v>246</v>
      </c>
      <c s="34" t="s">
        <v>1265</v>
      </c>
      <c s="35" t="s">
        <v>5</v>
      </c>
      <c s="6" t="s">
        <v>1266</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559</v>
      </c>
    </row>
    <row r="225" spans="1:5" ht="102">
      <c r="A225" t="s">
        <v>57</v>
      </c>
      <c r="E225" s="39" t="s">
        <v>1267</v>
      </c>
    </row>
    <row r="226" spans="1:16" ht="12.75">
      <c r="A226" t="s">
        <v>48</v>
      </c>
      <c s="34" t="s">
        <v>251</v>
      </c>
      <c s="34" t="s">
        <v>1268</v>
      </c>
      <c s="35" t="s">
        <v>5</v>
      </c>
      <c s="6" t="s">
        <v>1269</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559</v>
      </c>
    </row>
    <row r="229" spans="1:5" ht="51">
      <c r="A229" t="s">
        <v>57</v>
      </c>
      <c r="E229" s="39" t="s">
        <v>1270</v>
      </c>
    </row>
    <row r="230" spans="1:16" ht="12.75">
      <c r="A230" t="s">
        <v>48</v>
      </c>
      <c s="34" t="s">
        <v>255</v>
      </c>
      <c s="34" t="s">
        <v>1271</v>
      </c>
      <c s="35" t="s">
        <v>5</v>
      </c>
      <c s="6" t="s">
        <v>1272</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559</v>
      </c>
    </row>
    <row r="233" spans="1:5" ht="76.5">
      <c r="A233" t="s">
        <v>57</v>
      </c>
      <c r="E233" s="39" t="s">
        <v>562</v>
      </c>
    </row>
    <row r="234" spans="1:16" ht="12.75">
      <c r="A234" t="s">
        <v>48</v>
      </c>
      <c s="34" t="s">
        <v>259</v>
      </c>
      <c s="34" t="s">
        <v>1273</v>
      </c>
      <c s="35" t="s">
        <v>5</v>
      </c>
      <c s="6" t="s">
        <v>1274</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1208</v>
      </c>
    </row>
    <row r="237" spans="1:5" ht="102">
      <c r="A237" t="s">
        <v>57</v>
      </c>
      <c r="E237" s="39" t="s">
        <v>1267</v>
      </c>
    </row>
    <row r="238" spans="1:16" ht="12.75">
      <c r="A238" t="s">
        <v>48</v>
      </c>
      <c s="34" t="s">
        <v>263</v>
      </c>
      <c s="34" t="s">
        <v>1275</v>
      </c>
      <c s="35" t="s">
        <v>5</v>
      </c>
      <c s="6" t="s">
        <v>1276</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1208</v>
      </c>
    </row>
    <row r="241" spans="1:5" ht="51">
      <c r="A241" t="s">
        <v>57</v>
      </c>
      <c r="E241" s="39" t="s">
        <v>1270</v>
      </c>
    </row>
    <row r="242" spans="1:16" ht="12.75">
      <c r="A242" t="s">
        <v>48</v>
      </c>
      <c s="34" t="s">
        <v>267</v>
      </c>
      <c s="34" t="s">
        <v>1277</v>
      </c>
      <c s="35" t="s">
        <v>5</v>
      </c>
      <c s="6" t="s">
        <v>1278</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1208</v>
      </c>
    </row>
    <row r="245" spans="1:5" ht="76.5">
      <c r="A245" t="s">
        <v>57</v>
      </c>
      <c r="E245" s="39" t="s">
        <v>562</v>
      </c>
    </row>
    <row r="246" spans="1:16" ht="12.75">
      <c r="A246" t="s">
        <v>48</v>
      </c>
      <c s="34" t="s">
        <v>271</v>
      </c>
      <c s="34" t="s">
        <v>1279</v>
      </c>
      <c s="35" t="s">
        <v>5</v>
      </c>
      <c s="6" t="s">
        <v>1280</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1281</v>
      </c>
    </row>
    <row r="249" spans="1:5" ht="102">
      <c r="A249" t="s">
        <v>57</v>
      </c>
      <c r="E249" s="39" t="s">
        <v>1267</v>
      </c>
    </row>
    <row r="250" spans="1:16" ht="12.75">
      <c r="A250" t="s">
        <v>48</v>
      </c>
      <c s="34" t="s">
        <v>275</v>
      </c>
      <c s="34" t="s">
        <v>1282</v>
      </c>
      <c s="35" t="s">
        <v>5</v>
      </c>
      <c s="6" t="s">
        <v>1283</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1217</v>
      </c>
    </row>
    <row r="253" spans="1:5" ht="76.5">
      <c r="A253" t="s">
        <v>57</v>
      </c>
      <c r="E253" s="39" t="s">
        <v>562</v>
      </c>
    </row>
    <row r="254" spans="1:16" ht="12.75">
      <c r="A254" t="s">
        <v>48</v>
      </c>
      <c s="34" t="s">
        <v>278</v>
      </c>
      <c s="34" t="s">
        <v>1284</v>
      </c>
      <c s="35" t="s">
        <v>5</v>
      </c>
      <c s="6" t="s">
        <v>1285</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1217</v>
      </c>
    </row>
    <row r="257" spans="1:5" ht="102">
      <c r="A257" t="s">
        <v>57</v>
      </c>
      <c r="E257" s="39" t="s">
        <v>1267</v>
      </c>
    </row>
    <row r="258" spans="1:16" ht="12.75">
      <c r="A258" t="s">
        <v>48</v>
      </c>
      <c s="34" t="s">
        <v>281</v>
      </c>
      <c s="34" t="s">
        <v>1286</v>
      </c>
      <c s="35" t="s">
        <v>5</v>
      </c>
      <c s="6" t="s">
        <v>1285</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1217</v>
      </c>
    </row>
    <row r="261" spans="1:5" ht="102">
      <c r="A261" t="s">
        <v>57</v>
      </c>
      <c r="E261" s="39" t="s">
        <v>1267</v>
      </c>
    </row>
    <row r="262" spans="1:16" ht="12.75">
      <c r="A262" t="s">
        <v>48</v>
      </c>
      <c s="34" t="s">
        <v>284</v>
      </c>
      <c s="34" t="s">
        <v>1287</v>
      </c>
      <c s="35" t="s">
        <v>5</v>
      </c>
      <c s="6" t="s">
        <v>1288</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1217</v>
      </c>
    </row>
    <row r="265" spans="1:5" ht="76.5">
      <c r="A265" t="s">
        <v>57</v>
      </c>
      <c r="E265" s="39" t="s">
        <v>562</v>
      </c>
    </row>
    <row r="266" spans="1:16" ht="12.75">
      <c r="A266" t="s">
        <v>48</v>
      </c>
      <c s="34" t="s">
        <v>287</v>
      </c>
      <c s="34" t="s">
        <v>1289</v>
      </c>
      <c s="35" t="s">
        <v>5</v>
      </c>
      <c s="6" t="s">
        <v>1288</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1217</v>
      </c>
    </row>
    <row r="269" spans="1:5" ht="76.5">
      <c r="A269" t="s">
        <v>57</v>
      </c>
      <c r="E269" s="39" t="s">
        <v>562</v>
      </c>
    </row>
    <row r="270" spans="1:16" ht="12.75">
      <c r="A270" t="s">
        <v>48</v>
      </c>
      <c s="34" t="s">
        <v>291</v>
      </c>
      <c s="34" t="s">
        <v>1290</v>
      </c>
      <c s="35" t="s">
        <v>5</v>
      </c>
      <c s="6" t="s">
        <v>1291</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601</v>
      </c>
    </row>
    <row r="273" spans="1:5" ht="102">
      <c r="A273" t="s">
        <v>57</v>
      </c>
      <c r="E273" s="39" t="s">
        <v>1267</v>
      </c>
    </row>
    <row r="274" spans="1:16" ht="12.75">
      <c r="A274" t="s">
        <v>48</v>
      </c>
      <c s="34" t="s">
        <v>294</v>
      </c>
      <c s="34" t="s">
        <v>1292</v>
      </c>
      <c s="35" t="s">
        <v>5</v>
      </c>
      <c s="6" t="s">
        <v>1293</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1202</v>
      </c>
    </row>
    <row r="277" spans="1:5" ht="114.75">
      <c r="A277" t="s">
        <v>57</v>
      </c>
      <c r="E277" s="39" t="s">
        <v>1294</v>
      </c>
    </row>
    <row r="278" spans="1:16" ht="12.75">
      <c r="A278" t="s">
        <v>48</v>
      </c>
      <c s="34" t="s">
        <v>298</v>
      </c>
      <c s="34" t="s">
        <v>1295</v>
      </c>
      <c s="35" t="s">
        <v>5</v>
      </c>
      <c s="6" t="s">
        <v>1296</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1297</v>
      </c>
    </row>
    <row r="281" spans="1:5" ht="102">
      <c r="A281" t="s">
        <v>57</v>
      </c>
      <c r="E281" s="39" t="s">
        <v>1267</v>
      </c>
    </row>
    <row r="282" spans="1:16" ht="12.75">
      <c r="A282" t="s">
        <v>48</v>
      </c>
      <c s="34" t="s">
        <v>523</v>
      </c>
      <c s="34" t="s">
        <v>1298</v>
      </c>
      <c s="35" t="s">
        <v>5</v>
      </c>
      <c s="6" t="s">
        <v>1299</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1300</v>
      </c>
    </row>
    <row r="285" spans="1:5" ht="102">
      <c r="A285" t="s">
        <v>57</v>
      </c>
      <c r="E285" s="39" t="s">
        <v>1267</v>
      </c>
    </row>
    <row r="286" spans="1:16" ht="12.75">
      <c r="A286" t="s">
        <v>48</v>
      </c>
      <c s="34" t="s">
        <v>527</v>
      </c>
      <c s="34" t="s">
        <v>1301</v>
      </c>
      <c s="35" t="s">
        <v>5</v>
      </c>
      <c s="6" t="s">
        <v>1302</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559</v>
      </c>
    </row>
    <row r="289" spans="1:5" ht="102">
      <c r="A289" t="s">
        <v>57</v>
      </c>
      <c r="E289" s="39" t="s">
        <v>1267</v>
      </c>
    </row>
    <row r="290" spans="1:16" ht="12.75">
      <c r="A290" t="s">
        <v>48</v>
      </c>
      <c s="34" t="s">
        <v>353</v>
      </c>
      <c s="34" t="s">
        <v>1303</v>
      </c>
      <c s="35" t="s">
        <v>5</v>
      </c>
      <c s="6" t="s">
        <v>1304</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1208</v>
      </c>
    </row>
    <row r="293" spans="1:5" ht="102">
      <c r="A293" t="s">
        <v>57</v>
      </c>
      <c r="E293" s="39" t="s">
        <v>1267</v>
      </c>
    </row>
    <row r="294" spans="1:16" ht="12.75">
      <c r="A294" t="s">
        <v>48</v>
      </c>
      <c s="34" t="s">
        <v>533</v>
      </c>
      <c s="34" t="s">
        <v>1305</v>
      </c>
      <c s="35" t="s">
        <v>5</v>
      </c>
      <c s="6" t="s">
        <v>1306</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1307</v>
      </c>
    </row>
    <row r="297" spans="1:5" ht="76.5">
      <c r="A297" t="s">
        <v>57</v>
      </c>
      <c r="E297" s="39" t="s">
        <v>562</v>
      </c>
    </row>
    <row r="298" spans="1:16" ht="12.75">
      <c r="A298" t="s">
        <v>48</v>
      </c>
      <c s="34" t="s">
        <v>537</v>
      </c>
      <c s="34" t="s">
        <v>1308</v>
      </c>
      <c s="35" t="s">
        <v>5</v>
      </c>
      <c s="6" t="s">
        <v>1309</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1310</v>
      </c>
    </row>
    <row r="301" spans="1:5" ht="76.5">
      <c r="A301" t="s">
        <v>57</v>
      </c>
      <c r="E301" s="39" t="s">
        <v>1311</v>
      </c>
    </row>
    <row r="302" spans="1:16" ht="12.75">
      <c r="A302" t="s">
        <v>48</v>
      </c>
      <c s="34" t="s">
        <v>540</v>
      </c>
      <c s="34" t="s">
        <v>1312</v>
      </c>
      <c s="35" t="s">
        <v>5</v>
      </c>
      <c s="6" t="s">
        <v>1313</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1310</v>
      </c>
    </row>
    <row r="305" spans="1:5" ht="102">
      <c r="A305" t="s">
        <v>57</v>
      </c>
      <c r="E305" s="39" t="s">
        <v>1314</v>
      </c>
    </row>
    <row r="306" spans="1:16" ht="12.75">
      <c r="A306" t="s">
        <v>48</v>
      </c>
      <c s="34" t="s">
        <v>370</v>
      </c>
      <c s="34" t="s">
        <v>1315</v>
      </c>
      <c s="35" t="s">
        <v>5</v>
      </c>
      <c s="6" t="s">
        <v>1316</v>
      </c>
      <c s="36" t="s">
        <v>764</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1217</v>
      </c>
    </row>
    <row r="309" spans="1:5" ht="89.25">
      <c r="A309" t="s">
        <v>57</v>
      </c>
      <c r="E309" s="39" t="s">
        <v>1317</v>
      </c>
    </row>
    <row r="310" spans="1:16" ht="25.5">
      <c r="A310" t="s">
        <v>48</v>
      </c>
      <c s="34" t="s">
        <v>546</v>
      </c>
      <c s="34" t="s">
        <v>1318</v>
      </c>
      <c s="35" t="s">
        <v>5</v>
      </c>
      <c s="6" t="s">
        <v>1319</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1320</v>
      </c>
    </row>
    <row r="313" spans="1:5" ht="76.5">
      <c r="A313" t="s">
        <v>57</v>
      </c>
      <c r="E313" s="39" t="s">
        <v>1321</v>
      </c>
    </row>
    <row r="314" spans="1:16" ht="12.75">
      <c r="A314" t="s">
        <v>48</v>
      </c>
      <c s="34" t="s">
        <v>1322</v>
      </c>
      <c s="34" t="s">
        <v>1323</v>
      </c>
      <c s="35" t="s">
        <v>5</v>
      </c>
      <c s="6" t="s">
        <v>1324</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1300</v>
      </c>
    </row>
    <row r="317" spans="1:5" ht="51">
      <c r="A317" t="s">
        <v>57</v>
      </c>
      <c r="E317" s="39" t="s">
        <v>1325</v>
      </c>
    </row>
    <row r="318" spans="1:16" ht="12.75">
      <c r="A318" t="s">
        <v>48</v>
      </c>
      <c s="34" t="s">
        <v>1326</v>
      </c>
      <c s="34" t="s">
        <v>1327</v>
      </c>
      <c s="35" t="s">
        <v>5</v>
      </c>
      <c s="6" t="s">
        <v>1328</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1320</v>
      </c>
    </row>
    <row r="321" spans="1:5" ht="51">
      <c r="A321" t="s">
        <v>57</v>
      </c>
      <c r="E321" s="39" t="s">
        <v>1325</v>
      </c>
    </row>
    <row r="322" spans="1:16" ht="12.75">
      <c r="A322" t="s">
        <v>48</v>
      </c>
      <c s="34" t="s">
        <v>1329</v>
      </c>
      <c s="34" t="s">
        <v>1330</v>
      </c>
      <c s="35" t="s">
        <v>5</v>
      </c>
      <c s="6" t="s">
        <v>1331</v>
      </c>
      <c s="36" t="s">
        <v>764</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1217</v>
      </c>
    </row>
    <row r="325" spans="1:5" ht="89.25">
      <c r="A325" t="s">
        <v>57</v>
      </c>
      <c r="E325" s="39" t="s">
        <v>1332</v>
      </c>
    </row>
    <row r="326" spans="1:16" ht="12.75">
      <c r="A326" t="s">
        <v>48</v>
      </c>
      <c s="34" t="s">
        <v>1333</v>
      </c>
      <c s="34" t="s">
        <v>1334</v>
      </c>
      <c s="35" t="s">
        <v>5</v>
      </c>
      <c s="6" t="s">
        <v>1335</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1320</v>
      </c>
    </row>
    <row r="329" spans="1:5" ht="38.25">
      <c r="A329" t="s">
        <v>57</v>
      </c>
      <c r="E329" s="39" t="s">
        <v>885</v>
      </c>
    </row>
    <row r="330" spans="1:16" ht="12.75">
      <c r="A330" t="s">
        <v>48</v>
      </c>
      <c s="34" t="s">
        <v>1336</v>
      </c>
      <c s="34" t="s">
        <v>1337</v>
      </c>
      <c s="35" t="s">
        <v>5</v>
      </c>
      <c s="6" t="s">
        <v>1154</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1320</v>
      </c>
    </row>
    <row r="333" spans="1:5" ht="51">
      <c r="A333" t="s">
        <v>57</v>
      </c>
      <c r="E333" s="39" t="s">
        <v>1338</v>
      </c>
    </row>
    <row r="334" spans="1:16" ht="12.75">
      <c r="A334" t="s">
        <v>48</v>
      </c>
      <c s="34" t="s">
        <v>1339</v>
      </c>
      <c s="34" t="s">
        <v>1340</v>
      </c>
      <c s="35" t="s">
        <v>5</v>
      </c>
      <c s="6" t="s">
        <v>1341</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1342</v>
      </c>
    </row>
    <row r="337" spans="1:5" ht="102">
      <c r="A337" t="s">
        <v>57</v>
      </c>
      <c r="E337" s="39" t="s">
        <v>1343</v>
      </c>
    </row>
    <row r="338" spans="1:16" ht="25.5">
      <c r="A338" t="s">
        <v>48</v>
      </c>
      <c s="34" t="s">
        <v>1344</v>
      </c>
      <c s="34" t="s">
        <v>1345</v>
      </c>
      <c s="35" t="s">
        <v>5</v>
      </c>
      <c s="6" t="s">
        <v>1346</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1202</v>
      </c>
    </row>
    <row r="341" spans="1:5" ht="25.5">
      <c r="A341" t="s">
        <v>57</v>
      </c>
      <c r="E341" s="39" t="s">
        <v>1347</v>
      </c>
    </row>
    <row r="342" spans="1:16" ht="25.5">
      <c r="A342" t="s">
        <v>48</v>
      </c>
      <c s="34" t="s">
        <v>1348</v>
      </c>
      <c s="34" t="s">
        <v>1349</v>
      </c>
      <c s="35" t="s">
        <v>5</v>
      </c>
      <c s="6" t="s">
        <v>1350</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1202</v>
      </c>
    </row>
    <row r="345" spans="1:5" ht="25.5">
      <c r="A345" t="s">
        <v>57</v>
      </c>
      <c r="E345" s="39" t="s">
        <v>1351</v>
      </c>
    </row>
    <row r="346" spans="1:16" ht="25.5">
      <c r="A346" t="s">
        <v>48</v>
      </c>
      <c s="34" t="s">
        <v>1352</v>
      </c>
      <c s="34" t="s">
        <v>1353</v>
      </c>
      <c s="35" t="s">
        <v>5</v>
      </c>
      <c s="6" t="s">
        <v>1354</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1217</v>
      </c>
    </row>
    <row r="349" spans="1:5" ht="102">
      <c r="A349" t="s">
        <v>57</v>
      </c>
      <c r="E349" s="39" t="s">
        <v>1267</v>
      </c>
    </row>
    <row r="350" spans="1:16" ht="12.75">
      <c r="A350" t="s">
        <v>48</v>
      </c>
      <c s="34" t="s">
        <v>1355</v>
      </c>
      <c s="34" t="s">
        <v>1356</v>
      </c>
      <c s="35" t="s">
        <v>5</v>
      </c>
      <c s="6" t="s">
        <v>1357</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1217</v>
      </c>
    </row>
    <row r="353" spans="1:5" ht="51">
      <c r="A353" t="s">
        <v>57</v>
      </c>
      <c r="E353" s="39" t="s">
        <v>454</v>
      </c>
    </row>
    <row r="354" spans="1:16" ht="12.75">
      <c r="A354" t="s">
        <v>48</v>
      </c>
      <c s="34" t="s">
        <v>1358</v>
      </c>
      <c s="34" t="s">
        <v>1359</v>
      </c>
      <c s="35" t="s">
        <v>5</v>
      </c>
      <c s="6" t="s">
        <v>1360</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1202</v>
      </c>
    </row>
    <row r="357" spans="1:5" ht="51">
      <c r="A357" t="s">
        <v>57</v>
      </c>
      <c r="E357" s="39" t="s">
        <v>454</v>
      </c>
    </row>
    <row r="358" spans="1:16" ht="12.75">
      <c r="A358" t="s">
        <v>48</v>
      </c>
      <c s="34" t="s">
        <v>1361</v>
      </c>
      <c s="34" t="s">
        <v>1362</v>
      </c>
      <c s="35" t="s">
        <v>5</v>
      </c>
      <c s="6" t="s">
        <v>1363</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1264</v>
      </c>
    </row>
    <row r="361" spans="1:5" ht="76.5">
      <c r="A361" t="s">
        <v>57</v>
      </c>
      <c r="E361" s="39" t="s">
        <v>562</v>
      </c>
    </row>
    <row r="362" spans="1:16" ht="12.75">
      <c r="A362" t="s">
        <v>48</v>
      </c>
      <c s="34" t="s">
        <v>1364</v>
      </c>
      <c s="34" t="s">
        <v>1365</v>
      </c>
      <c s="35" t="s">
        <v>5</v>
      </c>
      <c s="6" t="s">
        <v>1366</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1202</v>
      </c>
    </row>
    <row r="365" spans="1:5" ht="51">
      <c r="A365" t="s">
        <v>57</v>
      </c>
      <c r="E365" s="39" t="s">
        <v>454</v>
      </c>
    </row>
    <row r="366" spans="1:16" ht="12.75">
      <c r="A366" t="s">
        <v>48</v>
      </c>
      <c s="34" t="s">
        <v>1367</v>
      </c>
      <c s="34" t="s">
        <v>1368</v>
      </c>
      <c s="35" t="s">
        <v>5</v>
      </c>
      <c s="6" t="s">
        <v>1369</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1202</v>
      </c>
    </row>
    <row r="369" spans="1:5" ht="76.5">
      <c r="A369" t="s">
        <v>57</v>
      </c>
      <c r="E369" s="39" t="s">
        <v>562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1372</v>
      </c>
      <c r="E8" s="30" t="s">
        <v>1371</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646</v>
      </c>
      <c s="35" t="s">
        <v>5</v>
      </c>
      <c s="6" t="s">
        <v>647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1373</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1374</v>
      </c>
    </row>
    <row r="17" spans="1:5" ht="153">
      <c r="A17" t="s">
        <v>57</v>
      </c>
      <c r="E17" s="39" t="s">
        <v>316</v>
      </c>
    </row>
    <row r="18" spans="1:13" ht="12.75">
      <c r="A18" t="s">
        <v>45</v>
      </c>
      <c r="C18" s="31" t="s">
        <v>1375</v>
      </c>
      <c r="E18" s="33" t="s">
        <v>1376</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1377</v>
      </c>
      <c s="35" t="s">
        <v>5</v>
      </c>
      <c s="6" t="s">
        <v>1378</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1379</v>
      </c>
    </row>
    <row r="22" spans="1:5" ht="12.75">
      <c r="A22" t="s">
        <v>57</v>
      </c>
      <c r="E22" s="39" t="s">
        <v>654</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1380</v>
      </c>
    </row>
    <row r="26" spans="1:5" ht="12.75">
      <c r="A26" t="s">
        <v>57</v>
      </c>
      <c r="E26" s="39" t="s">
        <v>654</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1380</v>
      </c>
    </row>
    <row r="30" spans="1:5" ht="12.75">
      <c r="A30" t="s">
        <v>57</v>
      </c>
      <c r="E30" s="39" t="s">
        <v>654</v>
      </c>
    </row>
    <row r="31" spans="1:16" ht="12.75">
      <c r="A31" t="s">
        <v>48</v>
      </c>
      <c s="34" t="s">
        <v>75</v>
      </c>
      <c s="34" t="s">
        <v>1381</v>
      </c>
      <c s="35" t="s">
        <v>5</v>
      </c>
      <c s="6" t="s">
        <v>1382</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1379</v>
      </c>
    </row>
    <row r="34" spans="1:5" ht="12.75">
      <c r="A34" t="s">
        <v>57</v>
      </c>
      <c r="E34" s="39" t="s">
        <v>654</v>
      </c>
    </row>
    <row r="35" spans="1:16" ht="12.75">
      <c r="A35" t="s">
        <v>48</v>
      </c>
      <c s="34" t="s">
        <v>46</v>
      </c>
      <c s="34" t="s">
        <v>967</v>
      </c>
      <c s="35" t="s">
        <v>5</v>
      </c>
      <c s="6" t="s">
        <v>968</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1383</v>
      </c>
    </row>
    <row r="38" spans="1:5" ht="12.75">
      <c r="A38" t="s">
        <v>57</v>
      </c>
      <c r="E38" s="39" t="s">
        <v>654</v>
      </c>
    </row>
    <row r="39" spans="1:16" ht="12.75">
      <c r="A39" t="s">
        <v>48</v>
      </c>
      <c s="34" t="s">
        <v>82</v>
      </c>
      <c s="34" t="s">
        <v>970</v>
      </c>
      <c s="35" t="s">
        <v>5</v>
      </c>
      <c s="6" t="s">
        <v>971</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1383</v>
      </c>
    </row>
    <row r="42" spans="1:5" ht="12.75">
      <c r="A42" t="s">
        <v>57</v>
      </c>
      <c r="E42" s="39" t="s">
        <v>654</v>
      </c>
    </row>
    <row r="43" spans="1:16" ht="25.5">
      <c r="A43" t="s">
        <v>48</v>
      </c>
      <c s="34" t="s">
        <v>86</v>
      </c>
      <c s="34" t="s">
        <v>1384</v>
      </c>
      <c s="35" t="s">
        <v>5</v>
      </c>
      <c s="6" t="s">
        <v>1385</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1386</v>
      </c>
    </row>
    <row r="46" spans="1:5" ht="12.75">
      <c r="A46" t="s">
        <v>57</v>
      </c>
      <c r="E46" s="39" t="s">
        <v>654</v>
      </c>
    </row>
    <row r="47" spans="1:16" ht="25.5">
      <c r="A47" t="s">
        <v>48</v>
      </c>
      <c s="34" t="s">
        <v>90</v>
      </c>
      <c s="34" t="s">
        <v>1387</v>
      </c>
      <c s="35" t="s">
        <v>5</v>
      </c>
      <c s="6" t="s">
        <v>1388</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1389</v>
      </c>
    </row>
    <row r="50" spans="1:5" ht="12.75">
      <c r="A50" t="s">
        <v>57</v>
      </c>
      <c r="E50" s="39" t="s">
        <v>654</v>
      </c>
    </row>
    <row r="51" spans="1:16" ht="12.75">
      <c r="A51" t="s">
        <v>48</v>
      </c>
      <c s="34" t="s">
        <v>94</v>
      </c>
      <c s="34" t="s">
        <v>1390</v>
      </c>
      <c s="35" t="s">
        <v>5</v>
      </c>
      <c s="6" t="s">
        <v>1391</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1389</v>
      </c>
    </row>
    <row r="54" spans="1:5" ht="12.75">
      <c r="A54" t="s">
        <v>57</v>
      </c>
      <c r="E54" s="39" t="s">
        <v>654</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1392</v>
      </c>
    </row>
    <row r="58" spans="1:5" ht="12.75">
      <c r="A58" t="s">
        <v>57</v>
      </c>
      <c r="E58" s="39" t="s">
        <v>654</v>
      </c>
    </row>
    <row r="59" spans="1:16" ht="12.75">
      <c r="A59" t="s">
        <v>48</v>
      </c>
      <c s="34" t="s">
        <v>103</v>
      </c>
      <c s="34" t="s">
        <v>687</v>
      </c>
      <c s="35" t="s">
        <v>5</v>
      </c>
      <c s="6" t="s">
        <v>688</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1393</v>
      </c>
    </row>
    <row r="62" spans="1:5" ht="12.75">
      <c r="A62" t="s">
        <v>57</v>
      </c>
      <c r="E62" s="39" t="s">
        <v>654</v>
      </c>
    </row>
    <row r="63" spans="1:16" ht="12.75">
      <c r="A63" t="s">
        <v>48</v>
      </c>
      <c s="34" t="s">
        <v>106</v>
      </c>
      <c s="34" t="s">
        <v>1394</v>
      </c>
      <c s="35" t="s">
        <v>5</v>
      </c>
      <c s="6" t="s">
        <v>1395</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1396</v>
      </c>
    </row>
    <row r="66" spans="1:5" ht="12.75">
      <c r="A66" t="s">
        <v>57</v>
      </c>
      <c r="E66" s="39" t="s">
        <v>654</v>
      </c>
    </row>
    <row r="67" spans="1:16" ht="12.75">
      <c r="A67" t="s">
        <v>48</v>
      </c>
      <c s="34" t="s">
        <v>109</v>
      </c>
      <c s="34" t="s">
        <v>1077</v>
      </c>
      <c s="35" t="s">
        <v>5</v>
      </c>
      <c s="6" t="s">
        <v>1078</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1397</v>
      </c>
    </row>
    <row r="70" spans="1:5" ht="12.75">
      <c r="A70" t="s">
        <v>57</v>
      </c>
      <c r="E70" s="39" t="s">
        <v>654</v>
      </c>
    </row>
    <row r="71" spans="1:16" ht="25.5">
      <c r="A71" t="s">
        <v>48</v>
      </c>
      <c s="34" t="s">
        <v>112</v>
      </c>
      <c s="34" t="s">
        <v>695</v>
      </c>
      <c s="35" t="s">
        <v>5</v>
      </c>
      <c s="6" t="s">
        <v>696</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1398</v>
      </c>
    </row>
    <row r="74" spans="1:5" ht="12.75">
      <c r="A74" t="s">
        <v>57</v>
      </c>
      <c r="E74" s="39" t="s">
        <v>654</v>
      </c>
    </row>
    <row r="75" spans="1:16" ht="25.5">
      <c r="A75" t="s">
        <v>48</v>
      </c>
      <c s="34" t="s">
        <v>115</v>
      </c>
      <c s="34" t="s">
        <v>698</v>
      </c>
      <c s="35" t="s">
        <v>5</v>
      </c>
      <c s="6" t="s">
        <v>1399</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1400</v>
      </c>
    </row>
    <row r="78" spans="1:5" ht="12.75">
      <c r="A78" t="s">
        <v>57</v>
      </c>
      <c r="E78" s="39" t="s">
        <v>654</v>
      </c>
    </row>
    <row r="79" spans="1:16" ht="12.75">
      <c r="A79" t="s">
        <v>48</v>
      </c>
      <c s="34" t="s">
        <v>119</v>
      </c>
      <c s="34" t="s">
        <v>700</v>
      </c>
      <c s="35" t="s">
        <v>5</v>
      </c>
      <c s="6" t="s">
        <v>701</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1396</v>
      </c>
    </row>
    <row r="82" spans="1:5" ht="12.75">
      <c r="A82" t="s">
        <v>57</v>
      </c>
      <c r="E82" s="39" t="s">
        <v>654</v>
      </c>
    </row>
    <row r="83" spans="1:16" ht="12.75">
      <c r="A83" t="s">
        <v>48</v>
      </c>
      <c s="34" t="s">
        <v>123</v>
      </c>
      <c s="34" t="s">
        <v>703</v>
      </c>
      <c s="35" t="s">
        <v>5</v>
      </c>
      <c s="6" t="s">
        <v>704</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1401</v>
      </c>
    </row>
    <row r="86" spans="1:5" ht="12.75">
      <c r="A86" t="s">
        <v>57</v>
      </c>
      <c r="E86" s="39" t="s">
        <v>654</v>
      </c>
    </row>
    <row r="87" spans="1:16" ht="12.75">
      <c r="A87" t="s">
        <v>48</v>
      </c>
      <c s="34" t="s">
        <v>126</v>
      </c>
      <c s="34" t="s">
        <v>793</v>
      </c>
      <c s="35" t="s">
        <v>5</v>
      </c>
      <c s="6" t="s">
        <v>794</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1379</v>
      </c>
    </row>
    <row r="90" spans="1:5" ht="12.75">
      <c r="A90" t="s">
        <v>57</v>
      </c>
      <c r="E90" s="39" t="s">
        <v>654</v>
      </c>
    </row>
    <row r="91" spans="1:16" ht="12.75">
      <c r="A91" t="s">
        <v>48</v>
      </c>
      <c s="34" t="s">
        <v>131</v>
      </c>
      <c s="34" t="s">
        <v>712</v>
      </c>
      <c s="35" t="s">
        <v>5</v>
      </c>
      <c s="6" t="s">
        <v>713</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1380</v>
      </c>
    </row>
    <row r="94" spans="1:5" ht="12.75">
      <c r="A94" t="s">
        <v>57</v>
      </c>
      <c r="E94" s="39" t="s">
        <v>654</v>
      </c>
    </row>
    <row r="95" spans="1:16" ht="12.75">
      <c r="A95" t="s">
        <v>48</v>
      </c>
      <c s="34" t="s">
        <v>135</v>
      </c>
      <c s="34" t="s">
        <v>1402</v>
      </c>
      <c s="35" t="s">
        <v>5</v>
      </c>
      <c s="6" t="s">
        <v>1403</v>
      </c>
      <c s="36" t="s">
        <v>588</v>
      </c>
      <c s="37">
        <v>1</v>
      </c>
      <c s="36">
        <v>0</v>
      </c>
      <c s="36">
        <f>ROUND(G95*H95,6)</f>
      </c>
      <c r="L95" s="38">
        <v>0</v>
      </c>
      <c s="32">
        <f>ROUND(ROUND(L95,2)*ROUND(G95,3),2)</f>
      </c>
      <c s="36" t="s">
        <v>53</v>
      </c>
      <c>
        <f>(M95*21)/100</f>
      </c>
      <c t="s">
        <v>26</v>
      </c>
    </row>
    <row r="96" spans="1:5" ht="12.75">
      <c r="A96" s="35" t="s">
        <v>54</v>
      </c>
      <c r="E96" s="39" t="s">
        <v>5</v>
      </c>
    </row>
    <row r="97" spans="1:5" ht="12.75">
      <c r="A97" s="35" t="s">
        <v>55</v>
      </c>
      <c r="E97" s="40" t="s">
        <v>1386</v>
      </c>
    </row>
    <row r="98" spans="1:5" ht="12.75">
      <c r="A98" t="s">
        <v>57</v>
      </c>
      <c r="E98" s="39" t="s">
        <v>654</v>
      </c>
    </row>
    <row r="99" spans="1:16" ht="12.75">
      <c r="A99" t="s">
        <v>48</v>
      </c>
      <c s="34" t="s">
        <v>139</v>
      </c>
      <c s="34" t="s">
        <v>721</v>
      </c>
      <c s="35" t="s">
        <v>5</v>
      </c>
      <c s="6" t="s">
        <v>722</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1404</v>
      </c>
    </row>
    <row r="102" spans="1:5" ht="12.75">
      <c r="A102" t="s">
        <v>57</v>
      </c>
      <c r="E102" s="39" t="s">
        <v>654</v>
      </c>
    </row>
    <row r="103" spans="1:16" ht="12.75">
      <c r="A103" t="s">
        <v>48</v>
      </c>
      <c s="34" t="s">
        <v>143</v>
      </c>
      <c s="34" t="s">
        <v>586</v>
      </c>
      <c s="35" t="s">
        <v>5</v>
      </c>
      <c s="6" t="s">
        <v>587</v>
      </c>
      <c s="36" t="s">
        <v>588</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1405</v>
      </c>
    </row>
    <row r="106" spans="1:5" ht="12.75">
      <c r="A106" t="s">
        <v>57</v>
      </c>
      <c r="E106" s="39" t="s">
        <v>654</v>
      </c>
    </row>
    <row r="107" spans="1:16" ht="12.75">
      <c r="A107" t="s">
        <v>48</v>
      </c>
      <c s="34" t="s">
        <v>147</v>
      </c>
      <c s="34" t="s">
        <v>590</v>
      </c>
      <c s="35" t="s">
        <v>5</v>
      </c>
      <c s="6" t="s">
        <v>591</v>
      </c>
      <c s="36" t="s">
        <v>588</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1405</v>
      </c>
    </row>
    <row r="110" spans="1:5" ht="12.75">
      <c r="A110" t="s">
        <v>57</v>
      </c>
      <c r="E110" s="39" t="s">
        <v>654</v>
      </c>
    </row>
    <row r="111" spans="1:16" ht="12.75">
      <c r="A111" t="s">
        <v>48</v>
      </c>
      <c s="34" t="s">
        <v>151</v>
      </c>
      <c s="34" t="s">
        <v>1375</v>
      </c>
      <c s="35" t="s">
        <v>5</v>
      </c>
      <c s="6" t="s">
        <v>1406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1386</v>
      </c>
    </row>
    <row r="114" spans="1:5" ht="12.75">
      <c r="A114" t="s">
        <v>57</v>
      </c>
      <c r="E114" s="39" t="s">
        <v>654</v>
      </c>
    </row>
    <row r="115" spans="1:16" ht="12.75">
      <c r="A115" t="s">
        <v>48</v>
      </c>
      <c s="34" t="s">
        <v>155</v>
      </c>
      <c s="34" t="s">
        <v>1407</v>
      </c>
      <c s="35" t="s">
        <v>5</v>
      </c>
      <c s="6" t="s">
        <v>1408</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1386</v>
      </c>
    </row>
    <row r="118" spans="1:5" ht="12.75">
      <c r="A118" t="s">
        <v>57</v>
      </c>
      <c r="E118" s="39" t="s">
        <v>654</v>
      </c>
    </row>
    <row r="119" spans="1:16" ht="12.75">
      <c r="A119" t="s">
        <v>48</v>
      </c>
      <c s="34" t="s">
        <v>159</v>
      </c>
      <c s="34" t="s">
        <v>845</v>
      </c>
      <c s="35" t="s">
        <v>5</v>
      </c>
      <c s="6" t="s">
        <v>846</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1398</v>
      </c>
    </row>
    <row r="122" spans="1:5" ht="12.75">
      <c r="A122" t="s">
        <v>57</v>
      </c>
      <c r="E122" s="39" t="s">
        <v>654</v>
      </c>
    </row>
    <row r="123" spans="1:16" ht="12.75">
      <c r="A123" t="s">
        <v>48</v>
      </c>
      <c s="34" t="s">
        <v>162</v>
      </c>
      <c s="34" t="s">
        <v>847</v>
      </c>
      <c s="35" t="s">
        <v>5</v>
      </c>
      <c s="6" t="s">
        <v>848</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1398</v>
      </c>
    </row>
    <row r="126" spans="1:5" ht="12.75">
      <c r="A126" t="s">
        <v>57</v>
      </c>
      <c r="E126" s="39" t="s">
        <v>654</v>
      </c>
    </row>
    <row r="127" spans="1:16" ht="12.75">
      <c r="A127" t="s">
        <v>48</v>
      </c>
      <c s="34" t="s">
        <v>166</v>
      </c>
      <c s="34" t="s">
        <v>1409</v>
      </c>
      <c s="35" t="s">
        <v>5</v>
      </c>
      <c s="6" t="s">
        <v>1410</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1386</v>
      </c>
    </row>
    <row r="130" spans="1:5" ht="12.75">
      <c r="A130" t="s">
        <v>57</v>
      </c>
      <c r="E130" s="39" t="s">
        <v>654</v>
      </c>
    </row>
    <row r="131" spans="1:16" ht="12.75">
      <c r="A131" t="s">
        <v>48</v>
      </c>
      <c s="34" t="s">
        <v>170</v>
      </c>
      <c s="34" t="s">
        <v>1411</v>
      </c>
      <c s="35" t="s">
        <v>5</v>
      </c>
      <c s="6" t="s">
        <v>1412</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1386</v>
      </c>
    </row>
    <row r="134" spans="1:5" ht="12.75">
      <c r="A134" t="s">
        <v>57</v>
      </c>
      <c r="E134" s="39" t="s">
        <v>654</v>
      </c>
    </row>
    <row r="135" spans="1:16" ht="12.75">
      <c r="A135" t="s">
        <v>48</v>
      </c>
      <c s="34" t="s">
        <v>174</v>
      </c>
      <c s="34" t="s">
        <v>1413</v>
      </c>
      <c s="35" t="s">
        <v>5</v>
      </c>
      <c s="6" t="s">
        <v>1414</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1386</v>
      </c>
    </row>
    <row r="138" spans="1:5" ht="12.75">
      <c r="A138" t="s">
        <v>57</v>
      </c>
      <c r="E138" s="39" t="s">
        <v>654</v>
      </c>
    </row>
    <row r="139" spans="1:16" ht="12.75">
      <c r="A139" t="s">
        <v>48</v>
      </c>
      <c s="34" t="s">
        <v>177</v>
      </c>
      <c s="34" t="s">
        <v>1415</v>
      </c>
      <c s="35" t="s">
        <v>5</v>
      </c>
      <c s="6" t="s">
        <v>1416</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1386</v>
      </c>
    </row>
    <row r="142" spans="1:5" ht="12.75">
      <c r="A142" t="s">
        <v>57</v>
      </c>
      <c r="E142" s="39" t="s">
        <v>654</v>
      </c>
    </row>
    <row r="143" spans="1:16" ht="12.75">
      <c r="A143" t="s">
        <v>48</v>
      </c>
      <c s="34" t="s">
        <v>180</v>
      </c>
      <c s="34" t="s">
        <v>1417</v>
      </c>
      <c s="35" t="s">
        <v>5</v>
      </c>
      <c s="6" t="s">
        <v>1418</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1386</v>
      </c>
    </row>
    <row r="146" spans="1:5" ht="12.75">
      <c r="A146" t="s">
        <v>57</v>
      </c>
      <c r="E146" s="39" t="s">
        <v>654</v>
      </c>
    </row>
    <row r="147" spans="1:16" ht="12.75">
      <c r="A147" t="s">
        <v>48</v>
      </c>
      <c s="34" t="s">
        <v>183</v>
      </c>
      <c s="34" t="s">
        <v>1419</v>
      </c>
      <c s="35" t="s">
        <v>5</v>
      </c>
      <c s="6" t="s">
        <v>1420</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1386</v>
      </c>
    </row>
    <row r="150" spans="1:5" ht="12.75">
      <c r="A150" t="s">
        <v>57</v>
      </c>
      <c r="E150" s="39" t="s">
        <v>654</v>
      </c>
    </row>
    <row r="151" spans="1:16" ht="12.75">
      <c r="A151" t="s">
        <v>48</v>
      </c>
      <c s="34" t="s">
        <v>187</v>
      </c>
      <c s="34" t="s">
        <v>1421</v>
      </c>
      <c s="35" t="s">
        <v>5</v>
      </c>
      <c s="6" t="s">
        <v>1422</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1386</v>
      </c>
    </row>
    <row r="154" spans="1:5" ht="12.75">
      <c r="A154" t="s">
        <v>57</v>
      </c>
      <c r="E154" s="39" t="s">
        <v>654</v>
      </c>
    </row>
    <row r="155" spans="1:16" ht="12.75">
      <c r="A155" t="s">
        <v>48</v>
      </c>
      <c s="34" t="s">
        <v>190</v>
      </c>
      <c s="34" t="s">
        <v>1423</v>
      </c>
      <c s="35" t="s">
        <v>5</v>
      </c>
      <c s="6" t="s">
        <v>1424</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1386</v>
      </c>
    </row>
    <row r="158" spans="1:5" ht="12.75">
      <c r="A158" t="s">
        <v>57</v>
      </c>
      <c r="E158" s="39" t="s">
        <v>654</v>
      </c>
    </row>
    <row r="159" spans="1:16" ht="12.75">
      <c r="A159" t="s">
        <v>48</v>
      </c>
      <c s="34" t="s">
        <v>193</v>
      </c>
      <c s="34" t="s">
        <v>1425</v>
      </c>
      <c s="35" t="s">
        <v>5</v>
      </c>
      <c s="6" t="s">
        <v>1426</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1386</v>
      </c>
    </row>
    <row r="162" spans="1:5" ht="12.75">
      <c r="A162" t="s">
        <v>57</v>
      </c>
      <c r="E162" s="39" t="s">
        <v>654</v>
      </c>
    </row>
    <row r="163" spans="1:16" ht="12.75">
      <c r="A163" t="s">
        <v>48</v>
      </c>
      <c s="34" t="s">
        <v>196</v>
      </c>
      <c s="34" t="s">
        <v>1427</v>
      </c>
      <c s="35" t="s">
        <v>5</v>
      </c>
      <c s="6" t="s">
        <v>1428</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1396</v>
      </c>
    </row>
    <row r="166" spans="1:5" ht="12.75">
      <c r="A166" t="s">
        <v>57</v>
      </c>
      <c r="E166" s="39" t="s">
        <v>654</v>
      </c>
    </row>
    <row r="167" spans="1:16" ht="12.75">
      <c r="A167" t="s">
        <v>48</v>
      </c>
      <c s="34" t="s">
        <v>199</v>
      </c>
      <c s="34" t="s">
        <v>1429</v>
      </c>
      <c s="35" t="s">
        <v>5</v>
      </c>
      <c s="6" t="s">
        <v>1430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1386</v>
      </c>
    </row>
    <row r="170" spans="1:5" ht="12.75">
      <c r="A170" t="s">
        <v>57</v>
      </c>
      <c r="E170" s="39" t="s">
        <v>654</v>
      </c>
    </row>
    <row r="171" spans="1:16" ht="12.75">
      <c r="A171" t="s">
        <v>48</v>
      </c>
      <c s="34" t="s">
        <v>203</v>
      </c>
      <c s="34" t="s">
        <v>1431</v>
      </c>
      <c s="35" t="s">
        <v>5</v>
      </c>
      <c s="6" t="s">
        <v>1432</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1396</v>
      </c>
    </row>
    <row r="174" spans="1:5" ht="12.75">
      <c r="A174" t="s">
        <v>57</v>
      </c>
      <c r="E174" s="39" t="s">
        <v>654</v>
      </c>
    </row>
    <row r="175" spans="1:16" ht="12.75">
      <c r="A175" t="s">
        <v>48</v>
      </c>
      <c s="34" t="s">
        <v>206</v>
      </c>
      <c s="34" t="s">
        <v>1433</v>
      </c>
      <c s="35" t="s">
        <v>5</v>
      </c>
      <c s="6" t="s">
        <v>1434</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1396</v>
      </c>
    </row>
    <row r="178" spans="1:5" ht="12.75">
      <c r="A178" t="s">
        <v>57</v>
      </c>
      <c r="E178" s="39" t="s">
        <v>654</v>
      </c>
    </row>
    <row r="179" spans="1:16" ht="12.75">
      <c r="A179" t="s">
        <v>48</v>
      </c>
      <c s="34" t="s">
        <v>209</v>
      </c>
      <c s="34" t="s">
        <v>1435</v>
      </c>
      <c s="35" t="s">
        <v>5</v>
      </c>
      <c s="6" t="s">
        <v>1436</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1437</v>
      </c>
    </row>
    <row r="182" spans="1:5" ht="12.75">
      <c r="A182" t="s">
        <v>57</v>
      </c>
      <c r="E182" s="39" t="s">
        <v>654</v>
      </c>
    </row>
    <row r="183" spans="1:16" ht="12.75">
      <c r="A183" t="s">
        <v>48</v>
      </c>
      <c s="34" t="s">
        <v>213</v>
      </c>
      <c s="34" t="s">
        <v>1438</v>
      </c>
      <c s="35" t="s">
        <v>5</v>
      </c>
      <c s="6" t="s">
        <v>1439</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1437</v>
      </c>
    </row>
    <row r="186" spans="1:5" ht="12.75">
      <c r="A186" t="s">
        <v>57</v>
      </c>
      <c r="E186" s="39" t="s">
        <v>654</v>
      </c>
    </row>
    <row r="187" spans="1:16" ht="12.75">
      <c r="A187" t="s">
        <v>48</v>
      </c>
      <c s="34" t="s">
        <v>217</v>
      </c>
      <c s="34" t="s">
        <v>1438</v>
      </c>
      <c s="35" t="s">
        <v>49</v>
      </c>
      <c s="6" t="s">
        <v>1440</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1379</v>
      </c>
    </row>
    <row r="190" spans="1:5" ht="12.75">
      <c r="A190" t="s">
        <v>57</v>
      </c>
      <c r="E190" s="39" t="s">
        <v>654</v>
      </c>
    </row>
    <row r="191" spans="1:16" ht="12.75">
      <c r="A191" t="s">
        <v>48</v>
      </c>
      <c s="34" t="s">
        <v>221</v>
      </c>
      <c s="34" t="s">
        <v>1441</v>
      </c>
      <c s="35" t="s">
        <v>5</v>
      </c>
      <c s="6" t="s">
        <v>1442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1386</v>
      </c>
    </row>
    <row r="194" spans="1:5" ht="12.75">
      <c r="A194" t="s">
        <v>57</v>
      </c>
      <c r="E194" s="39" t="s">
        <v>654</v>
      </c>
    </row>
    <row r="195" spans="1:16" ht="12.75">
      <c r="A195" t="s">
        <v>48</v>
      </c>
      <c s="34" t="s">
        <v>224</v>
      </c>
      <c s="34" t="s">
        <v>1443</v>
      </c>
      <c s="35" t="s">
        <v>5</v>
      </c>
      <c s="6" t="s">
        <v>1444</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1386</v>
      </c>
    </row>
    <row r="198" spans="1:5" ht="12.75">
      <c r="A198" t="s">
        <v>57</v>
      </c>
      <c r="E198" s="39" t="s">
        <v>654</v>
      </c>
    </row>
    <row r="199" spans="1:16" ht="12.75">
      <c r="A199" t="s">
        <v>48</v>
      </c>
      <c s="34" t="s">
        <v>228</v>
      </c>
      <c s="34" t="s">
        <v>1445</v>
      </c>
      <c s="35" t="s">
        <v>5</v>
      </c>
      <c s="6" t="s">
        <v>1446</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1447</v>
      </c>
    </row>
    <row r="202" spans="1:5" ht="12.75">
      <c r="A202" t="s">
        <v>57</v>
      </c>
      <c r="E202" s="39" t="s">
        <v>654</v>
      </c>
    </row>
    <row r="203" spans="1:16" ht="12.75">
      <c r="A203" t="s">
        <v>48</v>
      </c>
      <c s="34" t="s">
        <v>232</v>
      </c>
      <c s="34" t="s">
        <v>1448</v>
      </c>
      <c s="35" t="s">
        <v>5</v>
      </c>
      <c s="6" t="s">
        <v>1449</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1386</v>
      </c>
    </row>
    <row r="206" spans="1:5" ht="12.75">
      <c r="A206" t="s">
        <v>57</v>
      </c>
      <c r="E206" s="39" t="s">
        <v>654</v>
      </c>
    </row>
    <row r="207" spans="1:16" ht="12.75">
      <c r="A207" t="s">
        <v>48</v>
      </c>
      <c s="34" t="s">
        <v>236</v>
      </c>
      <c s="34" t="s">
        <v>1450</v>
      </c>
      <c s="35" t="s">
        <v>5</v>
      </c>
      <c s="6" t="s">
        <v>1451</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1386</v>
      </c>
    </row>
    <row r="210" spans="1:5" ht="12.75">
      <c r="A210" t="s">
        <v>57</v>
      </c>
      <c r="E210" s="39" t="s">
        <v>654</v>
      </c>
    </row>
    <row r="211" spans="1:16" ht="25.5">
      <c r="A211" t="s">
        <v>48</v>
      </c>
      <c s="34" t="s">
        <v>239</v>
      </c>
      <c s="34" t="s">
        <v>1452</v>
      </c>
      <c s="35" t="s">
        <v>5</v>
      </c>
      <c s="6" t="s">
        <v>1453</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1386</v>
      </c>
    </row>
    <row r="214" spans="1:5" ht="12.75">
      <c r="A214" t="s">
        <v>57</v>
      </c>
      <c r="E214" s="39" t="s">
        <v>654</v>
      </c>
    </row>
    <row r="215" spans="1:16" ht="12.75">
      <c r="A215" t="s">
        <v>48</v>
      </c>
      <c s="34" t="s">
        <v>242</v>
      </c>
      <c s="34" t="s">
        <v>1454</v>
      </c>
      <c s="35" t="s">
        <v>5</v>
      </c>
      <c s="6" t="s">
        <v>1455</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1386</v>
      </c>
    </row>
    <row r="218" spans="1:5" ht="12.75">
      <c r="A218" t="s">
        <v>57</v>
      </c>
      <c r="E218" s="39" t="s">
        <v>654</v>
      </c>
    </row>
    <row r="219" spans="1:16" ht="25.5">
      <c r="A219" t="s">
        <v>48</v>
      </c>
      <c s="34" t="s">
        <v>246</v>
      </c>
      <c s="34" t="s">
        <v>1456</v>
      </c>
      <c s="35" t="s">
        <v>5</v>
      </c>
      <c s="6" t="s">
        <v>1457</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1386</v>
      </c>
    </row>
    <row r="222" spans="1:5" ht="12.75">
      <c r="A222" t="s">
        <v>57</v>
      </c>
      <c r="E222" s="39" t="s">
        <v>654</v>
      </c>
    </row>
    <row r="223" spans="1:16" ht="12.75">
      <c r="A223" t="s">
        <v>48</v>
      </c>
      <c s="34" t="s">
        <v>251</v>
      </c>
      <c s="34" t="s">
        <v>1458</v>
      </c>
      <c s="35" t="s">
        <v>5</v>
      </c>
      <c s="6" t="s">
        <v>1459</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1386</v>
      </c>
    </row>
    <row r="226" spans="1:5" ht="12.75">
      <c r="A226" t="s">
        <v>57</v>
      </c>
      <c r="E226" s="39" t="s">
        <v>654</v>
      </c>
    </row>
    <row r="227" spans="1:16" ht="12.75">
      <c r="A227" t="s">
        <v>48</v>
      </c>
      <c s="34" t="s">
        <v>255</v>
      </c>
      <c s="34" t="s">
        <v>1460</v>
      </c>
      <c s="35" t="s">
        <v>5</v>
      </c>
      <c s="6" t="s">
        <v>1461</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1386</v>
      </c>
    </row>
    <row r="230" spans="1:5" ht="12.75">
      <c r="A230" t="s">
        <v>57</v>
      </c>
      <c r="E230" s="39" t="s">
        <v>654</v>
      </c>
    </row>
    <row r="231" spans="1:16" ht="12.75">
      <c r="A231" t="s">
        <v>48</v>
      </c>
      <c s="34" t="s">
        <v>259</v>
      </c>
      <c s="34" t="s">
        <v>1462</v>
      </c>
      <c s="35" t="s">
        <v>5</v>
      </c>
      <c s="6" t="s">
        <v>1463</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1386</v>
      </c>
    </row>
    <row r="234" spans="1:5" ht="12.75">
      <c r="A234" t="s">
        <v>57</v>
      </c>
      <c r="E234" s="39" t="s">
        <v>654</v>
      </c>
    </row>
    <row r="235" spans="1:16" ht="12.75">
      <c r="A235" t="s">
        <v>48</v>
      </c>
      <c s="34" t="s">
        <v>263</v>
      </c>
      <c s="34" t="s">
        <v>1464</v>
      </c>
      <c s="35" t="s">
        <v>5</v>
      </c>
      <c s="6" t="s">
        <v>1465</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1386</v>
      </c>
    </row>
    <row r="238" spans="1:5" ht="12.75">
      <c r="A238" t="s">
        <v>57</v>
      </c>
      <c r="E238" s="39" t="s">
        <v>654</v>
      </c>
    </row>
    <row r="239" spans="1:16" ht="12.75">
      <c r="A239" t="s">
        <v>48</v>
      </c>
      <c s="34" t="s">
        <v>267</v>
      </c>
      <c s="34" t="s">
        <v>1466</v>
      </c>
      <c s="35" t="s">
        <v>5</v>
      </c>
      <c s="6" t="s">
        <v>1467</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1386</v>
      </c>
    </row>
    <row r="242" spans="1:5" ht="12.75">
      <c r="A242" t="s">
        <v>57</v>
      </c>
      <c r="E242" s="39" t="s">
        <v>654</v>
      </c>
    </row>
    <row r="243" spans="1:16" ht="12.75">
      <c r="A243" t="s">
        <v>48</v>
      </c>
      <c s="34" t="s">
        <v>271</v>
      </c>
      <c s="34" t="s">
        <v>1468</v>
      </c>
      <c s="35" t="s">
        <v>5</v>
      </c>
      <c s="6" t="s">
        <v>1469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1386</v>
      </c>
    </row>
    <row r="246" spans="1:5" ht="12.75">
      <c r="A246" t="s">
        <v>57</v>
      </c>
      <c r="E246" s="39" t="s">
        <v>654</v>
      </c>
    </row>
    <row r="247" spans="1:16" ht="12.75">
      <c r="A247" t="s">
        <v>48</v>
      </c>
      <c s="34" t="s">
        <v>275</v>
      </c>
      <c s="34" t="s">
        <v>1470</v>
      </c>
      <c s="35" t="s">
        <v>5</v>
      </c>
      <c s="6" t="s">
        <v>1471</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1396</v>
      </c>
    </row>
    <row r="250" spans="1:5" ht="12.75">
      <c r="A250" t="s">
        <v>57</v>
      </c>
      <c r="E250" s="39" t="s">
        <v>654</v>
      </c>
    </row>
    <row r="251" spans="1:16" ht="12.75">
      <c r="A251" t="s">
        <v>48</v>
      </c>
      <c s="34" t="s">
        <v>278</v>
      </c>
      <c s="34" t="s">
        <v>1472</v>
      </c>
      <c s="35" t="s">
        <v>5</v>
      </c>
      <c s="6" t="s">
        <v>1473</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1396</v>
      </c>
    </row>
    <row r="254" spans="1:5" ht="12.75">
      <c r="A254" t="s">
        <v>57</v>
      </c>
      <c r="E254" s="39" t="s">
        <v>654</v>
      </c>
    </row>
    <row r="255" spans="1:16" ht="12.75">
      <c r="A255" t="s">
        <v>48</v>
      </c>
      <c s="34" t="s">
        <v>281</v>
      </c>
      <c s="34" t="s">
        <v>1474</v>
      </c>
      <c s="35" t="s">
        <v>5</v>
      </c>
      <c s="6" t="s">
        <v>1475</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1396</v>
      </c>
    </row>
    <row r="258" spans="1:5" ht="12.75">
      <c r="A258" t="s">
        <v>57</v>
      </c>
      <c r="E258" s="39" t="s">
        <v>654</v>
      </c>
    </row>
    <row r="259" spans="1:16" ht="12.75">
      <c r="A259" t="s">
        <v>48</v>
      </c>
      <c s="34" t="s">
        <v>284</v>
      </c>
      <c s="34" t="s">
        <v>1476</v>
      </c>
      <c s="35" t="s">
        <v>5</v>
      </c>
      <c s="6" t="s">
        <v>1477</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1386</v>
      </c>
    </row>
    <row r="262" spans="1:5" ht="12.75">
      <c r="A262" t="s">
        <v>57</v>
      </c>
      <c r="E262" s="39" t="s">
        <v>654</v>
      </c>
    </row>
    <row r="263" spans="1:16" ht="25.5">
      <c r="A263" t="s">
        <v>48</v>
      </c>
      <c s="34" t="s">
        <v>287</v>
      </c>
      <c s="34" t="s">
        <v>1478</v>
      </c>
      <c s="35" t="s">
        <v>5</v>
      </c>
      <c s="6" t="s">
        <v>1479</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1386</v>
      </c>
    </row>
    <row r="266" spans="1:5" ht="12.75">
      <c r="A266" t="s">
        <v>57</v>
      </c>
      <c r="E266" s="39" t="s">
        <v>654</v>
      </c>
    </row>
    <row r="267" spans="1:16" ht="12.75">
      <c r="A267" t="s">
        <v>48</v>
      </c>
      <c s="34" t="s">
        <v>291</v>
      </c>
      <c s="34" t="s">
        <v>1480</v>
      </c>
      <c s="35" t="s">
        <v>5</v>
      </c>
      <c s="6" t="s">
        <v>1481</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1380</v>
      </c>
    </row>
    <row r="270" spans="1:5" ht="12.75">
      <c r="A270" t="s">
        <v>57</v>
      </c>
      <c r="E270" s="39" t="s">
        <v>654</v>
      </c>
    </row>
    <row r="271" spans="1:16" ht="12.75">
      <c r="A271" t="s">
        <v>48</v>
      </c>
      <c s="34" t="s">
        <v>294</v>
      </c>
      <c s="34" t="s">
        <v>1482</v>
      </c>
      <c s="35" t="s">
        <v>5</v>
      </c>
      <c s="6" t="s">
        <v>1483</v>
      </c>
      <c s="36" t="s">
        <v>1484</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1386</v>
      </c>
    </row>
    <row r="274" spans="1:5" ht="12.75">
      <c r="A274" t="s">
        <v>57</v>
      </c>
      <c r="E274" s="39" t="s">
        <v>654</v>
      </c>
    </row>
    <row r="275" spans="1:16" ht="12.75">
      <c r="A275" t="s">
        <v>48</v>
      </c>
      <c s="34" t="s">
        <v>298</v>
      </c>
      <c s="34" t="s">
        <v>1485</v>
      </c>
      <c s="35" t="s">
        <v>5</v>
      </c>
      <c s="6" t="s">
        <v>1486</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1386</v>
      </c>
    </row>
    <row r="278" spans="1:5" ht="12.75">
      <c r="A278" t="s">
        <v>57</v>
      </c>
      <c r="E278" s="39" t="s">
        <v>654</v>
      </c>
    </row>
    <row r="279" spans="1:16" ht="12.75">
      <c r="A279" t="s">
        <v>48</v>
      </c>
      <c s="34" t="s">
        <v>523</v>
      </c>
      <c s="34" t="s">
        <v>1487</v>
      </c>
      <c s="35" t="s">
        <v>5</v>
      </c>
      <c s="6" t="s">
        <v>1488</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1386</v>
      </c>
    </row>
    <row r="282" spans="1:5" ht="12.75">
      <c r="A282" t="s">
        <v>57</v>
      </c>
      <c r="E282" s="39" t="s">
        <v>654</v>
      </c>
    </row>
    <row r="283" spans="1:16" ht="12.75">
      <c r="A283" t="s">
        <v>48</v>
      </c>
      <c s="34" t="s">
        <v>527</v>
      </c>
      <c s="34" t="s">
        <v>1489</v>
      </c>
      <c s="35" t="s">
        <v>5</v>
      </c>
      <c s="6" t="s">
        <v>1490</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1386</v>
      </c>
    </row>
    <row r="286" spans="1:5" ht="12.75">
      <c r="A286" t="s">
        <v>57</v>
      </c>
      <c r="E286" s="39" t="s">
        <v>654</v>
      </c>
    </row>
    <row r="287" spans="1:16" ht="12.75">
      <c r="A287" t="s">
        <v>48</v>
      </c>
      <c s="34" t="s">
        <v>353</v>
      </c>
      <c s="34" t="s">
        <v>1491</v>
      </c>
      <c s="35" t="s">
        <v>5</v>
      </c>
      <c s="6" t="s">
        <v>1492</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1386</v>
      </c>
    </row>
    <row r="290" spans="1:5" ht="12.75">
      <c r="A290" t="s">
        <v>57</v>
      </c>
      <c r="E290" s="39" t="s">
        <v>654</v>
      </c>
    </row>
    <row r="291" spans="1:16" ht="12.75">
      <c r="A291" t="s">
        <v>48</v>
      </c>
      <c s="34" t="s">
        <v>533</v>
      </c>
      <c s="34" t="s">
        <v>1493</v>
      </c>
      <c s="35" t="s">
        <v>5</v>
      </c>
      <c s="6" t="s">
        <v>1494</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1386</v>
      </c>
    </row>
    <row r="294" spans="1:5" ht="12.75">
      <c r="A294" t="s">
        <v>57</v>
      </c>
      <c r="E294" s="39" t="s">
        <v>654</v>
      </c>
    </row>
    <row r="295" spans="1:16" ht="12.75">
      <c r="A295" t="s">
        <v>48</v>
      </c>
      <c s="34" t="s">
        <v>537</v>
      </c>
      <c s="34" t="s">
        <v>1495</v>
      </c>
      <c s="35" t="s">
        <v>5</v>
      </c>
      <c s="6" t="s">
        <v>1496</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1386</v>
      </c>
    </row>
    <row r="298" spans="1:5" ht="12.75">
      <c r="A298" t="s">
        <v>57</v>
      </c>
      <c r="E298" s="39" t="s">
        <v>654</v>
      </c>
    </row>
    <row r="299" spans="1:16" ht="12.75">
      <c r="A299" t="s">
        <v>48</v>
      </c>
      <c s="34" t="s">
        <v>540</v>
      </c>
      <c s="34" t="s">
        <v>1497</v>
      </c>
      <c s="35" t="s">
        <v>5</v>
      </c>
      <c s="6" t="s">
        <v>1498</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1447</v>
      </c>
    </row>
    <row r="302" spans="1:5" ht="12.75">
      <c r="A302" t="s">
        <v>57</v>
      </c>
      <c r="E302" s="39" t="s">
        <v>654</v>
      </c>
    </row>
    <row r="303" spans="1:16" ht="12.75">
      <c r="A303" t="s">
        <v>48</v>
      </c>
      <c s="34" t="s">
        <v>370</v>
      </c>
      <c s="34" t="s">
        <v>1499</v>
      </c>
      <c s="35" t="s">
        <v>5</v>
      </c>
      <c s="6" t="s">
        <v>1500</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1447</v>
      </c>
    </row>
    <row r="306" spans="1:5" ht="12.75">
      <c r="A306" t="s">
        <v>57</v>
      </c>
      <c r="E306" s="39" t="s">
        <v>654</v>
      </c>
    </row>
    <row r="307" spans="1:16" ht="12.75">
      <c r="A307" t="s">
        <v>48</v>
      </c>
      <c s="34" t="s">
        <v>546</v>
      </c>
      <c s="34" t="s">
        <v>1501</v>
      </c>
      <c s="35" t="s">
        <v>5</v>
      </c>
      <c s="6" t="s">
        <v>1502</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1386</v>
      </c>
    </row>
    <row r="310" spans="1:5" ht="12.75">
      <c r="A310" t="s">
        <v>57</v>
      </c>
      <c r="E310" s="39" t="s">
        <v>654</v>
      </c>
    </row>
    <row r="311" spans="1:16" ht="12.75">
      <c r="A311" t="s">
        <v>48</v>
      </c>
      <c s="34" t="s">
        <v>1322</v>
      </c>
      <c s="34" t="s">
        <v>1503</v>
      </c>
      <c s="35" t="s">
        <v>5</v>
      </c>
      <c s="6" t="s">
        <v>1504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1386</v>
      </c>
    </row>
    <row r="314" spans="1:5" ht="12.75">
      <c r="A314" t="s">
        <v>57</v>
      </c>
      <c r="E314" s="39" t="s">
        <v>654</v>
      </c>
    </row>
    <row r="315" spans="1:16" ht="12.75">
      <c r="A315" t="s">
        <v>48</v>
      </c>
      <c s="34" t="s">
        <v>1326</v>
      </c>
      <c s="34" t="s">
        <v>1505</v>
      </c>
      <c s="35" t="s">
        <v>5</v>
      </c>
      <c s="6" t="s">
        <v>1506</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1401</v>
      </c>
    </row>
    <row r="318" spans="1:5" ht="12.75">
      <c r="A318" t="s">
        <v>57</v>
      </c>
      <c r="E318"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1509</v>
      </c>
      <c r="E8" s="30" t="s">
        <v>1508</v>
      </c>
      <c r="J8" s="29">
        <f>0+J9+J50+J71+J76+J85</f>
      </c>
      <c s="29">
        <f>0+K9+K50+K71+K76+K85</f>
      </c>
      <c s="29">
        <f>0+L9+L50+L71+L76+L85</f>
      </c>
      <c s="29">
        <f>0+M9+M50+M71+M76+M85</f>
      </c>
    </row>
    <row r="9" spans="1:13" ht="12.75">
      <c r="A9" t="s">
        <v>45</v>
      </c>
      <c r="C9" s="31" t="s">
        <v>685</v>
      </c>
      <c r="E9" s="33" t="s">
        <v>1510</v>
      </c>
      <c r="J9" s="32">
        <f>0</f>
      </c>
      <c s="32">
        <f>0</f>
      </c>
      <c s="32">
        <f>0+L10+L14+L18+L22+L26+L30+L34+L38+L42+L46</f>
      </c>
      <c s="32">
        <f>0+M10+M14+M18+M22+M26+M30+M34+M38+M42+M46</f>
      </c>
    </row>
    <row r="10" spans="1:16" ht="25.5">
      <c r="A10" t="s">
        <v>48</v>
      </c>
      <c s="34" t="s">
        <v>49</v>
      </c>
      <c s="34" t="s">
        <v>383</v>
      </c>
      <c s="35" t="s">
        <v>5</v>
      </c>
      <c s="6" t="s">
        <v>1511</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1512</v>
      </c>
    </row>
    <row r="13" spans="1:5" ht="89.25">
      <c r="A13" t="s">
        <v>57</v>
      </c>
      <c r="E13" s="39" t="s">
        <v>1513</v>
      </c>
    </row>
    <row r="14" spans="1:16" ht="12.75">
      <c r="A14" t="s">
        <v>48</v>
      </c>
      <c s="34" t="s">
        <v>26</v>
      </c>
      <c s="34" t="s">
        <v>689</v>
      </c>
      <c s="35" t="s">
        <v>5</v>
      </c>
      <c s="6" t="s">
        <v>1514</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1512</v>
      </c>
    </row>
    <row r="17" spans="1:5" ht="89.25">
      <c r="A17" t="s">
        <v>57</v>
      </c>
      <c r="E17" s="39" t="s">
        <v>1515</v>
      </c>
    </row>
    <row r="18" spans="1:16" ht="12.75">
      <c r="A18" t="s">
        <v>48</v>
      </c>
      <c s="34" t="s">
        <v>25</v>
      </c>
      <c s="34" t="s">
        <v>1516</v>
      </c>
      <c s="35" t="s">
        <v>5</v>
      </c>
      <c s="6" t="s">
        <v>1517</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1512</v>
      </c>
    </row>
    <row r="21" spans="1:5" ht="89.25">
      <c r="A21" t="s">
        <v>57</v>
      </c>
      <c r="E21" s="39" t="s">
        <v>1518</v>
      </c>
    </row>
    <row r="22" spans="1:16" ht="12.75">
      <c r="A22" t="s">
        <v>48</v>
      </c>
      <c s="34" t="s">
        <v>67</v>
      </c>
      <c s="34" t="s">
        <v>1519</v>
      </c>
      <c s="35" t="s">
        <v>5</v>
      </c>
      <c s="6" t="s">
        <v>1520</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1512</v>
      </c>
    </row>
    <row r="25" spans="1:5" ht="89.25">
      <c r="A25" t="s">
        <v>57</v>
      </c>
      <c r="E25" s="39" t="s">
        <v>1518</v>
      </c>
    </row>
    <row r="26" spans="1:16" ht="12.75">
      <c r="A26" t="s">
        <v>48</v>
      </c>
      <c s="34" t="s">
        <v>71</v>
      </c>
      <c s="34" t="s">
        <v>1521</v>
      </c>
      <c s="35" t="s">
        <v>5</v>
      </c>
      <c s="6" t="s">
        <v>1522</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1512</v>
      </c>
    </row>
    <row r="29" spans="1:5" ht="51">
      <c r="A29" t="s">
        <v>57</v>
      </c>
      <c r="E29" s="39" t="s">
        <v>1523</v>
      </c>
    </row>
    <row r="30" spans="1:16" ht="12.75">
      <c r="A30" t="s">
        <v>48</v>
      </c>
      <c s="34" t="s">
        <v>75</v>
      </c>
      <c s="34" t="s">
        <v>1077</v>
      </c>
      <c s="35" t="s">
        <v>5</v>
      </c>
      <c s="6" t="s">
        <v>1524</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1512</v>
      </c>
    </row>
    <row r="33" spans="1:5" ht="51">
      <c r="A33" t="s">
        <v>57</v>
      </c>
      <c r="E33" s="39" t="s">
        <v>1523</v>
      </c>
    </row>
    <row r="34" spans="1:16" ht="25.5">
      <c r="A34" t="s">
        <v>48</v>
      </c>
      <c s="34" t="s">
        <v>46</v>
      </c>
      <c s="34" t="s">
        <v>1525</v>
      </c>
      <c s="35" t="s">
        <v>5</v>
      </c>
      <c s="6" t="s">
        <v>1526</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1512</v>
      </c>
    </row>
    <row r="37" spans="1:5" ht="63.75">
      <c r="A37" t="s">
        <v>57</v>
      </c>
      <c r="E37" s="39" t="s">
        <v>1527</v>
      </c>
    </row>
    <row r="38" spans="1:16" ht="25.5">
      <c r="A38" t="s">
        <v>48</v>
      </c>
      <c s="34" t="s">
        <v>82</v>
      </c>
      <c s="34" t="s">
        <v>695</v>
      </c>
      <c s="35" t="s">
        <v>5</v>
      </c>
      <c s="6" t="s">
        <v>1528</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1512</v>
      </c>
    </row>
    <row r="41" spans="1:5" ht="153">
      <c r="A41" t="s">
        <v>57</v>
      </c>
      <c r="E41" s="39" t="s">
        <v>1529</v>
      </c>
    </row>
    <row r="42" spans="1:16" ht="25.5">
      <c r="A42" t="s">
        <v>48</v>
      </c>
      <c s="34" t="s">
        <v>86</v>
      </c>
      <c s="34" t="s">
        <v>698</v>
      </c>
      <c s="35" t="s">
        <v>5</v>
      </c>
      <c s="6" t="s">
        <v>1530</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1512</v>
      </c>
    </row>
    <row r="45" spans="1:5" ht="102">
      <c r="A45" t="s">
        <v>57</v>
      </c>
      <c r="E45" s="39" t="s">
        <v>1531</v>
      </c>
    </row>
    <row r="46" spans="1:16" ht="25.5">
      <c r="A46" t="s">
        <v>48</v>
      </c>
      <c s="34" t="s">
        <v>90</v>
      </c>
      <c s="34" t="s">
        <v>1532</v>
      </c>
      <c s="35" t="s">
        <v>5</v>
      </c>
      <c s="6" t="s">
        <v>1533</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1512</v>
      </c>
    </row>
    <row r="49" spans="1:5" ht="102">
      <c r="A49" t="s">
        <v>57</v>
      </c>
      <c r="E49" s="39" t="s">
        <v>1534</v>
      </c>
    </row>
    <row r="50" spans="1:13" ht="12.75">
      <c r="A50" t="s">
        <v>45</v>
      </c>
      <c r="C50" s="31" t="s">
        <v>795</v>
      </c>
      <c r="E50" s="33" t="s">
        <v>1086</v>
      </c>
      <c r="J50" s="32">
        <f>0</f>
      </c>
      <c s="32">
        <f>0</f>
      </c>
      <c s="32">
        <f>0+L51+L55+L59+L63+L67</f>
      </c>
      <c s="32">
        <f>0+M51+M55+M59+M63+M67</f>
      </c>
    </row>
    <row r="51" spans="1:16" ht="25.5">
      <c r="A51" t="s">
        <v>48</v>
      </c>
      <c s="34" t="s">
        <v>94</v>
      </c>
      <c s="34" t="s">
        <v>218</v>
      </c>
      <c s="35" t="s">
        <v>5</v>
      </c>
      <c s="6" t="s">
        <v>1535</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1512</v>
      </c>
    </row>
    <row r="54" spans="1:5" ht="127.5">
      <c r="A54" t="s">
        <v>57</v>
      </c>
      <c r="E54" s="39" t="s">
        <v>1536</v>
      </c>
    </row>
    <row r="55" spans="1:16" ht="38.25">
      <c r="A55" t="s">
        <v>48</v>
      </c>
      <c s="34" t="s">
        <v>98</v>
      </c>
      <c s="34" t="s">
        <v>222</v>
      </c>
      <c s="35" t="s">
        <v>5</v>
      </c>
      <c s="6" t="s">
        <v>1537</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1512</v>
      </c>
    </row>
    <row r="58" spans="1:5" ht="127.5">
      <c r="A58" t="s">
        <v>57</v>
      </c>
      <c r="E58" s="39" t="s">
        <v>1538</v>
      </c>
    </row>
    <row r="59" spans="1:16" ht="25.5">
      <c r="A59" t="s">
        <v>48</v>
      </c>
      <c s="34" t="s">
        <v>103</v>
      </c>
      <c s="34" t="s">
        <v>225</v>
      </c>
      <c s="35" t="s">
        <v>5</v>
      </c>
      <c s="6" t="s">
        <v>1539</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1512</v>
      </c>
    </row>
    <row r="62" spans="1:5" ht="89.25">
      <c r="A62" t="s">
        <v>57</v>
      </c>
      <c r="E62" s="39" t="s">
        <v>1540</v>
      </c>
    </row>
    <row r="63" spans="1:16" ht="12.75">
      <c r="A63" t="s">
        <v>48</v>
      </c>
      <c s="34" t="s">
        <v>106</v>
      </c>
      <c s="34" t="s">
        <v>247</v>
      </c>
      <c s="35" t="s">
        <v>5</v>
      </c>
      <c s="6" t="s">
        <v>1541</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1512</v>
      </c>
    </row>
    <row r="66" spans="1:5" ht="89.25">
      <c r="A66" t="s">
        <v>57</v>
      </c>
      <c r="E66" s="39" t="s">
        <v>1542</v>
      </c>
    </row>
    <row r="67" spans="1:16" ht="12.75">
      <c r="A67" t="s">
        <v>48</v>
      </c>
      <c s="34" t="s">
        <v>109</v>
      </c>
      <c s="34" t="s">
        <v>260</v>
      </c>
      <c s="35" t="s">
        <v>5</v>
      </c>
      <c s="6" t="s">
        <v>1543</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1512</v>
      </c>
    </row>
    <row r="70" spans="1:5" ht="89.25">
      <c r="A70" t="s">
        <v>57</v>
      </c>
      <c r="E70" s="39" t="s">
        <v>1544</v>
      </c>
    </row>
    <row r="71" spans="1:13" ht="12.75">
      <c r="A71" t="s">
        <v>45</v>
      </c>
      <c r="C71" s="31" t="s">
        <v>1545</v>
      </c>
      <c r="E71" s="33" t="s">
        <v>1546</v>
      </c>
      <c r="J71" s="32">
        <f>0</f>
      </c>
      <c s="32">
        <f>0</f>
      </c>
      <c s="32">
        <f>0+L72</f>
      </c>
      <c s="32">
        <f>0+M72</f>
      </c>
    </row>
    <row r="72" spans="1:16" ht="12.75">
      <c r="A72" t="s">
        <v>48</v>
      </c>
      <c s="34" t="s">
        <v>112</v>
      </c>
      <c s="34" t="s">
        <v>1547</v>
      </c>
      <c s="35" t="s">
        <v>5</v>
      </c>
      <c s="6" t="s">
        <v>1548</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1512</v>
      </c>
    </row>
    <row r="75" spans="1:5" ht="89.25">
      <c r="A75" t="s">
        <v>57</v>
      </c>
      <c r="E75" s="39" t="s">
        <v>1549</v>
      </c>
    </row>
    <row r="76" spans="1:13" ht="12.75">
      <c r="A76" t="s">
        <v>45</v>
      </c>
      <c r="C76" s="31" t="s">
        <v>806</v>
      </c>
      <c r="E76" s="33" t="s">
        <v>1113</v>
      </c>
      <c r="J76" s="32">
        <f>0</f>
      </c>
      <c s="32">
        <f>0</f>
      </c>
      <c s="32">
        <f>0+L77+L81</f>
      </c>
      <c s="32">
        <f>0+M77+M81</f>
      </c>
    </row>
    <row r="77" spans="1:16" ht="12.75">
      <c r="A77" t="s">
        <v>48</v>
      </c>
      <c s="34" t="s">
        <v>115</v>
      </c>
      <c s="34" t="s">
        <v>1550</v>
      </c>
      <c s="35" t="s">
        <v>5</v>
      </c>
      <c s="6" t="s">
        <v>1551</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1512</v>
      </c>
    </row>
    <row r="80" spans="1:5" ht="114.75">
      <c r="A80" t="s">
        <v>57</v>
      </c>
      <c r="E80" s="39" t="s">
        <v>1552</v>
      </c>
    </row>
    <row r="81" spans="1:16" ht="12.75">
      <c r="A81" t="s">
        <v>48</v>
      </c>
      <c s="34" t="s">
        <v>119</v>
      </c>
      <c s="34" t="s">
        <v>810</v>
      </c>
      <c s="35" t="s">
        <v>5</v>
      </c>
      <c s="6" t="s">
        <v>811</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1512</v>
      </c>
    </row>
    <row r="84" spans="1:5" ht="140.25">
      <c r="A84" t="s">
        <v>57</v>
      </c>
      <c r="E84" s="39" t="s">
        <v>1553</v>
      </c>
    </row>
    <row r="85" spans="1:13" ht="12.75">
      <c r="A85" t="s">
        <v>45</v>
      </c>
      <c r="C85" s="31" t="s">
        <v>773</v>
      </c>
      <c r="E85" s="33" t="s">
        <v>1554</v>
      </c>
      <c r="J85" s="32">
        <f>0</f>
      </c>
      <c s="32">
        <f>0</f>
      </c>
      <c s="32">
        <f>0+L86+L90+L94+L98+L102+L106+L110+L114</f>
      </c>
      <c s="32">
        <f>0+M86+M90+M94+M98+M102+M106+M110+M114</f>
      </c>
    </row>
    <row r="86" spans="1:16" ht="12.75">
      <c r="A86" t="s">
        <v>48</v>
      </c>
      <c s="34" t="s">
        <v>123</v>
      </c>
      <c s="34" t="s">
        <v>1555</v>
      </c>
      <c s="35" t="s">
        <v>5</v>
      </c>
      <c s="6" t="s">
        <v>1556</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1512</v>
      </c>
    </row>
    <row r="89" spans="1:5" ht="191.25">
      <c r="A89" t="s">
        <v>57</v>
      </c>
      <c r="E89" s="39" t="s">
        <v>1557</v>
      </c>
    </row>
    <row r="90" spans="1:16" ht="12.75">
      <c r="A90" t="s">
        <v>48</v>
      </c>
      <c s="34" t="s">
        <v>126</v>
      </c>
      <c s="34" t="s">
        <v>1558</v>
      </c>
      <c s="35" t="s">
        <v>5</v>
      </c>
      <c s="6" t="s">
        <v>1559</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1512</v>
      </c>
    </row>
    <row r="93" spans="1:5" ht="153">
      <c r="A93" t="s">
        <v>57</v>
      </c>
      <c r="E93" s="39" t="s">
        <v>1560</v>
      </c>
    </row>
    <row r="94" spans="1:16" ht="12.75">
      <c r="A94" t="s">
        <v>48</v>
      </c>
      <c s="34" t="s">
        <v>131</v>
      </c>
      <c s="34" t="s">
        <v>1561</v>
      </c>
      <c s="35" t="s">
        <v>5</v>
      </c>
      <c s="6" t="s">
        <v>1562</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1512</v>
      </c>
    </row>
    <row r="97" spans="1:5" ht="153">
      <c r="A97" t="s">
        <v>57</v>
      </c>
      <c r="E97" s="39" t="s">
        <v>1563</v>
      </c>
    </row>
    <row r="98" spans="1:16" ht="12.75">
      <c r="A98" t="s">
        <v>48</v>
      </c>
      <c s="34" t="s">
        <v>135</v>
      </c>
      <c s="34" t="s">
        <v>1564</v>
      </c>
      <c s="35" t="s">
        <v>5</v>
      </c>
      <c s="6" t="s">
        <v>1565</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1512</v>
      </c>
    </row>
    <row r="101" spans="1:5" ht="89.25">
      <c r="A101" t="s">
        <v>57</v>
      </c>
      <c r="E101" s="39" t="s">
        <v>1566</v>
      </c>
    </row>
    <row r="102" spans="1:16" ht="12.75">
      <c r="A102" t="s">
        <v>48</v>
      </c>
      <c s="34" t="s">
        <v>139</v>
      </c>
      <c s="34" t="s">
        <v>1567</v>
      </c>
      <c s="35" t="s">
        <v>5</v>
      </c>
      <c s="6" t="s">
        <v>1568</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1512</v>
      </c>
    </row>
    <row r="105" spans="1:5" ht="102">
      <c r="A105" t="s">
        <v>57</v>
      </c>
      <c r="E105" s="39" t="s">
        <v>1569</v>
      </c>
    </row>
    <row r="106" spans="1:16" ht="25.5">
      <c r="A106" t="s">
        <v>48</v>
      </c>
      <c s="34" t="s">
        <v>143</v>
      </c>
      <c s="34" t="s">
        <v>1570</v>
      </c>
      <c s="35" t="s">
        <v>5</v>
      </c>
      <c s="6" t="s">
        <v>1571</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1512</v>
      </c>
    </row>
    <row r="109" spans="1:5" ht="204">
      <c r="A109" t="s">
        <v>57</v>
      </c>
      <c r="E109" s="39" t="s">
        <v>1572</v>
      </c>
    </row>
    <row r="110" spans="1:16" ht="25.5">
      <c r="A110" t="s">
        <v>48</v>
      </c>
      <c s="34" t="s">
        <v>147</v>
      </c>
      <c s="34" t="s">
        <v>1573</v>
      </c>
      <c s="35" t="s">
        <v>5</v>
      </c>
      <c s="6" t="s">
        <v>1571</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1512</v>
      </c>
    </row>
    <row r="113" spans="1:5" ht="140.25">
      <c r="A113" t="s">
        <v>57</v>
      </c>
      <c r="E113" s="39" t="s">
        <v>1574</v>
      </c>
    </row>
    <row r="114" spans="1:16" ht="12.75">
      <c r="A114" t="s">
        <v>48</v>
      </c>
      <c s="34" t="s">
        <v>151</v>
      </c>
      <c s="34" t="s">
        <v>1575</v>
      </c>
      <c s="35" t="s">
        <v>5</v>
      </c>
      <c s="6" t="s">
        <v>1576</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1512</v>
      </c>
    </row>
    <row r="117" spans="1:5" ht="216.75">
      <c r="A117" t="s">
        <v>57</v>
      </c>
      <c r="E117" s="39" t="s">
        <v>1577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1580</v>
      </c>
      <c r="E8" s="30" t="s">
        <v>1579</v>
      </c>
      <c r="J8" s="29">
        <f>0+J9+J14+J19+J28</f>
      </c>
      <c s="29">
        <f>0+K9+K14+K19+K28</f>
      </c>
      <c s="29">
        <f>0+L9+L14+L19+L28</f>
      </c>
      <c s="29">
        <f>0+M9+M14+M19+M28</f>
      </c>
    </row>
    <row r="9" spans="1:13" ht="12.75">
      <c r="A9" t="s">
        <v>45</v>
      </c>
      <c r="C9" s="31" t="s">
        <v>685</v>
      </c>
      <c r="E9" s="33" t="s">
        <v>1510</v>
      </c>
      <c r="J9" s="32">
        <f>0</f>
      </c>
      <c s="32">
        <f>0</f>
      </c>
      <c s="32">
        <f>0+L10</f>
      </c>
      <c s="32">
        <f>0+M10</f>
      </c>
    </row>
    <row r="10" spans="1:16" ht="12.75">
      <c r="A10" t="s">
        <v>48</v>
      </c>
      <c s="34" t="s">
        <v>49</v>
      </c>
      <c s="34" t="s">
        <v>1077</v>
      </c>
      <c s="35" t="s">
        <v>5</v>
      </c>
      <c s="6" t="s">
        <v>1524</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1512</v>
      </c>
    </row>
    <row r="13" spans="1:5" ht="51">
      <c r="A13" t="s">
        <v>57</v>
      </c>
      <c r="E13" s="39" t="s">
        <v>1523</v>
      </c>
    </row>
    <row r="14" spans="1:13" ht="12.75">
      <c r="A14" t="s">
        <v>45</v>
      </c>
      <c r="C14" s="31" t="s">
        <v>795</v>
      </c>
      <c r="E14" s="33" t="s">
        <v>1086</v>
      </c>
      <c r="J14" s="32">
        <f>0</f>
      </c>
      <c s="32">
        <f>0</f>
      </c>
      <c s="32">
        <f>0+L15</f>
      </c>
      <c s="32">
        <f>0+M15</f>
      </c>
    </row>
    <row r="15" spans="1:16" ht="12.75">
      <c r="A15" t="s">
        <v>48</v>
      </c>
      <c s="34" t="s">
        <v>26</v>
      </c>
      <c s="34" t="s">
        <v>260</v>
      </c>
      <c s="35" t="s">
        <v>5</v>
      </c>
      <c s="6" t="s">
        <v>1543</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1512</v>
      </c>
    </row>
    <row r="18" spans="1:5" ht="89.25">
      <c r="A18" t="s">
        <v>57</v>
      </c>
      <c r="E18" s="39" t="s">
        <v>1544</v>
      </c>
    </row>
    <row r="19" spans="1:13" ht="12.75">
      <c r="A19" t="s">
        <v>45</v>
      </c>
      <c r="C19" s="31" t="s">
        <v>806</v>
      </c>
      <c r="E19" s="33" t="s">
        <v>1581</v>
      </c>
      <c r="J19" s="32">
        <f>0</f>
      </c>
      <c s="32">
        <f>0</f>
      </c>
      <c s="32">
        <f>0+L20+L24</f>
      </c>
      <c s="32">
        <f>0+M20+M24</f>
      </c>
    </row>
    <row r="20" spans="1:16" ht="12.75">
      <c r="A20" t="s">
        <v>48</v>
      </c>
      <c s="34" t="s">
        <v>25</v>
      </c>
      <c s="34" t="s">
        <v>1114</v>
      </c>
      <c s="35" t="s">
        <v>5</v>
      </c>
      <c s="6" t="s">
        <v>1582</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1512</v>
      </c>
    </row>
    <row r="23" spans="1:5" ht="114.75">
      <c r="A23" t="s">
        <v>57</v>
      </c>
      <c r="E23" s="39" t="s">
        <v>1583</v>
      </c>
    </row>
    <row r="24" spans="1:16" ht="12.75">
      <c r="A24" t="s">
        <v>48</v>
      </c>
      <c s="34" t="s">
        <v>67</v>
      </c>
      <c s="34" t="s">
        <v>1117</v>
      </c>
      <c s="35" t="s">
        <v>5</v>
      </c>
      <c s="6" t="s">
        <v>1584</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1512</v>
      </c>
    </row>
    <row r="27" spans="1:5" ht="140.25">
      <c r="A27" t="s">
        <v>57</v>
      </c>
      <c r="E27" s="39" t="s">
        <v>1585</v>
      </c>
    </row>
    <row r="28" spans="1:13" ht="12.75">
      <c r="A28" t="s">
        <v>45</v>
      </c>
      <c r="C28" s="31" t="s">
        <v>773</v>
      </c>
      <c r="E28" s="33" t="s">
        <v>1554</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1586</v>
      </c>
      <c s="35" t="s">
        <v>5</v>
      </c>
      <c s="6" t="s">
        <v>1587</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1512</v>
      </c>
    </row>
    <row r="32" spans="1:5" ht="204">
      <c r="A32" t="s">
        <v>57</v>
      </c>
      <c r="E32" s="39" t="s">
        <v>1588</v>
      </c>
    </row>
    <row r="33" spans="1:16" ht="12.75">
      <c r="A33" t="s">
        <v>48</v>
      </c>
      <c s="34" t="s">
        <v>75</v>
      </c>
      <c s="34" t="s">
        <v>1589</v>
      </c>
      <c s="35" t="s">
        <v>5</v>
      </c>
      <c s="6" t="s">
        <v>1590</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1512</v>
      </c>
    </row>
    <row r="36" spans="1:5" ht="127.5">
      <c r="A36" t="s">
        <v>57</v>
      </c>
      <c r="E36" s="39" t="s">
        <v>1591</v>
      </c>
    </row>
    <row r="37" spans="1:16" ht="12.75">
      <c r="A37" t="s">
        <v>48</v>
      </c>
      <c s="34" t="s">
        <v>46</v>
      </c>
      <c s="34" t="s">
        <v>1592</v>
      </c>
      <c s="35" t="s">
        <v>5</v>
      </c>
      <c s="6" t="s">
        <v>1593</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1512</v>
      </c>
    </row>
    <row r="40" spans="1:5" ht="102">
      <c r="A40" t="s">
        <v>57</v>
      </c>
      <c r="E40" s="39" t="s">
        <v>1594</v>
      </c>
    </row>
    <row r="41" spans="1:16" ht="12.75">
      <c r="A41" t="s">
        <v>48</v>
      </c>
      <c s="34" t="s">
        <v>82</v>
      </c>
      <c s="34" t="s">
        <v>1595</v>
      </c>
      <c s="35" t="s">
        <v>5</v>
      </c>
      <c s="6" t="s">
        <v>1596</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1512</v>
      </c>
    </row>
    <row r="44" spans="1:5" ht="178.5">
      <c r="A44" t="s">
        <v>57</v>
      </c>
      <c r="E44" s="39" t="s">
        <v>1597</v>
      </c>
    </row>
    <row r="45" spans="1:16" ht="12.75">
      <c r="A45" t="s">
        <v>48</v>
      </c>
      <c s="34" t="s">
        <v>86</v>
      </c>
      <c s="34" t="s">
        <v>1598</v>
      </c>
      <c s="35" t="s">
        <v>5</v>
      </c>
      <c s="6" t="s">
        <v>1599</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1512</v>
      </c>
    </row>
    <row r="48" spans="1:5" ht="165.75">
      <c r="A48" t="s">
        <v>57</v>
      </c>
      <c r="E48" s="39" t="s">
        <v>1600</v>
      </c>
    </row>
    <row r="49" spans="1:16" ht="12.75">
      <c r="A49" t="s">
        <v>48</v>
      </c>
      <c s="34" t="s">
        <v>90</v>
      </c>
      <c s="34" t="s">
        <v>1561</v>
      </c>
      <c s="35" t="s">
        <v>5</v>
      </c>
      <c s="6" t="s">
        <v>1562</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1512</v>
      </c>
    </row>
    <row r="52" spans="1:5" ht="153">
      <c r="A52" t="s">
        <v>57</v>
      </c>
      <c r="E52" s="39" t="s">
        <v>1563</v>
      </c>
    </row>
    <row r="53" spans="1:16" ht="12.75">
      <c r="A53" t="s">
        <v>48</v>
      </c>
      <c s="34" t="s">
        <v>94</v>
      </c>
      <c s="34" t="s">
        <v>1601</v>
      </c>
      <c s="35" t="s">
        <v>5</v>
      </c>
      <c s="6" t="s">
        <v>1602</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1512</v>
      </c>
    </row>
    <row r="56" spans="1:5" ht="89.25">
      <c r="A56" t="s">
        <v>57</v>
      </c>
      <c r="E56" s="39" t="s">
        <v>1603</v>
      </c>
    </row>
    <row r="57" spans="1:16" ht="12.75">
      <c r="A57" t="s">
        <v>48</v>
      </c>
      <c s="34" t="s">
        <v>98</v>
      </c>
      <c s="34" t="s">
        <v>1604</v>
      </c>
      <c s="35" t="s">
        <v>5</v>
      </c>
      <c s="6" t="s">
        <v>1605</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1512</v>
      </c>
    </row>
    <row r="60" spans="1:5" ht="89.25">
      <c r="A60" t="s">
        <v>57</v>
      </c>
      <c r="E60" s="39" t="s">
        <v>1606</v>
      </c>
    </row>
    <row r="61" spans="1:16" ht="12.75">
      <c r="A61" t="s">
        <v>48</v>
      </c>
      <c s="34" t="s">
        <v>103</v>
      </c>
      <c s="34" t="s">
        <v>1607</v>
      </c>
      <c s="35" t="s">
        <v>5</v>
      </c>
      <c s="6" t="s">
        <v>1608</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1512</v>
      </c>
    </row>
    <row r="64" spans="1:5" ht="178.5">
      <c r="A64" t="s">
        <v>57</v>
      </c>
      <c r="E64" s="39" t="s">
        <v>1609</v>
      </c>
    </row>
    <row r="65" spans="1:16" ht="12.75">
      <c r="A65" t="s">
        <v>48</v>
      </c>
      <c s="34" t="s">
        <v>106</v>
      </c>
      <c s="34" t="s">
        <v>1610</v>
      </c>
      <c s="35" t="s">
        <v>5</v>
      </c>
      <c s="6" t="s">
        <v>1611</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1512</v>
      </c>
    </row>
    <row r="68" spans="1:5" ht="178.5">
      <c r="A68" t="s">
        <v>57</v>
      </c>
      <c r="E68" s="39" t="s">
        <v>1612</v>
      </c>
    </row>
    <row r="69" spans="1:16" ht="12.75">
      <c r="A69" t="s">
        <v>48</v>
      </c>
      <c s="34" t="s">
        <v>109</v>
      </c>
      <c s="34" t="s">
        <v>1613</v>
      </c>
      <c s="35" t="s">
        <v>5</v>
      </c>
      <c s="6" t="s">
        <v>1614</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1512</v>
      </c>
    </row>
    <row r="72" spans="1:5" ht="153">
      <c r="A72" t="s">
        <v>57</v>
      </c>
      <c r="E72" s="39" t="s">
        <v>1615</v>
      </c>
    </row>
    <row r="73" spans="1:16" ht="12.75">
      <c r="A73" t="s">
        <v>48</v>
      </c>
      <c s="34" t="s">
        <v>112</v>
      </c>
      <c s="34" t="s">
        <v>1616</v>
      </c>
      <c s="35" t="s">
        <v>5</v>
      </c>
      <c s="6" t="s">
        <v>1617</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1512</v>
      </c>
    </row>
    <row r="76" spans="1:5" ht="178.5">
      <c r="A76" t="s">
        <v>57</v>
      </c>
      <c r="E76" s="39" t="s">
        <v>1618</v>
      </c>
    </row>
    <row r="77" spans="1:16" ht="12.75">
      <c r="A77" t="s">
        <v>48</v>
      </c>
      <c s="34" t="s">
        <v>115</v>
      </c>
      <c s="34" t="s">
        <v>1619</v>
      </c>
      <c s="35" t="s">
        <v>5</v>
      </c>
      <c s="6" t="s">
        <v>1620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1512</v>
      </c>
    </row>
    <row r="80" spans="1:5" ht="178.5">
      <c r="A80" t="s">
        <v>57</v>
      </c>
      <c r="E80" s="39" t="s">
        <v>1621</v>
      </c>
    </row>
    <row r="81" spans="1:16" ht="12.75">
      <c r="A81" t="s">
        <v>48</v>
      </c>
      <c s="34" t="s">
        <v>119</v>
      </c>
      <c s="34" t="s">
        <v>1622</v>
      </c>
      <c s="35" t="s">
        <v>5</v>
      </c>
      <c s="6" t="s">
        <v>1623</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1512</v>
      </c>
    </row>
    <row r="84" spans="1:5" ht="178.5">
      <c r="A84" t="s">
        <v>57</v>
      </c>
      <c r="E84" s="39" t="s">
        <v>1624</v>
      </c>
    </row>
    <row r="85" spans="1:16" ht="12.75">
      <c r="A85" t="s">
        <v>48</v>
      </c>
      <c s="34" t="s">
        <v>123</v>
      </c>
      <c s="34" t="s">
        <v>1625</v>
      </c>
      <c s="35" t="s">
        <v>5</v>
      </c>
      <c s="6" t="s">
        <v>1626</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1512</v>
      </c>
    </row>
    <row r="88" spans="1:5" ht="140.25">
      <c r="A88" t="s">
        <v>57</v>
      </c>
      <c r="E88" s="39" t="s">
        <v>1627</v>
      </c>
    </row>
    <row r="89" spans="1:16" ht="12.75">
      <c r="A89" t="s">
        <v>48</v>
      </c>
      <c s="34" t="s">
        <v>126</v>
      </c>
      <c s="34" t="s">
        <v>1628</v>
      </c>
      <c s="35" t="s">
        <v>5</v>
      </c>
      <c s="6" t="s">
        <v>1629</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1512</v>
      </c>
    </row>
    <row r="92" spans="1:5" ht="153">
      <c r="A92" t="s">
        <v>57</v>
      </c>
      <c r="E92" s="39" t="s">
        <v>1630</v>
      </c>
    </row>
    <row r="93" spans="1:16" ht="12.75">
      <c r="A93" t="s">
        <v>48</v>
      </c>
      <c s="34" t="s">
        <v>131</v>
      </c>
      <c s="34" t="s">
        <v>1631</v>
      </c>
      <c s="35" t="s">
        <v>5</v>
      </c>
      <c s="6" t="s">
        <v>1632</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1512</v>
      </c>
    </row>
    <row r="96" spans="1:5" ht="165.75">
      <c r="A96" t="s">
        <v>57</v>
      </c>
      <c r="E96" s="39" t="s">
        <v>1633</v>
      </c>
    </row>
    <row r="97" spans="1:16" ht="12.75">
      <c r="A97" t="s">
        <v>48</v>
      </c>
      <c s="34" t="s">
        <v>135</v>
      </c>
      <c s="34" t="s">
        <v>1634</v>
      </c>
      <c s="35" t="s">
        <v>5</v>
      </c>
      <c s="6" t="s">
        <v>1635</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1512</v>
      </c>
    </row>
    <row r="100" spans="1:5" ht="178.5">
      <c r="A100" t="s">
        <v>57</v>
      </c>
      <c r="E100" s="39" t="s">
        <v>1636</v>
      </c>
    </row>
    <row r="101" spans="1:16" ht="12.75">
      <c r="A101" t="s">
        <v>48</v>
      </c>
      <c s="34" t="s">
        <v>139</v>
      </c>
      <c s="34" t="s">
        <v>1637</v>
      </c>
      <c s="35" t="s">
        <v>5</v>
      </c>
      <c s="6" t="s">
        <v>1638</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1512</v>
      </c>
    </row>
    <row r="104" spans="1:5" ht="178.5">
      <c r="A104" t="s">
        <v>57</v>
      </c>
      <c r="E104" s="39" t="s">
        <v>1639</v>
      </c>
    </row>
    <row r="105" spans="1:16" ht="12.75">
      <c r="A105" t="s">
        <v>48</v>
      </c>
      <c s="34" t="s">
        <v>143</v>
      </c>
      <c s="34" t="s">
        <v>1640</v>
      </c>
      <c s="35" t="s">
        <v>5</v>
      </c>
      <c s="6" t="s">
        <v>1641</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1512</v>
      </c>
    </row>
    <row r="108" spans="1:5" ht="153">
      <c r="A108" t="s">
        <v>57</v>
      </c>
      <c r="E108" s="39" t="s">
        <v>1642</v>
      </c>
    </row>
    <row r="109" spans="1:16" ht="12.75">
      <c r="A109" t="s">
        <v>48</v>
      </c>
      <c s="34" t="s">
        <v>147</v>
      </c>
      <c s="34" t="s">
        <v>1643</v>
      </c>
      <c s="35" t="s">
        <v>5</v>
      </c>
      <c s="6" t="s">
        <v>1644</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1512</v>
      </c>
    </row>
    <row r="112" spans="1:5" ht="229.5">
      <c r="A112" t="s">
        <v>57</v>
      </c>
      <c r="E112" s="39" t="s">
        <v>1645</v>
      </c>
    </row>
    <row r="113" spans="1:16" ht="12.75">
      <c r="A113" t="s">
        <v>48</v>
      </c>
      <c s="34" t="s">
        <v>151</v>
      </c>
      <c s="34" t="s">
        <v>1646</v>
      </c>
      <c s="35" t="s">
        <v>5</v>
      </c>
      <c s="6" t="s">
        <v>1647</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1512</v>
      </c>
    </row>
    <row r="116" spans="1:5" ht="114.75">
      <c r="A116" t="s">
        <v>57</v>
      </c>
      <c r="E116" s="39" t="s">
        <v>1648</v>
      </c>
    </row>
    <row r="117" spans="1:16" ht="12.75">
      <c r="A117" t="s">
        <v>48</v>
      </c>
      <c s="34" t="s">
        <v>155</v>
      </c>
      <c s="34" t="s">
        <v>1649</v>
      </c>
      <c s="35" t="s">
        <v>5</v>
      </c>
      <c s="6" t="s">
        <v>1650</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1512</v>
      </c>
    </row>
    <row r="120" spans="1:5" ht="114.75">
      <c r="A120" t="s">
        <v>57</v>
      </c>
      <c r="E120" s="39" t="s">
        <v>1651</v>
      </c>
    </row>
    <row r="121" spans="1:16" ht="12.75">
      <c r="A121" t="s">
        <v>48</v>
      </c>
      <c s="34" t="s">
        <v>159</v>
      </c>
      <c s="34" t="s">
        <v>1652</v>
      </c>
      <c s="35" t="s">
        <v>5</v>
      </c>
      <c s="6" t="s">
        <v>1653</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1512</v>
      </c>
    </row>
    <row r="124" spans="1:5" ht="127.5">
      <c r="A124" t="s">
        <v>57</v>
      </c>
      <c r="E124" s="39" t="s">
        <v>1654</v>
      </c>
    </row>
    <row r="125" spans="1:16" ht="12.75">
      <c r="A125" t="s">
        <v>48</v>
      </c>
      <c s="34" t="s">
        <v>162</v>
      </c>
      <c s="34" t="s">
        <v>1567</v>
      </c>
      <c s="35" t="s">
        <v>5</v>
      </c>
      <c s="6" t="s">
        <v>1568</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1512</v>
      </c>
    </row>
    <row r="128" spans="1:5" ht="102">
      <c r="A128" t="s">
        <v>57</v>
      </c>
      <c r="E128" s="39" t="s">
        <v>1569</v>
      </c>
    </row>
    <row r="129" spans="1:16" ht="12.75">
      <c r="A129" t="s">
        <v>48</v>
      </c>
      <c s="34" t="s">
        <v>166</v>
      </c>
      <c s="34" t="s">
        <v>1655</v>
      </c>
      <c s="35" t="s">
        <v>5</v>
      </c>
      <c s="6" t="s">
        <v>1656</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1512</v>
      </c>
    </row>
    <row r="132" spans="1:5" ht="153">
      <c r="A132" t="s">
        <v>57</v>
      </c>
      <c r="E132" s="39" t="s">
        <v>1657</v>
      </c>
    </row>
    <row r="133" spans="1:16" ht="12.75">
      <c r="A133" t="s">
        <v>48</v>
      </c>
      <c s="34" t="s">
        <v>170</v>
      </c>
      <c s="34" t="s">
        <v>1658</v>
      </c>
      <c s="35" t="s">
        <v>5</v>
      </c>
      <c s="6" t="s">
        <v>1659</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1512</v>
      </c>
    </row>
    <row r="136" spans="1:5" ht="153">
      <c r="A136" t="s">
        <v>57</v>
      </c>
      <c r="E136"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COUNTIFS(L8:L684,"=0",A8:A684,"P")+COUNTIFS(L8:L684,"",A8:A684,"P")+SUM(Q8:Q684)</f>
      </c>
    </row>
    <row r="8" spans="1:13" ht="12.75">
      <c r="A8" t="s">
        <v>43</v>
      </c>
      <c r="C8" s="28" t="s">
        <v>1663</v>
      </c>
      <c r="E8" s="30" t="s">
        <v>1662</v>
      </c>
      <c r="J8" s="29">
        <f>0+J9+J30+J51+J88+J125+J170+J315+J504+J549+J586+J651</f>
      </c>
      <c s="29">
        <f>0+K9+K30+K51+K88+K125+K170+K315+K504+K549+K586+K651</f>
      </c>
      <c s="29">
        <f>0+L9+L30+L51+L88+L125+L170+L315+L504+L549+L586+L651</f>
      </c>
      <c s="29">
        <f>0+M9+M30+M51+M88+M125+M170+M315+M504+M549+M586+M651</f>
      </c>
    </row>
    <row r="9" spans="1:13" ht="12.75">
      <c r="A9" t="s">
        <v>45</v>
      </c>
      <c r="C9" s="31" t="s">
        <v>1664</v>
      </c>
      <c r="E9" s="33" t="s">
        <v>1665</v>
      </c>
      <c r="J9" s="32">
        <f>0</f>
      </c>
      <c s="32">
        <f>0</f>
      </c>
      <c s="32">
        <f>0+L10+L14+L18+L22+L26</f>
      </c>
      <c s="32">
        <f>0+M10+M14+M18+M22+M26</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38.25">
      <c r="A14" t="s">
        <v>48</v>
      </c>
      <c s="34" t="s">
        <v>26</v>
      </c>
      <c s="34" t="s">
        <v>1669</v>
      </c>
      <c s="35" t="s">
        <v>5</v>
      </c>
      <c s="6" t="s">
        <v>1670</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1671</v>
      </c>
    </row>
    <row r="18" spans="1:16" ht="38.25">
      <c r="A18" t="s">
        <v>48</v>
      </c>
      <c s="34" t="s">
        <v>25</v>
      </c>
      <c s="34" t="s">
        <v>1672</v>
      </c>
      <c s="35" t="s">
        <v>5</v>
      </c>
      <c s="6" t="s">
        <v>1673</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1671</v>
      </c>
    </row>
    <row r="22" spans="1:16" ht="38.25">
      <c r="A22" t="s">
        <v>48</v>
      </c>
      <c s="34" t="s">
        <v>67</v>
      </c>
      <c s="34" t="s">
        <v>1674</v>
      </c>
      <c s="35" t="s">
        <v>5</v>
      </c>
      <c s="6" t="s">
        <v>1675</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12.75">
      <c r="A26" t="s">
        <v>48</v>
      </c>
      <c s="34" t="s">
        <v>71</v>
      </c>
      <c s="34" t="s">
        <v>1676</v>
      </c>
      <c s="35" t="s">
        <v>5</v>
      </c>
      <c s="6" t="s">
        <v>1677</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1678</v>
      </c>
    </row>
    <row r="30" spans="1:13" ht="12.75">
      <c r="A30" t="s">
        <v>45</v>
      </c>
      <c r="C30" s="31" t="s">
        <v>49</v>
      </c>
      <c r="E30" s="33" t="s">
        <v>1199</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1679</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1680</v>
      </c>
    </row>
    <row r="38" spans="1:5" ht="318.75">
      <c r="A38" t="s">
        <v>57</v>
      </c>
      <c r="E38" s="39" t="s">
        <v>1679</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1681</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1682</v>
      </c>
    </row>
    <row r="46" spans="1:5" ht="229.5">
      <c r="A46" t="s">
        <v>57</v>
      </c>
      <c r="E46" s="39" t="s">
        <v>1206</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1683</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1684</v>
      </c>
      <c s="35" t="s">
        <v>5</v>
      </c>
      <c s="6" t="s">
        <v>1685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1686</v>
      </c>
    </row>
    <row r="56" spans="1:16" ht="12.75">
      <c r="A56" t="s">
        <v>48</v>
      </c>
      <c s="34" t="s">
        <v>98</v>
      </c>
      <c s="34" t="s">
        <v>1687</v>
      </c>
      <c s="35" t="s">
        <v>5</v>
      </c>
      <c s="6" t="s">
        <v>1688</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1689</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1690</v>
      </c>
    </row>
    <row r="64" spans="1:16" ht="12.75">
      <c r="A64" t="s">
        <v>48</v>
      </c>
      <c s="34" t="s">
        <v>106</v>
      </c>
      <c s="34" t="s">
        <v>1691</v>
      </c>
      <c s="35" t="s">
        <v>5</v>
      </c>
      <c s="6" t="s">
        <v>1692</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1693</v>
      </c>
    </row>
    <row r="67" spans="1:5" ht="114.75">
      <c r="A67" t="s">
        <v>57</v>
      </c>
      <c r="E67" s="39" t="s">
        <v>1690</v>
      </c>
    </row>
    <row r="68" spans="1:16" ht="12.75">
      <c r="A68" t="s">
        <v>48</v>
      </c>
      <c s="34" t="s">
        <v>109</v>
      </c>
      <c s="34" t="s">
        <v>1694</v>
      </c>
      <c s="35" t="s">
        <v>5</v>
      </c>
      <c s="6" t="s">
        <v>1695</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1696</v>
      </c>
    </row>
    <row r="71" spans="1:5" ht="76.5">
      <c r="A71" t="s">
        <v>57</v>
      </c>
      <c r="E71" s="39" t="s">
        <v>1697</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1698</v>
      </c>
    </row>
    <row r="75" spans="1:5" ht="140.25">
      <c r="A75" t="s">
        <v>57</v>
      </c>
      <c r="E75" s="39" t="s">
        <v>1699</v>
      </c>
    </row>
    <row r="76" spans="1:16" ht="25.5">
      <c r="A76" t="s">
        <v>48</v>
      </c>
      <c s="34" t="s">
        <v>115</v>
      </c>
      <c s="34" t="s">
        <v>1700</v>
      </c>
      <c s="35" t="s">
        <v>5</v>
      </c>
      <c s="6" t="s">
        <v>1701</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1702</v>
      </c>
    </row>
    <row r="79" spans="1:5" ht="140.25">
      <c r="A79" t="s">
        <v>57</v>
      </c>
      <c r="E79" s="39" t="s">
        <v>1703</v>
      </c>
    </row>
    <row r="80" spans="1:16" ht="12.75">
      <c r="A80" t="s">
        <v>48</v>
      </c>
      <c s="34" t="s">
        <v>119</v>
      </c>
      <c s="34" t="s">
        <v>1704</v>
      </c>
      <c s="35" t="s">
        <v>5</v>
      </c>
      <c s="6" t="s">
        <v>1705</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1686</v>
      </c>
    </row>
    <row r="84" spans="1:16" ht="25.5">
      <c r="A84" t="s">
        <v>48</v>
      </c>
      <c s="34" t="s">
        <v>123</v>
      </c>
      <c s="34" t="s">
        <v>1706</v>
      </c>
      <c s="35" t="s">
        <v>5</v>
      </c>
      <c s="6" t="s">
        <v>1707</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1708</v>
      </c>
    </row>
    <row r="88" spans="1:13" ht="12.75">
      <c r="A88" t="s">
        <v>45</v>
      </c>
      <c r="C88" s="31" t="s">
        <v>370</v>
      </c>
      <c r="E88" s="33" t="s">
        <v>1709</v>
      </c>
      <c r="J88" s="32">
        <f>0</f>
      </c>
      <c s="32">
        <f>0</f>
      </c>
      <c s="32">
        <f>0+L89+L93+L97+L101+L105+L109+L113+L117+L121</f>
      </c>
      <c s="32">
        <f>0+M89+M93+M97+M101+M105+M109+M113+M117+M121</f>
      </c>
    </row>
    <row r="89" spans="1:16" ht="12.75">
      <c r="A89" t="s">
        <v>48</v>
      </c>
      <c s="34" t="s">
        <v>126</v>
      </c>
      <c s="34" t="s">
        <v>1710</v>
      </c>
      <c s="35" t="s">
        <v>5</v>
      </c>
      <c s="6" t="s">
        <v>1711</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1712</v>
      </c>
    </row>
    <row r="93" spans="1:16" ht="12.75">
      <c r="A93" t="s">
        <v>48</v>
      </c>
      <c s="34" t="s">
        <v>131</v>
      </c>
      <c s="34" t="s">
        <v>1713</v>
      </c>
      <c s="35" t="s">
        <v>5</v>
      </c>
      <c s="6" t="s">
        <v>1714</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1715</v>
      </c>
    </row>
    <row r="97" spans="1:16" ht="12.75">
      <c r="A97" t="s">
        <v>48</v>
      </c>
      <c s="34" t="s">
        <v>135</v>
      </c>
      <c s="34" t="s">
        <v>1716</v>
      </c>
      <c s="35" t="s">
        <v>5</v>
      </c>
      <c s="6" t="s">
        <v>1717</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1718</v>
      </c>
    </row>
    <row r="101" spans="1:16" ht="12.75">
      <c r="A101" t="s">
        <v>48</v>
      </c>
      <c s="34" t="s">
        <v>139</v>
      </c>
      <c s="34" t="s">
        <v>689</v>
      </c>
      <c s="35" t="s">
        <v>5</v>
      </c>
      <c s="6" t="s">
        <v>690</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1718</v>
      </c>
    </row>
    <row r="105" spans="1:16" ht="12.75">
      <c r="A105" t="s">
        <v>48</v>
      </c>
      <c s="34" t="s">
        <v>143</v>
      </c>
      <c s="34" t="s">
        <v>1516</v>
      </c>
      <c s="35" t="s">
        <v>5</v>
      </c>
      <c s="6" t="s">
        <v>1719</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1718</v>
      </c>
    </row>
    <row r="109" spans="1:16" ht="25.5">
      <c r="A109" t="s">
        <v>48</v>
      </c>
      <c s="34" t="s">
        <v>147</v>
      </c>
      <c s="34" t="s">
        <v>698</v>
      </c>
      <c s="35" t="s">
        <v>5</v>
      </c>
      <c s="6" t="s">
        <v>699</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1720</v>
      </c>
    </row>
    <row r="113" spans="1:16" ht="25.5">
      <c r="A113" t="s">
        <v>48</v>
      </c>
      <c s="34" t="s">
        <v>151</v>
      </c>
      <c s="34" t="s">
        <v>698</v>
      </c>
      <c s="35" t="s">
        <v>49</v>
      </c>
      <c s="6" t="s">
        <v>699</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1720</v>
      </c>
    </row>
    <row r="117" spans="1:16" ht="12.75">
      <c r="A117" t="s">
        <v>48</v>
      </c>
      <c s="34" t="s">
        <v>155</v>
      </c>
      <c s="34" t="s">
        <v>700</v>
      </c>
      <c s="35" t="s">
        <v>5</v>
      </c>
      <c s="6" t="s">
        <v>701</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1721</v>
      </c>
    </row>
    <row r="121" spans="1:16" ht="12.75">
      <c r="A121" t="s">
        <v>48</v>
      </c>
      <c s="34" t="s">
        <v>159</v>
      </c>
      <c s="34" t="s">
        <v>703</v>
      </c>
      <c s="35" t="s">
        <v>5</v>
      </c>
      <c s="6" t="s">
        <v>704</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1722</v>
      </c>
    </row>
    <row r="125" spans="1:13" ht="12.75">
      <c r="A125" t="s">
        <v>45</v>
      </c>
      <c r="C125" s="31" t="s">
        <v>1723</v>
      </c>
      <c r="E125" s="33" t="s">
        <v>1724</v>
      </c>
      <c r="J125" s="32">
        <f>0</f>
      </c>
      <c s="32">
        <f>0</f>
      </c>
      <c s="32">
        <f>0+L126+L130+L134+L138+L142+L146+L150+L154+L158+L162+L166</f>
      </c>
      <c s="32">
        <f>0+M126+M130+M134+M138+M142+M146+M150+M154+M158+M162+M166</f>
      </c>
    </row>
    <row r="126" spans="1:16" ht="12.75">
      <c r="A126" t="s">
        <v>48</v>
      </c>
      <c s="34" t="s">
        <v>162</v>
      </c>
      <c s="34" t="s">
        <v>1725</v>
      </c>
      <c s="35" t="s">
        <v>5</v>
      </c>
      <c s="6" t="s">
        <v>1726</v>
      </c>
      <c s="36" t="s">
        <v>588</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1727</v>
      </c>
    </row>
    <row r="129" spans="1:5" ht="204">
      <c r="A129" t="s">
        <v>57</v>
      </c>
      <c r="E129" s="39" t="s">
        <v>1728</v>
      </c>
    </row>
    <row r="130" spans="1:16" ht="12.75">
      <c r="A130" t="s">
        <v>48</v>
      </c>
      <c s="34" t="s">
        <v>166</v>
      </c>
      <c s="34" t="s">
        <v>1729</v>
      </c>
      <c s="35" t="s">
        <v>5</v>
      </c>
      <c s="6" t="s">
        <v>1730</v>
      </c>
      <c s="36" t="s">
        <v>588</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1731</v>
      </c>
    </row>
    <row r="134" spans="1:16" ht="12.75">
      <c r="A134" t="s">
        <v>48</v>
      </c>
      <c s="34" t="s">
        <v>170</v>
      </c>
      <c s="34" t="s">
        <v>1732</v>
      </c>
      <c s="35" t="s">
        <v>5</v>
      </c>
      <c s="6" t="s">
        <v>1733</v>
      </c>
      <c s="36" t="s">
        <v>588</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1734</v>
      </c>
    </row>
    <row r="137" spans="1:5" ht="204">
      <c r="A137" t="s">
        <v>57</v>
      </c>
      <c r="E137" s="39" t="s">
        <v>1735</v>
      </c>
    </row>
    <row r="138" spans="1:16" ht="12.75">
      <c r="A138" t="s">
        <v>48</v>
      </c>
      <c s="34" t="s">
        <v>174</v>
      </c>
      <c s="34" t="s">
        <v>1736</v>
      </c>
      <c s="35" t="s">
        <v>5</v>
      </c>
      <c s="6" t="s">
        <v>1737</v>
      </c>
      <c s="36" t="s">
        <v>588</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1731</v>
      </c>
    </row>
    <row r="142" spans="1:16" ht="12.75">
      <c r="A142" t="s">
        <v>48</v>
      </c>
      <c s="34" t="s">
        <v>177</v>
      </c>
      <c s="34" t="s">
        <v>1738</v>
      </c>
      <c s="35" t="s">
        <v>5</v>
      </c>
      <c s="6" t="s">
        <v>1739</v>
      </c>
      <c s="36" t="s">
        <v>588</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1740</v>
      </c>
    </row>
    <row r="145" spans="1:5" ht="204">
      <c r="A145" t="s">
        <v>57</v>
      </c>
      <c r="E145" s="39" t="s">
        <v>1741</v>
      </c>
    </row>
    <row r="146" spans="1:16" ht="12.75">
      <c r="A146" t="s">
        <v>48</v>
      </c>
      <c s="34" t="s">
        <v>180</v>
      </c>
      <c s="34" t="s">
        <v>1742</v>
      </c>
      <c s="35" t="s">
        <v>5</v>
      </c>
      <c s="6" t="s">
        <v>1743</v>
      </c>
      <c s="36" t="s">
        <v>588</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1744</v>
      </c>
    </row>
    <row r="150" spans="1:16" ht="12.75">
      <c r="A150" t="s">
        <v>48</v>
      </c>
      <c s="34" t="s">
        <v>183</v>
      </c>
      <c s="34" t="s">
        <v>1745</v>
      </c>
      <c s="35" t="s">
        <v>5</v>
      </c>
      <c s="6" t="s">
        <v>1746</v>
      </c>
      <c s="36" t="s">
        <v>588</v>
      </c>
      <c s="37">
        <v>157.216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1747</v>
      </c>
    </row>
    <row r="153" spans="1:5" ht="216.75">
      <c r="A153" t="s">
        <v>57</v>
      </c>
      <c r="E153" s="39" t="s">
        <v>1748</v>
      </c>
    </row>
    <row r="154" spans="1:16" ht="12.75">
      <c r="A154" t="s">
        <v>48</v>
      </c>
      <c s="34" t="s">
        <v>187</v>
      </c>
      <c s="34" t="s">
        <v>1749</v>
      </c>
      <c s="35" t="s">
        <v>5</v>
      </c>
      <c s="6" t="s">
        <v>1750</v>
      </c>
      <c s="36" t="s">
        <v>588</v>
      </c>
      <c s="37">
        <v>157.216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1731</v>
      </c>
    </row>
    <row r="158" spans="1:16" ht="25.5">
      <c r="A158" t="s">
        <v>48</v>
      </c>
      <c s="34" t="s">
        <v>190</v>
      </c>
      <c s="34" t="s">
        <v>1751</v>
      </c>
      <c s="35" t="s">
        <v>5</v>
      </c>
      <c s="6" t="s">
        <v>1752</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1753</v>
      </c>
    </row>
    <row r="161" spans="1:5" ht="114.75">
      <c r="A161" t="s">
        <v>57</v>
      </c>
      <c r="E161" s="39" t="s">
        <v>1754</v>
      </c>
    </row>
    <row r="162" spans="1:16" ht="25.5">
      <c r="A162" t="s">
        <v>48</v>
      </c>
      <c s="34" t="s">
        <v>193</v>
      </c>
      <c s="34" t="s">
        <v>1755</v>
      </c>
      <c s="35" t="s">
        <v>5</v>
      </c>
      <c s="6" t="s">
        <v>1756</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1757</v>
      </c>
    </row>
    <row r="165" spans="1:5" ht="114.75">
      <c r="A165" t="s">
        <v>57</v>
      </c>
      <c r="E165" s="39" t="s">
        <v>1754</v>
      </c>
    </row>
    <row r="166" spans="1:16" ht="12.75">
      <c r="A166" t="s">
        <v>48</v>
      </c>
      <c s="34" t="s">
        <v>196</v>
      </c>
      <c s="34" t="s">
        <v>1758</v>
      </c>
      <c s="35" t="s">
        <v>5</v>
      </c>
      <c s="6" t="s">
        <v>1759</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1760</v>
      </c>
    </row>
    <row r="169" spans="1:5" ht="102">
      <c r="A169" t="s">
        <v>57</v>
      </c>
      <c r="E169" s="39" t="s">
        <v>1761</v>
      </c>
    </row>
    <row r="170" spans="1:13" ht="12.75">
      <c r="A170" t="s">
        <v>45</v>
      </c>
      <c r="C170" s="31" t="s">
        <v>1762</v>
      </c>
      <c r="E170" s="33" t="s">
        <v>1763</v>
      </c>
      <c r="J170" s="32">
        <f>0</f>
      </c>
      <c s="32">
        <f>0</f>
      </c>
      <c s="32">
        <f>0+L171+L175+L179+L183+L187+L191+L195+L199+L203+L207+L211+L215+L219+L223+L227+L231+L235+L239+L243+L247+L251+L255+L259+L263+L267+L271+L275+L279+L283+L287+L291+L295+L299+L303+L307+L311</f>
      </c>
      <c s="32">
        <f>0+M171+M175+M179+M183+M187+M191+M195+M199+M203+M207+M211+M215+M219+M223+M227+M231+M235+M239+M243+M247+M251+M255+M259+M263+M267+M271+M275+M279+M283+M287+M291+M295+M299+M303+M307+M311</f>
      </c>
    </row>
    <row r="171" spans="1:16" ht="12.75">
      <c r="A171" t="s">
        <v>48</v>
      </c>
      <c s="34" t="s">
        <v>199</v>
      </c>
      <c s="34" t="s">
        <v>1764</v>
      </c>
      <c s="35" t="s">
        <v>5</v>
      </c>
      <c s="6" t="s">
        <v>1765</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1766</v>
      </c>
    </row>
    <row r="175" spans="1:16" ht="12.75">
      <c r="A175" t="s">
        <v>48</v>
      </c>
      <c s="34" t="s">
        <v>203</v>
      </c>
      <c s="34" t="s">
        <v>1767</v>
      </c>
      <c s="35" t="s">
        <v>5</v>
      </c>
      <c s="6" t="s">
        <v>1768</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1769</v>
      </c>
    </row>
    <row r="179" spans="1:16" ht="25.5">
      <c r="A179" t="s">
        <v>48</v>
      </c>
      <c s="34" t="s">
        <v>206</v>
      </c>
      <c s="34" t="s">
        <v>1770</v>
      </c>
      <c s="35" t="s">
        <v>5</v>
      </c>
      <c s="6" t="s">
        <v>1771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1772</v>
      </c>
    </row>
    <row r="183" spans="1:16" ht="25.5">
      <c r="A183" t="s">
        <v>48</v>
      </c>
      <c s="34" t="s">
        <v>209</v>
      </c>
      <c s="34" t="s">
        <v>1773</v>
      </c>
      <c s="35" t="s">
        <v>5</v>
      </c>
      <c s="6" t="s">
        <v>1774</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1775</v>
      </c>
    </row>
    <row r="187" spans="1:16" ht="25.5">
      <c r="A187" t="s">
        <v>48</v>
      </c>
      <c s="34" t="s">
        <v>213</v>
      </c>
      <c s="34" t="s">
        <v>1776</v>
      </c>
      <c s="35" t="s">
        <v>5</v>
      </c>
      <c s="6" t="s">
        <v>1777</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1772</v>
      </c>
    </row>
    <row r="191" spans="1:16" ht="25.5">
      <c r="A191" t="s">
        <v>48</v>
      </c>
      <c s="34" t="s">
        <v>217</v>
      </c>
      <c s="34" t="s">
        <v>1778</v>
      </c>
      <c s="35" t="s">
        <v>5</v>
      </c>
      <c s="6" t="s">
        <v>1779</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1780</v>
      </c>
    </row>
    <row r="195" spans="1:16" ht="12.75">
      <c r="A195" t="s">
        <v>48</v>
      </c>
      <c s="34" t="s">
        <v>221</v>
      </c>
      <c s="34" t="s">
        <v>1781</v>
      </c>
      <c s="35" t="s">
        <v>5</v>
      </c>
      <c s="6" t="s">
        <v>1782</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1783</v>
      </c>
    </row>
    <row r="199" spans="1:16" ht="12.75">
      <c r="A199" t="s">
        <v>48</v>
      </c>
      <c s="34" t="s">
        <v>224</v>
      </c>
      <c s="34" t="s">
        <v>1784</v>
      </c>
      <c s="35" t="s">
        <v>5</v>
      </c>
      <c s="6" t="s">
        <v>1785</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1786</v>
      </c>
    </row>
    <row r="203" spans="1:16" ht="12.75">
      <c r="A203" t="s">
        <v>48</v>
      </c>
      <c s="34" t="s">
        <v>228</v>
      </c>
      <c s="34" t="s">
        <v>1787</v>
      </c>
      <c s="35" t="s">
        <v>5</v>
      </c>
      <c s="6" t="s">
        <v>1788</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1789</v>
      </c>
    </row>
    <row r="207" spans="1:16" ht="25.5">
      <c r="A207" t="s">
        <v>48</v>
      </c>
      <c s="34" t="s">
        <v>232</v>
      </c>
      <c s="34" t="s">
        <v>1790</v>
      </c>
      <c s="35" t="s">
        <v>5</v>
      </c>
      <c s="6" t="s">
        <v>1791</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1792</v>
      </c>
    </row>
    <row r="211" spans="1:16" ht="12.75">
      <c r="A211" t="s">
        <v>48</v>
      </c>
      <c s="34" t="s">
        <v>236</v>
      </c>
      <c s="34" t="s">
        <v>1793</v>
      </c>
      <c s="35" t="s">
        <v>5</v>
      </c>
      <c s="6" t="s">
        <v>1794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1795</v>
      </c>
    </row>
    <row r="215" spans="1:16" ht="12.75">
      <c r="A215" t="s">
        <v>48</v>
      </c>
      <c s="34" t="s">
        <v>239</v>
      </c>
      <c s="34" t="s">
        <v>1796</v>
      </c>
      <c s="35" t="s">
        <v>5</v>
      </c>
      <c s="6" t="s">
        <v>1797</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1798</v>
      </c>
    </row>
    <row r="219" spans="1:16" ht="12.75">
      <c r="A219" t="s">
        <v>48</v>
      </c>
      <c s="34" t="s">
        <v>242</v>
      </c>
      <c s="34" t="s">
        <v>1799</v>
      </c>
      <c s="35" t="s">
        <v>5</v>
      </c>
      <c s="6" t="s">
        <v>1800</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1801</v>
      </c>
    </row>
    <row r="223" spans="1:16" ht="12.75">
      <c r="A223" t="s">
        <v>48</v>
      </c>
      <c s="34" t="s">
        <v>246</v>
      </c>
      <c s="34" t="s">
        <v>1802</v>
      </c>
      <c s="35" t="s">
        <v>5</v>
      </c>
      <c s="6" t="s">
        <v>1803</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1804</v>
      </c>
    </row>
    <row r="227" spans="1:16" ht="12.75">
      <c r="A227" t="s">
        <v>48</v>
      </c>
      <c s="34" t="s">
        <v>251</v>
      </c>
      <c s="34" t="s">
        <v>1805</v>
      </c>
      <c s="35" t="s">
        <v>5</v>
      </c>
      <c s="6" t="s">
        <v>1806</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1807</v>
      </c>
    </row>
    <row r="231" spans="1:16" ht="12.75">
      <c r="A231" t="s">
        <v>48</v>
      </c>
      <c s="34" t="s">
        <v>255</v>
      </c>
      <c s="34" t="s">
        <v>1808</v>
      </c>
      <c s="35" t="s">
        <v>5</v>
      </c>
      <c s="6" t="s">
        <v>1809</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1810</v>
      </c>
    </row>
    <row r="235" spans="1:16" ht="12.75">
      <c r="A235" t="s">
        <v>48</v>
      </c>
      <c s="34" t="s">
        <v>259</v>
      </c>
      <c s="34" t="s">
        <v>1811</v>
      </c>
      <c s="35" t="s">
        <v>5</v>
      </c>
      <c s="6" t="s">
        <v>1812</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1813</v>
      </c>
    </row>
    <row r="239" spans="1:16" ht="12.75">
      <c r="A239" t="s">
        <v>48</v>
      </c>
      <c s="34" t="s">
        <v>263</v>
      </c>
      <c s="34" t="s">
        <v>1814</v>
      </c>
      <c s="35" t="s">
        <v>5</v>
      </c>
      <c s="6" t="s">
        <v>1815</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1816</v>
      </c>
    </row>
    <row r="243" spans="1:16" ht="12.75">
      <c r="A243" t="s">
        <v>48</v>
      </c>
      <c s="34" t="s">
        <v>267</v>
      </c>
      <c s="34" t="s">
        <v>1817</v>
      </c>
      <c s="35" t="s">
        <v>5</v>
      </c>
      <c s="6" t="s">
        <v>1818</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1819</v>
      </c>
    </row>
    <row r="247" spans="1:16" ht="12.75">
      <c r="A247" t="s">
        <v>48</v>
      </c>
      <c s="34" t="s">
        <v>271</v>
      </c>
      <c s="34" t="s">
        <v>1820</v>
      </c>
      <c s="35" t="s">
        <v>5</v>
      </c>
      <c s="6" t="s">
        <v>1821</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1822</v>
      </c>
    </row>
    <row r="251" spans="1:16" ht="12.75">
      <c r="A251" t="s">
        <v>48</v>
      </c>
      <c s="34" t="s">
        <v>275</v>
      </c>
      <c s="34" t="s">
        <v>1823</v>
      </c>
      <c s="35" t="s">
        <v>5</v>
      </c>
      <c s="6" t="s">
        <v>1824</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1825</v>
      </c>
      <c s="35" t="s">
        <v>5</v>
      </c>
      <c s="6" t="s">
        <v>1826</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1827</v>
      </c>
    </row>
    <row r="259" spans="1:16" ht="12.75">
      <c r="A259" t="s">
        <v>48</v>
      </c>
      <c s="34" t="s">
        <v>281</v>
      </c>
      <c s="34" t="s">
        <v>1828</v>
      </c>
      <c s="35" t="s">
        <v>5</v>
      </c>
      <c s="6" t="s">
        <v>1829</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1830</v>
      </c>
    </row>
    <row r="263" spans="1:16" ht="12.75">
      <c r="A263" t="s">
        <v>48</v>
      </c>
      <c s="34" t="s">
        <v>284</v>
      </c>
      <c s="34" t="s">
        <v>1831</v>
      </c>
      <c s="35" t="s">
        <v>5</v>
      </c>
      <c s="6" t="s">
        <v>1832</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1833</v>
      </c>
    </row>
    <row r="267" spans="1:16" ht="12.75">
      <c r="A267" t="s">
        <v>48</v>
      </c>
      <c s="34" t="s">
        <v>287</v>
      </c>
      <c s="34" t="s">
        <v>1834</v>
      </c>
      <c s="35" t="s">
        <v>5</v>
      </c>
      <c s="6" t="s">
        <v>1835</v>
      </c>
      <c s="36" t="s">
        <v>52</v>
      </c>
      <c s="37">
        <v>2</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02">
      <c r="A270" t="s">
        <v>57</v>
      </c>
      <c r="E270" s="39" t="s">
        <v>1836</v>
      </c>
    </row>
    <row r="271" spans="1:16" ht="12.75">
      <c r="A271" t="s">
        <v>48</v>
      </c>
      <c s="34" t="s">
        <v>291</v>
      </c>
      <c s="34" t="s">
        <v>1837</v>
      </c>
      <c s="35" t="s">
        <v>5</v>
      </c>
      <c s="6" t="s">
        <v>1838</v>
      </c>
      <c s="36" t="s">
        <v>52</v>
      </c>
      <c s="37">
        <v>2</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14.75">
      <c r="A274" t="s">
        <v>57</v>
      </c>
      <c r="E274" s="39" t="s">
        <v>1839</v>
      </c>
    </row>
    <row r="275" spans="1:16" ht="25.5">
      <c r="A275" t="s">
        <v>48</v>
      </c>
      <c s="34" t="s">
        <v>294</v>
      </c>
      <c s="34" t="s">
        <v>1840</v>
      </c>
      <c s="35" t="s">
        <v>5</v>
      </c>
      <c s="6" t="s">
        <v>1841</v>
      </c>
      <c s="36" t="s">
        <v>1842</v>
      </c>
      <c s="37">
        <v>15</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27.5">
      <c r="A278" t="s">
        <v>57</v>
      </c>
      <c r="E278" s="39" t="s">
        <v>1843</v>
      </c>
    </row>
    <row r="279" spans="1:16" ht="25.5">
      <c r="A279" t="s">
        <v>48</v>
      </c>
      <c s="34" t="s">
        <v>298</v>
      </c>
      <c s="34" t="s">
        <v>1844</v>
      </c>
      <c s="35" t="s">
        <v>5</v>
      </c>
      <c s="6" t="s">
        <v>1845</v>
      </c>
      <c s="36" t="s">
        <v>1842</v>
      </c>
      <c s="37">
        <v>15</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1846</v>
      </c>
    </row>
    <row r="283" spans="1:16" ht="12.75">
      <c r="A283" t="s">
        <v>48</v>
      </c>
      <c s="34" t="s">
        <v>523</v>
      </c>
      <c s="34" t="s">
        <v>1847</v>
      </c>
      <c s="35" t="s">
        <v>5</v>
      </c>
      <c s="6" t="s">
        <v>1785</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14.75">
      <c r="A286" t="s">
        <v>57</v>
      </c>
      <c r="E286" s="39" t="s">
        <v>1786</v>
      </c>
    </row>
    <row r="287" spans="1:16" ht="12.75">
      <c r="A287" t="s">
        <v>48</v>
      </c>
      <c s="34" t="s">
        <v>527</v>
      </c>
      <c s="34" t="s">
        <v>1848</v>
      </c>
      <c s="35" t="s">
        <v>5</v>
      </c>
      <c s="6" t="s">
        <v>1849</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1850</v>
      </c>
    </row>
    <row r="291" spans="1:16" ht="12.75">
      <c r="A291" t="s">
        <v>48</v>
      </c>
      <c s="34" t="s">
        <v>353</v>
      </c>
      <c s="34" t="s">
        <v>1851</v>
      </c>
      <c s="35" t="s">
        <v>5</v>
      </c>
      <c s="6" t="s">
        <v>1852</v>
      </c>
      <c s="36" t="s">
        <v>52</v>
      </c>
      <c s="37">
        <v>3</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1853</v>
      </c>
    </row>
    <row r="295" spans="1:16" ht="12.75">
      <c r="A295" t="s">
        <v>48</v>
      </c>
      <c s="34" t="s">
        <v>533</v>
      </c>
      <c s="34" t="s">
        <v>1854</v>
      </c>
      <c s="35" t="s">
        <v>5</v>
      </c>
      <c s="6" t="s">
        <v>1855</v>
      </c>
      <c s="36" t="s">
        <v>52</v>
      </c>
      <c s="37">
        <v>3</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1856</v>
      </c>
    </row>
    <row r="299" spans="1:16" ht="12.75">
      <c r="A299" t="s">
        <v>48</v>
      </c>
      <c s="34" t="s">
        <v>537</v>
      </c>
      <c s="34" t="s">
        <v>1857</v>
      </c>
      <c s="35" t="s">
        <v>5</v>
      </c>
      <c s="6" t="s">
        <v>1858</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63.75">
      <c r="A302" t="s">
        <v>57</v>
      </c>
      <c r="E302" s="39" t="s">
        <v>1853</v>
      </c>
    </row>
    <row r="303" spans="1:16" ht="12.75">
      <c r="A303" t="s">
        <v>48</v>
      </c>
      <c s="34" t="s">
        <v>540</v>
      </c>
      <c s="34" t="s">
        <v>1859</v>
      </c>
      <c s="35" t="s">
        <v>5</v>
      </c>
      <c s="6" t="s">
        <v>1860</v>
      </c>
      <c s="36" t="s">
        <v>52</v>
      </c>
      <c s="37">
        <v>1</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63.75">
      <c r="A306" t="s">
        <v>57</v>
      </c>
      <c r="E306" s="39" t="s">
        <v>1856</v>
      </c>
    </row>
    <row r="307" spans="1:16" ht="25.5">
      <c r="A307" t="s">
        <v>48</v>
      </c>
      <c s="34" t="s">
        <v>370</v>
      </c>
      <c s="34" t="s">
        <v>1861</v>
      </c>
      <c s="35" t="s">
        <v>5</v>
      </c>
      <c s="6" t="s">
        <v>1862</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5</v>
      </c>
    </row>
    <row r="310" spans="1:5" ht="76.5">
      <c r="A310" t="s">
        <v>57</v>
      </c>
      <c r="E310" s="39" t="s">
        <v>1863</v>
      </c>
    </row>
    <row r="311" spans="1:16" ht="25.5">
      <c r="A311" t="s">
        <v>48</v>
      </c>
      <c s="34" t="s">
        <v>546</v>
      </c>
      <c s="34" t="s">
        <v>1864</v>
      </c>
      <c s="35" t="s">
        <v>5</v>
      </c>
      <c s="6" t="s">
        <v>1865</v>
      </c>
      <c s="36" t="s">
        <v>1842</v>
      </c>
      <c s="37">
        <v>15</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14.75">
      <c r="A314" t="s">
        <v>57</v>
      </c>
      <c r="E314" s="39" t="s">
        <v>1866</v>
      </c>
    </row>
    <row r="315" spans="1:13" ht="12.75">
      <c r="A315" t="s">
        <v>45</v>
      </c>
      <c r="C315" s="31" t="s">
        <v>1867</v>
      </c>
      <c r="E315" s="33" t="s">
        <v>1868</v>
      </c>
      <c r="J315" s="32">
        <f>0</f>
      </c>
      <c s="32">
        <f>0</f>
      </c>
      <c s="32">
        <f>0+L316+L320+L324+L328+L332+L336+L340+L344+L348+L352+L356+L360+L364+L368+L372+L376+L380+L384+L388+L392+L396+L400+L404+L408+L412+L416+L420+L424+L428+L432+L436+L440+L444+L448+L452+L456+L460+L464+L468+L472+L476+L480+L484+L488+L492+L496+L500</f>
      </c>
      <c s="32">
        <f>0+M316+M320+M324+M328+M332+M336+M340+M344+M348+M352+M356+M360+M364+M368+M372+M376+M380+M384+M388+M392+M396+M400+M404+M408+M412+M416+M420+M424+M428+M432+M436+M440+M444+M448+M452+M456+M460+M464+M468+M472+M476+M480+M484+M488+M492+M496+M500</f>
      </c>
    </row>
    <row r="316" spans="1:16" ht="12.75">
      <c r="A316" t="s">
        <v>48</v>
      </c>
      <c s="34" t="s">
        <v>1322</v>
      </c>
      <c s="34" t="s">
        <v>1869</v>
      </c>
      <c s="35" t="s">
        <v>5</v>
      </c>
      <c s="6" t="s">
        <v>1870</v>
      </c>
      <c s="36" t="s">
        <v>65</v>
      </c>
      <c s="37">
        <v>3</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369.75">
      <c r="A319" t="s">
        <v>57</v>
      </c>
      <c r="E319" s="39" t="s">
        <v>1678</v>
      </c>
    </row>
    <row r="320" spans="1:16" ht="12.75">
      <c r="A320" t="s">
        <v>48</v>
      </c>
      <c s="34" t="s">
        <v>1326</v>
      </c>
      <c s="34" t="s">
        <v>1871</v>
      </c>
      <c s="35" t="s">
        <v>5</v>
      </c>
      <c s="6" t="s">
        <v>1872</v>
      </c>
      <c s="36" t="s">
        <v>52</v>
      </c>
      <c s="37">
        <v>11</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1873</v>
      </c>
    </row>
    <row r="324" spans="1:16" ht="12.75">
      <c r="A324" t="s">
        <v>48</v>
      </c>
      <c s="34" t="s">
        <v>1329</v>
      </c>
      <c s="34" t="s">
        <v>1874</v>
      </c>
      <c s="35" t="s">
        <v>5</v>
      </c>
      <c s="6" t="s">
        <v>1875</v>
      </c>
      <c s="36" t="s">
        <v>52</v>
      </c>
      <c s="37">
        <v>11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14.75">
      <c r="A327" t="s">
        <v>57</v>
      </c>
      <c r="E327" s="39" t="s">
        <v>1876</v>
      </c>
    </row>
    <row r="328" spans="1:16" ht="12.75">
      <c r="A328" t="s">
        <v>48</v>
      </c>
      <c s="34" t="s">
        <v>1333</v>
      </c>
      <c s="34" t="s">
        <v>1877</v>
      </c>
      <c s="35" t="s">
        <v>5</v>
      </c>
      <c s="6" t="s">
        <v>1878</v>
      </c>
      <c s="36" t="s">
        <v>52</v>
      </c>
      <c s="37">
        <v>5</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40.25">
      <c r="A331" t="s">
        <v>57</v>
      </c>
      <c r="E331" s="39" t="s">
        <v>1879</v>
      </c>
    </row>
    <row r="332" spans="1:16" ht="12.75">
      <c r="A332" t="s">
        <v>48</v>
      </c>
      <c s="34" t="s">
        <v>1336</v>
      </c>
      <c s="34" t="s">
        <v>1880</v>
      </c>
      <c s="35" t="s">
        <v>5</v>
      </c>
      <c s="6" t="s">
        <v>1881</v>
      </c>
      <c s="36" t="s">
        <v>52</v>
      </c>
      <c s="37">
        <v>1</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40.25">
      <c r="A335" t="s">
        <v>57</v>
      </c>
      <c r="E335" s="39" t="s">
        <v>1882</v>
      </c>
    </row>
    <row r="336" spans="1:16" ht="12.75">
      <c r="A336" t="s">
        <v>48</v>
      </c>
      <c s="34" t="s">
        <v>1339</v>
      </c>
      <c s="34" t="s">
        <v>1883</v>
      </c>
      <c s="35" t="s">
        <v>5</v>
      </c>
      <c s="6" t="s">
        <v>1884</v>
      </c>
      <c s="36" t="s">
        <v>52</v>
      </c>
      <c s="37">
        <v>6</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1885</v>
      </c>
    </row>
    <row r="340" spans="1:16" ht="12.75">
      <c r="A340" t="s">
        <v>48</v>
      </c>
      <c s="34" t="s">
        <v>1344</v>
      </c>
      <c s="34" t="s">
        <v>1886</v>
      </c>
      <c s="35" t="s">
        <v>5</v>
      </c>
      <c s="6" t="s">
        <v>1887</v>
      </c>
      <c s="36" t="s">
        <v>52</v>
      </c>
      <c s="37">
        <v>6</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14.75">
      <c r="A343" t="s">
        <v>57</v>
      </c>
      <c r="E343" s="39" t="s">
        <v>1888</v>
      </c>
    </row>
    <row r="344" spans="1:16" ht="12.75">
      <c r="A344" t="s">
        <v>48</v>
      </c>
      <c s="34" t="s">
        <v>1348</v>
      </c>
      <c s="34" t="s">
        <v>1889</v>
      </c>
      <c s="35" t="s">
        <v>5</v>
      </c>
      <c s="6" t="s">
        <v>1890</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53">
      <c r="A347" t="s">
        <v>57</v>
      </c>
      <c r="E347" s="39" t="s">
        <v>1891</v>
      </c>
    </row>
    <row r="348" spans="1:16" ht="12.75">
      <c r="A348" t="s">
        <v>48</v>
      </c>
      <c s="34" t="s">
        <v>1352</v>
      </c>
      <c s="34" t="s">
        <v>1892</v>
      </c>
      <c s="35" t="s">
        <v>5</v>
      </c>
      <c s="6" t="s">
        <v>1893</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1894</v>
      </c>
    </row>
    <row r="352" spans="1:16" ht="12.75">
      <c r="A352" t="s">
        <v>48</v>
      </c>
      <c s="34" t="s">
        <v>1355</v>
      </c>
      <c s="34" t="s">
        <v>1895</v>
      </c>
      <c s="35" t="s">
        <v>5</v>
      </c>
      <c s="6" t="s">
        <v>1896</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1897</v>
      </c>
    </row>
    <row r="356" spans="1:16" ht="12.75">
      <c r="A356" t="s">
        <v>48</v>
      </c>
      <c s="34" t="s">
        <v>1358</v>
      </c>
      <c s="34" t="s">
        <v>1898</v>
      </c>
      <c s="35" t="s">
        <v>5</v>
      </c>
      <c s="6" t="s">
        <v>1899</v>
      </c>
      <c s="36" t="s">
        <v>52</v>
      </c>
      <c s="37">
        <v>2</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27.5">
      <c r="A359" t="s">
        <v>57</v>
      </c>
      <c r="E359" s="39" t="s">
        <v>1900</v>
      </c>
    </row>
    <row r="360" spans="1:16" ht="25.5">
      <c r="A360" t="s">
        <v>48</v>
      </c>
      <c s="34" t="s">
        <v>1361</v>
      </c>
      <c s="34" t="s">
        <v>1901</v>
      </c>
      <c s="35" t="s">
        <v>5</v>
      </c>
      <c s="6" t="s">
        <v>1902</v>
      </c>
      <c s="36" t="s">
        <v>52</v>
      </c>
      <c s="37">
        <v>2</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14.75">
      <c r="A363" t="s">
        <v>57</v>
      </c>
      <c r="E363" s="39" t="s">
        <v>1903</v>
      </c>
    </row>
    <row r="364" spans="1:16" ht="25.5">
      <c r="A364" t="s">
        <v>48</v>
      </c>
      <c s="34" t="s">
        <v>1364</v>
      </c>
      <c s="34" t="s">
        <v>1904</v>
      </c>
      <c s="35" t="s">
        <v>5</v>
      </c>
      <c s="6" t="s">
        <v>1905</v>
      </c>
      <c s="36" t="s">
        <v>52</v>
      </c>
      <c s="37">
        <v>10</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40.25">
      <c r="A367" t="s">
        <v>57</v>
      </c>
      <c r="E367" s="39" t="s">
        <v>1906</v>
      </c>
    </row>
    <row r="368" spans="1:16" ht="12.75">
      <c r="A368" t="s">
        <v>48</v>
      </c>
      <c s="34" t="s">
        <v>1367</v>
      </c>
      <c s="34" t="s">
        <v>1907</v>
      </c>
      <c s="35" t="s">
        <v>5</v>
      </c>
      <c s="6" t="s">
        <v>1908</v>
      </c>
      <c s="36" t="s">
        <v>52</v>
      </c>
      <c s="37">
        <v>1</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1909</v>
      </c>
    </row>
    <row r="372" spans="1:16" ht="12.75">
      <c r="A372" t="s">
        <v>48</v>
      </c>
      <c s="34" t="s">
        <v>1910</v>
      </c>
      <c s="34" t="s">
        <v>1911</v>
      </c>
      <c s="35" t="s">
        <v>5</v>
      </c>
      <c s="6" t="s">
        <v>1912</v>
      </c>
      <c s="36" t="s">
        <v>52</v>
      </c>
      <c s="37">
        <v>1</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14.75">
      <c r="A375" t="s">
        <v>57</v>
      </c>
      <c r="E375" s="39" t="s">
        <v>1913</v>
      </c>
    </row>
    <row r="376" spans="1:16" ht="12.75">
      <c r="A376" t="s">
        <v>48</v>
      </c>
      <c s="34" t="s">
        <v>1914</v>
      </c>
      <c s="34" t="s">
        <v>1915</v>
      </c>
      <c s="35" t="s">
        <v>5</v>
      </c>
      <c s="6" t="s">
        <v>1916</v>
      </c>
      <c s="36" t="s">
        <v>52</v>
      </c>
      <c s="37">
        <v>5</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53">
      <c r="A379" t="s">
        <v>57</v>
      </c>
      <c r="E379" s="39" t="s">
        <v>1917</v>
      </c>
    </row>
    <row r="380" spans="1:16" ht="12.75">
      <c r="A380" t="s">
        <v>48</v>
      </c>
      <c s="34" t="s">
        <v>1918</v>
      </c>
      <c s="34" t="s">
        <v>1919</v>
      </c>
      <c s="35" t="s">
        <v>5</v>
      </c>
      <c s="6" t="s">
        <v>1920</v>
      </c>
      <c s="36" t="s">
        <v>52</v>
      </c>
      <c s="37">
        <v>7</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65.75">
      <c r="A383" t="s">
        <v>57</v>
      </c>
      <c r="E383" s="39" t="s">
        <v>1921</v>
      </c>
    </row>
    <row r="384" spans="1:16" ht="12.75">
      <c r="A384" t="s">
        <v>48</v>
      </c>
      <c s="34" t="s">
        <v>1922</v>
      </c>
      <c s="34" t="s">
        <v>1923</v>
      </c>
      <c s="35" t="s">
        <v>5</v>
      </c>
      <c s="6" t="s">
        <v>1924</v>
      </c>
      <c s="36" t="s">
        <v>52</v>
      </c>
      <c s="37">
        <v>7</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14.75">
      <c r="A387" t="s">
        <v>57</v>
      </c>
      <c r="E387" s="39" t="s">
        <v>1925</v>
      </c>
    </row>
    <row r="388" spans="1:16" ht="12.75">
      <c r="A388" t="s">
        <v>48</v>
      </c>
      <c s="34" t="s">
        <v>1926</v>
      </c>
      <c s="34" t="s">
        <v>1927</v>
      </c>
      <c s="35" t="s">
        <v>5</v>
      </c>
      <c s="6" t="s">
        <v>1928</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53">
      <c r="A391" t="s">
        <v>57</v>
      </c>
      <c r="E391" s="39" t="s">
        <v>1929</v>
      </c>
    </row>
    <row r="392" spans="1:16" ht="12.75">
      <c r="A392" t="s">
        <v>48</v>
      </c>
      <c s="34" t="s">
        <v>1930</v>
      </c>
      <c s="34" t="s">
        <v>1931</v>
      </c>
      <c s="35" t="s">
        <v>5</v>
      </c>
      <c s="6" t="s">
        <v>1932</v>
      </c>
      <c s="36" t="s">
        <v>52</v>
      </c>
      <c s="37">
        <v>2</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1933</v>
      </c>
    </row>
    <row r="396" spans="1:16" ht="12.75">
      <c r="A396" t="s">
        <v>48</v>
      </c>
      <c s="34" t="s">
        <v>1934</v>
      </c>
      <c s="34" t="s">
        <v>1935</v>
      </c>
      <c s="35" t="s">
        <v>5</v>
      </c>
      <c s="6" t="s">
        <v>1936</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1937</v>
      </c>
    </row>
    <row r="400" spans="1:16" ht="12.75">
      <c r="A400" t="s">
        <v>48</v>
      </c>
      <c s="34" t="s">
        <v>1938</v>
      </c>
      <c s="34" t="s">
        <v>1939</v>
      </c>
      <c s="35" t="s">
        <v>5</v>
      </c>
      <c s="6" t="s">
        <v>1940</v>
      </c>
      <c s="36" t="s">
        <v>52</v>
      </c>
      <c s="37">
        <v>5</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1941</v>
      </c>
    </row>
    <row r="404" spans="1:16" ht="12.75">
      <c r="A404" t="s">
        <v>48</v>
      </c>
      <c s="34" t="s">
        <v>1942</v>
      </c>
      <c s="34" t="s">
        <v>1943</v>
      </c>
      <c s="35" t="s">
        <v>5</v>
      </c>
      <c s="6" t="s">
        <v>1944</v>
      </c>
      <c s="36" t="s">
        <v>52</v>
      </c>
      <c s="37">
        <v>5</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14.75">
      <c r="A407" t="s">
        <v>57</v>
      </c>
      <c r="E407" s="39" t="s">
        <v>1945</v>
      </c>
    </row>
    <row r="408" spans="1:16" ht="12.75">
      <c r="A408" t="s">
        <v>48</v>
      </c>
      <c s="34" t="s">
        <v>1946</v>
      </c>
      <c s="34" t="s">
        <v>1947</v>
      </c>
      <c s="35" t="s">
        <v>5</v>
      </c>
      <c s="6" t="s">
        <v>1948</v>
      </c>
      <c s="36" t="s">
        <v>52</v>
      </c>
      <c s="37">
        <v>4</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53">
      <c r="A411" t="s">
        <v>57</v>
      </c>
      <c r="E411" s="39" t="s">
        <v>1949</v>
      </c>
    </row>
    <row r="412" spans="1:16" ht="12.75">
      <c r="A412" t="s">
        <v>48</v>
      </c>
      <c s="34" t="s">
        <v>1950</v>
      </c>
      <c s="34" t="s">
        <v>1951</v>
      </c>
      <c s="35" t="s">
        <v>5</v>
      </c>
      <c s="6" t="s">
        <v>1952</v>
      </c>
      <c s="36" t="s">
        <v>52</v>
      </c>
      <c s="37">
        <v>2</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02">
      <c r="A415" t="s">
        <v>57</v>
      </c>
      <c r="E415" s="39" t="s">
        <v>1953</v>
      </c>
    </row>
    <row r="416" spans="1:16" ht="12.75">
      <c r="A416" t="s">
        <v>48</v>
      </c>
      <c s="34" t="s">
        <v>1954</v>
      </c>
      <c s="34" t="s">
        <v>1955</v>
      </c>
      <c s="35" t="s">
        <v>5</v>
      </c>
      <c s="6" t="s">
        <v>1956</v>
      </c>
      <c s="36" t="s">
        <v>52</v>
      </c>
      <c s="37">
        <v>2</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1957</v>
      </c>
    </row>
    <row r="420" spans="1:16" ht="12.75">
      <c r="A420" t="s">
        <v>48</v>
      </c>
      <c s="34" t="s">
        <v>1958</v>
      </c>
      <c s="34" t="s">
        <v>1959</v>
      </c>
      <c s="35" t="s">
        <v>5</v>
      </c>
      <c s="6" t="s">
        <v>1960</v>
      </c>
      <c s="36" t="s">
        <v>52</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65.75">
      <c r="A423" t="s">
        <v>57</v>
      </c>
      <c r="E423" s="39" t="s">
        <v>1961</v>
      </c>
    </row>
    <row r="424" spans="1:16" ht="12.75">
      <c r="A424" t="s">
        <v>48</v>
      </c>
      <c s="34" t="s">
        <v>1962</v>
      </c>
      <c s="34" t="s">
        <v>1963</v>
      </c>
      <c s="35" t="s">
        <v>5</v>
      </c>
      <c s="6" t="s">
        <v>1964</v>
      </c>
      <c s="36" t="s">
        <v>52</v>
      </c>
      <c s="37">
        <v>3</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14.75">
      <c r="A427" t="s">
        <v>57</v>
      </c>
      <c r="E427" s="39" t="s">
        <v>1965</v>
      </c>
    </row>
    <row r="428" spans="1:16" ht="12.75">
      <c r="A428" t="s">
        <v>48</v>
      </c>
      <c s="34" t="s">
        <v>1966</v>
      </c>
      <c s="34" t="s">
        <v>1967</v>
      </c>
      <c s="35" t="s">
        <v>5</v>
      </c>
      <c s="6" t="s">
        <v>1968</v>
      </c>
      <c s="36" t="s">
        <v>52</v>
      </c>
      <c s="37">
        <v>2</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53">
      <c r="A431" t="s">
        <v>57</v>
      </c>
      <c r="E431" s="39" t="s">
        <v>1969</v>
      </c>
    </row>
    <row r="432" spans="1:16" ht="12.75">
      <c r="A432" t="s">
        <v>48</v>
      </c>
      <c s="34" t="s">
        <v>1970</v>
      </c>
      <c s="34" t="s">
        <v>1971</v>
      </c>
      <c s="35" t="s">
        <v>5</v>
      </c>
      <c s="6" t="s">
        <v>1972</v>
      </c>
      <c s="36" t="s">
        <v>52</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65.75">
      <c r="A435" t="s">
        <v>57</v>
      </c>
      <c r="E435" s="39" t="s">
        <v>1973</v>
      </c>
    </row>
    <row r="436" spans="1:16" ht="12.75">
      <c r="A436" t="s">
        <v>48</v>
      </c>
      <c s="34" t="s">
        <v>1974</v>
      </c>
      <c s="34" t="s">
        <v>1975</v>
      </c>
      <c s="35" t="s">
        <v>5</v>
      </c>
      <c s="6" t="s">
        <v>1976</v>
      </c>
      <c s="36" t="s">
        <v>52</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1977</v>
      </c>
    </row>
    <row r="440" spans="1:16" ht="25.5">
      <c r="A440" t="s">
        <v>48</v>
      </c>
      <c s="34" t="s">
        <v>1978</v>
      </c>
      <c s="34" t="s">
        <v>1979</v>
      </c>
      <c s="35" t="s">
        <v>5</v>
      </c>
      <c s="6" t="s">
        <v>1980</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1981</v>
      </c>
    </row>
    <row r="444" spans="1:16" ht="25.5">
      <c r="A444" t="s">
        <v>48</v>
      </c>
      <c s="34" t="s">
        <v>1982</v>
      </c>
      <c s="34" t="s">
        <v>1983</v>
      </c>
      <c s="35" t="s">
        <v>5</v>
      </c>
      <c s="6" t="s">
        <v>1984</v>
      </c>
      <c s="36" t="s">
        <v>52</v>
      </c>
      <c s="37">
        <v>14</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14.75">
      <c r="A447" t="s">
        <v>57</v>
      </c>
      <c r="E447" s="39" t="s">
        <v>1985</v>
      </c>
    </row>
    <row r="448" spans="1:16" ht="25.5">
      <c r="A448" t="s">
        <v>48</v>
      </c>
      <c s="34" t="s">
        <v>1986</v>
      </c>
      <c s="34" t="s">
        <v>1987</v>
      </c>
      <c s="35" t="s">
        <v>5</v>
      </c>
      <c s="6" t="s">
        <v>1988</v>
      </c>
      <c s="36" t="s">
        <v>52</v>
      </c>
      <c s="37">
        <v>14</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40.25">
      <c r="A451" t="s">
        <v>57</v>
      </c>
      <c r="E451" s="39" t="s">
        <v>1989</v>
      </c>
    </row>
    <row r="452" spans="1:16" ht="12.75">
      <c r="A452" t="s">
        <v>48</v>
      </c>
      <c s="34" t="s">
        <v>1990</v>
      </c>
      <c s="34" t="s">
        <v>1991</v>
      </c>
      <c s="35" t="s">
        <v>5</v>
      </c>
      <c s="6" t="s">
        <v>1992</v>
      </c>
      <c s="36" t="s">
        <v>52</v>
      </c>
      <c s="37">
        <v>25</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1993</v>
      </c>
    </row>
    <row r="456" spans="1:16" ht="12.75">
      <c r="A456" t="s">
        <v>48</v>
      </c>
      <c s="34" t="s">
        <v>1994</v>
      </c>
      <c s="34" t="s">
        <v>1995</v>
      </c>
      <c s="35" t="s">
        <v>5</v>
      </c>
      <c s="6" t="s">
        <v>1996</v>
      </c>
      <c s="36" t="s">
        <v>52</v>
      </c>
      <c s="37">
        <v>25</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14.75">
      <c r="A459" t="s">
        <v>57</v>
      </c>
      <c r="E459" s="39" t="s">
        <v>1997</v>
      </c>
    </row>
    <row r="460" spans="1:16" ht="12.75">
      <c r="A460" t="s">
        <v>48</v>
      </c>
      <c s="34" t="s">
        <v>1998</v>
      </c>
      <c s="34" t="s">
        <v>1999</v>
      </c>
      <c s="35" t="s">
        <v>5</v>
      </c>
      <c s="6" t="s">
        <v>2000</v>
      </c>
      <c s="36" t="s">
        <v>52</v>
      </c>
      <c s="37">
        <v>20</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40.25">
      <c r="A463" t="s">
        <v>57</v>
      </c>
      <c r="E463" s="39" t="s">
        <v>2001</v>
      </c>
    </row>
    <row r="464" spans="1:16" ht="38.25">
      <c r="A464" t="s">
        <v>48</v>
      </c>
      <c s="34" t="s">
        <v>2002</v>
      </c>
      <c s="34" t="s">
        <v>2003</v>
      </c>
      <c s="35" t="s">
        <v>5</v>
      </c>
      <c s="6" t="s">
        <v>2004</v>
      </c>
      <c s="36" t="s">
        <v>52</v>
      </c>
      <c s="37">
        <v>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02">
      <c r="A467" t="s">
        <v>57</v>
      </c>
      <c r="E467" s="39" t="s">
        <v>2005</v>
      </c>
    </row>
    <row r="468" spans="1:16" ht="25.5">
      <c r="A468" t="s">
        <v>48</v>
      </c>
      <c s="34" t="s">
        <v>2006</v>
      </c>
      <c s="34" t="s">
        <v>2007</v>
      </c>
      <c s="35" t="s">
        <v>5</v>
      </c>
      <c s="6" t="s">
        <v>2008</v>
      </c>
      <c s="36" t="s">
        <v>52</v>
      </c>
      <c s="37">
        <v>6</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02">
      <c r="A471" t="s">
        <v>57</v>
      </c>
      <c r="E471" s="39" t="s">
        <v>2009</v>
      </c>
    </row>
    <row r="472" spans="1:16" ht="12.75">
      <c r="A472" t="s">
        <v>48</v>
      </c>
      <c s="34" t="s">
        <v>2010</v>
      </c>
      <c s="34" t="s">
        <v>2011</v>
      </c>
      <c s="35" t="s">
        <v>5</v>
      </c>
      <c s="6" t="s">
        <v>2012</v>
      </c>
      <c s="36" t="s">
        <v>52</v>
      </c>
      <c s="37">
        <v>16</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2013</v>
      </c>
    </row>
    <row r="476" spans="1:16" ht="12.75">
      <c r="A476" t="s">
        <v>48</v>
      </c>
      <c s="34" t="s">
        <v>2014</v>
      </c>
      <c s="34" t="s">
        <v>2015</v>
      </c>
      <c s="35" t="s">
        <v>5</v>
      </c>
      <c s="6" t="s">
        <v>2016</v>
      </c>
      <c s="36" t="s">
        <v>52</v>
      </c>
      <c s="37">
        <v>9</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2017</v>
      </c>
    </row>
    <row r="480" spans="1:16" ht="12.75">
      <c r="A480" t="s">
        <v>48</v>
      </c>
      <c s="34" t="s">
        <v>2018</v>
      </c>
      <c s="34" t="s">
        <v>2015</v>
      </c>
      <c s="35" t="s">
        <v>49</v>
      </c>
      <c s="6" t="s">
        <v>2019</v>
      </c>
      <c s="36" t="s">
        <v>52</v>
      </c>
      <c s="37">
        <v>3</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2017</v>
      </c>
    </row>
    <row r="484" spans="1:16" ht="12.75">
      <c r="A484" t="s">
        <v>48</v>
      </c>
      <c s="34" t="s">
        <v>2020</v>
      </c>
      <c s="34" t="s">
        <v>2015</v>
      </c>
      <c s="35" t="s">
        <v>26</v>
      </c>
      <c s="6" t="s">
        <v>2021</v>
      </c>
      <c s="36" t="s">
        <v>52</v>
      </c>
      <c s="37">
        <v>2</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14.75">
      <c r="A487" t="s">
        <v>57</v>
      </c>
      <c r="E487" s="39" t="s">
        <v>2017</v>
      </c>
    </row>
    <row r="488" spans="1:16" ht="12.75">
      <c r="A488" t="s">
        <v>48</v>
      </c>
      <c s="34" t="s">
        <v>2022</v>
      </c>
      <c s="34" t="s">
        <v>2015</v>
      </c>
      <c s="35" t="s">
        <v>25</v>
      </c>
      <c s="6" t="s">
        <v>2023</v>
      </c>
      <c s="36" t="s">
        <v>52</v>
      </c>
      <c s="37">
        <v>2</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14.75">
      <c r="A491" t="s">
        <v>57</v>
      </c>
      <c r="E491" s="39" t="s">
        <v>2017</v>
      </c>
    </row>
    <row r="492" spans="1:16" ht="12.75">
      <c r="A492" t="s">
        <v>48</v>
      </c>
      <c s="34" t="s">
        <v>2024</v>
      </c>
      <c s="34" t="s">
        <v>2025</v>
      </c>
      <c s="35" t="s">
        <v>5</v>
      </c>
      <c s="6" t="s">
        <v>2026</v>
      </c>
      <c s="36" t="s">
        <v>52</v>
      </c>
      <c s="37">
        <v>11</v>
      </c>
      <c s="36">
        <v>0</v>
      </c>
      <c s="36">
        <f>ROUND(G492*H492,6)</f>
      </c>
      <c r="L492" s="38">
        <v>0</v>
      </c>
      <c s="32">
        <f>ROUND(ROUND(L492,2)*ROUND(G492,3),2)</f>
      </c>
      <c s="36" t="s">
        <v>53</v>
      </c>
      <c>
        <f>(M492*21)/100</f>
      </c>
      <c t="s">
        <v>26</v>
      </c>
    </row>
    <row r="493" spans="1:5" ht="12.75">
      <c r="A493" s="35" t="s">
        <v>54</v>
      </c>
      <c r="E493" s="39" t="s">
        <v>5</v>
      </c>
    </row>
    <row r="494" spans="1:5" ht="12.75">
      <c r="A494" s="35" t="s">
        <v>55</v>
      </c>
      <c r="E494" s="40" t="s">
        <v>5</v>
      </c>
    </row>
    <row r="495" spans="1:5" ht="140.25">
      <c r="A495" t="s">
        <v>57</v>
      </c>
      <c r="E495" s="39" t="s">
        <v>2027</v>
      </c>
    </row>
    <row r="496" spans="1:16" ht="12.75">
      <c r="A496" t="s">
        <v>48</v>
      </c>
      <c s="34" t="s">
        <v>2028</v>
      </c>
      <c s="34" t="s">
        <v>2029</v>
      </c>
      <c s="35" t="s">
        <v>5</v>
      </c>
      <c s="6" t="s">
        <v>2030</v>
      </c>
      <c s="36" t="s">
        <v>52</v>
      </c>
      <c s="37">
        <v>6</v>
      </c>
      <c s="36">
        <v>0</v>
      </c>
      <c s="36">
        <f>ROUND(G496*H496,6)</f>
      </c>
      <c r="L496" s="38">
        <v>0</v>
      </c>
      <c s="32">
        <f>ROUND(ROUND(L496,2)*ROUND(G496,3),2)</f>
      </c>
      <c s="36" t="s">
        <v>53</v>
      </c>
      <c>
        <f>(M496*21)/100</f>
      </c>
      <c t="s">
        <v>26</v>
      </c>
    </row>
    <row r="497" spans="1:5" ht="12.75">
      <c r="A497" s="35" t="s">
        <v>54</v>
      </c>
      <c r="E497" s="39" t="s">
        <v>5</v>
      </c>
    </row>
    <row r="498" spans="1:5" ht="12.75">
      <c r="A498" s="35" t="s">
        <v>55</v>
      </c>
      <c r="E498" s="40" t="s">
        <v>5</v>
      </c>
    </row>
    <row r="499" spans="1:5" ht="76.5">
      <c r="A499" t="s">
        <v>57</v>
      </c>
      <c r="E499" s="39" t="s">
        <v>2031</v>
      </c>
    </row>
    <row r="500" spans="1:16" ht="12.75">
      <c r="A500" t="s">
        <v>48</v>
      </c>
      <c s="34" t="s">
        <v>2032</v>
      </c>
      <c s="34" t="s">
        <v>2033</v>
      </c>
      <c s="35" t="s">
        <v>5</v>
      </c>
      <c s="6" t="s">
        <v>2034</v>
      </c>
      <c s="36" t="s">
        <v>52</v>
      </c>
      <c s="37">
        <v>6</v>
      </c>
      <c s="36">
        <v>0</v>
      </c>
      <c s="36">
        <f>ROUND(G500*H500,6)</f>
      </c>
      <c r="L500" s="38">
        <v>0</v>
      </c>
      <c s="32">
        <f>ROUND(ROUND(L500,2)*ROUND(G500,3),2)</f>
      </c>
      <c s="36" t="s">
        <v>53</v>
      </c>
      <c>
        <f>(M500*21)/100</f>
      </c>
      <c t="s">
        <v>26</v>
      </c>
    </row>
    <row r="501" spans="1:5" ht="12.75">
      <c r="A501" s="35" t="s">
        <v>54</v>
      </c>
      <c r="E501" s="39" t="s">
        <v>5</v>
      </c>
    </row>
    <row r="502" spans="1:5" ht="12.75">
      <c r="A502" s="35" t="s">
        <v>55</v>
      </c>
      <c r="E502" s="40" t="s">
        <v>5</v>
      </c>
    </row>
    <row r="503" spans="1:5" ht="76.5">
      <c r="A503" t="s">
        <v>57</v>
      </c>
      <c r="E503" s="39" t="s">
        <v>2031</v>
      </c>
    </row>
    <row r="504" spans="1:13" ht="12.75">
      <c r="A504" t="s">
        <v>45</v>
      </c>
      <c r="C504" s="31" t="s">
        <v>2035</v>
      </c>
      <c r="E504" s="33" t="s">
        <v>2036</v>
      </c>
      <c r="J504" s="32">
        <f>0</f>
      </c>
      <c s="32">
        <f>0</f>
      </c>
      <c s="32">
        <f>0+L505+L509+L513+L517+L521+L525+L529+L533+L537+L541+L545</f>
      </c>
      <c s="32">
        <f>0+M505+M509+M513+M517+M521+M525+M529+M533+M537+M541+M545</f>
      </c>
    </row>
    <row r="505" spans="1:16" ht="12.75">
      <c r="A505" t="s">
        <v>48</v>
      </c>
      <c s="34" t="s">
        <v>2037</v>
      </c>
      <c s="34" t="s">
        <v>2038</v>
      </c>
      <c s="35" t="s">
        <v>5</v>
      </c>
      <c s="6" t="s">
        <v>2039</v>
      </c>
      <c s="36" t="s">
        <v>52</v>
      </c>
      <c s="37">
        <v>2</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2040</v>
      </c>
    </row>
    <row r="509" spans="1:16" ht="12.75">
      <c r="A509" t="s">
        <v>48</v>
      </c>
      <c s="34" t="s">
        <v>2041</v>
      </c>
      <c s="34" t="s">
        <v>2042</v>
      </c>
      <c s="35" t="s">
        <v>5</v>
      </c>
      <c s="6" t="s">
        <v>2043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14.75">
      <c r="A512" t="s">
        <v>57</v>
      </c>
      <c r="E512" s="39" t="s">
        <v>2044</v>
      </c>
    </row>
    <row r="513" spans="1:16" ht="12.75">
      <c r="A513" t="s">
        <v>48</v>
      </c>
      <c s="34" t="s">
        <v>2045</v>
      </c>
      <c s="34" t="s">
        <v>2046</v>
      </c>
      <c s="35" t="s">
        <v>5</v>
      </c>
      <c s="6" t="s">
        <v>2047</v>
      </c>
      <c s="36" t="s">
        <v>52</v>
      </c>
      <c s="37">
        <v>5</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40.25">
      <c r="A516" t="s">
        <v>57</v>
      </c>
      <c r="E516" s="39" t="s">
        <v>2048</v>
      </c>
    </row>
    <row r="517" spans="1:16" ht="12.75">
      <c r="A517" t="s">
        <v>48</v>
      </c>
      <c s="34" t="s">
        <v>2049</v>
      </c>
      <c s="34" t="s">
        <v>2050</v>
      </c>
      <c s="35" t="s">
        <v>5</v>
      </c>
      <c s="6" t="s">
        <v>2051</v>
      </c>
      <c s="36" t="s">
        <v>52</v>
      </c>
      <c s="37">
        <v>5</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2052</v>
      </c>
    </row>
    <row r="521" spans="1:16" ht="12.75">
      <c r="A521" t="s">
        <v>48</v>
      </c>
      <c s="34" t="s">
        <v>2053</v>
      </c>
      <c s="34" t="s">
        <v>2054</v>
      </c>
      <c s="35" t="s">
        <v>5</v>
      </c>
      <c s="6" t="s">
        <v>2055</v>
      </c>
      <c s="36" t="s">
        <v>52</v>
      </c>
      <c s="37">
        <v>2</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40.25">
      <c r="A524" t="s">
        <v>57</v>
      </c>
      <c r="E524" s="39" t="s">
        <v>2056</v>
      </c>
    </row>
    <row r="525" spans="1:16" ht="12.75">
      <c r="A525" t="s">
        <v>48</v>
      </c>
      <c s="34" t="s">
        <v>2057</v>
      </c>
      <c s="34" t="s">
        <v>2058</v>
      </c>
      <c s="35" t="s">
        <v>5</v>
      </c>
      <c s="6" t="s">
        <v>2059</v>
      </c>
      <c s="36" t="s">
        <v>52</v>
      </c>
      <c s="37">
        <v>4</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40.25">
      <c r="A528" t="s">
        <v>57</v>
      </c>
      <c r="E528" s="39" t="s">
        <v>2060</v>
      </c>
    </row>
    <row r="529" spans="1:16" ht="12.75">
      <c r="A529" t="s">
        <v>48</v>
      </c>
      <c s="34" t="s">
        <v>2061</v>
      </c>
      <c s="34" t="s">
        <v>2062</v>
      </c>
      <c s="35" t="s">
        <v>5</v>
      </c>
      <c s="6" t="s">
        <v>2063</v>
      </c>
      <c s="36" t="s">
        <v>52</v>
      </c>
      <c s="37">
        <v>4</v>
      </c>
      <c s="36">
        <v>0</v>
      </c>
      <c s="36">
        <f>ROUND(G529*H529,6)</f>
      </c>
      <c r="L529" s="38">
        <v>0</v>
      </c>
      <c s="32">
        <f>ROUND(ROUND(L529,2)*ROUND(G529,3),2)</f>
      </c>
      <c s="36" t="s">
        <v>53</v>
      </c>
      <c>
        <f>(M529*21)/100</f>
      </c>
      <c t="s">
        <v>26</v>
      </c>
    </row>
    <row r="530" spans="1:5" ht="12.75">
      <c r="A530" s="35" t="s">
        <v>54</v>
      </c>
      <c r="E530" s="39" t="s">
        <v>5</v>
      </c>
    </row>
    <row r="531" spans="1:5" ht="12.75">
      <c r="A531" s="35" t="s">
        <v>55</v>
      </c>
      <c r="E531" s="40" t="s">
        <v>5</v>
      </c>
    </row>
    <row r="532" spans="1:5" ht="114.75">
      <c r="A532" t="s">
        <v>57</v>
      </c>
      <c r="E532" s="39" t="s">
        <v>2064</v>
      </c>
    </row>
    <row r="533" spans="1:16" ht="12.75">
      <c r="A533" t="s">
        <v>48</v>
      </c>
      <c s="34" t="s">
        <v>2065</v>
      </c>
      <c s="34" t="s">
        <v>2066</v>
      </c>
      <c s="35" t="s">
        <v>5</v>
      </c>
      <c s="6" t="s">
        <v>2067</v>
      </c>
      <c s="36" t="s">
        <v>52</v>
      </c>
      <c s="37">
        <v>1</v>
      </c>
      <c s="36">
        <v>0</v>
      </c>
      <c s="36">
        <f>ROUND(G533*H533,6)</f>
      </c>
      <c r="L533" s="38">
        <v>0</v>
      </c>
      <c s="32">
        <f>ROUND(ROUND(L533,2)*ROUND(G533,3),2)</f>
      </c>
      <c s="36" t="s">
        <v>53</v>
      </c>
      <c>
        <f>(M533*21)/100</f>
      </c>
      <c t="s">
        <v>26</v>
      </c>
    </row>
    <row r="534" spans="1:5" ht="12.75">
      <c r="A534" s="35" t="s">
        <v>54</v>
      </c>
      <c r="E534" s="39" t="s">
        <v>5</v>
      </c>
    </row>
    <row r="535" spans="1:5" ht="12.75">
      <c r="A535" s="35" t="s">
        <v>55</v>
      </c>
      <c r="E535" s="40" t="s">
        <v>5</v>
      </c>
    </row>
    <row r="536" spans="1:5" ht="114.75">
      <c r="A536" t="s">
        <v>57</v>
      </c>
      <c r="E536" s="39" t="s">
        <v>2068</v>
      </c>
    </row>
    <row r="537" spans="1:16" ht="12.75">
      <c r="A537" t="s">
        <v>48</v>
      </c>
      <c s="34" t="s">
        <v>2069</v>
      </c>
      <c s="34" t="s">
        <v>2070</v>
      </c>
      <c s="35" t="s">
        <v>5</v>
      </c>
      <c s="6" t="s">
        <v>2071</v>
      </c>
      <c s="36" t="s">
        <v>52</v>
      </c>
      <c s="37">
        <v>1</v>
      </c>
      <c s="36">
        <v>0</v>
      </c>
      <c s="36">
        <f>ROUND(G537*H537,6)</f>
      </c>
      <c r="L537" s="38">
        <v>0</v>
      </c>
      <c s="32">
        <f>ROUND(ROUND(L537,2)*ROUND(G537,3),2)</f>
      </c>
      <c s="36" t="s">
        <v>53</v>
      </c>
      <c>
        <f>(M537*21)/100</f>
      </c>
      <c t="s">
        <v>26</v>
      </c>
    </row>
    <row r="538" spans="1:5" ht="12.75">
      <c r="A538" s="35" t="s">
        <v>54</v>
      </c>
      <c r="E538" s="39" t="s">
        <v>5</v>
      </c>
    </row>
    <row r="539" spans="1:5" ht="12.75">
      <c r="A539" s="35" t="s">
        <v>55</v>
      </c>
      <c r="E539" s="40" t="s">
        <v>5</v>
      </c>
    </row>
    <row r="540" spans="1:5" ht="114.75">
      <c r="A540" t="s">
        <v>57</v>
      </c>
      <c r="E540" s="39" t="s">
        <v>2072</v>
      </c>
    </row>
    <row r="541" spans="1:16" ht="12.75">
      <c r="A541" t="s">
        <v>48</v>
      </c>
      <c s="34" t="s">
        <v>2073</v>
      </c>
      <c s="34" t="s">
        <v>2074</v>
      </c>
      <c s="35" t="s">
        <v>5</v>
      </c>
      <c s="6" t="s">
        <v>2075</v>
      </c>
      <c s="36" t="s">
        <v>52</v>
      </c>
      <c s="37">
        <v>3</v>
      </c>
      <c s="36">
        <v>0</v>
      </c>
      <c s="36">
        <f>ROUND(G541*H541,6)</f>
      </c>
      <c r="L541" s="38">
        <v>0</v>
      </c>
      <c s="32">
        <f>ROUND(ROUND(L541,2)*ROUND(G541,3),2)</f>
      </c>
      <c s="36" t="s">
        <v>53</v>
      </c>
      <c>
        <f>(M541*21)/100</f>
      </c>
      <c t="s">
        <v>26</v>
      </c>
    </row>
    <row r="542" spans="1:5" ht="12.75">
      <c r="A542" s="35" t="s">
        <v>54</v>
      </c>
      <c r="E542" s="39" t="s">
        <v>5</v>
      </c>
    </row>
    <row r="543" spans="1:5" ht="12.75">
      <c r="A543" s="35" t="s">
        <v>55</v>
      </c>
      <c r="E543" s="40" t="s">
        <v>5</v>
      </c>
    </row>
    <row r="544" spans="1:5" ht="127.5">
      <c r="A544" t="s">
        <v>57</v>
      </c>
      <c r="E544" s="39" t="s">
        <v>2076</v>
      </c>
    </row>
    <row r="545" spans="1:16" ht="12.75">
      <c r="A545" t="s">
        <v>48</v>
      </c>
      <c s="34" t="s">
        <v>2077</v>
      </c>
      <c s="34" t="s">
        <v>2078</v>
      </c>
      <c s="35" t="s">
        <v>5</v>
      </c>
      <c s="6" t="s">
        <v>2079</v>
      </c>
      <c s="36" t="s">
        <v>52</v>
      </c>
      <c s="37">
        <v>3</v>
      </c>
      <c s="36">
        <v>0</v>
      </c>
      <c s="36">
        <f>ROUND(G545*H545,6)</f>
      </c>
      <c r="L545" s="38">
        <v>0</v>
      </c>
      <c s="32">
        <f>ROUND(ROUND(L545,2)*ROUND(G545,3),2)</f>
      </c>
      <c s="36" t="s">
        <v>53</v>
      </c>
      <c>
        <f>(M545*21)/100</f>
      </c>
      <c t="s">
        <v>26</v>
      </c>
    </row>
    <row r="546" spans="1:5" ht="12.75">
      <c r="A546" s="35" t="s">
        <v>54</v>
      </c>
      <c r="E546" s="39" t="s">
        <v>5</v>
      </c>
    </row>
    <row r="547" spans="1:5" ht="12.75">
      <c r="A547" s="35" t="s">
        <v>55</v>
      </c>
      <c r="E547" s="40" t="s">
        <v>5</v>
      </c>
    </row>
    <row r="548" spans="1:5" ht="102">
      <c r="A548" t="s">
        <v>57</v>
      </c>
      <c r="E548" s="39" t="s">
        <v>2080</v>
      </c>
    </row>
    <row r="549" spans="1:13" ht="12.75">
      <c r="A549" t="s">
        <v>45</v>
      </c>
      <c r="C549" s="31" t="s">
        <v>2081</v>
      </c>
      <c r="E549" s="33" t="s">
        <v>2082</v>
      </c>
      <c r="J549" s="32">
        <f>0</f>
      </c>
      <c s="32">
        <f>0</f>
      </c>
      <c s="32">
        <f>0+L550+L554+L558+L562+L566+L570+L574+L578+L582</f>
      </c>
      <c s="32">
        <f>0+M550+M554+M558+M562+M566+M570+M574+M578+M582</f>
      </c>
    </row>
    <row r="550" spans="1:16" ht="12.75">
      <c r="A550" t="s">
        <v>48</v>
      </c>
      <c s="34" t="s">
        <v>2083</v>
      </c>
      <c s="34" t="s">
        <v>2084</v>
      </c>
      <c s="35" t="s">
        <v>5</v>
      </c>
      <c s="6" t="s">
        <v>2085</v>
      </c>
      <c s="36" t="s">
        <v>249</v>
      </c>
      <c s="37">
        <v>120</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14.75">
      <c r="A553" t="s">
        <v>57</v>
      </c>
      <c r="E553" s="39" t="s">
        <v>2086</v>
      </c>
    </row>
    <row r="554" spans="1:16" ht="12.75">
      <c r="A554" t="s">
        <v>48</v>
      </c>
      <c s="34" t="s">
        <v>2087</v>
      </c>
      <c s="34" t="s">
        <v>797</v>
      </c>
      <c s="35" t="s">
        <v>5</v>
      </c>
      <c s="6" t="s">
        <v>798</v>
      </c>
      <c s="36" t="s">
        <v>249</v>
      </c>
      <c s="37">
        <v>170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02">
      <c r="A557" t="s">
        <v>57</v>
      </c>
      <c r="E557" s="39" t="s">
        <v>2088</v>
      </c>
    </row>
    <row r="558" spans="1:16" ht="12.75">
      <c r="A558" t="s">
        <v>48</v>
      </c>
      <c s="34" t="s">
        <v>2089</v>
      </c>
      <c s="34" t="s">
        <v>2090</v>
      </c>
      <c s="35" t="s">
        <v>5</v>
      </c>
      <c s="6" t="s">
        <v>2091</v>
      </c>
      <c s="36" t="s">
        <v>52</v>
      </c>
      <c s="37">
        <v>35</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40.25">
      <c r="A561" t="s">
        <v>57</v>
      </c>
      <c r="E561" s="39" t="s">
        <v>2092</v>
      </c>
    </row>
    <row r="562" spans="1:16" ht="12.75">
      <c r="A562" t="s">
        <v>48</v>
      </c>
      <c s="34" t="s">
        <v>2093</v>
      </c>
      <c s="34" t="s">
        <v>2094</v>
      </c>
      <c s="35" t="s">
        <v>5</v>
      </c>
      <c s="6" t="s">
        <v>2095</v>
      </c>
      <c s="36" t="s">
        <v>52</v>
      </c>
      <c s="37">
        <v>18</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14.75">
      <c r="A565" t="s">
        <v>57</v>
      </c>
      <c r="E565" s="39" t="s">
        <v>2096</v>
      </c>
    </row>
    <row r="566" spans="1:16" ht="25.5">
      <c r="A566" t="s">
        <v>48</v>
      </c>
      <c s="34" t="s">
        <v>2097</v>
      </c>
      <c s="34" t="s">
        <v>2098</v>
      </c>
      <c s="35" t="s">
        <v>5</v>
      </c>
      <c s="6" t="s">
        <v>2099</v>
      </c>
      <c s="36" t="s">
        <v>52</v>
      </c>
      <c s="37">
        <v>35</v>
      </c>
      <c s="36">
        <v>0</v>
      </c>
      <c s="36">
        <f>ROUND(G566*H566,6)</f>
      </c>
      <c r="L566" s="38">
        <v>0</v>
      </c>
      <c s="32">
        <f>ROUND(ROUND(L566,2)*ROUND(G566,3),2)</f>
      </c>
      <c s="36" t="s">
        <v>53</v>
      </c>
      <c>
        <f>(M566*21)/100</f>
      </c>
      <c t="s">
        <v>26</v>
      </c>
    </row>
    <row r="567" spans="1:5" ht="12.75">
      <c r="A567" s="35" t="s">
        <v>54</v>
      </c>
      <c r="E567" s="39" t="s">
        <v>5</v>
      </c>
    </row>
    <row r="568" spans="1:5" ht="12.75">
      <c r="A568" s="35" t="s">
        <v>55</v>
      </c>
      <c r="E568" s="40" t="s">
        <v>5</v>
      </c>
    </row>
    <row r="569" spans="1:5" ht="89.25">
      <c r="A569" t="s">
        <v>57</v>
      </c>
      <c r="E569" s="39" t="s">
        <v>2100</v>
      </c>
    </row>
    <row r="570" spans="1:16" ht="25.5">
      <c r="A570" t="s">
        <v>48</v>
      </c>
      <c s="34" t="s">
        <v>2101</v>
      </c>
      <c s="34" t="s">
        <v>2102</v>
      </c>
      <c s="35" t="s">
        <v>5</v>
      </c>
      <c s="6" t="s">
        <v>2103</v>
      </c>
      <c s="36" t="s">
        <v>52</v>
      </c>
      <c s="37">
        <v>2</v>
      </c>
      <c s="36">
        <v>0</v>
      </c>
      <c s="36">
        <f>ROUND(G570*H570,6)</f>
      </c>
      <c r="L570" s="38">
        <v>0</v>
      </c>
      <c s="32">
        <f>ROUND(ROUND(L570,2)*ROUND(G570,3),2)</f>
      </c>
      <c s="36" t="s">
        <v>53</v>
      </c>
      <c>
        <f>(M570*21)/100</f>
      </c>
      <c t="s">
        <v>26</v>
      </c>
    </row>
    <row r="571" spans="1:5" ht="12.75">
      <c r="A571" s="35" t="s">
        <v>54</v>
      </c>
      <c r="E571" s="39" t="s">
        <v>5</v>
      </c>
    </row>
    <row r="572" spans="1:5" ht="12.75">
      <c r="A572" s="35" t="s">
        <v>55</v>
      </c>
      <c r="E572" s="40" t="s">
        <v>5</v>
      </c>
    </row>
    <row r="573" spans="1:5" ht="102">
      <c r="A573" t="s">
        <v>57</v>
      </c>
      <c r="E573" s="39" t="s">
        <v>2104</v>
      </c>
    </row>
    <row r="574" spans="1:16" ht="12.75">
      <c r="A574" t="s">
        <v>48</v>
      </c>
      <c s="34" t="s">
        <v>2105</v>
      </c>
      <c s="34" t="s">
        <v>2106</v>
      </c>
      <c s="35" t="s">
        <v>5</v>
      </c>
      <c s="6" t="s">
        <v>2107</v>
      </c>
      <c s="36" t="s">
        <v>249</v>
      </c>
      <c s="37">
        <v>450</v>
      </c>
      <c s="36">
        <v>0</v>
      </c>
      <c s="36">
        <f>ROUND(G574*H574,6)</f>
      </c>
      <c r="L574" s="38">
        <v>0</v>
      </c>
      <c s="32">
        <f>ROUND(ROUND(L574,2)*ROUND(G574,3),2)</f>
      </c>
      <c s="36" t="s">
        <v>53</v>
      </c>
      <c>
        <f>(M574*21)/100</f>
      </c>
      <c t="s">
        <v>26</v>
      </c>
    </row>
    <row r="575" spans="1:5" ht="12.75">
      <c r="A575" s="35" t="s">
        <v>54</v>
      </c>
      <c r="E575" s="39" t="s">
        <v>5</v>
      </c>
    </row>
    <row r="576" spans="1:5" ht="12.75">
      <c r="A576" s="35" t="s">
        <v>55</v>
      </c>
      <c r="E576" s="40" t="s">
        <v>5</v>
      </c>
    </row>
    <row r="577" spans="1:5" ht="114.75">
      <c r="A577" t="s">
        <v>57</v>
      </c>
      <c r="E577" s="39" t="s">
        <v>2108</v>
      </c>
    </row>
    <row r="578" spans="1:16" ht="12.75">
      <c r="A578" t="s">
        <v>48</v>
      </c>
      <c s="34" t="s">
        <v>2109</v>
      </c>
      <c s="34" t="s">
        <v>2110</v>
      </c>
      <c s="35" t="s">
        <v>5</v>
      </c>
      <c s="6" t="s">
        <v>2111</v>
      </c>
      <c s="36" t="s">
        <v>52</v>
      </c>
      <c s="37">
        <v>1</v>
      </c>
      <c s="36">
        <v>0</v>
      </c>
      <c s="36">
        <f>ROUND(G578*H578,6)</f>
      </c>
      <c r="L578" s="38">
        <v>0</v>
      </c>
      <c s="32">
        <f>ROUND(ROUND(L578,2)*ROUND(G578,3),2)</f>
      </c>
      <c s="36" t="s">
        <v>53</v>
      </c>
      <c>
        <f>(M578*21)/100</f>
      </c>
      <c t="s">
        <v>26</v>
      </c>
    </row>
    <row r="579" spans="1:5" ht="12.75">
      <c r="A579" s="35" t="s">
        <v>54</v>
      </c>
      <c r="E579" s="39" t="s">
        <v>5</v>
      </c>
    </row>
    <row r="580" spans="1:5" ht="12.75">
      <c r="A580" s="35" t="s">
        <v>55</v>
      </c>
      <c r="E580" s="40" t="s">
        <v>5</v>
      </c>
    </row>
    <row r="581" spans="1:5" ht="102">
      <c r="A581" t="s">
        <v>57</v>
      </c>
      <c r="E581" s="39" t="s">
        <v>2112</v>
      </c>
    </row>
    <row r="582" spans="1:16" ht="12.75">
      <c r="A582" t="s">
        <v>48</v>
      </c>
      <c s="34" t="s">
        <v>2113</v>
      </c>
      <c s="34" t="s">
        <v>2114</v>
      </c>
      <c s="35" t="s">
        <v>5</v>
      </c>
      <c s="6" t="s">
        <v>2115</v>
      </c>
      <c s="36" t="s">
        <v>2116</v>
      </c>
      <c s="37">
        <v>1</v>
      </c>
      <c s="36">
        <v>0</v>
      </c>
      <c s="36">
        <f>ROUND(G582*H582,6)</f>
      </c>
      <c r="L582" s="38">
        <v>0</v>
      </c>
      <c s="32">
        <f>ROUND(ROUND(L582,2)*ROUND(G582,3),2)</f>
      </c>
      <c s="36" t="s">
        <v>53</v>
      </c>
      <c>
        <f>(M582*21)/100</f>
      </c>
      <c t="s">
        <v>26</v>
      </c>
    </row>
    <row r="583" spans="1:5" ht="12.75">
      <c r="A583" s="35" t="s">
        <v>54</v>
      </c>
      <c r="E583" s="39" t="s">
        <v>5</v>
      </c>
    </row>
    <row r="584" spans="1:5" ht="12.75">
      <c r="A584" s="35" t="s">
        <v>55</v>
      </c>
      <c r="E584" s="40" t="s">
        <v>5</v>
      </c>
    </row>
    <row r="585" spans="1:5" ht="12.75">
      <c r="A585" t="s">
        <v>57</v>
      </c>
      <c r="E585" s="39" t="s">
        <v>5</v>
      </c>
    </row>
    <row r="586" spans="1:13" ht="12.75">
      <c r="A586" t="s">
        <v>45</v>
      </c>
      <c r="C586" s="31" t="s">
        <v>386</v>
      </c>
      <c r="E586" s="33" t="s">
        <v>387</v>
      </c>
      <c r="J586" s="32">
        <f>0</f>
      </c>
      <c s="32">
        <f>0</f>
      </c>
      <c s="32">
        <f>0+L587+L591+L595+L599+L603+L607+L611+L615+L619+L623+L627+L631+L635+L639+L643+L647</f>
      </c>
      <c s="32">
        <f>0+M587+M591+M595+M599+M603+M607+M611+M615+M619+M623+M627+M631+M635+M639+M643+M647</f>
      </c>
    </row>
    <row r="587" spans="1:16" ht="25.5">
      <c r="A587" t="s">
        <v>48</v>
      </c>
      <c s="34" t="s">
        <v>2117</v>
      </c>
      <c s="34" t="s">
        <v>2118</v>
      </c>
      <c s="35" t="s">
        <v>5</v>
      </c>
      <c s="6" t="s">
        <v>2119</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14.75">
      <c r="A590" t="s">
        <v>57</v>
      </c>
      <c r="E590" s="39" t="s">
        <v>2120</v>
      </c>
    </row>
    <row r="591" spans="1:16" ht="12.75">
      <c r="A591" t="s">
        <v>48</v>
      </c>
      <c s="34" t="s">
        <v>2121</v>
      </c>
      <c s="34" t="s">
        <v>2122</v>
      </c>
      <c s="35" t="s">
        <v>5</v>
      </c>
      <c s="6" t="s">
        <v>2123</v>
      </c>
      <c s="36" t="s">
        <v>390</v>
      </c>
      <c s="37">
        <v>1.2</v>
      </c>
      <c s="36">
        <v>0</v>
      </c>
      <c s="36">
        <f>ROUND(G591*H591,6)</f>
      </c>
      <c r="L591" s="38">
        <v>0</v>
      </c>
      <c s="32">
        <f>ROUND(ROUND(L591,2)*ROUND(G591,3),2)</f>
      </c>
      <c s="36" t="s">
        <v>53</v>
      </c>
      <c>
        <f>(M591*21)/100</f>
      </c>
      <c t="s">
        <v>26</v>
      </c>
    </row>
    <row r="592" spans="1:5" ht="12.75">
      <c r="A592" s="35" t="s">
        <v>54</v>
      </c>
      <c r="E592" s="39" t="s">
        <v>5</v>
      </c>
    </row>
    <row r="593" spans="1:5" ht="12.75">
      <c r="A593" s="35" t="s">
        <v>55</v>
      </c>
      <c r="E593" s="40" t="s">
        <v>2124</v>
      </c>
    </row>
    <row r="594" spans="1:5" ht="153">
      <c r="A594" t="s">
        <v>57</v>
      </c>
      <c r="E594" s="39" t="s">
        <v>2125</v>
      </c>
    </row>
    <row r="595" spans="1:16" ht="12.75">
      <c r="A595" t="s">
        <v>48</v>
      </c>
      <c s="34" t="s">
        <v>2126</v>
      </c>
      <c s="34" t="s">
        <v>2127</v>
      </c>
      <c s="35" t="s">
        <v>5</v>
      </c>
      <c s="6" t="s">
        <v>2128</v>
      </c>
      <c s="36" t="s">
        <v>101</v>
      </c>
      <c s="37">
        <v>80</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63.75">
      <c r="A598" t="s">
        <v>57</v>
      </c>
      <c r="E598" s="39" t="s">
        <v>2129</v>
      </c>
    </row>
    <row r="599" spans="1:16" ht="12.75">
      <c r="A599" t="s">
        <v>48</v>
      </c>
      <c s="34" t="s">
        <v>2130</v>
      </c>
      <c s="34" t="s">
        <v>2131</v>
      </c>
      <c s="35" t="s">
        <v>5</v>
      </c>
      <c s="6" t="s">
        <v>2132</v>
      </c>
      <c s="36" t="s">
        <v>408</v>
      </c>
      <c s="37">
        <v>0.96</v>
      </c>
      <c s="36">
        <v>0</v>
      </c>
      <c s="36">
        <f>ROUND(G599*H599,6)</f>
      </c>
      <c r="L599" s="38">
        <v>0</v>
      </c>
      <c s="32">
        <f>ROUND(ROUND(L599,2)*ROUND(G599,3),2)</f>
      </c>
      <c s="36" t="s">
        <v>53</v>
      </c>
      <c>
        <f>(M599*21)/100</f>
      </c>
      <c t="s">
        <v>26</v>
      </c>
    </row>
    <row r="600" spans="1:5" ht="12.75">
      <c r="A600" s="35" t="s">
        <v>54</v>
      </c>
      <c r="E600" s="39" t="s">
        <v>5</v>
      </c>
    </row>
    <row r="601" spans="1:5" ht="12.75">
      <c r="A601" s="35" t="s">
        <v>55</v>
      </c>
      <c r="E601" s="40" t="s">
        <v>2133</v>
      </c>
    </row>
    <row r="602" spans="1:5" ht="153">
      <c r="A602" t="s">
        <v>57</v>
      </c>
      <c r="E602" s="39" t="s">
        <v>2134</v>
      </c>
    </row>
    <row r="603" spans="1:16" ht="12.75">
      <c r="A603" t="s">
        <v>48</v>
      </c>
      <c s="34" t="s">
        <v>2135</v>
      </c>
      <c s="34" t="s">
        <v>426</v>
      </c>
      <c s="35" t="s">
        <v>5</v>
      </c>
      <c s="6" t="s">
        <v>427</v>
      </c>
      <c s="36" t="s">
        <v>101</v>
      </c>
      <c s="37">
        <v>80</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14.75">
      <c r="A606" t="s">
        <v>57</v>
      </c>
      <c r="E606" s="39" t="s">
        <v>2120</v>
      </c>
    </row>
    <row r="607" spans="1:16" ht="12.75">
      <c r="A607" t="s">
        <v>48</v>
      </c>
      <c s="34" t="s">
        <v>2136</v>
      </c>
      <c s="34" t="s">
        <v>422</v>
      </c>
      <c s="35" t="s">
        <v>5</v>
      </c>
      <c s="6" t="s">
        <v>423</v>
      </c>
      <c s="36" t="s">
        <v>101</v>
      </c>
      <c s="37">
        <v>80</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53">
      <c r="A610" t="s">
        <v>57</v>
      </c>
      <c r="E610" s="39" t="s">
        <v>2137</v>
      </c>
    </row>
    <row r="611" spans="1:16" ht="12.75">
      <c r="A611" t="s">
        <v>48</v>
      </c>
      <c s="34" t="s">
        <v>2138</v>
      </c>
      <c s="34" t="s">
        <v>433</v>
      </c>
      <c s="35" t="s">
        <v>5</v>
      </c>
      <c s="6" t="s">
        <v>434</v>
      </c>
      <c s="36" t="s">
        <v>101</v>
      </c>
      <c s="37">
        <v>80</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27.5">
      <c r="A614" t="s">
        <v>57</v>
      </c>
      <c r="E614" s="39" t="s">
        <v>2139</v>
      </c>
    </row>
    <row r="615" spans="1:16" ht="12.75">
      <c r="A615" t="s">
        <v>48</v>
      </c>
      <c s="34" t="s">
        <v>2140</v>
      </c>
      <c s="34" t="s">
        <v>455</v>
      </c>
      <c s="35" t="s">
        <v>5</v>
      </c>
      <c s="6" t="s">
        <v>456</v>
      </c>
      <c s="36" t="s">
        <v>52</v>
      </c>
      <c s="37">
        <v>1</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2141</v>
      </c>
    </row>
    <row r="619" spans="1:16" ht="12.75">
      <c r="A619" t="s">
        <v>48</v>
      </c>
      <c s="34" t="s">
        <v>2142</v>
      </c>
      <c s="34" t="s">
        <v>452</v>
      </c>
      <c s="35" t="s">
        <v>5</v>
      </c>
      <c s="6" t="s">
        <v>453</v>
      </c>
      <c s="36" t="s">
        <v>52</v>
      </c>
      <c s="37">
        <v>1</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14.75">
      <c r="A622" t="s">
        <v>57</v>
      </c>
      <c r="E622" s="39" t="s">
        <v>2143</v>
      </c>
    </row>
    <row r="623" spans="1:16" ht="12.75">
      <c r="A623" t="s">
        <v>48</v>
      </c>
      <c s="34" t="s">
        <v>2144</v>
      </c>
      <c s="34" t="s">
        <v>457</v>
      </c>
      <c s="35" t="s">
        <v>5</v>
      </c>
      <c s="6" t="s">
        <v>458</v>
      </c>
      <c s="36" t="s">
        <v>52</v>
      </c>
      <c s="37">
        <v>4</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53">
      <c r="A626" t="s">
        <v>57</v>
      </c>
      <c r="E626" s="39" t="s">
        <v>2145</v>
      </c>
    </row>
    <row r="627" spans="1:16" ht="12.75">
      <c r="A627" t="s">
        <v>48</v>
      </c>
      <c s="34" t="s">
        <v>2146</v>
      </c>
      <c s="34" t="s">
        <v>465</v>
      </c>
      <c s="35" t="s">
        <v>5</v>
      </c>
      <c s="6" t="s">
        <v>466</v>
      </c>
      <c s="36" t="s">
        <v>52</v>
      </c>
      <c s="37">
        <v>2</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2141</v>
      </c>
    </row>
    <row r="631" spans="1:16" ht="12.75">
      <c r="A631" t="s">
        <v>48</v>
      </c>
      <c s="34" t="s">
        <v>2147</v>
      </c>
      <c s="34" t="s">
        <v>461</v>
      </c>
      <c s="35" t="s">
        <v>5</v>
      </c>
      <c s="6" t="s">
        <v>462</v>
      </c>
      <c s="36" t="s">
        <v>52</v>
      </c>
      <c s="37">
        <v>2</v>
      </c>
      <c s="36">
        <v>0</v>
      </c>
      <c s="36">
        <f>ROUND(G631*H631,6)</f>
      </c>
      <c r="L631" s="38">
        <v>0</v>
      </c>
      <c s="32">
        <f>ROUND(ROUND(L631,2)*ROUND(G631,3),2)</f>
      </c>
      <c s="36" t="s">
        <v>53</v>
      </c>
      <c>
        <f>(M631*21)/100</f>
      </c>
      <c t="s">
        <v>26</v>
      </c>
    </row>
    <row r="632" spans="1:5" ht="12.75">
      <c r="A632" s="35" t="s">
        <v>54</v>
      </c>
      <c r="E632" s="39" t="s">
        <v>5</v>
      </c>
    </row>
    <row r="633" spans="1:5" ht="12.75">
      <c r="A633" s="35" t="s">
        <v>55</v>
      </c>
      <c r="E633" s="40" t="s">
        <v>5</v>
      </c>
    </row>
    <row r="634" spans="1:5" ht="114.75">
      <c r="A634" t="s">
        <v>57</v>
      </c>
      <c r="E634" s="39" t="s">
        <v>2143</v>
      </c>
    </row>
    <row r="635" spans="1:16" ht="12.75">
      <c r="A635" t="s">
        <v>48</v>
      </c>
      <c s="34" t="s">
        <v>2148</v>
      </c>
      <c s="34" t="s">
        <v>2149</v>
      </c>
      <c s="35" t="s">
        <v>5</v>
      </c>
      <c s="6" t="s">
        <v>2150</v>
      </c>
      <c s="36" t="s">
        <v>52</v>
      </c>
      <c s="37">
        <v>3</v>
      </c>
      <c s="36">
        <v>0</v>
      </c>
      <c s="36">
        <f>ROUND(G635*H635,6)</f>
      </c>
      <c r="L635" s="38">
        <v>0</v>
      </c>
      <c s="32">
        <f>ROUND(ROUND(L635,2)*ROUND(G635,3),2)</f>
      </c>
      <c s="36" t="s">
        <v>53</v>
      </c>
      <c>
        <f>(M635*21)/100</f>
      </c>
      <c t="s">
        <v>26</v>
      </c>
    </row>
    <row r="636" spans="1:5" ht="12.75">
      <c r="A636" s="35" t="s">
        <v>54</v>
      </c>
      <c r="E636" s="39" t="s">
        <v>5</v>
      </c>
    </row>
    <row r="637" spans="1:5" ht="12.75">
      <c r="A637" s="35" t="s">
        <v>55</v>
      </c>
      <c r="E637" s="40" t="s">
        <v>5</v>
      </c>
    </row>
    <row r="638" spans="1:5" ht="127.5">
      <c r="A638" t="s">
        <v>57</v>
      </c>
      <c r="E638" s="39" t="s">
        <v>2141</v>
      </c>
    </row>
    <row r="639" spans="1:16" ht="12.75">
      <c r="A639" t="s">
        <v>48</v>
      </c>
      <c s="34" t="s">
        <v>2151</v>
      </c>
      <c s="34" t="s">
        <v>2152</v>
      </c>
      <c s="35" t="s">
        <v>5</v>
      </c>
      <c s="6" t="s">
        <v>2153</v>
      </c>
      <c s="36" t="s">
        <v>52</v>
      </c>
      <c s="37">
        <v>3</v>
      </c>
      <c s="36">
        <v>0</v>
      </c>
      <c s="36">
        <f>ROUND(G639*H639,6)</f>
      </c>
      <c r="L639" s="38">
        <v>0</v>
      </c>
      <c s="32">
        <f>ROUND(ROUND(L639,2)*ROUND(G639,3),2)</f>
      </c>
      <c s="36" t="s">
        <v>53</v>
      </c>
      <c>
        <f>(M639*21)/100</f>
      </c>
      <c t="s">
        <v>26</v>
      </c>
    </row>
    <row r="640" spans="1:5" ht="12.75">
      <c r="A640" s="35" t="s">
        <v>54</v>
      </c>
      <c r="E640" s="39" t="s">
        <v>5</v>
      </c>
    </row>
    <row r="641" spans="1:5" ht="12.75">
      <c r="A641" s="35" t="s">
        <v>55</v>
      </c>
      <c r="E641" s="40" t="s">
        <v>5</v>
      </c>
    </row>
    <row r="642" spans="1:5" ht="178.5">
      <c r="A642" t="s">
        <v>57</v>
      </c>
      <c r="E642" s="39" t="s">
        <v>2154</v>
      </c>
    </row>
    <row r="643" spans="1:16" ht="12.75">
      <c r="A643" t="s">
        <v>48</v>
      </c>
      <c s="34" t="s">
        <v>2155</v>
      </c>
      <c s="34" t="s">
        <v>2156</v>
      </c>
      <c s="35" t="s">
        <v>5</v>
      </c>
      <c s="6" t="s">
        <v>2157</v>
      </c>
      <c s="36" t="s">
        <v>52</v>
      </c>
      <c s="37">
        <v>2</v>
      </c>
      <c s="36">
        <v>0</v>
      </c>
      <c s="36">
        <f>ROUND(G643*H643,6)</f>
      </c>
      <c r="L643" s="38">
        <v>0</v>
      </c>
      <c s="32">
        <f>ROUND(ROUND(L643,2)*ROUND(G643,3),2)</f>
      </c>
      <c s="36" t="s">
        <v>53</v>
      </c>
      <c>
        <f>(M643*21)/100</f>
      </c>
      <c t="s">
        <v>26</v>
      </c>
    </row>
    <row r="644" spans="1:5" ht="12.75">
      <c r="A644" s="35" t="s">
        <v>54</v>
      </c>
      <c r="E644" s="39" t="s">
        <v>5</v>
      </c>
    </row>
    <row r="645" spans="1:5" ht="12.75">
      <c r="A645" s="35" t="s">
        <v>55</v>
      </c>
      <c r="E645" s="40" t="s">
        <v>5</v>
      </c>
    </row>
    <row r="646" spans="1:5" ht="127.5">
      <c r="A646" t="s">
        <v>57</v>
      </c>
      <c r="E646" s="39" t="s">
        <v>2158</v>
      </c>
    </row>
    <row r="647" spans="1:16" ht="12.75">
      <c r="A647" t="s">
        <v>48</v>
      </c>
      <c s="34" t="s">
        <v>2159</v>
      </c>
      <c s="34" t="s">
        <v>515</v>
      </c>
      <c s="35" t="s">
        <v>5</v>
      </c>
      <c s="6" t="s">
        <v>516</v>
      </c>
      <c s="36" t="s">
        <v>52</v>
      </c>
      <c s="37">
        <v>3</v>
      </c>
      <c s="36">
        <v>0</v>
      </c>
      <c s="36">
        <f>ROUND(G647*H647,6)</f>
      </c>
      <c r="L647" s="38">
        <v>0</v>
      </c>
      <c s="32">
        <f>ROUND(ROUND(L647,2)*ROUND(G647,3),2)</f>
      </c>
      <c s="36" t="s">
        <v>53</v>
      </c>
      <c>
        <f>(M647*21)/100</f>
      </c>
      <c t="s">
        <v>26</v>
      </c>
    </row>
    <row r="648" spans="1:5" ht="12.75">
      <c r="A648" s="35" t="s">
        <v>54</v>
      </c>
      <c r="E648" s="39" t="s">
        <v>5</v>
      </c>
    </row>
    <row r="649" spans="1:5" ht="12.75">
      <c r="A649" s="35" t="s">
        <v>55</v>
      </c>
      <c r="E649" s="40" t="s">
        <v>5</v>
      </c>
    </row>
    <row r="650" spans="1:5" ht="127.5">
      <c r="A650" t="s">
        <v>57</v>
      </c>
      <c r="E650" s="39" t="s">
        <v>2160</v>
      </c>
    </row>
    <row r="651" spans="1:13" ht="12.75">
      <c r="A651" t="s">
        <v>45</v>
      </c>
      <c r="C651" s="31" t="s">
        <v>86</v>
      </c>
      <c r="E651" s="33" t="s">
        <v>2161</v>
      </c>
      <c r="J651" s="32">
        <f>0</f>
      </c>
      <c s="32">
        <f>0</f>
      </c>
      <c s="32">
        <f>0+L652+L656+L660+L664+L668+L672+L676+L680+L684</f>
      </c>
      <c s="32">
        <f>0+M652+M656+M660+M664+M668+M672+M676+M680+M684</f>
      </c>
    </row>
    <row r="652" spans="1:16" ht="12.75">
      <c r="A652" t="s">
        <v>48</v>
      </c>
      <c s="34" t="s">
        <v>2162</v>
      </c>
      <c s="34" t="s">
        <v>2163</v>
      </c>
      <c s="35" t="s">
        <v>5</v>
      </c>
      <c s="6" t="s">
        <v>2164</v>
      </c>
      <c s="36" t="s">
        <v>52</v>
      </c>
      <c s="37">
        <v>4</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140.25">
      <c r="A655" t="s">
        <v>57</v>
      </c>
      <c r="E655" s="39" t="s">
        <v>2165</v>
      </c>
    </row>
    <row r="656" spans="1:16" ht="12.75">
      <c r="A656" t="s">
        <v>48</v>
      </c>
      <c s="34" t="s">
        <v>2166</v>
      </c>
      <c s="34" t="s">
        <v>2167</v>
      </c>
      <c s="35" t="s">
        <v>5</v>
      </c>
      <c s="6" t="s">
        <v>2168</v>
      </c>
      <c s="36" t="s">
        <v>52</v>
      </c>
      <c s="37">
        <v>1</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140.25">
      <c r="A659" t="s">
        <v>57</v>
      </c>
      <c r="E659" s="39" t="s">
        <v>2165</v>
      </c>
    </row>
    <row r="660" spans="1:16" ht="12.75">
      <c r="A660" t="s">
        <v>48</v>
      </c>
      <c s="34" t="s">
        <v>2169</v>
      </c>
      <c s="34" t="s">
        <v>2170</v>
      </c>
      <c s="35" t="s">
        <v>5</v>
      </c>
      <c s="6" t="s">
        <v>2171</v>
      </c>
      <c s="36" t="s">
        <v>52</v>
      </c>
      <c s="37">
        <v>4</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40.25">
      <c r="A663" t="s">
        <v>57</v>
      </c>
      <c r="E663" s="39" t="s">
        <v>2165</v>
      </c>
    </row>
    <row r="664" spans="1:16" ht="12.75">
      <c r="A664" t="s">
        <v>48</v>
      </c>
      <c s="34" t="s">
        <v>2172</v>
      </c>
      <c s="34" t="s">
        <v>2173</v>
      </c>
      <c s="35" t="s">
        <v>5</v>
      </c>
      <c s="6" t="s">
        <v>2174</v>
      </c>
      <c s="36" t="s">
        <v>52</v>
      </c>
      <c s="37">
        <v>5</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14.75">
      <c r="A667" t="s">
        <v>57</v>
      </c>
      <c r="E667" s="39" t="s">
        <v>2175</v>
      </c>
    </row>
    <row r="668" spans="1:16" ht="12.75">
      <c r="A668" t="s">
        <v>48</v>
      </c>
      <c s="34" t="s">
        <v>2176</v>
      </c>
      <c s="34" t="s">
        <v>2177</v>
      </c>
      <c s="35" t="s">
        <v>5</v>
      </c>
      <c s="6" t="s">
        <v>2178</v>
      </c>
      <c s="36" t="s">
        <v>52</v>
      </c>
      <c s="37">
        <v>4</v>
      </c>
      <c s="36">
        <v>0</v>
      </c>
      <c s="36">
        <f>ROUND(G668*H668,6)</f>
      </c>
      <c r="L668" s="38">
        <v>0</v>
      </c>
      <c s="32">
        <f>ROUND(ROUND(L668,2)*ROUND(G668,3),2)</f>
      </c>
      <c s="36" t="s">
        <v>53</v>
      </c>
      <c>
        <f>(M668*21)/100</f>
      </c>
      <c t="s">
        <v>26</v>
      </c>
    </row>
    <row r="669" spans="1:5" ht="12.75">
      <c r="A669" s="35" t="s">
        <v>54</v>
      </c>
      <c r="E669" s="39" t="s">
        <v>2179</v>
      </c>
    </row>
    <row r="670" spans="1:5" ht="12.75">
      <c r="A670" s="35" t="s">
        <v>55</v>
      </c>
      <c r="E670" s="40" t="s">
        <v>5</v>
      </c>
    </row>
    <row r="671" spans="1:5" ht="114.75">
      <c r="A671" t="s">
        <v>57</v>
      </c>
      <c r="E671" s="39" t="s">
        <v>2175</v>
      </c>
    </row>
    <row r="672" spans="1:16" ht="12.75">
      <c r="A672" t="s">
        <v>48</v>
      </c>
      <c s="34" t="s">
        <v>2180</v>
      </c>
      <c s="34" t="s">
        <v>2181</v>
      </c>
      <c s="35" t="s">
        <v>5</v>
      </c>
      <c s="6" t="s">
        <v>2182</v>
      </c>
      <c s="36" t="s">
        <v>2183</v>
      </c>
      <c s="37">
        <v>10</v>
      </c>
      <c s="36">
        <v>0</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229.5">
      <c r="A675" t="s">
        <v>57</v>
      </c>
      <c r="E675" s="39" t="s">
        <v>2184</v>
      </c>
    </row>
    <row r="676" spans="1:16" ht="12.75">
      <c r="A676" t="s">
        <v>48</v>
      </c>
      <c s="34" t="s">
        <v>2185</v>
      </c>
      <c s="34" t="s">
        <v>2186</v>
      </c>
      <c s="35" t="s">
        <v>5</v>
      </c>
      <c s="6" t="s">
        <v>2187</v>
      </c>
      <c s="36" t="s">
        <v>2183</v>
      </c>
      <c s="37">
        <v>10</v>
      </c>
      <c s="36">
        <v>0</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229.5">
      <c r="A679" t="s">
        <v>57</v>
      </c>
      <c r="E679" s="39" t="s">
        <v>2184</v>
      </c>
    </row>
    <row r="680" spans="1:16" ht="12.75">
      <c r="A680" t="s">
        <v>48</v>
      </c>
      <c s="34" t="s">
        <v>2188</v>
      </c>
      <c s="34" t="s">
        <v>2189</v>
      </c>
      <c s="35" t="s">
        <v>5</v>
      </c>
      <c s="6" t="s">
        <v>2190</v>
      </c>
      <c s="36" t="s">
        <v>52</v>
      </c>
      <c s="37">
        <v>3</v>
      </c>
      <c s="36">
        <v>0</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76.5">
      <c r="A683" t="s">
        <v>57</v>
      </c>
      <c r="E683" s="39" t="s">
        <v>2191</v>
      </c>
    </row>
    <row r="684" spans="1:16" ht="12.75">
      <c r="A684" t="s">
        <v>48</v>
      </c>
      <c s="34" t="s">
        <v>2192</v>
      </c>
      <c s="34" t="s">
        <v>2193</v>
      </c>
      <c s="35" t="s">
        <v>5</v>
      </c>
      <c s="6" t="s">
        <v>2194</v>
      </c>
      <c s="36" t="s">
        <v>52</v>
      </c>
      <c s="37">
        <v>4</v>
      </c>
      <c s="36">
        <v>0</v>
      </c>
      <c s="36">
        <f>ROUND(G684*H684,6)</f>
      </c>
      <c r="L684" s="38">
        <v>0</v>
      </c>
      <c s="32">
        <f>ROUND(ROUND(L684,2)*ROUND(G684,3),2)</f>
      </c>
      <c s="36" t="s">
        <v>53</v>
      </c>
      <c>
        <f>(M684*21)/100</f>
      </c>
      <c t="s">
        <v>26</v>
      </c>
    </row>
    <row r="685" spans="1:5" ht="12.75">
      <c r="A685" s="35" t="s">
        <v>54</v>
      </c>
      <c r="E685" s="39" t="s">
        <v>5</v>
      </c>
    </row>
    <row r="686" spans="1:5" ht="12.75">
      <c r="A686" s="35" t="s">
        <v>55</v>
      </c>
      <c r="E686" s="40" t="s">
        <v>5</v>
      </c>
    </row>
    <row r="687" spans="1:5" ht="76.5">
      <c r="A687" t="s">
        <v>57</v>
      </c>
      <c r="E687" s="39" t="s">
        <v>2031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1709</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2200</v>
      </c>
    </row>
    <row r="14" spans="1:16" ht="25.5">
      <c r="A14" t="s">
        <v>48</v>
      </c>
      <c s="34" t="s">
        <v>26</v>
      </c>
      <c s="34" t="s">
        <v>1087</v>
      </c>
      <c s="35" t="s">
        <v>5</v>
      </c>
      <c s="6" t="s">
        <v>1088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2200</v>
      </c>
    </row>
    <row r="18" spans="1:13" ht="12.75">
      <c r="A18" t="s">
        <v>45</v>
      </c>
      <c r="C18" s="31" t="s">
        <v>1762</v>
      </c>
      <c r="E18" s="33" t="s">
        <v>1763</v>
      </c>
      <c r="J18" s="32">
        <f>0</f>
      </c>
      <c s="32">
        <f>0</f>
      </c>
      <c s="32">
        <f>0+L19+L23</f>
      </c>
      <c s="32">
        <f>0+M19+M23</f>
      </c>
    </row>
    <row r="19" spans="1:16" ht="12.75">
      <c r="A19" t="s">
        <v>48</v>
      </c>
      <c s="34" t="s">
        <v>25</v>
      </c>
      <c s="34" t="s">
        <v>2201</v>
      </c>
      <c s="35" t="s">
        <v>5</v>
      </c>
      <c s="6" t="s">
        <v>2202</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2203</v>
      </c>
    </row>
    <row r="23" spans="1:16" ht="12.75">
      <c r="A23" t="s">
        <v>48</v>
      </c>
      <c s="34" t="s">
        <v>67</v>
      </c>
      <c s="34" t="s">
        <v>2204</v>
      </c>
      <c s="35" t="s">
        <v>5</v>
      </c>
      <c s="6" t="s">
        <v>2205</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2209</v>
      </c>
      <c r="E8" s="30" t="s">
        <v>2208</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1691</v>
      </c>
      <c s="35" t="s">
        <v>5</v>
      </c>
      <c s="6" t="s">
        <v>1692</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2210</v>
      </c>
    </row>
    <row r="13" spans="1:5" ht="102">
      <c r="A13" t="s">
        <v>57</v>
      </c>
      <c r="E13" s="39" t="s">
        <v>357</v>
      </c>
    </row>
    <row r="14" spans="1:16" ht="12.75">
      <c r="A14" t="s">
        <v>48</v>
      </c>
      <c s="34" t="s">
        <v>26</v>
      </c>
      <c s="34" t="s">
        <v>1694</v>
      </c>
      <c s="35" t="s">
        <v>5</v>
      </c>
      <c s="6" t="s">
        <v>1695</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2211</v>
      </c>
    </row>
    <row r="17" spans="1:5" ht="76.5">
      <c r="A17" t="s">
        <v>57</v>
      </c>
      <c r="E17" s="39" t="s">
        <v>881</v>
      </c>
    </row>
    <row r="18" spans="1:16" ht="12.75">
      <c r="A18" t="s">
        <v>48</v>
      </c>
      <c s="34" t="s">
        <v>25</v>
      </c>
      <c s="34" t="s">
        <v>2212</v>
      </c>
      <c s="35" t="s">
        <v>5</v>
      </c>
      <c s="6" t="s">
        <v>2213</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1709</v>
      </c>
      <c r="J22" s="32">
        <f>0</f>
      </c>
      <c s="32">
        <f>0</f>
      </c>
      <c s="32">
        <f>0+L23+L27+L31</f>
      </c>
      <c s="32">
        <f>0+M23+M27+M31</f>
      </c>
    </row>
    <row r="23" spans="1:16" ht="12.75">
      <c r="A23" t="s">
        <v>48</v>
      </c>
      <c s="34" t="s">
        <v>67</v>
      </c>
      <c s="34" t="s">
        <v>2214</v>
      </c>
      <c s="35" t="s">
        <v>5</v>
      </c>
      <c s="6" t="s">
        <v>2215</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2216</v>
      </c>
    </row>
    <row r="27" spans="1:16" ht="25.5">
      <c r="A27" t="s">
        <v>48</v>
      </c>
      <c s="34" t="s">
        <v>71</v>
      </c>
      <c s="34" t="s">
        <v>2217</v>
      </c>
      <c s="35" t="s">
        <v>5</v>
      </c>
      <c s="6" t="s">
        <v>1399</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2218</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2219</v>
      </c>
    </row>
    <row r="35" spans="1:13" ht="12.75">
      <c r="A35" t="s">
        <v>45</v>
      </c>
      <c r="C35" s="31" t="s">
        <v>1723</v>
      </c>
      <c r="E35" s="33" t="s">
        <v>1724</v>
      </c>
      <c r="J35" s="32">
        <f>0</f>
      </c>
      <c s="32">
        <f>0</f>
      </c>
      <c s="32">
        <f>0+L36+L40+L44+L48+L52+L56+L60+L64</f>
      </c>
      <c s="32">
        <f>0+M36+M40+M44+M48+M52+M56+M60+M64</f>
      </c>
    </row>
    <row r="36" spans="1:16" ht="12.75">
      <c r="A36" t="s">
        <v>48</v>
      </c>
      <c s="34" t="s">
        <v>46</v>
      </c>
      <c s="34" t="s">
        <v>1725</v>
      </c>
      <c s="35" t="s">
        <v>5</v>
      </c>
      <c s="6" t="s">
        <v>1726</v>
      </c>
      <c s="36" t="s">
        <v>588</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2220</v>
      </c>
    </row>
    <row r="39" spans="1:5" ht="204">
      <c r="A39" t="s">
        <v>57</v>
      </c>
      <c r="E39" s="39" t="s">
        <v>2221</v>
      </c>
    </row>
    <row r="40" spans="1:16" ht="12.75">
      <c r="A40" t="s">
        <v>48</v>
      </c>
      <c s="34" t="s">
        <v>82</v>
      </c>
      <c s="34" t="s">
        <v>1729</v>
      </c>
      <c s="35" t="s">
        <v>5</v>
      </c>
      <c s="6" t="s">
        <v>1730</v>
      </c>
      <c s="36" t="s">
        <v>588</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2222</v>
      </c>
    </row>
    <row r="44" spans="1:16" ht="12.75">
      <c r="A44" t="s">
        <v>48</v>
      </c>
      <c s="34" t="s">
        <v>86</v>
      </c>
      <c s="34" t="s">
        <v>1732</v>
      </c>
      <c s="35" t="s">
        <v>5</v>
      </c>
      <c s="6" t="s">
        <v>1733</v>
      </c>
      <c s="36" t="s">
        <v>588</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2223</v>
      </c>
    </row>
    <row r="47" spans="1:5" ht="204">
      <c r="A47" t="s">
        <v>57</v>
      </c>
      <c r="E47" s="39" t="s">
        <v>2224</v>
      </c>
    </row>
    <row r="48" spans="1:16" ht="12.75">
      <c r="A48" t="s">
        <v>48</v>
      </c>
      <c s="34" t="s">
        <v>90</v>
      </c>
      <c s="34" t="s">
        <v>1736</v>
      </c>
      <c s="35" t="s">
        <v>5</v>
      </c>
      <c s="6" t="s">
        <v>1737</v>
      </c>
      <c s="36" t="s">
        <v>588</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2222</v>
      </c>
    </row>
    <row r="52" spans="1:16" ht="25.5">
      <c r="A52" t="s">
        <v>48</v>
      </c>
      <c s="34" t="s">
        <v>94</v>
      </c>
      <c s="34" t="s">
        <v>1751</v>
      </c>
      <c s="35" t="s">
        <v>5</v>
      </c>
      <c s="6" t="s">
        <v>1752</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2225</v>
      </c>
    </row>
    <row r="56" spans="1:16" ht="25.5">
      <c r="A56" t="s">
        <v>48</v>
      </c>
      <c s="34" t="s">
        <v>98</v>
      </c>
      <c s="34" t="s">
        <v>1755</v>
      </c>
      <c s="35" t="s">
        <v>5</v>
      </c>
      <c s="6" t="s">
        <v>1756</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2225</v>
      </c>
    </row>
    <row r="60" spans="1:16" ht="25.5">
      <c r="A60" t="s">
        <v>48</v>
      </c>
      <c s="34" t="s">
        <v>103</v>
      </c>
      <c s="34" t="s">
        <v>2226</v>
      </c>
      <c s="35" t="s">
        <v>5</v>
      </c>
      <c s="6" t="s">
        <v>2227</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2228</v>
      </c>
    </row>
    <row r="64" spans="1:16" ht="25.5">
      <c r="A64" t="s">
        <v>48</v>
      </c>
      <c s="34" t="s">
        <v>106</v>
      </c>
      <c s="34" t="s">
        <v>2229</v>
      </c>
      <c s="35" t="s">
        <v>5</v>
      </c>
      <c s="6" t="s">
        <v>2230</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2231</v>
      </c>
    </row>
    <row r="68" spans="1:13" ht="12.75">
      <c r="A68" t="s">
        <v>45</v>
      </c>
      <c r="C68" s="31" t="s">
        <v>1867</v>
      </c>
      <c r="E68" s="33" t="s">
        <v>2232</v>
      </c>
      <c r="J68" s="32">
        <f>0</f>
      </c>
      <c s="32">
        <f>0</f>
      </c>
      <c s="32">
        <f>0+L69+L73+L77+L81+L85+L89+L93</f>
      </c>
      <c s="32">
        <f>0+M69+M73+M77+M81+M85+M89+M93</f>
      </c>
    </row>
    <row r="69" spans="1:16" ht="12.75">
      <c r="A69" t="s">
        <v>48</v>
      </c>
      <c s="34" t="s">
        <v>109</v>
      </c>
      <c s="34" t="s">
        <v>1898</v>
      </c>
      <c s="35" t="s">
        <v>5</v>
      </c>
      <c s="6" t="s">
        <v>1899</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2233</v>
      </c>
    </row>
    <row r="73" spans="1:16" ht="25.5">
      <c r="A73" t="s">
        <v>48</v>
      </c>
      <c s="34" t="s">
        <v>112</v>
      </c>
      <c s="34" t="s">
        <v>1901</v>
      </c>
      <c s="35" t="s">
        <v>5</v>
      </c>
      <c s="6" t="s">
        <v>1902</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2234</v>
      </c>
    </row>
    <row r="77" spans="1:16" ht="25.5">
      <c r="A77" t="s">
        <v>48</v>
      </c>
      <c s="34" t="s">
        <v>115</v>
      </c>
      <c s="34" t="s">
        <v>1904</v>
      </c>
      <c s="35" t="s">
        <v>5</v>
      </c>
      <c s="6" t="s">
        <v>1905</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2235</v>
      </c>
    </row>
    <row r="81" spans="1:16" ht="12.75">
      <c r="A81" t="s">
        <v>48</v>
      </c>
      <c s="34" t="s">
        <v>119</v>
      </c>
      <c s="34" t="s">
        <v>1915</v>
      </c>
      <c s="35" t="s">
        <v>5</v>
      </c>
      <c s="6" t="s">
        <v>1916</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2236</v>
      </c>
    </row>
    <row r="85" spans="1:16" ht="12.75">
      <c r="A85" t="s">
        <v>48</v>
      </c>
      <c s="34" t="s">
        <v>123</v>
      </c>
      <c s="34" t="s">
        <v>1991</v>
      </c>
      <c s="35" t="s">
        <v>5</v>
      </c>
      <c s="6" t="s">
        <v>1992</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2237</v>
      </c>
    </row>
    <row r="89" spans="1:16" ht="12.75">
      <c r="A89" t="s">
        <v>48</v>
      </c>
      <c s="34" t="s">
        <v>126</v>
      </c>
      <c s="34" t="s">
        <v>1999</v>
      </c>
      <c s="35" t="s">
        <v>5</v>
      </c>
      <c s="6" t="s">
        <v>2000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2238</v>
      </c>
    </row>
    <row r="92" spans="1:5" ht="140.25">
      <c r="A92" t="s">
        <v>57</v>
      </c>
      <c r="E92" s="39" t="s">
        <v>2239</v>
      </c>
    </row>
    <row r="93" spans="1:16" ht="12.75">
      <c r="A93" t="s">
        <v>48</v>
      </c>
      <c s="34" t="s">
        <v>131</v>
      </c>
      <c s="34" t="s">
        <v>1847</v>
      </c>
      <c s="35" t="s">
        <v>5</v>
      </c>
      <c s="6" t="s">
        <v>2240</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2241</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2242</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2243</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2244</v>
      </c>
    </row>
    <row r="110" spans="1:13" ht="12.75">
      <c r="A110" t="s">
        <v>45</v>
      </c>
      <c r="C110" s="31" t="s">
        <v>386</v>
      </c>
      <c r="E110" s="33" t="s">
        <v>387</v>
      </c>
      <c r="J110" s="32">
        <f>0</f>
      </c>
      <c s="32">
        <f>0</f>
      </c>
      <c s="32">
        <f>0+L111+L115+L119+L123+L127</f>
      </c>
      <c s="32">
        <f>0+M111+M115+M119+M123+M127</f>
      </c>
    </row>
    <row r="111" spans="1:16" ht="25.5">
      <c r="A111" t="s">
        <v>48</v>
      </c>
      <c s="34" t="s">
        <v>147</v>
      </c>
      <c s="34" t="s">
        <v>2118</v>
      </c>
      <c s="35" t="s">
        <v>5</v>
      </c>
      <c s="6" t="s">
        <v>2119</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2245</v>
      </c>
    </row>
    <row r="114" spans="1:5" ht="114.75">
      <c r="A114" t="s">
        <v>57</v>
      </c>
      <c r="E114" s="39" t="s">
        <v>428</v>
      </c>
    </row>
    <row r="115" spans="1:16" ht="12.75">
      <c r="A115" t="s">
        <v>48</v>
      </c>
      <c s="34" t="s">
        <v>151</v>
      </c>
      <c s="34" t="s">
        <v>2246</v>
      </c>
      <c s="35" t="s">
        <v>5</v>
      </c>
      <c s="6" t="s">
        <v>2247</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2248</v>
      </c>
    </row>
    <row r="118" spans="1:5" ht="153">
      <c r="A118" t="s">
        <v>57</v>
      </c>
      <c r="E118" s="39" t="s">
        <v>2249</v>
      </c>
    </row>
    <row r="119" spans="1:16" ht="12.75">
      <c r="A119" t="s">
        <v>48</v>
      </c>
      <c s="34" t="s">
        <v>155</v>
      </c>
      <c s="34" t="s">
        <v>2122</v>
      </c>
      <c s="35" t="s">
        <v>5</v>
      </c>
      <c s="6" t="s">
        <v>2123</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2250</v>
      </c>
    </row>
    <row r="122" spans="1:5" ht="153">
      <c r="A122" t="s">
        <v>57</v>
      </c>
      <c r="E122" s="39" t="s">
        <v>2249</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2251</v>
      </c>
    </row>
    <row r="127" spans="1:16" ht="12.75">
      <c r="A127" t="s">
        <v>48</v>
      </c>
      <c s="34" t="s">
        <v>162</v>
      </c>
      <c s="34" t="s">
        <v>2252</v>
      </c>
      <c s="35" t="s">
        <v>5</v>
      </c>
      <c s="6" t="s">
        <v>2253</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2161</v>
      </c>
      <c r="J131" s="32">
        <f>0</f>
      </c>
      <c s="32">
        <f>0</f>
      </c>
      <c s="32">
        <f>0+L132</f>
      </c>
      <c s="32">
        <f>0+M132</f>
      </c>
    </row>
    <row r="132" spans="1:16" ht="12.75">
      <c r="A132" t="s">
        <v>48</v>
      </c>
      <c s="34" t="s">
        <v>166</v>
      </c>
      <c s="34" t="s">
        <v>2254</v>
      </c>
      <c s="35" t="s">
        <v>5</v>
      </c>
      <c s="6" t="s">
        <v>2255</v>
      </c>
      <c s="36" t="s">
        <v>2256</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2257</v>
      </c>
    </row>
    <row r="135" spans="1:5" ht="25.5">
      <c r="A135" t="s">
        <v>57</v>
      </c>
      <c r="E135" s="39" t="s">
        <v>2258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2261</v>
      </c>
      <c r="E8" s="30" t="s">
        <v>2260</v>
      </c>
      <c r="J8" s="29">
        <f>0+J9+J14+J31+J60+J93+J106</f>
      </c>
      <c s="29">
        <f>0+K9+K14+K31+K60+K93+K106</f>
      </c>
      <c s="29">
        <f>0+L9+L14+L31+L60+L93+L106</f>
      </c>
      <c s="29">
        <f>0+M9+M14+M31+M60+M93+M106</f>
      </c>
    </row>
    <row r="9" spans="1:13" ht="12.75">
      <c r="A9" t="s">
        <v>45</v>
      </c>
      <c r="C9" s="31" t="s">
        <v>1664</v>
      </c>
      <c r="E9" s="33" t="s">
        <v>1665</v>
      </c>
      <c r="J9" s="32">
        <f>0</f>
      </c>
      <c s="32">
        <f>0</f>
      </c>
      <c s="32">
        <f>0+L10</f>
      </c>
      <c s="32">
        <f>0+M10</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2262</v>
      </c>
    </row>
    <row r="14" spans="1:13" ht="12.75">
      <c r="A14" t="s">
        <v>45</v>
      </c>
      <c r="C14" s="31" t="s">
        <v>49</v>
      </c>
      <c r="E14" s="33" t="s">
        <v>1199</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2263</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2264</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2265</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1687</v>
      </c>
      <c s="35" t="s">
        <v>5</v>
      </c>
      <c s="6" t="s">
        <v>1688</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2266</v>
      </c>
    </row>
    <row r="36" spans="1:16" ht="12.75">
      <c r="A36" t="s">
        <v>48</v>
      </c>
      <c s="34" t="s">
        <v>46</v>
      </c>
      <c s="34" t="s">
        <v>1691</v>
      </c>
      <c s="35" t="s">
        <v>5</v>
      </c>
      <c s="6" t="s">
        <v>1692</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1694</v>
      </c>
      <c s="35" t="s">
        <v>5</v>
      </c>
      <c s="6" t="s">
        <v>1695</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2267</v>
      </c>
    </row>
    <row r="43" spans="1:5" ht="76.5">
      <c r="A43" t="s">
        <v>57</v>
      </c>
      <c r="E43" s="39" t="s">
        <v>881</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1700</v>
      </c>
      <c s="35" t="s">
        <v>5</v>
      </c>
      <c s="6" t="s">
        <v>1701</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2268</v>
      </c>
    </row>
    <row r="52" spans="1:16" ht="12.75">
      <c r="A52" t="s">
        <v>48</v>
      </c>
      <c s="34" t="s">
        <v>94</v>
      </c>
      <c s="34" t="s">
        <v>1713</v>
      </c>
      <c s="35" t="s">
        <v>5</v>
      </c>
      <c s="6" t="s">
        <v>1714</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2269</v>
      </c>
    </row>
    <row r="56" spans="1:16" ht="25.5">
      <c r="A56" t="s">
        <v>48</v>
      </c>
      <c s="34" t="s">
        <v>98</v>
      </c>
      <c s="34" t="s">
        <v>1706</v>
      </c>
      <c s="35" t="s">
        <v>5</v>
      </c>
      <c s="6" t="s">
        <v>1707</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2268</v>
      </c>
    </row>
    <row r="60" spans="1:13" ht="12.75">
      <c r="A60" t="s">
        <v>45</v>
      </c>
      <c r="C60" s="31" t="s">
        <v>1723</v>
      </c>
      <c r="E60" s="33" t="s">
        <v>1724</v>
      </c>
      <c r="J60" s="32">
        <f>0</f>
      </c>
      <c s="32">
        <f>0</f>
      </c>
      <c s="32">
        <f>0+L61+L65+L69+L73+L77+L81+L85+L89</f>
      </c>
      <c s="32">
        <f>0+M61+M65+M69+M73+M77+M81+M85+M89</f>
      </c>
    </row>
    <row r="61" spans="1:16" ht="12.75">
      <c r="A61" t="s">
        <v>48</v>
      </c>
      <c s="34" t="s">
        <v>103</v>
      </c>
      <c s="34" t="s">
        <v>1725</v>
      </c>
      <c s="35" t="s">
        <v>5</v>
      </c>
      <c s="6" t="s">
        <v>1726</v>
      </c>
      <c s="36" t="s">
        <v>588</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2270</v>
      </c>
    </row>
    <row r="64" spans="1:5" ht="204">
      <c r="A64" t="s">
        <v>57</v>
      </c>
      <c r="E64" s="39" t="s">
        <v>2221</v>
      </c>
    </row>
    <row r="65" spans="1:16" ht="12.75">
      <c r="A65" t="s">
        <v>48</v>
      </c>
      <c s="34" t="s">
        <v>106</v>
      </c>
      <c s="34" t="s">
        <v>1729</v>
      </c>
      <c s="35" t="s">
        <v>5</v>
      </c>
      <c s="6" t="s">
        <v>1730</v>
      </c>
      <c s="36" t="s">
        <v>588</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2222</v>
      </c>
    </row>
    <row r="69" spans="1:16" ht="12.75">
      <c r="A69" t="s">
        <v>48</v>
      </c>
      <c s="34" t="s">
        <v>109</v>
      </c>
      <c s="34" t="s">
        <v>1732</v>
      </c>
      <c s="35" t="s">
        <v>5</v>
      </c>
      <c s="6" t="s">
        <v>1733</v>
      </c>
      <c s="36" t="s">
        <v>588</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2271</v>
      </c>
    </row>
    <row r="72" spans="1:5" ht="204">
      <c r="A72" t="s">
        <v>57</v>
      </c>
      <c r="E72" s="39" t="s">
        <v>2224</v>
      </c>
    </row>
    <row r="73" spans="1:16" ht="12.75">
      <c r="A73" t="s">
        <v>48</v>
      </c>
      <c s="34" t="s">
        <v>112</v>
      </c>
      <c s="34" t="s">
        <v>1736</v>
      </c>
      <c s="35" t="s">
        <v>5</v>
      </c>
      <c s="6" t="s">
        <v>1737</v>
      </c>
      <c s="36" t="s">
        <v>588</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2222</v>
      </c>
    </row>
    <row r="77" spans="1:16" ht="25.5">
      <c r="A77" t="s">
        <v>48</v>
      </c>
      <c s="34" t="s">
        <v>115</v>
      </c>
      <c s="34" t="s">
        <v>1751</v>
      </c>
      <c s="35" t="s">
        <v>5</v>
      </c>
      <c s="6" t="s">
        <v>1752</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2225</v>
      </c>
    </row>
    <row r="81" spans="1:16" ht="25.5">
      <c r="A81" t="s">
        <v>48</v>
      </c>
      <c s="34" t="s">
        <v>119</v>
      </c>
      <c s="34" t="s">
        <v>1755</v>
      </c>
      <c s="35" t="s">
        <v>5</v>
      </c>
      <c s="6" t="s">
        <v>1756</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2225</v>
      </c>
    </row>
    <row r="85" spans="1:16" ht="25.5">
      <c r="A85" t="s">
        <v>48</v>
      </c>
      <c s="34" t="s">
        <v>123</v>
      </c>
      <c s="34" t="s">
        <v>2229</v>
      </c>
      <c s="35" t="s">
        <v>5</v>
      </c>
      <c s="6" t="s">
        <v>2230</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2231</v>
      </c>
    </row>
    <row r="89" spans="1:16" ht="12.75">
      <c r="A89" t="s">
        <v>48</v>
      </c>
      <c s="34" t="s">
        <v>126</v>
      </c>
      <c s="34" t="s">
        <v>1758</v>
      </c>
      <c s="35" t="s">
        <v>5</v>
      </c>
      <c s="6" t="s">
        <v>1759</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2272</v>
      </c>
    </row>
    <row r="93" spans="1:13" ht="12.75">
      <c r="A93" t="s">
        <v>45</v>
      </c>
      <c r="C93" s="31" t="s">
        <v>1762</v>
      </c>
      <c r="E93" s="33" t="s">
        <v>1763</v>
      </c>
      <c r="J93" s="32">
        <f>0</f>
      </c>
      <c s="32">
        <f>0</f>
      </c>
      <c s="32">
        <f>0+L94+L98+L102</f>
      </c>
      <c s="32">
        <f>0+M94+M98+M102</f>
      </c>
    </row>
    <row r="94" spans="1:16" ht="12.75">
      <c r="A94" t="s">
        <v>48</v>
      </c>
      <c s="34" t="s">
        <v>131</v>
      </c>
      <c s="34" t="s">
        <v>1784</v>
      </c>
      <c s="35" t="s">
        <v>5</v>
      </c>
      <c s="6" t="s">
        <v>1785</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2241</v>
      </c>
    </row>
    <row r="98" spans="1:16" ht="12.75">
      <c r="A98" t="s">
        <v>48</v>
      </c>
      <c s="34" t="s">
        <v>135</v>
      </c>
      <c s="34" t="s">
        <v>1787</v>
      </c>
      <c s="35" t="s">
        <v>5</v>
      </c>
      <c s="6" t="s">
        <v>1788</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2273</v>
      </c>
    </row>
    <row r="102" spans="1:16" ht="25.5">
      <c r="A102" t="s">
        <v>48</v>
      </c>
      <c s="34" t="s">
        <v>139</v>
      </c>
      <c s="34" t="s">
        <v>1790</v>
      </c>
      <c s="35" t="s">
        <v>5</v>
      </c>
      <c s="6" t="s">
        <v>1791</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2274</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2242</v>
      </c>
    </row>
    <row r="111" spans="1:16" ht="12.75">
      <c r="A111" t="s">
        <v>48</v>
      </c>
      <c s="34" t="s">
        <v>147</v>
      </c>
      <c s="34" t="s">
        <v>797</v>
      </c>
      <c s="35" t="s">
        <v>5</v>
      </c>
      <c s="6" t="s">
        <v>798</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2275</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2278</v>
      </c>
      <c r="E8" s="30" t="s">
        <v>2277</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2279</v>
      </c>
    </row>
    <row r="13" spans="1:5" ht="153">
      <c r="A13" t="s">
        <v>57</v>
      </c>
      <c r="E13" s="39" t="s">
        <v>312</v>
      </c>
    </row>
    <row r="14" spans="1:16" ht="38.25">
      <c r="A14" t="s">
        <v>48</v>
      </c>
      <c s="34" t="s">
        <v>26</v>
      </c>
      <c s="34" t="s">
        <v>643</v>
      </c>
      <c s="35" t="s">
        <v>5</v>
      </c>
      <c s="6" t="s">
        <v>644</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2280</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2281</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2282</v>
      </c>
      <c s="35" t="s">
        <v>5</v>
      </c>
      <c s="6" t="s">
        <v>2283</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1281</v>
      </c>
    </row>
    <row r="26" spans="1:5" ht="63.75">
      <c r="A26" t="s">
        <v>57</v>
      </c>
      <c r="E26" s="39" t="s">
        <v>2284</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1281</v>
      </c>
    </row>
    <row r="30" spans="1:5" ht="38.25">
      <c r="A30" t="s">
        <v>57</v>
      </c>
      <c r="E30" s="39" t="s">
        <v>2285</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2286</v>
      </c>
    </row>
    <row r="34" spans="1:5" ht="318.75">
      <c r="A34" t="s">
        <v>57</v>
      </c>
      <c r="E34" s="39" t="s">
        <v>1679</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2287</v>
      </c>
    </row>
    <row r="38" spans="1:5" ht="318.75">
      <c r="A38" t="s">
        <v>57</v>
      </c>
      <c r="E38" s="39" t="s">
        <v>1679</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2288</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2289</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2290</v>
      </c>
    </row>
    <row r="51" spans="1:5" ht="229.5">
      <c r="A51" t="s">
        <v>57</v>
      </c>
      <c r="E51" s="39" t="s">
        <v>1206</v>
      </c>
    </row>
    <row r="52" spans="1:16" ht="12.75">
      <c r="A52" t="s">
        <v>48</v>
      </c>
      <c s="34" t="s">
        <v>94</v>
      </c>
      <c s="34" t="s">
        <v>2291</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601</v>
      </c>
    </row>
    <row r="55" spans="1:5" ht="12.75">
      <c r="A55" t="s">
        <v>57</v>
      </c>
      <c r="E55" s="39" t="s">
        <v>58</v>
      </c>
    </row>
    <row r="56" spans="1:16" ht="12.75">
      <c r="A56" t="s">
        <v>48</v>
      </c>
      <c s="34" t="s">
        <v>98</v>
      </c>
      <c s="34" t="s">
        <v>341</v>
      </c>
      <c s="35" t="s">
        <v>5</v>
      </c>
      <c s="6" t="s">
        <v>2292</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2293</v>
      </c>
    </row>
    <row r="59" spans="1:5" ht="12.75">
      <c r="A59" t="s">
        <v>57</v>
      </c>
      <c r="E59" s="39" t="s">
        <v>344</v>
      </c>
    </row>
    <row r="60" spans="1:13" ht="12.75">
      <c r="A60" t="s">
        <v>45</v>
      </c>
      <c r="C60" s="31" t="s">
        <v>2294</v>
      </c>
      <c r="E60" s="33" t="s">
        <v>2295</v>
      </c>
      <c r="J60" s="32">
        <f>0</f>
      </c>
      <c s="32">
        <f>0</f>
      </c>
      <c s="32">
        <f>0+L61</f>
      </c>
      <c s="32">
        <f>0+M61</f>
      </c>
    </row>
    <row r="61" spans="1:16" ht="12.75">
      <c r="A61" t="s">
        <v>48</v>
      </c>
      <c s="34" t="s">
        <v>103</v>
      </c>
      <c s="34" t="s">
        <v>1687</v>
      </c>
      <c s="35" t="s">
        <v>5</v>
      </c>
      <c s="6" t="s">
        <v>1688</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2289</v>
      </c>
    </row>
    <row r="64" spans="1:5" ht="114.75">
      <c r="A64" t="s">
        <v>57</v>
      </c>
      <c r="E64" s="39" t="s">
        <v>1689</v>
      </c>
    </row>
    <row r="65" spans="1:13" ht="12.75">
      <c r="A65" t="s">
        <v>45</v>
      </c>
      <c r="C65" s="31" t="s">
        <v>649</v>
      </c>
      <c r="E65" s="33" t="s">
        <v>659</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2296</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2297</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2298</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2289</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2299</v>
      </c>
    </row>
    <row r="85" spans="1:5" ht="102">
      <c r="A85" t="s">
        <v>57</v>
      </c>
      <c r="E85" s="39" t="s">
        <v>357</v>
      </c>
    </row>
    <row r="86" spans="1:13" ht="12.75">
      <c r="A86" t="s">
        <v>45</v>
      </c>
      <c r="C86" s="31" t="s">
        <v>658</v>
      </c>
      <c r="E86" s="33" t="s">
        <v>2300</v>
      </c>
      <c r="J86" s="32">
        <f>0</f>
      </c>
      <c s="32">
        <f>0</f>
      </c>
      <c s="32">
        <f>0+L87</f>
      </c>
      <c s="32">
        <f>0+M87</f>
      </c>
    </row>
    <row r="87" spans="1:16" ht="25.5">
      <c r="A87" t="s">
        <v>48</v>
      </c>
      <c s="34" t="s">
        <v>123</v>
      </c>
      <c s="34" t="s">
        <v>2301</v>
      </c>
      <c s="35" t="s">
        <v>5</v>
      </c>
      <c s="6" t="s">
        <v>2302</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2303</v>
      </c>
    </row>
    <row r="90" spans="1:5" ht="38.25">
      <c r="A90" t="s">
        <v>57</v>
      </c>
      <c r="E90" s="39" t="s">
        <v>2304</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2246</v>
      </c>
      <c s="35" t="s">
        <v>5</v>
      </c>
      <c s="6" t="s">
        <v>2247</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2305</v>
      </c>
    </row>
    <row r="95" spans="1:5" ht="89.25">
      <c r="A95" t="s">
        <v>57</v>
      </c>
      <c r="E95" s="39" t="s">
        <v>392</v>
      </c>
    </row>
    <row r="96" spans="1:16" ht="12.75">
      <c r="A96" t="s">
        <v>48</v>
      </c>
      <c s="34" t="s">
        <v>131</v>
      </c>
      <c s="34" t="s">
        <v>2306</v>
      </c>
      <c s="35" t="s">
        <v>5</v>
      </c>
      <c s="6" t="s">
        <v>2307</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2308</v>
      </c>
    </row>
    <row r="99" spans="1:5" ht="89.25">
      <c r="A99" t="s">
        <v>57</v>
      </c>
      <c r="E99" s="39" t="s">
        <v>392</v>
      </c>
    </row>
    <row r="100" spans="1:16" ht="25.5">
      <c r="A100" t="s">
        <v>48</v>
      </c>
      <c s="34" t="s">
        <v>135</v>
      </c>
      <c s="34" t="s">
        <v>2309</v>
      </c>
      <c s="35" t="s">
        <v>5</v>
      </c>
      <c s="6" t="s">
        <v>2310</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2311</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2312</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2312</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1240</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2312</v>
      </c>
    </row>
    <row r="119" spans="1:5" ht="127.5">
      <c r="A119" t="s">
        <v>57</v>
      </c>
      <c r="E119" s="39" t="s">
        <v>435</v>
      </c>
    </row>
    <row r="120" spans="1:16" ht="12.75">
      <c r="A120" t="s">
        <v>48</v>
      </c>
      <c s="34" t="s">
        <v>155</v>
      </c>
      <c s="34" t="s">
        <v>1097</v>
      </c>
      <c s="35" t="s">
        <v>5</v>
      </c>
      <c s="6" t="s">
        <v>2313</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2314</v>
      </c>
    </row>
    <row r="123" spans="1:5" ht="178.5">
      <c r="A123" t="s">
        <v>57</v>
      </c>
      <c r="E123" s="39" t="s">
        <v>2315</v>
      </c>
    </row>
    <row r="124" spans="1:16" ht="12.75">
      <c r="A124" t="s">
        <v>48</v>
      </c>
      <c s="34" t="s">
        <v>159</v>
      </c>
      <c s="34" t="s">
        <v>1099</v>
      </c>
      <c s="35" t="s">
        <v>5</v>
      </c>
      <c s="6" t="s">
        <v>2316</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2314</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601</v>
      </c>
    </row>
    <row r="139" spans="1:5" ht="63.75">
      <c r="A139" t="s">
        <v>57</v>
      </c>
      <c r="E139" s="39" t="s">
        <v>500</v>
      </c>
    </row>
    <row r="140" spans="1:16" ht="12.75">
      <c r="A140" t="s">
        <v>48</v>
      </c>
      <c s="34" t="s">
        <v>174</v>
      </c>
      <c s="34" t="s">
        <v>2317</v>
      </c>
      <c s="35" t="s">
        <v>5</v>
      </c>
      <c s="6" t="s">
        <v>2318</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601</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2319</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2319</v>
      </c>
    </row>
    <row r="151" spans="1:5" ht="127.5">
      <c r="A151" t="s">
        <v>57</v>
      </c>
      <c r="E151" s="39" t="s">
        <v>442</v>
      </c>
    </row>
    <row r="152" spans="1:16" ht="12.75">
      <c r="A152" t="s">
        <v>48</v>
      </c>
      <c s="34" t="s">
        <v>183</v>
      </c>
      <c s="34" t="s">
        <v>2320</v>
      </c>
      <c s="35" t="s">
        <v>5</v>
      </c>
      <c s="6" t="s">
        <v>2321</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2322</v>
      </c>
    </row>
    <row r="155" spans="1:5" ht="89.25">
      <c r="A155" t="s">
        <v>57</v>
      </c>
      <c r="E155" s="39" t="s">
        <v>2323</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2289</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2326</v>
      </c>
      <c r="E8" s="30" t="s">
        <v>2325</v>
      </c>
      <c r="J8" s="29">
        <f>0+J9+J18+J35+J44+J49+J62</f>
      </c>
      <c s="29">
        <f>0+K9+K18+K35+K44+K49+K62</f>
      </c>
      <c s="29">
        <f>0+L9+L18+L35+L44+L49+L62</f>
      </c>
      <c s="29">
        <f>0+M9+M18+M35+M44+M49+M62</f>
      </c>
    </row>
    <row r="9" spans="1:13" ht="12.75">
      <c r="A9" t="s">
        <v>45</v>
      </c>
      <c r="C9" s="31" t="s">
        <v>1664</v>
      </c>
      <c r="E9" s="33" t="s">
        <v>1665</v>
      </c>
      <c r="J9" s="32">
        <f>0</f>
      </c>
      <c s="32">
        <f>0</f>
      </c>
      <c s="32">
        <f>0+L10+L14</f>
      </c>
      <c s="32">
        <f>0+M10+M14</f>
      </c>
    </row>
    <row r="10" spans="1:16" ht="12.75">
      <c r="A10" t="s">
        <v>48</v>
      </c>
      <c s="34" t="s">
        <v>49</v>
      </c>
      <c s="34" t="s">
        <v>2327</v>
      </c>
      <c s="35" t="s">
        <v>5</v>
      </c>
      <c s="6" t="s">
        <v>2328</v>
      </c>
      <c s="36" t="s">
        <v>2329</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2330</v>
      </c>
    </row>
    <row r="13" spans="1:5" ht="12.75">
      <c r="A13" t="s">
        <v>57</v>
      </c>
      <c r="E13" s="39" t="s">
        <v>654</v>
      </c>
    </row>
    <row r="14" spans="1:16" ht="12.75">
      <c r="A14" t="s">
        <v>48</v>
      </c>
      <c s="34" t="s">
        <v>26</v>
      </c>
      <c s="34" t="s">
        <v>2331</v>
      </c>
      <c s="35" t="s">
        <v>5</v>
      </c>
      <c s="6" t="s">
        <v>2292</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2332</v>
      </c>
    </row>
    <row r="17" spans="1:5" ht="12.75">
      <c r="A17" t="s">
        <v>57</v>
      </c>
      <c r="E17" s="39" t="s">
        <v>654</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2333</v>
      </c>
    </row>
    <row r="22" spans="1:5" ht="153">
      <c r="A22" t="s">
        <v>57</v>
      </c>
      <c r="E22" s="39" t="s">
        <v>316</v>
      </c>
    </row>
    <row r="23" spans="1:16" ht="38.25">
      <c r="A23" t="s">
        <v>48</v>
      </c>
      <c s="34" t="s">
        <v>67</v>
      </c>
      <c s="34" t="s">
        <v>640</v>
      </c>
      <c s="35" t="s">
        <v>5</v>
      </c>
      <c s="6" t="s">
        <v>641</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2334</v>
      </c>
    </row>
    <row r="26" spans="1:5" ht="153">
      <c r="A26" t="s">
        <v>57</v>
      </c>
      <c r="E26" s="39" t="s">
        <v>316</v>
      </c>
    </row>
    <row r="27" spans="1:16" ht="38.25">
      <c r="A27" t="s">
        <v>48</v>
      </c>
      <c s="34" t="s">
        <v>71</v>
      </c>
      <c s="34" t="s">
        <v>643</v>
      </c>
      <c s="35" t="s">
        <v>5</v>
      </c>
      <c s="6" t="s">
        <v>644</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2335</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2336</v>
      </c>
    </row>
    <row r="34" spans="1:5" ht="153">
      <c r="A34" t="s">
        <v>57</v>
      </c>
      <c r="E34" s="39" t="s">
        <v>316</v>
      </c>
    </row>
    <row r="35" spans="1:13" ht="12.75">
      <c r="A35" t="s">
        <v>45</v>
      </c>
      <c r="C35" s="31" t="s">
        <v>103</v>
      </c>
      <c r="E35" s="33" t="s">
        <v>951</v>
      </c>
      <c r="J35" s="32">
        <f>0</f>
      </c>
      <c s="32">
        <f>0</f>
      </c>
      <c s="32">
        <f>0+L36+L40</f>
      </c>
      <c s="32">
        <f>0+M36+M40</f>
      </c>
    </row>
    <row r="36" spans="1:16" ht="12.75">
      <c r="A36" t="s">
        <v>48</v>
      </c>
      <c s="34" t="s">
        <v>46</v>
      </c>
      <c s="34" t="s">
        <v>1200</v>
      </c>
      <c s="35" t="s">
        <v>5</v>
      </c>
      <c s="6" t="s">
        <v>1201</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2337</v>
      </c>
    </row>
    <row r="39" spans="1:5" ht="318.75">
      <c r="A39" t="s">
        <v>57</v>
      </c>
      <c r="E39" s="39" t="s">
        <v>327</v>
      </c>
    </row>
    <row r="40" spans="1:16" ht="12.75">
      <c r="A40" t="s">
        <v>48</v>
      </c>
      <c s="34" t="s">
        <v>82</v>
      </c>
      <c s="34" t="s">
        <v>1203</v>
      </c>
      <c s="35" t="s">
        <v>5</v>
      </c>
      <c s="6" t="s">
        <v>1204</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2338</v>
      </c>
    </row>
    <row r="43" spans="1:5" ht="318.75">
      <c r="A43" t="s">
        <v>57</v>
      </c>
      <c r="E43" s="39" t="s">
        <v>327</v>
      </c>
    </row>
    <row r="44" spans="1:13" ht="12.75">
      <c r="A44" t="s">
        <v>45</v>
      </c>
      <c r="C44" s="31" t="s">
        <v>115</v>
      </c>
      <c r="E44" s="33" t="s">
        <v>1071</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2339</v>
      </c>
    </row>
    <row r="48" spans="1:5" ht="229.5">
      <c r="A48" t="s">
        <v>57</v>
      </c>
      <c r="E48" s="39" t="s">
        <v>1206</v>
      </c>
    </row>
    <row r="49" spans="1:13" ht="12.75">
      <c r="A49" t="s">
        <v>45</v>
      </c>
      <c r="C49" s="31" t="s">
        <v>119</v>
      </c>
      <c r="E49" s="33" t="s">
        <v>2340</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2339</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2339</v>
      </c>
    </row>
    <row r="57" spans="1:5" ht="38.25">
      <c r="A57" t="s">
        <v>57</v>
      </c>
      <c r="E57" s="39" t="s">
        <v>2341</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2339</v>
      </c>
    </row>
    <row r="61" spans="1:5" ht="25.5">
      <c r="A61" t="s">
        <v>57</v>
      </c>
      <c r="E61" s="39" t="s">
        <v>78</v>
      </c>
    </row>
    <row r="62" spans="1:13" ht="12.75">
      <c r="A62" t="s">
        <v>45</v>
      </c>
      <c r="C62" s="31" t="s">
        <v>546</v>
      </c>
      <c r="E62" s="33" t="s">
        <v>882</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2342</v>
      </c>
      <c s="35" t="s">
        <v>5</v>
      </c>
      <c s="6" t="s">
        <v>2343</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2344</v>
      </c>
    </row>
    <row r="66" spans="1:5" ht="102">
      <c r="A66" t="s">
        <v>57</v>
      </c>
      <c r="E66" s="39" t="s">
        <v>2345</v>
      </c>
    </row>
    <row r="67" spans="1:16" ht="12.75">
      <c r="A67" t="s">
        <v>48</v>
      </c>
      <c s="34" t="s">
        <v>106</v>
      </c>
      <c s="34" t="s">
        <v>2346</v>
      </c>
      <c s="35" t="s">
        <v>5</v>
      </c>
      <c s="6" t="s">
        <v>2347</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2348</v>
      </c>
    </row>
    <row r="70" spans="1:5" ht="12.75">
      <c r="A70" t="s">
        <v>57</v>
      </c>
      <c r="E70" s="39" t="s">
        <v>654</v>
      </c>
    </row>
    <row r="71" spans="1:16" ht="12.75">
      <c r="A71" t="s">
        <v>48</v>
      </c>
      <c s="34" t="s">
        <v>109</v>
      </c>
      <c s="34" t="s">
        <v>2349</v>
      </c>
      <c s="35" t="s">
        <v>5</v>
      </c>
      <c s="6" t="s">
        <v>2350</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2351</v>
      </c>
    </row>
    <row r="74" spans="1:5" ht="12.75">
      <c r="A74" t="s">
        <v>57</v>
      </c>
      <c r="E74" s="39" t="s">
        <v>654</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2352</v>
      </c>
    </row>
    <row r="78" spans="1:5" ht="12.75">
      <c r="A78" t="s">
        <v>57</v>
      </c>
      <c r="E78" s="39" t="s">
        <v>654</v>
      </c>
    </row>
    <row r="79" spans="1:16" ht="12.75">
      <c r="A79" t="s">
        <v>48</v>
      </c>
      <c s="34" t="s">
        <v>115</v>
      </c>
      <c s="34" t="s">
        <v>2353</v>
      </c>
      <c s="35" t="s">
        <v>5</v>
      </c>
      <c s="6" t="s">
        <v>2354</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2333</v>
      </c>
    </row>
    <row r="82" spans="1:5" ht="12.75">
      <c r="A82" t="s">
        <v>57</v>
      </c>
      <c r="E82" s="39" t="s">
        <v>654</v>
      </c>
    </row>
    <row r="83" spans="1:16" ht="12.75">
      <c r="A83" t="s">
        <v>48</v>
      </c>
      <c s="34" t="s">
        <v>119</v>
      </c>
      <c s="34" t="s">
        <v>2355</v>
      </c>
      <c s="35" t="s">
        <v>5</v>
      </c>
      <c s="6" t="s">
        <v>2356</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2333</v>
      </c>
    </row>
    <row r="86" spans="1:5" ht="12.75">
      <c r="A86" t="s">
        <v>57</v>
      </c>
      <c r="E86" s="39" t="s">
        <v>654</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2357</v>
      </c>
    </row>
    <row r="90" spans="1:5" ht="12.75">
      <c r="A90" t="s">
        <v>57</v>
      </c>
      <c r="E90" s="39" t="s">
        <v>654</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2357</v>
      </c>
    </row>
    <row r="94" spans="1:5" ht="12.75">
      <c r="A94" t="s">
        <v>57</v>
      </c>
      <c r="E94" s="39" t="s">
        <v>654</v>
      </c>
    </row>
    <row r="95" spans="1:16" ht="12.75">
      <c r="A95" t="s">
        <v>48</v>
      </c>
      <c s="34" t="s">
        <v>131</v>
      </c>
      <c s="34" t="s">
        <v>2358</v>
      </c>
      <c s="35" t="s">
        <v>5</v>
      </c>
      <c s="6" t="s">
        <v>2359</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2360</v>
      </c>
    </row>
    <row r="98" spans="1:5" ht="12.75">
      <c r="A98" t="s">
        <v>57</v>
      </c>
      <c r="E98" s="39" t="s">
        <v>654</v>
      </c>
    </row>
    <row r="99" spans="1:16" ht="12.75">
      <c r="A99" t="s">
        <v>48</v>
      </c>
      <c s="34" t="s">
        <v>135</v>
      </c>
      <c s="34" t="s">
        <v>2361</v>
      </c>
      <c s="35" t="s">
        <v>5</v>
      </c>
      <c s="6" t="s">
        <v>2362</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2360</v>
      </c>
    </row>
    <row r="102" spans="1:5" ht="12.75">
      <c r="A102" t="s">
        <v>57</v>
      </c>
      <c r="E102" s="39" t="s">
        <v>654</v>
      </c>
    </row>
    <row r="103" spans="1:16" ht="12.75">
      <c r="A103" t="s">
        <v>48</v>
      </c>
      <c s="34" t="s">
        <v>139</v>
      </c>
      <c s="34" t="s">
        <v>1097</v>
      </c>
      <c s="35" t="s">
        <v>5</v>
      </c>
      <c s="6" t="s">
        <v>1098</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2363</v>
      </c>
    </row>
    <row r="106" spans="1:5" ht="12.75">
      <c r="A106" t="s">
        <v>57</v>
      </c>
      <c r="E106" s="39" t="s">
        <v>654</v>
      </c>
    </row>
    <row r="107" spans="1:16" ht="12.75">
      <c r="A107" t="s">
        <v>48</v>
      </c>
      <c s="34" t="s">
        <v>143</v>
      </c>
      <c s="34" t="s">
        <v>1099</v>
      </c>
      <c s="35" t="s">
        <v>5</v>
      </c>
      <c s="6" t="s">
        <v>1100</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2363</v>
      </c>
    </row>
    <row r="110" spans="1:5" ht="12.75">
      <c r="A110" t="s">
        <v>57</v>
      </c>
      <c r="E110" s="39" t="s">
        <v>654</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2364</v>
      </c>
    </row>
    <row r="114" spans="1:5" ht="12.75">
      <c r="A114" t="s">
        <v>57</v>
      </c>
      <c r="E114" s="39" t="s">
        <v>654</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2364</v>
      </c>
    </row>
    <row r="118" spans="1:5" ht="12.75">
      <c r="A118" t="s">
        <v>57</v>
      </c>
      <c r="E118" s="39" t="s">
        <v>654</v>
      </c>
    </row>
    <row r="119" spans="1:16" ht="12.75">
      <c r="A119" t="s">
        <v>48</v>
      </c>
      <c s="34" t="s">
        <v>155</v>
      </c>
      <c s="34" t="s">
        <v>2365</v>
      </c>
      <c s="35" t="s">
        <v>5</v>
      </c>
      <c s="6" t="s">
        <v>2366</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2367</v>
      </c>
    </row>
    <row r="122" spans="1:5" ht="12.75">
      <c r="A122" t="s">
        <v>57</v>
      </c>
      <c r="E122" s="39" t="s">
        <v>654</v>
      </c>
    </row>
    <row r="123" spans="1:16" ht="12.75">
      <c r="A123" t="s">
        <v>48</v>
      </c>
      <c s="34" t="s">
        <v>159</v>
      </c>
      <c s="34" t="s">
        <v>2368</v>
      </c>
      <c s="35" t="s">
        <v>5</v>
      </c>
      <c s="6" t="s">
        <v>2369</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2367</v>
      </c>
    </row>
    <row r="126" spans="1:5" ht="12.75">
      <c r="A126" t="s">
        <v>57</v>
      </c>
      <c r="E126" s="39" t="s">
        <v>654</v>
      </c>
    </row>
    <row r="127" spans="1:16" ht="12.75">
      <c r="A127" t="s">
        <v>48</v>
      </c>
      <c s="34" t="s">
        <v>162</v>
      </c>
      <c s="34" t="s">
        <v>2370</v>
      </c>
      <c s="35" t="s">
        <v>5</v>
      </c>
      <c s="6" t="s">
        <v>2371</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2372</v>
      </c>
    </row>
    <row r="130" spans="1:5" ht="12.75">
      <c r="A130" t="s">
        <v>57</v>
      </c>
      <c r="E130" s="39" t="s">
        <v>654</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2372</v>
      </c>
    </row>
    <row r="134" spans="1:5" ht="12.75">
      <c r="A134" t="s">
        <v>57</v>
      </c>
      <c r="E134" s="39" t="s">
        <v>654</v>
      </c>
    </row>
    <row r="135" spans="1:16" ht="12.75">
      <c r="A135" t="s">
        <v>48</v>
      </c>
      <c s="34" t="s">
        <v>170</v>
      </c>
      <c s="34" t="s">
        <v>2373</v>
      </c>
      <c s="35" t="s">
        <v>5</v>
      </c>
      <c s="6" t="s">
        <v>2374</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2375</v>
      </c>
    </row>
    <row r="138" spans="1:5" ht="12.75">
      <c r="A138" t="s">
        <v>57</v>
      </c>
      <c r="E138" s="39" t="s">
        <v>654</v>
      </c>
    </row>
    <row r="139" spans="1:16" ht="12.75">
      <c r="A139" t="s">
        <v>48</v>
      </c>
      <c s="34" t="s">
        <v>174</v>
      </c>
      <c s="34" t="s">
        <v>2376</v>
      </c>
      <c s="35" t="s">
        <v>5</v>
      </c>
      <c s="6" t="s">
        <v>2377</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2375</v>
      </c>
    </row>
    <row r="142" spans="1:5" ht="12.75">
      <c r="A142" t="s">
        <v>57</v>
      </c>
      <c r="E142" s="39" t="s">
        <v>654</v>
      </c>
    </row>
    <row r="143" spans="1:16" ht="12.75">
      <c r="A143" t="s">
        <v>48</v>
      </c>
      <c s="34" t="s">
        <v>177</v>
      </c>
      <c s="34" t="s">
        <v>2378</v>
      </c>
      <c s="35" t="s">
        <v>5</v>
      </c>
      <c s="6" t="s">
        <v>2379</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2372</v>
      </c>
    </row>
    <row r="146" spans="1:5" ht="12.75">
      <c r="A146" t="s">
        <v>57</v>
      </c>
      <c r="E146" s="39" t="s">
        <v>654</v>
      </c>
    </row>
    <row r="147" spans="1:16" ht="12.75">
      <c r="A147" t="s">
        <v>48</v>
      </c>
      <c s="34" t="s">
        <v>180</v>
      </c>
      <c s="34" t="s">
        <v>2380</v>
      </c>
      <c s="35" t="s">
        <v>5</v>
      </c>
      <c s="6" t="s">
        <v>2381</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2372</v>
      </c>
    </row>
    <row r="150" spans="1:5" ht="12.75">
      <c r="A150" t="s">
        <v>57</v>
      </c>
      <c r="E150" s="39" t="s">
        <v>654</v>
      </c>
    </row>
    <row r="151" spans="1:16" ht="12.75">
      <c r="A151" t="s">
        <v>48</v>
      </c>
      <c s="34" t="s">
        <v>183</v>
      </c>
      <c s="34" t="s">
        <v>2382</v>
      </c>
      <c s="35" t="s">
        <v>5</v>
      </c>
      <c s="6" t="s">
        <v>2383</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2384</v>
      </c>
    </row>
    <row r="154" spans="1:5" ht="12.75">
      <c r="A154" t="s">
        <v>57</v>
      </c>
      <c r="E154" s="39" t="s">
        <v>654</v>
      </c>
    </row>
    <row r="155" spans="1:16" ht="12.75">
      <c r="A155" t="s">
        <v>48</v>
      </c>
      <c s="34" t="s">
        <v>187</v>
      </c>
      <c s="34" t="s">
        <v>2385</v>
      </c>
      <c s="35" t="s">
        <v>5</v>
      </c>
      <c s="6" t="s">
        <v>2386</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2384</v>
      </c>
    </row>
    <row r="158" spans="1:5" ht="12.75">
      <c r="A158" t="s">
        <v>57</v>
      </c>
      <c r="E158" s="39" t="s">
        <v>654</v>
      </c>
    </row>
    <row r="159" spans="1:16" ht="12.75">
      <c r="A159" t="s">
        <v>48</v>
      </c>
      <c s="34" t="s">
        <v>190</v>
      </c>
      <c s="34" t="s">
        <v>2387</v>
      </c>
      <c s="35" t="s">
        <v>5</v>
      </c>
      <c s="6" t="s">
        <v>2388</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2389</v>
      </c>
    </row>
    <row r="162" spans="1:5" ht="12.75">
      <c r="A162" t="s">
        <v>57</v>
      </c>
      <c r="E162" s="39" t="s">
        <v>654</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2389</v>
      </c>
    </row>
    <row r="166" spans="1:5" ht="12.75">
      <c r="A166" t="s">
        <v>57</v>
      </c>
      <c r="E166" s="39" t="s">
        <v>654</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2389</v>
      </c>
    </row>
    <row r="170" spans="1:5" ht="12.75">
      <c r="A170" t="s">
        <v>57</v>
      </c>
      <c r="E170" s="39" t="s">
        <v>654</v>
      </c>
    </row>
    <row r="171" spans="1:16" ht="12.75">
      <c r="A171" t="s">
        <v>48</v>
      </c>
      <c s="34" t="s">
        <v>199</v>
      </c>
      <c s="34" t="s">
        <v>2390</v>
      </c>
      <c s="35" t="s">
        <v>5</v>
      </c>
      <c s="6" t="s">
        <v>2391</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2392</v>
      </c>
    </row>
    <row r="174" spans="1:5" ht="12.75">
      <c r="A174" t="s">
        <v>57</v>
      </c>
      <c r="E174" s="39" t="s">
        <v>654</v>
      </c>
    </row>
    <row r="175" spans="1:16" ht="12.75">
      <c r="A175" t="s">
        <v>48</v>
      </c>
      <c s="34" t="s">
        <v>203</v>
      </c>
      <c s="34" t="s">
        <v>2393</v>
      </c>
      <c s="35" t="s">
        <v>5</v>
      </c>
      <c s="6" t="s">
        <v>2394</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2392</v>
      </c>
    </row>
    <row r="178" spans="1:5" ht="12.75">
      <c r="A178" t="s">
        <v>57</v>
      </c>
      <c r="E178" s="39" t="s">
        <v>654</v>
      </c>
    </row>
    <row r="179" spans="1:16" ht="12.75">
      <c r="A179" t="s">
        <v>48</v>
      </c>
      <c s="34" t="s">
        <v>206</v>
      </c>
      <c s="34" t="s">
        <v>2395</v>
      </c>
      <c s="35" t="s">
        <v>5</v>
      </c>
      <c s="6" t="s">
        <v>1341</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2396</v>
      </c>
    </row>
    <row r="182" spans="1:5" ht="12.75">
      <c r="A182" t="s">
        <v>57</v>
      </c>
      <c r="E182" s="39" t="s">
        <v>654</v>
      </c>
    </row>
    <row r="183" spans="1:16" ht="12.75">
      <c r="A183" t="s">
        <v>48</v>
      </c>
      <c s="34" t="s">
        <v>209</v>
      </c>
      <c s="34" t="s">
        <v>593</v>
      </c>
      <c s="35" t="s">
        <v>5</v>
      </c>
      <c s="6" t="s">
        <v>594</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2384</v>
      </c>
    </row>
    <row r="186" spans="1:5" ht="12.75">
      <c r="A186" t="s">
        <v>57</v>
      </c>
      <c r="E186" s="39" t="s">
        <v>654</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2397</v>
      </c>
    </row>
    <row r="190" spans="1:5" ht="12.75">
      <c r="A190" t="s">
        <v>57</v>
      </c>
      <c r="E190"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2400</v>
      </c>
      <c r="E8" s="30" t="s">
        <v>2399</v>
      </c>
      <c r="J8" s="29">
        <f>0+J9+J30+J59+J68+J101+J142+J179+J240+J305+J334+J359</f>
      </c>
      <c s="29">
        <f>0+K9+K30+K59+K68+K101+K142+K179+K240+K305+K334+K359</f>
      </c>
      <c s="29">
        <f>0+L9+L30+L59+L68+L101+L142+L179+L240+L305+L334+L359</f>
      </c>
      <c s="29">
        <f>0+M9+M30+M59+M68+M101+M142+M179+M240+M305+M334+M359</f>
      </c>
    </row>
    <row r="9" spans="1:13" ht="12.75">
      <c r="A9" t="s">
        <v>45</v>
      </c>
      <c r="C9" s="31" t="s">
        <v>1664</v>
      </c>
      <c r="E9" s="33" t="s">
        <v>1665</v>
      </c>
      <c r="J9" s="32">
        <f>0</f>
      </c>
      <c s="32">
        <f>0</f>
      </c>
      <c s="32">
        <f>0+L10+L14+L18+L22+L26</f>
      </c>
      <c s="32">
        <f>0+M10+M14+M18+M22+M26</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12.75">
      <c r="A14" t="s">
        <v>48</v>
      </c>
      <c s="34" t="s">
        <v>26</v>
      </c>
      <c s="34" t="s">
        <v>2401</v>
      </c>
      <c s="35" t="s">
        <v>5</v>
      </c>
      <c s="6" t="s">
        <v>2402</v>
      </c>
      <c s="36" t="s">
        <v>985</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2181</v>
      </c>
      <c s="35" t="s">
        <v>5</v>
      </c>
      <c s="6" t="s">
        <v>2182</v>
      </c>
      <c s="36" t="s">
        <v>2183</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2184</v>
      </c>
    </row>
    <row r="22" spans="1:16" ht="38.25">
      <c r="A22" t="s">
        <v>48</v>
      </c>
      <c s="34" t="s">
        <v>67</v>
      </c>
      <c s="34" t="s">
        <v>946</v>
      </c>
      <c s="35" t="s">
        <v>5</v>
      </c>
      <c s="6" t="s">
        <v>2403</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38.25">
      <c r="A26" t="s">
        <v>48</v>
      </c>
      <c s="34" t="s">
        <v>71</v>
      </c>
      <c s="34" t="s">
        <v>1672</v>
      </c>
      <c s="35" t="s">
        <v>5</v>
      </c>
      <c s="6" t="s">
        <v>1673</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1671</v>
      </c>
    </row>
    <row r="30" spans="1:13" ht="12.75">
      <c r="A30" t="s">
        <v>45</v>
      </c>
      <c r="C30" s="31" t="s">
        <v>49</v>
      </c>
      <c r="E30" s="33" t="s">
        <v>1199</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1679</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2404</v>
      </c>
    </row>
    <row r="38" spans="1:5" ht="318.75">
      <c r="A38" t="s">
        <v>57</v>
      </c>
      <c r="E38" s="39" t="s">
        <v>1679</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2405</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1206</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2406</v>
      </c>
    </row>
    <row r="50" spans="1:5" ht="12.75">
      <c r="A50" t="s">
        <v>57</v>
      </c>
      <c r="E50" s="39" t="s">
        <v>74</v>
      </c>
    </row>
    <row r="51" spans="1:16" ht="12.75">
      <c r="A51" t="s">
        <v>48</v>
      </c>
      <c s="34" t="s">
        <v>94</v>
      </c>
      <c s="34" t="s">
        <v>2407</v>
      </c>
      <c s="35" t="s">
        <v>5</v>
      </c>
      <c s="6" t="s">
        <v>2408</v>
      </c>
      <c s="36" t="s">
        <v>52</v>
      </c>
      <c s="37">
        <v>12</v>
      </c>
      <c s="36">
        <v>0</v>
      </c>
      <c s="36">
        <f>ROUND(G51*H51,6)</f>
      </c>
      <c r="L51" s="38">
        <v>0</v>
      </c>
      <c s="32">
        <f>ROUND(ROUND(L51,2)*ROUND(G51,3),2)</f>
      </c>
      <c s="36" t="s">
        <v>53</v>
      </c>
      <c>
        <f>(M51*21)/100</f>
      </c>
      <c t="s">
        <v>26</v>
      </c>
    </row>
    <row r="52" spans="1:5" ht="38.25">
      <c r="A52" s="35" t="s">
        <v>54</v>
      </c>
      <c r="E52" s="39" t="s">
        <v>2409</v>
      </c>
    </row>
    <row r="53" spans="1:5" ht="12.75">
      <c r="A53" s="35" t="s">
        <v>55</v>
      </c>
      <c r="E53" s="40" t="s">
        <v>5</v>
      </c>
    </row>
    <row r="54" spans="1:5" ht="76.5">
      <c r="A54" t="s">
        <v>57</v>
      </c>
      <c r="E54" s="39" t="s">
        <v>2410</v>
      </c>
    </row>
    <row r="55" spans="1:16" ht="25.5">
      <c r="A55" t="s">
        <v>48</v>
      </c>
      <c s="34" t="s">
        <v>98</v>
      </c>
      <c s="34" t="s">
        <v>2411</v>
      </c>
      <c s="35" t="s">
        <v>5</v>
      </c>
      <c s="6" t="s">
        <v>2412</v>
      </c>
      <c s="36" t="s">
        <v>52</v>
      </c>
      <c s="37">
        <v>12</v>
      </c>
      <c s="36">
        <v>0</v>
      </c>
      <c s="36">
        <f>ROUND(G55*H55,6)</f>
      </c>
      <c r="L55" s="38">
        <v>0</v>
      </c>
      <c s="32">
        <f>ROUND(ROUND(L55,2)*ROUND(G55,3),2)</f>
      </c>
      <c s="36" t="s">
        <v>53</v>
      </c>
      <c>
        <f>(M55*21)/100</f>
      </c>
      <c t="s">
        <v>26</v>
      </c>
    </row>
    <row r="56" spans="1:5" ht="38.25">
      <c r="A56" s="35" t="s">
        <v>54</v>
      </c>
      <c r="E56" s="39" t="s">
        <v>2409</v>
      </c>
    </row>
    <row r="57" spans="1:5" ht="12.75">
      <c r="A57" s="35" t="s">
        <v>55</v>
      </c>
      <c r="E57" s="40" t="s">
        <v>5</v>
      </c>
    </row>
    <row r="58" spans="1:5" ht="89.25">
      <c r="A58" t="s">
        <v>57</v>
      </c>
      <c r="E58" s="39" t="s">
        <v>2413</v>
      </c>
    </row>
    <row r="59" spans="1:13" ht="12.75">
      <c r="A59" t="s">
        <v>45</v>
      </c>
      <c r="C59" s="31" t="s">
        <v>46</v>
      </c>
      <c r="E59" s="33" t="s">
        <v>2414</v>
      </c>
      <c r="J59" s="32">
        <f>0</f>
      </c>
      <c s="32">
        <f>0</f>
      </c>
      <c s="32">
        <f>0+L60+L64</f>
      </c>
      <c s="32">
        <f>0+M60+M64</f>
      </c>
    </row>
    <row r="60" spans="1:16" ht="12.75">
      <c r="A60" t="s">
        <v>48</v>
      </c>
      <c s="34" t="s">
        <v>103</v>
      </c>
      <c s="34" t="s">
        <v>2415</v>
      </c>
      <c s="35" t="s">
        <v>5</v>
      </c>
      <c s="6" t="s">
        <v>2416</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2417</v>
      </c>
    </row>
    <row r="64" spans="1:16" ht="12.75">
      <c r="A64" t="s">
        <v>48</v>
      </c>
      <c s="34" t="s">
        <v>106</v>
      </c>
      <c s="34" t="s">
        <v>2415</v>
      </c>
      <c s="35" t="s">
        <v>49</v>
      </c>
      <c s="6" t="s">
        <v>2416</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2417</v>
      </c>
    </row>
    <row r="68" spans="1:13" ht="12.75">
      <c r="A68" t="s">
        <v>45</v>
      </c>
      <c r="C68" s="31" t="s">
        <v>353</v>
      </c>
      <c r="E68" s="33" t="s">
        <v>354</v>
      </c>
      <c r="J68" s="32">
        <f>0</f>
      </c>
      <c s="32">
        <f>0</f>
      </c>
      <c s="32">
        <f>0+L69+L73+L77+L81+L85+L89+L93+L97</f>
      </c>
      <c s="32">
        <f>0+M69+M73+M77+M81+M85+M89+M93+M97</f>
      </c>
    </row>
    <row r="69" spans="1:16" ht="12.75">
      <c r="A69" t="s">
        <v>48</v>
      </c>
      <c s="34" t="s">
        <v>109</v>
      </c>
      <c s="34" t="s">
        <v>1687</v>
      </c>
      <c s="35" t="s">
        <v>5</v>
      </c>
      <c s="6" t="s">
        <v>1688</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1689</v>
      </c>
    </row>
    <row r="73" spans="1:16" ht="12.75">
      <c r="A73" t="s">
        <v>48</v>
      </c>
      <c s="34" t="s">
        <v>112</v>
      </c>
      <c s="34" t="s">
        <v>1691</v>
      </c>
      <c s="35" t="s">
        <v>5</v>
      </c>
      <c s="6" t="s">
        <v>1692</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1690</v>
      </c>
    </row>
    <row r="77" spans="1:16" ht="12.75">
      <c r="A77" t="s">
        <v>48</v>
      </c>
      <c s="34" t="s">
        <v>115</v>
      </c>
      <c s="34" t="s">
        <v>1694</v>
      </c>
      <c s="35" t="s">
        <v>5</v>
      </c>
      <c s="6" t="s">
        <v>1695</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2418</v>
      </c>
    </row>
    <row r="80" spans="1:5" ht="76.5">
      <c r="A80" t="s">
        <v>57</v>
      </c>
      <c r="E80" s="39" t="s">
        <v>1697</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1699</v>
      </c>
    </row>
    <row r="85" spans="1:16" ht="25.5">
      <c r="A85" t="s">
        <v>48</v>
      </c>
      <c s="34" t="s">
        <v>123</v>
      </c>
      <c s="34" t="s">
        <v>1700</v>
      </c>
      <c s="35" t="s">
        <v>5</v>
      </c>
      <c s="6" t="s">
        <v>1701</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1708</v>
      </c>
    </row>
    <row r="89" spans="1:16" ht="38.25">
      <c r="A89" t="s">
        <v>48</v>
      </c>
      <c s="34" t="s">
        <v>126</v>
      </c>
      <c s="34" t="s">
        <v>2419</v>
      </c>
      <c s="35" t="s">
        <v>5</v>
      </c>
      <c s="6" t="s">
        <v>2420</v>
      </c>
      <c s="36" t="s">
        <v>2421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2422</v>
      </c>
    </row>
    <row r="93" spans="1:16" ht="12.75">
      <c r="A93" t="s">
        <v>48</v>
      </c>
      <c s="34" t="s">
        <v>131</v>
      </c>
      <c s="34" t="s">
        <v>2423</v>
      </c>
      <c s="35" t="s">
        <v>5</v>
      </c>
      <c s="6" t="s">
        <v>2424</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2425</v>
      </c>
    </row>
    <row r="97" spans="1:16" ht="25.5">
      <c r="A97" t="s">
        <v>48</v>
      </c>
      <c s="34" t="s">
        <v>135</v>
      </c>
      <c s="34" t="s">
        <v>1706</v>
      </c>
      <c s="35" t="s">
        <v>5</v>
      </c>
      <c s="6" t="s">
        <v>1707</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1708</v>
      </c>
    </row>
    <row r="101" spans="1:13" ht="12.75">
      <c r="A101" t="s">
        <v>45</v>
      </c>
      <c r="C101" s="31" t="s">
        <v>370</v>
      </c>
      <c r="E101" s="33" t="s">
        <v>1709</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1712</v>
      </c>
    </row>
    <row r="106" spans="1:16" ht="12.75">
      <c r="A106" t="s">
        <v>48</v>
      </c>
      <c s="34" t="s">
        <v>143</v>
      </c>
      <c s="34" t="s">
        <v>1713</v>
      </c>
      <c s="35" t="s">
        <v>5</v>
      </c>
      <c s="6" t="s">
        <v>1714</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1715</v>
      </c>
    </row>
    <row r="110" spans="1:16" ht="12.75">
      <c r="A110" t="s">
        <v>48</v>
      </c>
      <c s="34" t="s">
        <v>147</v>
      </c>
      <c s="34" t="s">
        <v>689</v>
      </c>
      <c s="35" t="s">
        <v>5</v>
      </c>
      <c s="6" t="s">
        <v>690</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2426</v>
      </c>
    </row>
    <row r="113" spans="1:5" ht="89.25">
      <c r="A113" t="s">
        <v>57</v>
      </c>
      <c r="E113" s="39" t="s">
        <v>1718</v>
      </c>
    </row>
    <row r="114" spans="1:16" ht="12.75">
      <c r="A114" t="s">
        <v>48</v>
      </c>
      <c s="34" t="s">
        <v>151</v>
      </c>
      <c s="34" t="s">
        <v>2214</v>
      </c>
      <c s="35" t="s">
        <v>5</v>
      </c>
      <c s="6" t="s">
        <v>2215</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2427</v>
      </c>
    </row>
    <row r="117" spans="1:5" ht="89.25">
      <c r="A117" t="s">
        <v>57</v>
      </c>
      <c r="E117" s="39" t="s">
        <v>1718</v>
      </c>
    </row>
    <row r="118" spans="1:16" ht="25.5">
      <c r="A118" t="s">
        <v>48</v>
      </c>
      <c s="34" t="s">
        <v>155</v>
      </c>
      <c s="34" t="s">
        <v>698</v>
      </c>
      <c s="35" t="s">
        <v>5</v>
      </c>
      <c s="6" t="s">
        <v>699</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1720</v>
      </c>
    </row>
    <row r="122" spans="1:16" ht="25.5">
      <c r="A122" t="s">
        <v>48</v>
      </c>
      <c s="34" t="s">
        <v>159</v>
      </c>
      <c s="34" t="s">
        <v>2217</v>
      </c>
      <c s="35" t="s">
        <v>5</v>
      </c>
      <c s="6" t="s">
        <v>1399</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1720</v>
      </c>
    </row>
    <row r="126" spans="1:16" ht="25.5">
      <c r="A126" t="s">
        <v>48</v>
      </c>
      <c s="34" t="s">
        <v>162</v>
      </c>
      <c s="34" t="s">
        <v>2428</v>
      </c>
      <c s="35" t="s">
        <v>5</v>
      </c>
      <c s="6" t="s">
        <v>2429</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1720</v>
      </c>
    </row>
    <row r="130" spans="1:16" ht="12.75">
      <c r="A130" t="s">
        <v>48</v>
      </c>
      <c s="34" t="s">
        <v>166</v>
      </c>
      <c s="34" t="s">
        <v>700</v>
      </c>
      <c s="35" t="s">
        <v>5</v>
      </c>
      <c s="6" t="s">
        <v>701</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2430</v>
      </c>
    </row>
    <row r="133" spans="1:5" ht="76.5">
      <c r="A133" t="s">
        <v>57</v>
      </c>
      <c r="E133" s="39" t="s">
        <v>1721</v>
      </c>
    </row>
    <row r="134" spans="1:16" ht="12.75">
      <c r="A134" t="s">
        <v>48</v>
      </c>
      <c s="34" t="s">
        <v>170</v>
      </c>
      <c s="34" t="s">
        <v>703</v>
      </c>
      <c s="35" t="s">
        <v>5</v>
      </c>
      <c s="6" t="s">
        <v>704</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1722</v>
      </c>
    </row>
    <row r="138" spans="1:16" ht="12.75">
      <c r="A138" t="s">
        <v>48</v>
      </c>
      <c s="34" t="s">
        <v>174</v>
      </c>
      <c s="34" t="s">
        <v>2431</v>
      </c>
      <c s="35" t="s">
        <v>5</v>
      </c>
      <c s="6" t="s">
        <v>2432</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2433</v>
      </c>
    </row>
    <row r="142" spans="1:13" ht="12.75">
      <c r="A142" t="s">
        <v>45</v>
      </c>
      <c r="C142" s="31" t="s">
        <v>1723</v>
      </c>
      <c r="E142" s="33" t="s">
        <v>1724</v>
      </c>
      <c r="J142" s="32">
        <f>0</f>
      </c>
      <c s="32">
        <f>0</f>
      </c>
      <c s="32">
        <f>0+L143+L147+L151+L155+L159+L163+L167+L171+L175</f>
      </c>
      <c s="32">
        <f>0+M143+M147+M151+M155+M159+M163+M167+M171+M175</f>
      </c>
    </row>
    <row r="143" spans="1:16" ht="12.75">
      <c r="A143" t="s">
        <v>48</v>
      </c>
      <c s="34" t="s">
        <v>177</v>
      </c>
      <c s="34" t="s">
        <v>1725</v>
      </c>
      <c s="35" t="s">
        <v>5</v>
      </c>
      <c s="6" t="s">
        <v>1726</v>
      </c>
      <c s="36" t="s">
        <v>588</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2434</v>
      </c>
    </row>
    <row r="146" spans="1:5" ht="204">
      <c r="A146" t="s">
        <v>57</v>
      </c>
      <c r="E146" s="39" t="s">
        <v>1728</v>
      </c>
    </row>
    <row r="147" spans="1:16" ht="12.75">
      <c r="A147" t="s">
        <v>48</v>
      </c>
      <c s="34" t="s">
        <v>180</v>
      </c>
      <c s="34" t="s">
        <v>1729</v>
      </c>
      <c s="35" t="s">
        <v>5</v>
      </c>
      <c s="6" t="s">
        <v>1730</v>
      </c>
      <c s="36" t="s">
        <v>588</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1731</v>
      </c>
    </row>
    <row r="151" spans="1:16" ht="12.75">
      <c r="A151" t="s">
        <v>48</v>
      </c>
      <c s="34" t="s">
        <v>183</v>
      </c>
      <c s="34" t="s">
        <v>1732</v>
      </c>
      <c s="35" t="s">
        <v>5</v>
      </c>
      <c s="6" t="s">
        <v>1733</v>
      </c>
      <c s="36" t="s">
        <v>588</v>
      </c>
      <c s="37">
        <v>1151.078</v>
      </c>
      <c s="36">
        <v>0</v>
      </c>
      <c s="36">
        <f>ROUND(G151*H151,6)</f>
      </c>
      <c r="L151" s="38">
        <v>0</v>
      </c>
      <c s="32">
        <f>ROUND(ROUND(L151,2)*ROUND(G151,3),2)</f>
      </c>
      <c s="36" t="s">
        <v>53</v>
      </c>
      <c>
        <f>(M151*21)/100</f>
      </c>
      <c t="s">
        <v>26</v>
      </c>
    </row>
    <row r="152" spans="1:5" ht="12.75">
      <c r="A152" s="35" t="s">
        <v>54</v>
      </c>
      <c r="E152" s="39" t="s">
        <v>5</v>
      </c>
    </row>
    <row r="153" spans="1:5" ht="76.5">
      <c r="A153" s="35" t="s">
        <v>55</v>
      </c>
      <c r="E153" s="40" t="s">
        <v>2435</v>
      </c>
    </row>
    <row r="154" spans="1:5" ht="204">
      <c r="A154" t="s">
        <v>57</v>
      </c>
      <c r="E154" s="39" t="s">
        <v>1735</v>
      </c>
    </row>
    <row r="155" spans="1:16" ht="12.75">
      <c r="A155" t="s">
        <v>48</v>
      </c>
      <c s="34" t="s">
        <v>187</v>
      </c>
      <c s="34" t="s">
        <v>1736</v>
      </c>
      <c s="35" t="s">
        <v>5</v>
      </c>
      <c s="6" t="s">
        <v>1737</v>
      </c>
      <c s="36" t="s">
        <v>588</v>
      </c>
      <c s="37">
        <v>1151.078</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1731</v>
      </c>
    </row>
    <row r="159" spans="1:16" ht="25.5">
      <c r="A159" t="s">
        <v>48</v>
      </c>
      <c s="34" t="s">
        <v>190</v>
      </c>
      <c s="34" t="s">
        <v>1751</v>
      </c>
      <c s="35" t="s">
        <v>5</v>
      </c>
      <c s="6" t="s">
        <v>1752</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1754</v>
      </c>
    </row>
    <row r="163" spans="1:16" ht="25.5">
      <c r="A163" t="s">
        <v>48</v>
      </c>
      <c s="34" t="s">
        <v>193</v>
      </c>
      <c s="34" t="s">
        <v>1755</v>
      </c>
      <c s="35" t="s">
        <v>5</v>
      </c>
      <c s="6" t="s">
        <v>1756</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1754</v>
      </c>
    </row>
    <row r="167" spans="1:16" ht="25.5">
      <c r="A167" t="s">
        <v>48</v>
      </c>
      <c s="34" t="s">
        <v>196</v>
      </c>
      <c s="34" t="s">
        <v>2226</v>
      </c>
      <c s="35" t="s">
        <v>5</v>
      </c>
      <c s="6" t="s">
        <v>2227</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2436</v>
      </c>
    </row>
    <row r="171" spans="1:16" ht="25.5">
      <c r="A171" t="s">
        <v>48</v>
      </c>
      <c s="34" t="s">
        <v>199</v>
      </c>
      <c s="34" t="s">
        <v>2229</v>
      </c>
      <c s="35" t="s">
        <v>5</v>
      </c>
      <c s="6" t="s">
        <v>2230</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2437</v>
      </c>
    </row>
    <row r="175" spans="1:16" ht="12.75">
      <c r="A175" t="s">
        <v>48</v>
      </c>
      <c s="34" t="s">
        <v>203</v>
      </c>
      <c s="34" t="s">
        <v>1758</v>
      </c>
      <c s="35" t="s">
        <v>5</v>
      </c>
      <c s="6" t="s">
        <v>1759</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1761</v>
      </c>
    </row>
    <row r="179" spans="1:13" ht="12.75">
      <c r="A179" t="s">
        <v>45</v>
      </c>
      <c r="C179" s="31" t="s">
        <v>1762</v>
      </c>
      <c r="E179" s="33" t="s">
        <v>1763</v>
      </c>
      <c r="J179" s="32">
        <f>0</f>
      </c>
      <c s="32">
        <f>0</f>
      </c>
      <c s="32">
        <f>0+L180+L184+L188+L192+L196+L200+L204+L208+L212+L216+L220+L224+L228+L232+L236</f>
      </c>
      <c s="32">
        <f>0+M180+M184+M188+M192+M196+M200+M204+M208+M212+M216+M220+M224+M228+M232+M236</f>
      </c>
    </row>
    <row r="180" spans="1:16" ht="12.75">
      <c r="A180" t="s">
        <v>48</v>
      </c>
      <c s="34" t="s">
        <v>206</v>
      </c>
      <c s="34" t="s">
        <v>2438</v>
      </c>
      <c s="35" t="s">
        <v>5</v>
      </c>
      <c s="6" t="s">
        <v>2439</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2440</v>
      </c>
    </row>
    <row r="184" spans="1:16" ht="12.75">
      <c r="A184" t="s">
        <v>48</v>
      </c>
      <c s="34" t="s">
        <v>209</v>
      </c>
      <c s="34" t="s">
        <v>2441</v>
      </c>
      <c s="35" t="s">
        <v>5</v>
      </c>
      <c s="6" t="s">
        <v>2442</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2443</v>
      </c>
    </row>
    <row r="188" spans="1:16" ht="12.75">
      <c r="A188" t="s">
        <v>48</v>
      </c>
      <c s="34" t="s">
        <v>213</v>
      </c>
      <c s="34" t="s">
        <v>2444</v>
      </c>
      <c s="35" t="s">
        <v>5</v>
      </c>
      <c s="6" t="s">
        <v>2445</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2446</v>
      </c>
    </row>
    <row r="192" spans="1:16" ht="12.75">
      <c r="A192" t="s">
        <v>48</v>
      </c>
      <c s="34" t="s">
        <v>217</v>
      </c>
      <c s="34" t="s">
        <v>2447</v>
      </c>
      <c s="35" t="s">
        <v>5</v>
      </c>
      <c s="6" t="s">
        <v>2448</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2449</v>
      </c>
    </row>
    <row r="196" spans="1:16" ht="12.75">
      <c r="A196" t="s">
        <v>48</v>
      </c>
      <c s="34" t="s">
        <v>221</v>
      </c>
      <c s="34" t="s">
        <v>1784</v>
      </c>
      <c s="35" t="s">
        <v>5</v>
      </c>
      <c s="6" t="s">
        <v>1785</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1786</v>
      </c>
    </row>
    <row r="200" spans="1:16" ht="12.75">
      <c r="A200" t="s">
        <v>48</v>
      </c>
      <c s="34" t="s">
        <v>224</v>
      </c>
      <c s="34" t="s">
        <v>2450</v>
      </c>
      <c s="35" t="s">
        <v>5</v>
      </c>
      <c s="6" t="s">
        <v>1849</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1850</v>
      </c>
    </row>
    <row r="204" spans="1:16" ht="12.75">
      <c r="A204" t="s">
        <v>48</v>
      </c>
      <c s="34" t="s">
        <v>228</v>
      </c>
      <c s="34" t="s">
        <v>1787</v>
      </c>
      <c s="35" t="s">
        <v>5</v>
      </c>
      <c s="6" t="s">
        <v>1788</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1789</v>
      </c>
    </row>
    <row r="208" spans="1:16" ht="25.5">
      <c r="A208" t="s">
        <v>48</v>
      </c>
      <c s="34" t="s">
        <v>232</v>
      </c>
      <c s="34" t="s">
        <v>1790</v>
      </c>
      <c s="35" t="s">
        <v>5</v>
      </c>
      <c s="6" t="s">
        <v>1791</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1792</v>
      </c>
    </row>
    <row r="212" spans="1:16" ht="12.75">
      <c r="A212" t="s">
        <v>48</v>
      </c>
      <c s="34" t="s">
        <v>236</v>
      </c>
      <c s="34" t="s">
        <v>1799</v>
      </c>
      <c s="35" t="s">
        <v>5</v>
      </c>
      <c s="6" t="s">
        <v>1800</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1801</v>
      </c>
    </row>
    <row r="216" spans="1:16" ht="12.75">
      <c r="A216" t="s">
        <v>48</v>
      </c>
      <c s="34" t="s">
        <v>239</v>
      </c>
      <c s="34" t="s">
        <v>2451</v>
      </c>
      <c s="35" t="s">
        <v>5</v>
      </c>
      <c s="6" t="s">
        <v>2452</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2453</v>
      </c>
    </row>
    <row r="220" spans="1:16" ht="12.75">
      <c r="A220" t="s">
        <v>48</v>
      </c>
      <c s="34" t="s">
        <v>242</v>
      </c>
      <c s="34" t="s">
        <v>1802</v>
      </c>
      <c s="35" t="s">
        <v>5</v>
      </c>
      <c s="6" t="s">
        <v>1803</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1804</v>
      </c>
    </row>
    <row r="224" spans="1:16" ht="12.75">
      <c r="A224" t="s">
        <v>48</v>
      </c>
      <c s="34" t="s">
        <v>246</v>
      </c>
      <c s="34" t="s">
        <v>1805</v>
      </c>
      <c s="35" t="s">
        <v>5</v>
      </c>
      <c s="6" t="s">
        <v>1806</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1807</v>
      </c>
    </row>
    <row r="228" spans="1:16" ht="12.75">
      <c r="A228" t="s">
        <v>48</v>
      </c>
      <c s="34" t="s">
        <v>251</v>
      </c>
      <c s="34" t="s">
        <v>2454</v>
      </c>
      <c s="35" t="s">
        <v>5</v>
      </c>
      <c s="6" t="s">
        <v>2455</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2456</v>
      </c>
    </row>
    <row r="232" spans="1:16" ht="12.75">
      <c r="A232" t="s">
        <v>48</v>
      </c>
      <c s="34" t="s">
        <v>255</v>
      </c>
      <c s="34" t="s">
        <v>2457</v>
      </c>
      <c s="35" t="s">
        <v>5</v>
      </c>
      <c s="6" t="s">
        <v>2458</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2456</v>
      </c>
    </row>
    <row r="236" spans="1:16" ht="12.75">
      <c r="A236" t="s">
        <v>48</v>
      </c>
      <c s="34" t="s">
        <v>259</v>
      </c>
      <c s="34" t="s">
        <v>1808</v>
      </c>
      <c s="35" t="s">
        <v>5</v>
      </c>
      <c s="6" t="s">
        <v>1809</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1810</v>
      </c>
    </row>
    <row r="240" spans="1:13" ht="12.75">
      <c r="A240" t="s">
        <v>45</v>
      </c>
      <c r="C240" s="31" t="s">
        <v>1867</v>
      </c>
      <c r="E240" s="33" t="s">
        <v>1868</v>
      </c>
      <c r="J240" s="32">
        <f>0</f>
      </c>
      <c s="32">
        <f>0</f>
      </c>
      <c s="32">
        <f>0+L241+L245+L249+L253+L257+L261+L265+L269+L273+L277+L281+L285+L289+L293+L297+L301</f>
      </c>
      <c s="32">
        <f>0+M241+M245+M249+M253+M257+M261+M265+M269+M273+M277+M281+M285+M289+M293+M297+M301</f>
      </c>
    </row>
    <row r="241" spans="1:16" ht="12.75">
      <c r="A241" t="s">
        <v>48</v>
      </c>
      <c s="34" t="s">
        <v>263</v>
      </c>
      <c s="34" t="s">
        <v>2459</v>
      </c>
      <c s="35" t="s">
        <v>5</v>
      </c>
      <c s="6" t="s">
        <v>2460</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2461</v>
      </c>
    </row>
    <row r="245" spans="1:16" ht="12.75">
      <c r="A245" t="s">
        <v>48</v>
      </c>
      <c s="34" t="s">
        <v>267</v>
      </c>
      <c s="34" t="s">
        <v>2462</v>
      </c>
      <c s="35" t="s">
        <v>5</v>
      </c>
      <c s="6" t="s">
        <v>2463</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2464</v>
      </c>
    </row>
    <row r="249" spans="1:16" ht="12.75">
      <c r="A249" t="s">
        <v>48</v>
      </c>
      <c s="34" t="s">
        <v>271</v>
      </c>
      <c s="34" t="s">
        <v>1919</v>
      </c>
      <c s="35" t="s">
        <v>5</v>
      </c>
      <c s="6" t="s">
        <v>1920</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1921</v>
      </c>
    </row>
    <row r="253" spans="1:16" ht="12.75">
      <c r="A253" t="s">
        <v>48</v>
      </c>
      <c s="34" t="s">
        <v>275</v>
      </c>
      <c s="34" t="s">
        <v>1923</v>
      </c>
      <c s="35" t="s">
        <v>5</v>
      </c>
      <c s="6" t="s">
        <v>1924</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1925</v>
      </c>
    </row>
    <row r="257" spans="1:16" ht="12.75">
      <c r="A257" t="s">
        <v>48</v>
      </c>
      <c s="34" t="s">
        <v>278</v>
      </c>
      <c s="34" t="s">
        <v>1931</v>
      </c>
      <c s="35" t="s">
        <v>5</v>
      </c>
      <c s="6" t="s">
        <v>1932</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1933</v>
      </c>
    </row>
    <row r="261" spans="1:16" ht="12.75">
      <c r="A261" t="s">
        <v>48</v>
      </c>
      <c s="34" t="s">
        <v>281</v>
      </c>
      <c s="34" t="s">
        <v>1935</v>
      </c>
      <c s="35" t="s">
        <v>5</v>
      </c>
      <c s="6" t="s">
        <v>1936</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1937</v>
      </c>
    </row>
    <row r="265" spans="1:16" ht="25.5">
      <c r="A265" t="s">
        <v>48</v>
      </c>
      <c s="34" t="s">
        <v>284</v>
      </c>
      <c s="34" t="s">
        <v>1979</v>
      </c>
      <c s="35" t="s">
        <v>5</v>
      </c>
      <c s="6" t="s">
        <v>1980</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1981</v>
      </c>
    </row>
    <row r="269" spans="1:16" ht="25.5">
      <c r="A269" t="s">
        <v>48</v>
      </c>
      <c s="34" t="s">
        <v>287</v>
      </c>
      <c s="34" t="s">
        <v>1983</v>
      </c>
      <c s="35" t="s">
        <v>5</v>
      </c>
      <c s="6" t="s">
        <v>1984</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1985</v>
      </c>
    </row>
    <row r="273" spans="1:16" ht="12.75">
      <c r="A273" t="s">
        <v>48</v>
      </c>
      <c s="34" t="s">
        <v>291</v>
      </c>
      <c s="34" t="s">
        <v>1991</v>
      </c>
      <c s="35" t="s">
        <v>5</v>
      </c>
      <c s="6" t="s">
        <v>1992</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1993</v>
      </c>
    </row>
    <row r="277" spans="1:16" ht="12.75">
      <c r="A277" t="s">
        <v>48</v>
      </c>
      <c s="34" t="s">
        <v>294</v>
      </c>
      <c s="34" t="s">
        <v>1995</v>
      </c>
      <c s="35" t="s">
        <v>5</v>
      </c>
      <c s="6" t="s">
        <v>1996</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1997</v>
      </c>
    </row>
    <row r="281" spans="1:16" ht="12.75">
      <c r="A281" t="s">
        <v>48</v>
      </c>
      <c s="34" t="s">
        <v>298</v>
      </c>
      <c s="34" t="s">
        <v>1999</v>
      </c>
      <c s="35" t="s">
        <v>5</v>
      </c>
      <c s="6" t="s">
        <v>2000</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2465</v>
      </c>
    </row>
    <row r="284" spans="1:5" ht="140.25">
      <c r="A284" t="s">
        <v>57</v>
      </c>
      <c r="E284" s="39" t="s">
        <v>2001</v>
      </c>
    </row>
    <row r="285" spans="1:16" ht="12.75">
      <c r="A285" t="s">
        <v>48</v>
      </c>
      <c s="34" t="s">
        <v>523</v>
      </c>
      <c s="34" t="s">
        <v>2466</v>
      </c>
      <c s="35" t="s">
        <v>5</v>
      </c>
      <c s="6" t="s">
        <v>2467</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2468</v>
      </c>
    </row>
    <row r="289" spans="1:16" ht="38.25">
      <c r="A289" t="s">
        <v>48</v>
      </c>
      <c s="34" t="s">
        <v>527</v>
      </c>
      <c s="34" t="s">
        <v>2003</v>
      </c>
      <c s="35" t="s">
        <v>5</v>
      </c>
      <c s="6" t="s">
        <v>2004</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2005</v>
      </c>
    </row>
    <row r="293" spans="1:16" ht="25.5">
      <c r="A293" t="s">
        <v>48</v>
      </c>
      <c s="34" t="s">
        <v>353</v>
      </c>
      <c s="34" t="s">
        <v>2007</v>
      </c>
      <c s="35" t="s">
        <v>5</v>
      </c>
      <c s="6" t="s">
        <v>2008</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2009</v>
      </c>
    </row>
    <row r="297" spans="1:16" ht="12.75">
      <c r="A297" t="s">
        <v>48</v>
      </c>
      <c s="34" t="s">
        <v>533</v>
      </c>
      <c s="34" t="s">
        <v>2011</v>
      </c>
      <c s="35" t="s">
        <v>5</v>
      </c>
      <c s="6" t="s">
        <v>2012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2013</v>
      </c>
    </row>
    <row r="301" spans="1:16" ht="12.75">
      <c r="A301" t="s">
        <v>48</v>
      </c>
      <c s="34" t="s">
        <v>537</v>
      </c>
      <c s="34" t="s">
        <v>2015</v>
      </c>
      <c s="35" t="s">
        <v>5</v>
      </c>
      <c s="6" t="s">
        <v>2016</v>
      </c>
      <c s="36" t="s">
        <v>52</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2017</v>
      </c>
    </row>
    <row r="305" spans="1:13" ht="12.75">
      <c r="A305" t="s">
        <v>45</v>
      </c>
      <c r="C305" s="31" t="s">
        <v>2035</v>
      </c>
      <c r="E305" s="33" t="s">
        <v>2036</v>
      </c>
      <c r="J305" s="32">
        <f>0</f>
      </c>
      <c s="32">
        <f>0</f>
      </c>
      <c s="32">
        <f>0+L306+L310+L314+L318+L322+L326+L330</f>
      </c>
      <c s="32">
        <f>0+M306+M310+M314+M318+M322+M326+M330</f>
      </c>
    </row>
    <row r="306" spans="1:16" ht="12.75">
      <c r="A306" t="s">
        <v>48</v>
      </c>
      <c s="34" t="s">
        <v>540</v>
      </c>
      <c s="34" t="s">
        <v>2038</v>
      </c>
      <c s="35" t="s">
        <v>5</v>
      </c>
      <c s="6" t="s">
        <v>2039</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2040</v>
      </c>
    </row>
    <row r="310" spans="1:16" ht="12.75">
      <c r="A310" t="s">
        <v>48</v>
      </c>
      <c s="34" t="s">
        <v>370</v>
      </c>
      <c s="34" t="s">
        <v>2042</v>
      </c>
      <c s="35" t="s">
        <v>5</v>
      </c>
      <c s="6" t="s">
        <v>2043</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2044</v>
      </c>
    </row>
    <row r="314" spans="1:16" ht="12.75">
      <c r="A314" t="s">
        <v>48</v>
      </c>
      <c s="34" t="s">
        <v>546</v>
      </c>
      <c s="34" t="s">
        <v>2046</v>
      </c>
      <c s="35" t="s">
        <v>5</v>
      </c>
      <c s="6" t="s">
        <v>2047</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2048</v>
      </c>
    </row>
    <row r="318" spans="1:16" ht="12.75">
      <c r="A318" t="s">
        <v>48</v>
      </c>
      <c s="34" t="s">
        <v>1322</v>
      </c>
      <c s="34" t="s">
        <v>2050</v>
      </c>
      <c s="35" t="s">
        <v>5</v>
      </c>
      <c s="6" t="s">
        <v>2051</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2052</v>
      </c>
    </row>
    <row r="322" spans="1:16" ht="12.75">
      <c r="A322" t="s">
        <v>48</v>
      </c>
      <c s="34" t="s">
        <v>1326</v>
      </c>
      <c s="34" t="s">
        <v>2469</v>
      </c>
      <c s="35" t="s">
        <v>5</v>
      </c>
      <c s="6" t="s">
        <v>2470</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2471</v>
      </c>
    </row>
    <row r="326" spans="1:16" ht="25.5">
      <c r="A326" t="s">
        <v>48</v>
      </c>
      <c s="34" t="s">
        <v>1329</v>
      </c>
      <c s="34" t="s">
        <v>2472</v>
      </c>
      <c s="35" t="s">
        <v>5</v>
      </c>
      <c s="6" t="s">
        <v>2473</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2474</v>
      </c>
    </row>
    <row r="330" spans="1:16" ht="12.75">
      <c r="A330" t="s">
        <v>48</v>
      </c>
      <c s="34" t="s">
        <v>1333</v>
      </c>
      <c s="34" t="s">
        <v>2475</v>
      </c>
      <c s="35" t="s">
        <v>5</v>
      </c>
      <c s="6" t="s">
        <v>2476</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2477</v>
      </c>
    </row>
    <row r="334" spans="1:13" ht="12.75">
      <c r="A334" t="s">
        <v>45</v>
      </c>
      <c r="C334" s="31" t="s">
        <v>2081</v>
      </c>
      <c r="E334" s="33" t="s">
        <v>2082</v>
      </c>
      <c r="J334" s="32">
        <f>0</f>
      </c>
      <c s="32">
        <f>0</f>
      </c>
      <c s="32">
        <f>0+L335+L339+L343+L347+L351+L355</f>
      </c>
      <c s="32">
        <f>0+M335+M339+M343+M347+M351+M355</f>
      </c>
    </row>
    <row r="335" spans="1:16" ht="12.75">
      <c r="A335" t="s">
        <v>48</v>
      </c>
      <c s="34" t="s">
        <v>1336</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1339</v>
      </c>
      <c s="34" t="s">
        <v>797</v>
      </c>
      <c s="35" t="s">
        <v>5</v>
      </c>
      <c s="6" t="s">
        <v>798</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1344</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1348</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1352</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1355</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1358</v>
      </c>
      <c s="34" t="s">
        <v>2118</v>
      </c>
      <c s="35" t="s">
        <v>5</v>
      </c>
      <c s="6" t="s">
        <v>2119</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2478</v>
      </c>
    </row>
    <row r="363" spans="1:5" ht="114.75">
      <c r="A363" t="s">
        <v>57</v>
      </c>
      <c r="E363" s="39" t="s">
        <v>2120</v>
      </c>
    </row>
    <row r="364" spans="1:16" ht="12.75">
      <c r="A364" t="s">
        <v>48</v>
      </c>
      <c s="34" t="s">
        <v>1361</v>
      </c>
      <c s="34" t="s">
        <v>2246</v>
      </c>
      <c s="35" t="s">
        <v>5</v>
      </c>
      <c s="6" t="s">
        <v>2247</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2479</v>
      </c>
    </row>
    <row r="367" spans="1:5" ht="153">
      <c r="A367" t="s">
        <v>57</v>
      </c>
      <c r="E367" s="39" t="s">
        <v>2125</v>
      </c>
    </row>
    <row r="368" spans="1:16" ht="12.75">
      <c r="A368" t="s">
        <v>48</v>
      </c>
      <c s="34" t="s">
        <v>1364</v>
      </c>
      <c s="34" t="s">
        <v>2122</v>
      </c>
      <c s="35" t="s">
        <v>5</v>
      </c>
      <c s="6" t="s">
        <v>2123</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2480</v>
      </c>
    </row>
    <row r="371" spans="1:5" ht="153">
      <c r="A371" t="s">
        <v>57</v>
      </c>
      <c r="E371" s="39" t="s">
        <v>2125</v>
      </c>
    </row>
    <row r="372" spans="1:16" ht="12.75">
      <c r="A372" t="s">
        <v>48</v>
      </c>
      <c s="34" t="s">
        <v>1367</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2141</v>
      </c>
    </row>
    <row r="376" spans="1:16" ht="12.75">
      <c r="A376" t="s">
        <v>48</v>
      </c>
      <c s="34" t="s">
        <v>1910</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2143</v>
      </c>
    </row>
    <row r="380" spans="1:16" ht="12.75">
      <c r="A380" t="s">
        <v>48</v>
      </c>
      <c s="34" t="s">
        <v>1914</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2145</v>
      </c>
    </row>
    <row r="384" spans="1:16" ht="12.75">
      <c r="A384" t="s">
        <v>48</v>
      </c>
      <c s="34" t="s">
        <v>1918</v>
      </c>
      <c s="34" t="s">
        <v>2149</v>
      </c>
      <c s="35" t="s">
        <v>5</v>
      </c>
      <c s="6" t="s">
        <v>2150</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2141</v>
      </c>
    </row>
    <row r="388" spans="1:16" ht="12.75">
      <c r="A388" t="s">
        <v>48</v>
      </c>
      <c s="34" t="s">
        <v>1922</v>
      </c>
      <c s="34" t="s">
        <v>2152</v>
      </c>
      <c s="35" t="s">
        <v>5</v>
      </c>
      <c s="6" t="s">
        <v>2153</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2154</v>
      </c>
    </row>
    <row r="392" spans="1:16" ht="12.75">
      <c r="A392" t="s">
        <v>48</v>
      </c>
      <c s="34" t="s">
        <v>1926</v>
      </c>
      <c s="34" t="s">
        <v>2481</v>
      </c>
      <c s="35" t="s">
        <v>5</v>
      </c>
      <c s="6" t="s">
        <v>2482</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2158</v>
      </c>
    </row>
    <row r="396" spans="1:16" ht="12.75">
      <c r="A396" t="s">
        <v>48</v>
      </c>
      <c s="34" t="s">
        <v>1930</v>
      </c>
      <c s="34" t="s">
        <v>2483</v>
      </c>
      <c s="35" t="s">
        <v>5</v>
      </c>
      <c s="6" t="s">
        <v>2484</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2141</v>
      </c>
    </row>
    <row r="400" spans="1:16" ht="12.75">
      <c r="A400" t="s">
        <v>48</v>
      </c>
      <c s="34" t="s">
        <v>1934</v>
      </c>
      <c s="34" t="s">
        <v>2252</v>
      </c>
      <c s="35" t="s">
        <v>5</v>
      </c>
      <c s="6" t="s">
        <v>2253</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2485</v>
      </c>
    </row>
    <row r="404" spans="1:16" ht="12.75">
      <c r="A404" t="s">
        <v>48</v>
      </c>
      <c s="34" t="s">
        <v>1938</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2488</v>
      </c>
      <c r="E8" s="30" t="s">
        <v>2487</v>
      </c>
      <c r="J8" s="29">
        <f>0+J9+J14+J27+J76</f>
      </c>
      <c s="29">
        <f>0+K9+K14+K27+K76</f>
      </c>
      <c s="29">
        <f>0+L9+L14+L27+L76</f>
      </c>
      <c s="29">
        <f>0+M9+M14+M27+M76</f>
      </c>
    </row>
    <row r="9" spans="1:13" ht="12.75">
      <c r="A9" t="s">
        <v>45</v>
      </c>
      <c r="C9" s="31" t="s">
        <v>1664</v>
      </c>
      <c r="E9" s="33" t="s">
        <v>1665</v>
      </c>
      <c r="J9" s="32">
        <f>0</f>
      </c>
      <c s="32">
        <f>0</f>
      </c>
      <c s="32">
        <f>0+L10</f>
      </c>
      <c s="32">
        <f>0+M10</f>
      </c>
    </row>
    <row r="10" spans="1:16" ht="12.75">
      <c r="A10" t="s">
        <v>48</v>
      </c>
      <c s="34" t="s">
        <v>49</v>
      </c>
      <c s="34" t="s">
        <v>1666</v>
      </c>
      <c s="35" t="s">
        <v>5</v>
      </c>
      <c s="6" t="s">
        <v>1667</v>
      </c>
      <c s="36" t="s">
        <v>985</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2262</v>
      </c>
    </row>
    <row r="14" spans="1:13" ht="12.75">
      <c r="A14" t="s">
        <v>45</v>
      </c>
      <c r="C14" s="31" t="s">
        <v>49</v>
      </c>
      <c r="E14" s="33" t="s">
        <v>1199</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2489</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2490</v>
      </c>
      <c s="35" t="s">
        <v>5</v>
      </c>
      <c s="6" t="s">
        <v>2491</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2492</v>
      </c>
    </row>
    <row r="32" spans="1:16" ht="12.75">
      <c r="A32" t="s">
        <v>48</v>
      </c>
      <c s="34" t="s">
        <v>75</v>
      </c>
      <c s="34" t="s">
        <v>1687</v>
      </c>
      <c s="35" t="s">
        <v>5</v>
      </c>
      <c s="6" t="s">
        <v>1688</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2266</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967</v>
      </c>
      <c s="35" t="s">
        <v>5</v>
      </c>
      <c s="6" t="s">
        <v>968</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1700</v>
      </c>
      <c s="35" t="s">
        <v>5</v>
      </c>
      <c s="6" t="s">
        <v>1701</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2268</v>
      </c>
    </row>
    <row r="52" spans="1:16" ht="12.75">
      <c r="A52" t="s">
        <v>48</v>
      </c>
      <c s="34" t="s">
        <v>94</v>
      </c>
      <c s="34" t="s">
        <v>2493</v>
      </c>
      <c s="35" t="s">
        <v>5</v>
      </c>
      <c s="6" t="s">
        <v>2494</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2495</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2496</v>
      </c>
      <c s="35" t="s">
        <v>5</v>
      </c>
      <c s="6" t="s">
        <v>2497</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2498</v>
      </c>
    </row>
    <row r="68" spans="1:16" ht="38.25">
      <c r="A68" t="s">
        <v>48</v>
      </c>
      <c s="34" t="s">
        <v>109</v>
      </c>
      <c s="34" t="s">
        <v>2419</v>
      </c>
      <c s="35" t="s">
        <v>5</v>
      </c>
      <c s="6" t="s">
        <v>2420</v>
      </c>
      <c s="36" t="s">
        <v>2421</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1706</v>
      </c>
      <c s="35" t="s">
        <v>5</v>
      </c>
      <c s="6" t="s">
        <v>1707</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2268</v>
      </c>
    </row>
    <row r="76" spans="1:13" ht="12.75">
      <c r="A76" t="s">
        <v>45</v>
      </c>
      <c r="C76" s="31" t="s">
        <v>370</v>
      </c>
      <c r="E76" s="33" t="s">
        <v>1709</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2499</v>
      </c>
      <c s="35" t="s">
        <v>5</v>
      </c>
      <c s="6" t="s">
        <v>2500</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2501</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2502</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2503</v>
      </c>
    </row>
    <row r="89" spans="1:16" ht="12.75">
      <c r="A89" t="s">
        <v>48</v>
      </c>
      <c s="34" t="s">
        <v>126</v>
      </c>
      <c s="34" t="s">
        <v>979</v>
      </c>
      <c s="35" t="s">
        <v>5</v>
      </c>
      <c s="6" t="s">
        <v>980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2504</v>
      </c>
    </row>
    <row r="93" spans="1:16" ht="12.75">
      <c r="A93" t="s">
        <v>48</v>
      </c>
      <c s="34" t="s">
        <v>131</v>
      </c>
      <c s="34" t="s">
        <v>689</v>
      </c>
      <c s="35" t="s">
        <v>5</v>
      </c>
      <c s="6" t="s">
        <v>690</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2216</v>
      </c>
    </row>
    <row r="97" spans="1:16" ht="12.75">
      <c r="A97" t="s">
        <v>48</v>
      </c>
      <c s="34" t="s">
        <v>135</v>
      </c>
      <c s="34" t="s">
        <v>2505</v>
      </c>
      <c s="35" t="s">
        <v>5</v>
      </c>
      <c s="6" t="s">
        <v>2506</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2216</v>
      </c>
    </row>
    <row r="101" spans="1:16" ht="12.75">
      <c r="A101" t="s">
        <v>48</v>
      </c>
      <c s="34" t="s">
        <v>139</v>
      </c>
      <c s="34" t="s">
        <v>2214</v>
      </c>
      <c s="35" t="s">
        <v>5</v>
      </c>
      <c s="6" t="s">
        <v>2215</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2216</v>
      </c>
    </row>
    <row r="105" spans="1:16" ht="12.75">
      <c r="A105" t="s">
        <v>48</v>
      </c>
      <c s="34" t="s">
        <v>143</v>
      </c>
      <c s="34" t="s">
        <v>2507</v>
      </c>
      <c s="35" t="s">
        <v>5</v>
      </c>
      <c s="6" t="s">
        <v>2508</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2216</v>
      </c>
    </row>
    <row r="109" spans="1:16" ht="12.75">
      <c r="A109" t="s">
        <v>48</v>
      </c>
      <c s="34" t="s">
        <v>147</v>
      </c>
      <c s="34" t="s">
        <v>2509</v>
      </c>
      <c s="35" t="s">
        <v>5</v>
      </c>
      <c s="6" t="s">
        <v>2510</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2216</v>
      </c>
    </row>
    <row r="113" spans="1:16" ht="25.5">
      <c r="A113" t="s">
        <v>48</v>
      </c>
      <c s="34" t="s">
        <v>151</v>
      </c>
      <c s="34" t="s">
        <v>698</v>
      </c>
      <c s="35" t="s">
        <v>5</v>
      </c>
      <c s="6" t="s">
        <v>699</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2218</v>
      </c>
    </row>
    <row r="117" spans="1:16" ht="25.5">
      <c r="A117" t="s">
        <v>48</v>
      </c>
      <c s="34" t="s">
        <v>155</v>
      </c>
      <c s="34" t="s">
        <v>2217</v>
      </c>
      <c s="35" t="s">
        <v>5</v>
      </c>
      <c s="6" t="s">
        <v>1399</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2218</v>
      </c>
    </row>
    <row r="121" spans="1:16" ht="25.5">
      <c r="A121" t="s">
        <v>48</v>
      </c>
      <c s="34" t="s">
        <v>159</v>
      </c>
      <c s="34" t="s">
        <v>2511</v>
      </c>
      <c s="35" t="s">
        <v>5</v>
      </c>
      <c s="6" t="s">
        <v>2512</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2218</v>
      </c>
    </row>
    <row r="125" spans="1:16" ht="25.5">
      <c r="A125" t="s">
        <v>48</v>
      </c>
      <c s="34" t="s">
        <v>162</v>
      </c>
      <c s="34" t="s">
        <v>2513</v>
      </c>
      <c s="35" t="s">
        <v>5</v>
      </c>
      <c s="6" t="s">
        <v>2514</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2218</v>
      </c>
    </row>
    <row r="129" spans="1:16" ht="25.5">
      <c r="A129" t="s">
        <v>48</v>
      </c>
      <c s="34" t="s">
        <v>166</v>
      </c>
      <c s="34" t="s">
        <v>2515</v>
      </c>
      <c s="35" t="s">
        <v>5</v>
      </c>
      <c s="6" t="s">
        <v>2516</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2218</v>
      </c>
    </row>
    <row r="133" spans="1:16" ht="12.75">
      <c r="A133" t="s">
        <v>48</v>
      </c>
      <c s="34" t="s">
        <v>170</v>
      </c>
      <c s="34" t="s">
        <v>700</v>
      </c>
      <c s="35" t="s">
        <v>5</v>
      </c>
      <c s="6" t="s">
        <v>701</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2517</v>
      </c>
    </row>
    <row r="137" spans="1:16" ht="12.75">
      <c r="A137" t="s">
        <v>48</v>
      </c>
      <c s="34" t="s">
        <v>174</v>
      </c>
      <c s="34" t="s">
        <v>703</v>
      </c>
      <c s="35" t="s">
        <v>5</v>
      </c>
      <c s="6" t="s">
        <v>704</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2518</v>
      </c>
    </row>
    <row r="141" spans="1:16" ht="12.75">
      <c r="A141" t="s">
        <v>48</v>
      </c>
      <c s="34" t="s">
        <v>177</v>
      </c>
      <c s="34" t="s">
        <v>2519</v>
      </c>
      <c s="35" t="s">
        <v>5</v>
      </c>
      <c s="6" t="s">
        <v>2520</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2521</v>
      </c>
    </row>
    <row r="145" spans="1:16" ht="12.75">
      <c r="A145" t="s">
        <v>48</v>
      </c>
      <c s="34" t="s">
        <v>180</v>
      </c>
      <c s="34" t="s">
        <v>2522</v>
      </c>
      <c s="35" t="s">
        <v>5</v>
      </c>
      <c s="6" t="s">
        <v>2523</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2521</v>
      </c>
    </row>
    <row r="149" spans="1:16" ht="12.75">
      <c r="A149" t="s">
        <v>48</v>
      </c>
      <c s="34" t="s">
        <v>183</v>
      </c>
      <c s="34" t="s">
        <v>2524</v>
      </c>
      <c s="35" t="s">
        <v>5</v>
      </c>
      <c s="6" t="s">
        <v>2525</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2521</v>
      </c>
    </row>
    <row r="153" spans="1:16" ht="25.5">
      <c r="A153" t="s">
        <v>48</v>
      </c>
      <c s="34" t="s">
        <v>187</v>
      </c>
      <c s="34" t="s">
        <v>2526</v>
      </c>
      <c s="35" t="s">
        <v>5</v>
      </c>
      <c s="6" t="s">
        <v>2527</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2528</v>
      </c>
    </row>
    <row r="157" spans="1:16" ht="25.5">
      <c r="A157" t="s">
        <v>48</v>
      </c>
      <c s="34" t="s">
        <v>190</v>
      </c>
      <c s="34" t="s">
        <v>2529</v>
      </c>
      <c s="35" t="s">
        <v>5</v>
      </c>
      <c s="6" t="s">
        <v>2530</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2531</v>
      </c>
    </row>
    <row r="161" spans="1:16" ht="25.5">
      <c r="A161" t="s">
        <v>48</v>
      </c>
      <c s="34" t="s">
        <v>193</v>
      </c>
      <c s="34" t="s">
        <v>2532</v>
      </c>
      <c s="35" t="s">
        <v>5</v>
      </c>
      <c s="6" t="s">
        <v>2533</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2534</v>
      </c>
    </row>
    <row r="165" spans="1:16" ht="25.5">
      <c r="A165" t="s">
        <v>48</v>
      </c>
      <c s="34" t="s">
        <v>196</v>
      </c>
      <c s="34" t="s">
        <v>2535</v>
      </c>
      <c s="35" t="s">
        <v>5</v>
      </c>
      <c s="6" t="s">
        <v>2536</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2537</v>
      </c>
    </row>
    <row r="169" spans="1:16" ht="25.5">
      <c r="A169" t="s">
        <v>48</v>
      </c>
      <c s="34" t="s">
        <v>199</v>
      </c>
      <c s="34" t="s">
        <v>2538</v>
      </c>
      <c s="35" t="s">
        <v>5</v>
      </c>
      <c s="6" t="s">
        <v>2539</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2540</v>
      </c>
    </row>
    <row r="173" spans="1:16" ht="25.5">
      <c r="A173" t="s">
        <v>48</v>
      </c>
      <c s="34" t="s">
        <v>203</v>
      </c>
      <c s="34" t="s">
        <v>2541</v>
      </c>
      <c s="35" t="s">
        <v>5</v>
      </c>
      <c s="6" t="s">
        <v>2542</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2540</v>
      </c>
    </row>
    <row r="177" spans="1:16" ht="25.5">
      <c r="A177" t="s">
        <v>48</v>
      </c>
      <c s="34" t="s">
        <v>206</v>
      </c>
      <c s="34" t="s">
        <v>2543</v>
      </c>
      <c s="35" t="s">
        <v>5</v>
      </c>
      <c s="6" t="s">
        <v>2544</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2537</v>
      </c>
    </row>
    <row r="181" spans="1:16" ht="12.75">
      <c r="A181" t="s">
        <v>48</v>
      </c>
      <c s="34" t="s">
        <v>209</v>
      </c>
      <c s="34" t="s">
        <v>2545</v>
      </c>
      <c s="35" t="s">
        <v>5</v>
      </c>
      <c s="6" t="s">
        <v>2546</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2547</v>
      </c>
    </row>
    <row r="185" spans="1:16" ht="38.25">
      <c r="A185" t="s">
        <v>48</v>
      </c>
      <c s="34" t="s">
        <v>213</v>
      </c>
      <c s="34" t="s">
        <v>2548</v>
      </c>
      <c s="35" t="s">
        <v>5</v>
      </c>
      <c s="6" t="s">
        <v>2549</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2550</v>
      </c>
    </row>
    <row r="189" spans="1:16" ht="25.5">
      <c r="A189" t="s">
        <v>48</v>
      </c>
      <c s="34" t="s">
        <v>217</v>
      </c>
      <c s="34" t="s">
        <v>2551</v>
      </c>
      <c s="35" t="s">
        <v>5</v>
      </c>
      <c s="6" t="s">
        <v>2552</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2553</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2200</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2200</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2554</v>
      </c>
    </row>
    <row r="205" spans="1:16" ht="12.75">
      <c r="A205" t="s">
        <v>48</v>
      </c>
      <c s="34" t="s">
        <v>232</v>
      </c>
      <c s="34" t="s">
        <v>1091</v>
      </c>
      <c s="35" t="s">
        <v>5</v>
      </c>
      <c s="6" t="s">
        <v>1092</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2555</v>
      </c>
    </row>
    <row r="209" spans="1:16" ht="12.75">
      <c r="A209" t="s">
        <v>48</v>
      </c>
      <c s="34" t="s">
        <v>236</v>
      </c>
      <c s="34" t="s">
        <v>2556</v>
      </c>
      <c s="35" t="s">
        <v>5</v>
      </c>
      <c s="6" t="s">
        <v>2557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2555</v>
      </c>
    </row>
    <row r="213" spans="1:16" ht="12.75">
      <c r="A213" t="s">
        <v>48</v>
      </c>
      <c s="34" t="s">
        <v>239</v>
      </c>
      <c s="34" t="s">
        <v>2558</v>
      </c>
      <c s="35" t="s">
        <v>5</v>
      </c>
      <c s="6" t="s">
        <v>2559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2555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2560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2561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2562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2563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2566</v>
      </c>
      <c r="E8" s="30" t="s">
        <v>2565</v>
      </c>
      <c r="J8" s="29">
        <f>0+J9+J34+J55+J68+J121</f>
      </c>
      <c s="29">
        <f>0+K9+K34+K55+K68+K121</f>
      </c>
      <c s="29">
        <f>0+L9+L34+L55+L68+L121</f>
      </c>
      <c s="29">
        <f>0+M9+M34+M55+M68+M121</f>
      </c>
    </row>
    <row r="9" spans="1:13" ht="12.75">
      <c r="A9" t="s">
        <v>45</v>
      </c>
      <c r="C9" s="31" t="s">
        <v>1664</v>
      </c>
      <c r="E9" s="33" t="s">
        <v>1665</v>
      </c>
      <c r="J9" s="32">
        <f>0</f>
      </c>
      <c s="32">
        <f>0</f>
      </c>
      <c s="32">
        <f>0+L10+L14+L18+L22+L26+L30</f>
      </c>
      <c s="32">
        <f>0+M10+M14+M18+M22+M26+M30</f>
      </c>
    </row>
    <row r="10" spans="1:16" ht="12.75">
      <c r="A10" t="s">
        <v>48</v>
      </c>
      <c s="34" t="s">
        <v>49</v>
      </c>
      <c s="34" t="s">
        <v>1666</v>
      </c>
      <c s="35" t="s">
        <v>5</v>
      </c>
      <c s="6" t="s">
        <v>1667</v>
      </c>
      <c s="36" t="s">
        <v>985</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12.75">
      <c r="A14" t="s">
        <v>48</v>
      </c>
      <c s="34" t="s">
        <v>26</v>
      </c>
      <c s="34" t="s">
        <v>2567</v>
      </c>
      <c s="35" t="s">
        <v>5</v>
      </c>
      <c s="6" t="s">
        <v>2568</v>
      </c>
      <c s="36" t="s">
        <v>985</v>
      </c>
      <c s="37">
        <v>1</v>
      </c>
      <c s="36">
        <v>0</v>
      </c>
      <c s="36">
        <f>ROUND(G14*H14,6)</f>
      </c>
      <c r="L14" s="38">
        <v>0</v>
      </c>
      <c s="32">
        <f>ROUND(ROUND(L14,2)*ROUND(G14,3),2)</f>
      </c>
      <c s="36" t="s">
        <v>53</v>
      </c>
      <c>
        <f>(M14*21)/100</f>
      </c>
      <c t="s">
        <v>26</v>
      </c>
    </row>
    <row r="15" spans="1:5" ht="12.75">
      <c r="A15" s="35" t="s">
        <v>54</v>
      </c>
      <c r="E15" s="39" t="s">
        <v>2569</v>
      </c>
    </row>
    <row r="16" spans="1:5" ht="38.25">
      <c r="A16" s="35" t="s">
        <v>55</v>
      </c>
      <c r="E16" s="40" t="s">
        <v>2570</v>
      </c>
    </row>
    <row r="17" spans="1:5" ht="12.75">
      <c r="A17" t="s">
        <v>57</v>
      </c>
      <c r="E17" s="39" t="s">
        <v>5</v>
      </c>
    </row>
    <row r="18" spans="1:16" ht="12.75">
      <c r="A18" t="s">
        <v>48</v>
      </c>
      <c s="34" t="s">
        <v>25</v>
      </c>
      <c s="34" t="s">
        <v>2571</v>
      </c>
      <c s="35" t="s">
        <v>5</v>
      </c>
      <c s="6" t="s">
        <v>2572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2573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38.25">
      <c r="A26" t="s">
        <v>48</v>
      </c>
      <c s="34" t="s">
        <v>71</v>
      </c>
      <c s="34" t="s">
        <v>2574</v>
      </c>
      <c s="35" t="s">
        <v>5</v>
      </c>
      <c s="6" t="s">
        <v>2575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2576</v>
      </c>
      <c s="35" t="s">
        <v>5</v>
      </c>
      <c s="6" t="s">
        <v>2577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1671</v>
      </c>
    </row>
    <row r="34" spans="1:13" ht="12.75">
      <c r="A34" t="s">
        <v>45</v>
      </c>
      <c r="C34" s="31" t="s">
        <v>49</v>
      </c>
      <c r="E34" s="33" t="s">
        <v>1199</v>
      </c>
      <c r="J34" s="32">
        <f>0</f>
      </c>
      <c s="32">
        <f>0</f>
      </c>
      <c s="32">
        <f>0+L35+L39+L43+L47+L51</f>
      </c>
      <c s="32">
        <f>0+M35+M39+M43+M47+M51</f>
      </c>
    </row>
    <row r="35" spans="1:16" ht="12.75">
      <c r="A35" t="s">
        <v>48</v>
      </c>
      <c s="34" t="s">
        <v>46</v>
      </c>
      <c s="34" t="s">
        <v>952</v>
      </c>
      <c s="35" t="s">
        <v>5</v>
      </c>
      <c s="6" t="s">
        <v>953</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1679</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2578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1206</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2579</v>
      </c>
      <c r="J55" s="32">
        <f>0</f>
      </c>
      <c s="32">
        <f>0</f>
      </c>
      <c s="32">
        <f>0+L56+L60+L64</f>
      </c>
      <c s="32">
        <f>0+M56+M60+M64</f>
      </c>
    </row>
    <row r="56" spans="1:16" ht="12.75">
      <c r="A56" t="s">
        <v>48</v>
      </c>
      <c s="34" t="s">
        <v>98</v>
      </c>
      <c s="34" t="s">
        <v>1869</v>
      </c>
      <c s="35" t="s">
        <v>5</v>
      </c>
      <c s="6" t="s">
        <v>1870</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1678</v>
      </c>
    </row>
    <row r="60" spans="1:16" ht="12.75">
      <c r="A60" t="s">
        <v>48</v>
      </c>
      <c s="34" t="s">
        <v>103</v>
      </c>
      <c s="34" t="s">
        <v>2580</v>
      </c>
      <c s="35" t="s">
        <v>5</v>
      </c>
      <c s="6" t="s">
        <v>2581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2582</v>
      </c>
    </row>
    <row r="63" spans="1:5" ht="369.75">
      <c r="A63" t="s">
        <v>57</v>
      </c>
      <c r="E63" s="39" t="s">
        <v>1678</v>
      </c>
    </row>
    <row r="64" spans="1:16" ht="12.75">
      <c r="A64" t="s">
        <v>48</v>
      </c>
      <c s="34" t="s">
        <v>106</v>
      </c>
      <c s="34" t="s">
        <v>2583</v>
      </c>
      <c s="35" t="s">
        <v>5</v>
      </c>
      <c s="6" t="s">
        <v>2584</v>
      </c>
      <c s="36" t="s">
        <v>309</v>
      </c>
      <c s="37">
        <v>0.009</v>
      </c>
      <c s="36">
        <v>0</v>
      </c>
      <c s="36">
        <f>ROUND(G64*H64,6)</f>
      </c>
      <c r="L64" s="38">
        <v>0</v>
      </c>
      <c s="32">
        <f>ROUND(ROUND(L64,2)*ROUND(G64,3),2)</f>
      </c>
      <c s="36" t="s">
        <v>53</v>
      </c>
      <c>
        <f>(M64*21)/100</f>
      </c>
      <c t="s">
        <v>26</v>
      </c>
    </row>
    <row r="65" spans="1:5" ht="12.75">
      <c r="A65" s="35" t="s">
        <v>54</v>
      </c>
      <c r="E65" s="39" t="s">
        <v>2585</v>
      </c>
    </row>
    <row r="66" spans="1:5" ht="38.25">
      <c r="A66" s="35" t="s">
        <v>55</v>
      </c>
      <c r="E66" s="40" t="s">
        <v>2586</v>
      </c>
    </row>
    <row r="67" spans="1:5" ht="267.75">
      <c r="A67" t="s">
        <v>57</v>
      </c>
      <c r="E67" s="39" t="s">
        <v>2587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2490</v>
      </c>
      <c s="35" t="s">
        <v>5</v>
      </c>
      <c s="6" t="s">
        <v>2491</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2588</v>
      </c>
    </row>
    <row r="73" spans="1:16" ht="12.75">
      <c r="A73" t="s">
        <v>48</v>
      </c>
      <c s="34" t="s">
        <v>112</v>
      </c>
      <c s="34" t="s">
        <v>1687</v>
      </c>
      <c s="35" t="s">
        <v>5</v>
      </c>
      <c s="6" t="s">
        <v>1688</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1689</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1690</v>
      </c>
    </row>
    <row r="81" spans="1:16" ht="12.75">
      <c r="A81" t="s">
        <v>48</v>
      </c>
      <c s="34" t="s">
        <v>119</v>
      </c>
      <c s="34" t="s">
        <v>1694</v>
      </c>
      <c s="35" t="s">
        <v>5</v>
      </c>
      <c s="6" t="s">
        <v>1695</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1697</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1699</v>
      </c>
    </row>
    <row r="89" spans="1:16" ht="25.5">
      <c r="A89" t="s">
        <v>48</v>
      </c>
      <c s="34" t="s">
        <v>126</v>
      </c>
      <c s="34" t="s">
        <v>1700</v>
      </c>
      <c s="35" t="s">
        <v>5</v>
      </c>
      <c s="6" t="s">
        <v>1701</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1703</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677</v>
      </c>
      <c s="35" t="s">
        <v>5</v>
      </c>
      <c s="6" t="s">
        <v>678</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679</v>
      </c>
      <c s="35" t="s">
        <v>5</v>
      </c>
      <c s="6" t="s">
        <v>680</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2589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1690</v>
      </c>
    </row>
    <row r="113" spans="1:16" ht="25.5">
      <c r="A113" t="s">
        <v>48</v>
      </c>
      <c s="34" t="s">
        <v>151</v>
      </c>
      <c s="34" t="s">
        <v>2496</v>
      </c>
      <c s="35" t="s">
        <v>5</v>
      </c>
      <c s="6" t="s">
        <v>2497</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2590</v>
      </c>
    </row>
    <row r="117" spans="1:16" ht="25.5">
      <c r="A117" t="s">
        <v>48</v>
      </c>
      <c s="34" t="s">
        <v>155</v>
      </c>
      <c s="34" t="s">
        <v>1706</v>
      </c>
      <c s="35" t="s">
        <v>5</v>
      </c>
      <c s="6" t="s">
        <v>1707</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1708</v>
      </c>
    </row>
    <row r="121" spans="1:13" ht="12.75">
      <c r="A121" t="s">
        <v>45</v>
      </c>
      <c r="C121" s="31" t="s">
        <v>370</v>
      </c>
      <c r="E121" s="33" t="s">
        <v>1709</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975</v>
      </c>
      <c s="35" t="s">
        <v>5</v>
      </c>
      <c s="6" t="s">
        <v>976</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2591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1712</v>
      </c>
    </row>
    <row r="130" spans="1:16" ht="12.75">
      <c r="A130" t="s">
        <v>48</v>
      </c>
      <c s="34" t="s">
        <v>166</v>
      </c>
      <c s="34" t="s">
        <v>1713</v>
      </c>
      <c s="35" t="s">
        <v>5</v>
      </c>
      <c s="6" t="s">
        <v>1714</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1715</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2592</v>
      </c>
    </row>
    <row r="138" spans="1:16" ht="12.75">
      <c r="A138" t="s">
        <v>48</v>
      </c>
      <c s="34" t="s">
        <v>174</v>
      </c>
      <c s="34" t="s">
        <v>979</v>
      </c>
      <c s="35" t="s">
        <v>5</v>
      </c>
      <c s="6" t="s">
        <v>980</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2593</v>
      </c>
    </row>
    <row r="142" spans="1:16" ht="12.75">
      <c r="A142" t="s">
        <v>48</v>
      </c>
      <c s="34" t="s">
        <v>177</v>
      </c>
      <c s="34" t="s">
        <v>689</v>
      </c>
      <c s="35" t="s">
        <v>5</v>
      </c>
      <c s="6" t="s">
        <v>690</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1718</v>
      </c>
    </row>
    <row r="146" spans="1:16" ht="12.75">
      <c r="A146" t="s">
        <v>48</v>
      </c>
      <c s="34" t="s">
        <v>180</v>
      </c>
      <c s="34" t="s">
        <v>2214</v>
      </c>
      <c s="35" t="s">
        <v>5</v>
      </c>
      <c s="6" t="s">
        <v>2215</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1718</v>
      </c>
    </row>
    <row r="150" spans="1:16" ht="12.75">
      <c r="A150" t="s">
        <v>48</v>
      </c>
      <c s="34" t="s">
        <v>183</v>
      </c>
      <c s="34" t="s">
        <v>2594</v>
      </c>
      <c s="35" t="s">
        <v>5</v>
      </c>
      <c s="6" t="s">
        <v>2595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1718</v>
      </c>
    </row>
    <row r="154" spans="1:16" ht="12.75">
      <c r="A154" t="s">
        <v>48</v>
      </c>
      <c s="34" t="s">
        <v>187</v>
      </c>
      <c s="34" t="s">
        <v>2507</v>
      </c>
      <c s="35" t="s">
        <v>5</v>
      </c>
      <c s="6" t="s">
        <v>2508</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1718</v>
      </c>
    </row>
    <row r="158" spans="1:16" ht="25.5">
      <c r="A158" t="s">
        <v>48</v>
      </c>
      <c s="34" t="s">
        <v>190</v>
      </c>
      <c s="34" t="s">
        <v>698</v>
      </c>
      <c s="35" t="s">
        <v>5</v>
      </c>
      <c s="6" t="s">
        <v>699</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1720</v>
      </c>
    </row>
    <row r="162" spans="1:16" ht="25.5">
      <c r="A162" t="s">
        <v>48</v>
      </c>
      <c s="34" t="s">
        <v>193</v>
      </c>
      <c s="34" t="s">
        <v>2217</v>
      </c>
      <c s="35" t="s">
        <v>5</v>
      </c>
      <c s="6" t="s">
        <v>1399</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1720</v>
      </c>
    </row>
    <row r="166" spans="1:16" ht="25.5">
      <c r="A166" t="s">
        <v>48</v>
      </c>
      <c s="34" t="s">
        <v>196</v>
      </c>
      <c s="34" t="s">
        <v>2596</v>
      </c>
      <c s="35" t="s">
        <v>5</v>
      </c>
      <c s="6" t="s">
        <v>2597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1720</v>
      </c>
    </row>
    <row r="170" spans="1:16" ht="25.5">
      <c r="A170" t="s">
        <v>48</v>
      </c>
      <c s="34" t="s">
        <v>199</v>
      </c>
      <c s="34" t="s">
        <v>2511</v>
      </c>
      <c s="35" t="s">
        <v>5</v>
      </c>
      <c s="6" t="s">
        <v>2512</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1720</v>
      </c>
    </row>
    <row r="174" spans="1:16" ht="25.5">
      <c r="A174" t="s">
        <v>48</v>
      </c>
      <c s="34" t="s">
        <v>203</v>
      </c>
      <c s="34" t="s">
        <v>2513</v>
      </c>
      <c s="35" t="s">
        <v>5</v>
      </c>
      <c s="6" t="s">
        <v>2514</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1720</v>
      </c>
    </row>
    <row r="178" spans="1:16" ht="12.75">
      <c r="A178" t="s">
        <v>48</v>
      </c>
      <c s="34" t="s">
        <v>206</v>
      </c>
      <c s="34" t="s">
        <v>700</v>
      </c>
      <c s="35" t="s">
        <v>5</v>
      </c>
      <c s="6" t="s">
        <v>701</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1721</v>
      </c>
    </row>
    <row r="182" spans="1:16" ht="12.75">
      <c r="A182" t="s">
        <v>48</v>
      </c>
      <c s="34" t="s">
        <v>209</v>
      </c>
      <c s="34" t="s">
        <v>703</v>
      </c>
      <c s="35" t="s">
        <v>5</v>
      </c>
      <c s="6" t="s">
        <v>704</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1722</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2598</v>
      </c>
    </row>
    <row r="190" spans="1:16" ht="25.5">
      <c r="A190" t="s">
        <v>48</v>
      </c>
      <c s="34" t="s">
        <v>217</v>
      </c>
      <c s="34" t="s">
        <v>2599</v>
      </c>
      <c s="35" t="s">
        <v>5</v>
      </c>
      <c s="6" t="s">
        <v>2600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2601</v>
      </c>
    </row>
    <row r="194" spans="1:16" ht="12.75">
      <c r="A194" t="s">
        <v>48</v>
      </c>
      <c s="34" t="s">
        <v>221</v>
      </c>
      <c s="34" t="s">
        <v>2602</v>
      </c>
      <c s="35" t="s">
        <v>5</v>
      </c>
      <c s="6" t="s">
        <v>2603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2604</v>
      </c>
    </row>
    <row r="198" spans="1:16" ht="12.75">
      <c r="A198" t="s">
        <v>48</v>
      </c>
      <c s="34" t="s">
        <v>224</v>
      </c>
      <c s="34" t="s">
        <v>2605</v>
      </c>
      <c s="35" t="s">
        <v>5</v>
      </c>
      <c s="6" t="s">
        <v>2606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2607</v>
      </c>
    </row>
    <row r="202" spans="1:16" ht="12.75">
      <c r="A202" t="s">
        <v>48</v>
      </c>
      <c s="34" t="s">
        <v>228</v>
      </c>
      <c s="34" t="s">
        <v>2608</v>
      </c>
      <c s="35" t="s">
        <v>5</v>
      </c>
      <c s="6" t="s">
        <v>2609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2610</v>
      </c>
    </row>
    <row r="206" spans="1:16" ht="25.5">
      <c r="A206" t="s">
        <v>48</v>
      </c>
      <c s="34" t="s">
        <v>232</v>
      </c>
      <c s="34" t="s">
        <v>2611</v>
      </c>
      <c s="35" t="s">
        <v>5</v>
      </c>
      <c s="6" t="s">
        <v>2612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2607</v>
      </c>
    </row>
    <row r="210" spans="1:16" ht="25.5">
      <c r="A210" t="s">
        <v>48</v>
      </c>
      <c s="34" t="s">
        <v>236</v>
      </c>
      <c s="34" t="s">
        <v>2613</v>
      </c>
      <c s="35" t="s">
        <v>5</v>
      </c>
      <c s="6" t="s">
        <v>2614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2615</v>
      </c>
    </row>
    <row r="214" spans="1:16" ht="25.5">
      <c r="A214" t="s">
        <v>48</v>
      </c>
      <c s="34" t="s">
        <v>239</v>
      </c>
      <c s="34" t="s">
        <v>2616</v>
      </c>
      <c s="35" t="s">
        <v>5</v>
      </c>
      <c s="6" t="s">
        <v>2617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2618</v>
      </c>
    </row>
    <row r="218" spans="1:16" ht="25.5">
      <c r="A218" t="s">
        <v>48</v>
      </c>
      <c s="34" t="s">
        <v>242</v>
      </c>
      <c s="34" t="s">
        <v>2619</v>
      </c>
      <c s="35" t="s">
        <v>5</v>
      </c>
      <c s="6" t="s">
        <v>2620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2621</v>
      </c>
    </row>
    <row r="222" spans="1:16" ht="38.25">
      <c r="A222" t="s">
        <v>48</v>
      </c>
      <c s="34" t="s">
        <v>246</v>
      </c>
      <c s="34" t="s">
        <v>2548</v>
      </c>
      <c s="35" t="s">
        <v>5</v>
      </c>
      <c s="6" t="s">
        <v>2549</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2622</v>
      </c>
    </row>
    <row r="226" spans="1:16" ht="25.5">
      <c r="A226" t="s">
        <v>48</v>
      </c>
      <c s="34" t="s">
        <v>251</v>
      </c>
      <c s="34" t="s">
        <v>2551</v>
      </c>
      <c s="35" t="s">
        <v>5</v>
      </c>
      <c s="6" t="s">
        <v>2552</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2623</v>
      </c>
    </row>
    <row r="230" spans="1:16" ht="12.75">
      <c r="A230" t="s">
        <v>48</v>
      </c>
      <c s="34" t="s">
        <v>255</v>
      </c>
      <c s="34" t="s">
        <v>2624</v>
      </c>
      <c s="35" t="s">
        <v>5</v>
      </c>
      <c s="6" t="s">
        <v>2625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2626</v>
      </c>
    </row>
    <row r="234" spans="1:16" ht="12.75">
      <c r="A234" t="s">
        <v>48</v>
      </c>
      <c s="34" t="s">
        <v>259</v>
      </c>
      <c s="34" t="s">
        <v>2627</v>
      </c>
      <c s="35" t="s">
        <v>5</v>
      </c>
      <c s="6" t="s">
        <v>2628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2626</v>
      </c>
    </row>
    <row r="238" spans="1:16" ht="12.75">
      <c r="A238" t="s">
        <v>48</v>
      </c>
      <c s="34" t="s">
        <v>263</v>
      </c>
      <c s="34" t="s">
        <v>2629</v>
      </c>
      <c s="35" t="s">
        <v>5</v>
      </c>
      <c s="6" t="s">
        <v>2630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2626</v>
      </c>
    </row>
    <row r="242" spans="1:16" ht="12.75">
      <c r="A242" t="s">
        <v>48</v>
      </c>
      <c s="34" t="s">
        <v>267</v>
      </c>
      <c s="34" t="s">
        <v>2631</v>
      </c>
      <c s="35" t="s">
        <v>5</v>
      </c>
      <c s="6" t="s">
        <v>2632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2626</v>
      </c>
    </row>
    <row r="246" spans="1:16" ht="12.75">
      <c r="A246" t="s">
        <v>48</v>
      </c>
      <c s="34" t="s">
        <v>271</v>
      </c>
      <c s="34" t="s">
        <v>2633</v>
      </c>
      <c s="35" t="s">
        <v>5</v>
      </c>
      <c s="6" t="s">
        <v>2634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2626</v>
      </c>
    </row>
    <row r="250" spans="1:16" ht="12.75">
      <c r="A250" t="s">
        <v>48</v>
      </c>
      <c s="34" t="s">
        <v>275</v>
      </c>
      <c s="34" t="s">
        <v>2635</v>
      </c>
      <c s="35" t="s">
        <v>5</v>
      </c>
      <c s="6" t="s">
        <v>2636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2626</v>
      </c>
    </row>
    <row r="254" spans="1:16" ht="12.75">
      <c r="A254" t="s">
        <v>48</v>
      </c>
      <c s="34" t="s">
        <v>278</v>
      </c>
      <c s="34" t="s">
        <v>2637</v>
      </c>
      <c s="35" t="s">
        <v>5</v>
      </c>
      <c s="6" t="s">
        <v>2638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2626</v>
      </c>
    </row>
    <row r="258" spans="1:16" ht="12.75">
      <c r="A258" t="s">
        <v>48</v>
      </c>
      <c s="34" t="s">
        <v>281</v>
      </c>
      <c s="34" t="s">
        <v>2639</v>
      </c>
      <c s="35" t="s">
        <v>5</v>
      </c>
      <c s="6" t="s">
        <v>2640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2626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2641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2641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2642</v>
      </c>
    </row>
    <row r="274" spans="1:16" ht="12.75">
      <c r="A274" t="s">
        <v>48</v>
      </c>
      <c s="34" t="s">
        <v>294</v>
      </c>
      <c s="34" t="s">
        <v>2643</v>
      </c>
      <c s="35" t="s">
        <v>5</v>
      </c>
      <c s="6" t="s">
        <v>2644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2645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2646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2647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2648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2649</v>
      </c>
    </row>
    <row r="294" spans="1:16" ht="12.75">
      <c r="A294" t="s">
        <v>48</v>
      </c>
      <c s="34" t="s">
        <v>533</v>
      </c>
      <c s="34" t="s">
        <v>2650</v>
      </c>
      <c s="35" t="s">
        <v>5</v>
      </c>
      <c s="6" t="s">
        <v>2651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2652</v>
      </c>
    </row>
    <row r="298" spans="1:16" ht="12.75">
      <c r="A298" t="s">
        <v>48</v>
      </c>
      <c s="34" t="s">
        <v>537</v>
      </c>
      <c s="34" t="s">
        <v>2653</v>
      </c>
      <c s="35" t="s">
        <v>5</v>
      </c>
      <c s="6" t="s">
        <v>2654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2655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2656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2656</v>
      </c>
    </row>
    <row r="310" spans="1:16" ht="12.75">
      <c r="A310" t="s">
        <v>48</v>
      </c>
      <c s="34" t="s">
        <v>546</v>
      </c>
      <c s="34" t="s">
        <v>2657</v>
      </c>
      <c s="35" t="s">
        <v>5</v>
      </c>
      <c s="6" t="s">
        <v>2658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2661</v>
      </c>
      <c r="E8" s="30" t="s">
        <v>2660</v>
      </c>
      <c r="J8" s="29">
        <f>0+J9+J30+J35+J44</f>
      </c>
      <c s="29">
        <f>0+K9+K30+K35+K44</f>
      </c>
      <c s="29">
        <f>0+L9+L30+L35+L44</f>
      </c>
      <c s="29">
        <f>0+M9+M30+M35+M44</f>
      </c>
    </row>
    <row r="9" spans="1:13" ht="12.75">
      <c r="A9" t="s">
        <v>45</v>
      </c>
      <c r="C9" s="31" t="s">
        <v>49</v>
      </c>
      <c r="E9" s="33" t="s">
        <v>1199</v>
      </c>
      <c r="J9" s="32">
        <f>0</f>
      </c>
      <c s="32">
        <f>0</f>
      </c>
      <c s="32">
        <f>0+L10+L14+L18+L22+L26</f>
      </c>
      <c s="32">
        <f>0+M10+M14+M18+M22+M26</f>
      </c>
    </row>
    <row r="10" spans="1:16" ht="12.75">
      <c r="A10" t="s">
        <v>48</v>
      </c>
      <c s="34" t="s">
        <v>49</v>
      </c>
      <c s="34" t="s">
        <v>952</v>
      </c>
      <c s="35" t="s">
        <v>5</v>
      </c>
      <c s="6" t="s">
        <v>953</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2662</v>
      </c>
    </row>
    <row r="13" spans="1:5" ht="318.75">
      <c r="A13" t="s">
        <v>57</v>
      </c>
      <c r="E13" s="39" t="s">
        <v>1679</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2663</v>
      </c>
    </row>
    <row r="17" spans="1:5" ht="318.75">
      <c r="A17" t="s">
        <v>57</v>
      </c>
      <c r="E17" s="39" t="s">
        <v>2578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2663</v>
      </c>
    </row>
    <row r="21" spans="1:5" ht="229.5">
      <c r="A21" t="s">
        <v>57</v>
      </c>
      <c r="E21" s="39" t="s">
        <v>1206</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2664</v>
      </c>
    </row>
    <row r="29" spans="1:5" ht="25.5">
      <c r="A29" t="s">
        <v>57</v>
      </c>
      <c r="E29" s="39" t="s">
        <v>78</v>
      </c>
    </row>
    <row r="30" spans="1:13" ht="12.75">
      <c r="A30" t="s">
        <v>45</v>
      </c>
      <c r="C30" s="31" t="s">
        <v>26</v>
      </c>
      <c r="E30" s="33" t="s">
        <v>2579</v>
      </c>
      <c r="J30" s="32">
        <f>0</f>
      </c>
      <c s="32">
        <f>0</f>
      </c>
      <c s="32">
        <f>0+L31</f>
      </c>
      <c s="32">
        <f>0+M31</f>
      </c>
    </row>
    <row r="31" spans="1:16" ht="12.75">
      <c r="A31" t="s">
        <v>48</v>
      </c>
      <c s="34" t="s">
        <v>75</v>
      </c>
      <c s="34" t="s">
        <v>1869</v>
      </c>
      <c s="35" t="s">
        <v>5</v>
      </c>
      <c s="6" t="s">
        <v>1870</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2665</v>
      </c>
    </row>
    <row r="34" spans="1:5" ht="369.75">
      <c r="A34" t="s">
        <v>57</v>
      </c>
      <c r="E34" s="39" t="s">
        <v>1678</v>
      </c>
    </row>
    <row r="35" spans="1:13" ht="12.75">
      <c r="A35" t="s">
        <v>45</v>
      </c>
      <c r="C35" s="31" t="s">
        <v>353</v>
      </c>
      <c r="E35" s="33" t="s">
        <v>354</v>
      </c>
      <c r="J35" s="32">
        <f>0</f>
      </c>
      <c s="32">
        <f>0</f>
      </c>
      <c s="32">
        <f>0+L36+L40</f>
      </c>
      <c s="32">
        <f>0+M36+M40</f>
      </c>
    </row>
    <row r="36" spans="1:16" ht="12.75">
      <c r="A36" t="s">
        <v>48</v>
      </c>
      <c s="34" t="s">
        <v>46</v>
      </c>
      <c s="34" t="s">
        <v>1694</v>
      </c>
      <c s="35" t="s">
        <v>5</v>
      </c>
      <c s="6" t="s">
        <v>1695</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1697</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1699</v>
      </c>
    </row>
    <row r="44" spans="1:13" ht="12.75">
      <c r="A44" t="s">
        <v>45</v>
      </c>
      <c r="C44" s="31" t="s">
        <v>370</v>
      </c>
      <c r="E44" s="33" t="s">
        <v>1709</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2666</v>
      </c>
    </row>
    <row r="48" spans="1:5" ht="127.5">
      <c r="A48" t="s">
        <v>57</v>
      </c>
      <c r="E48" s="39" t="s">
        <v>1712</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2592</v>
      </c>
    </row>
    <row r="53" spans="1:16" ht="12.75">
      <c r="A53" t="s">
        <v>48</v>
      </c>
      <c s="34" t="s">
        <v>94</v>
      </c>
      <c s="34" t="s">
        <v>979</v>
      </c>
      <c s="35" t="s">
        <v>5</v>
      </c>
      <c s="6" t="s">
        <v>980</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2593</v>
      </c>
    </row>
    <row r="57" spans="1:16" ht="12.75">
      <c r="A57" t="s">
        <v>48</v>
      </c>
      <c s="34" t="s">
        <v>98</v>
      </c>
      <c s="34" t="s">
        <v>689</v>
      </c>
      <c s="35" t="s">
        <v>5</v>
      </c>
      <c s="6" t="s">
        <v>690</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1718</v>
      </c>
    </row>
    <row r="61" spans="1:16" ht="12.75">
      <c r="A61" t="s">
        <v>48</v>
      </c>
      <c s="34" t="s">
        <v>103</v>
      </c>
      <c s="34" t="s">
        <v>2214</v>
      </c>
      <c s="35" t="s">
        <v>5</v>
      </c>
      <c s="6" t="s">
        <v>2215</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1718</v>
      </c>
    </row>
    <row r="65" spans="1:16" ht="25.5">
      <c r="A65" t="s">
        <v>48</v>
      </c>
      <c s="34" t="s">
        <v>106</v>
      </c>
      <c s="34" t="s">
        <v>698</v>
      </c>
      <c s="35" t="s">
        <v>5</v>
      </c>
      <c s="6" t="s">
        <v>699</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1720</v>
      </c>
    </row>
    <row r="69" spans="1:16" ht="25.5">
      <c r="A69" t="s">
        <v>48</v>
      </c>
      <c s="34" t="s">
        <v>109</v>
      </c>
      <c s="34" t="s">
        <v>2217</v>
      </c>
      <c s="35" t="s">
        <v>5</v>
      </c>
      <c s="6" t="s">
        <v>1399</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1720</v>
      </c>
    </row>
    <row r="73" spans="1:16" ht="25.5">
      <c r="A73" t="s">
        <v>48</v>
      </c>
      <c s="34" t="s">
        <v>112</v>
      </c>
      <c s="34" t="s">
        <v>2599</v>
      </c>
      <c s="35" t="s">
        <v>5</v>
      </c>
      <c s="6" t="s">
        <v>2600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2601</v>
      </c>
    </row>
    <row r="77" spans="1:16" ht="12.75">
      <c r="A77" t="s">
        <v>48</v>
      </c>
      <c s="34" t="s">
        <v>115</v>
      </c>
      <c s="34" t="s">
        <v>2602</v>
      </c>
      <c s="35" t="s">
        <v>5</v>
      </c>
      <c s="6" t="s">
        <v>2603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2604</v>
      </c>
    </row>
    <row r="81" spans="1:16" ht="25.5">
      <c r="A81" t="s">
        <v>48</v>
      </c>
      <c s="34" t="s">
        <v>119</v>
      </c>
      <c s="34" t="s">
        <v>2611</v>
      </c>
      <c s="35" t="s">
        <v>5</v>
      </c>
      <c s="6" t="s">
        <v>2612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2607</v>
      </c>
    </row>
    <row r="85" spans="1:16" ht="25.5">
      <c r="A85" t="s">
        <v>48</v>
      </c>
      <c s="34" t="s">
        <v>123</v>
      </c>
      <c s="34" t="s">
        <v>2613</v>
      </c>
      <c s="35" t="s">
        <v>5</v>
      </c>
      <c s="6" t="s">
        <v>2614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2615</v>
      </c>
    </row>
    <row r="89" spans="1:16" ht="25.5">
      <c r="A89" t="s">
        <v>48</v>
      </c>
      <c s="34" t="s">
        <v>126</v>
      </c>
      <c s="34" t="s">
        <v>1087</v>
      </c>
      <c s="35" t="s">
        <v>5</v>
      </c>
      <c s="6" t="s">
        <v>1088</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2641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2642</v>
      </c>
    </row>
    <row r="97" spans="1:16" ht="12.75">
      <c r="A97" t="s">
        <v>48</v>
      </c>
      <c s="34" t="s">
        <v>135</v>
      </c>
      <c s="34" t="s">
        <v>2643</v>
      </c>
      <c s="35" t="s">
        <v>5</v>
      </c>
      <c s="6" t="s">
        <v>2644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2645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2646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2669</v>
      </c>
      <c r="E8" s="30" t="s">
        <v>2668</v>
      </c>
      <c r="J8" s="29">
        <f>0+J9+J26+J47+J116</f>
      </c>
      <c s="29">
        <f>0+K9+K26+K47+K116</f>
      </c>
      <c s="29">
        <f>0+L9+L26+L47+L116</f>
      </c>
      <c s="29">
        <f>0+M9+M26+M47+M116</f>
      </c>
    </row>
    <row r="9" spans="1:13" ht="12.75">
      <c r="A9" t="s">
        <v>45</v>
      </c>
      <c r="C9" s="31" t="s">
        <v>1664</v>
      </c>
      <c r="E9" s="33" t="s">
        <v>1665</v>
      </c>
      <c r="J9" s="32">
        <f>0</f>
      </c>
      <c s="32">
        <f>0</f>
      </c>
      <c s="32">
        <f>0+L10+L14+L18+L22</f>
      </c>
      <c s="32">
        <f>0+M10+M14+M18+M22</f>
      </c>
    </row>
    <row r="10" spans="1:16" ht="12.75">
      <c r="A10" t="s">
        <v>48</v>
      </c>
      <c s="34" t="s">
        <v>49</v>
      </c>
      <c s="34" t="s">
        <v>1666</v>
      </c>
      <c s="35" t="s">
        <v>5</v>
      </c>
      <c s="6" t="s">
        <v>1667</v>
      </c>
      <c s="36" t="s">
        <v>985</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2670</v>
      </c>
    </row>
    <row r="14" spans="1:16" ht="12.75">
      <c r="A14" t="s">
        <v>48</v>
      </c>
      <c s="34" t="s">
        <v>26</v>
      </c>
      <c s="34" t="s">
        <v>2571</v>
      </c>
      <c s="35" t="s">
        <v>5</v>
      </c>
      <c s="6" t="s">
        <v>2572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2573</v>
      </c>
    </row>
    <row r="18" spans="1:16" ht="12.75">
      <c r="A18" t="s">
        <v>48</v>
      </c>
      <c s="34" t="s">
        <v>25</v>
      </c>
      <c s="34" t="s">
        <v>2671</v>
      </c>
      <c s="35" t="s">
        <v>5</v>
      </c>
      <c s="6" t="s">
        <v>2672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2673</v>
      </c>
    </row>
    <row r="22" spans="1:16" ht="38.25">
      <c r="A22" t="s">
        <v>48</v>
      </c>
      <c s="34" t="s">
        <v>67</v>
      </c>
      <c s="34" t="s">
        <v>2574</v>
      </c>
      <c s="35" t="s">
        <v>5</v>
      </c>
      <c s="6" t="s">
        <v>2575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3" ht="12.75">
      <c r="A26" t="s">
        <v>45</v>
      </c>
      <c r="C26" s="31" t="s">
        <v>49</v>
      </c>
      <c r="E26" s="33" t="s">
        <v>1199</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2578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1206</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2490</v>
      </c>
      <c s="35" t="s">
        <v>5</v>
      </c>
      <c s="6" t="s">
        <v>2491</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2588</v>
      </c>
    </row>
    <row r="52" spans="1:16" ht="12.75">
      <c r="A52" t="s">
        <v>48</v>
      </c>
      <c s="34" t="s">
        <v>94</v>
      </c>
      <c s="34" t="s">
        <v>1687</v>
      </c>
      <c s="35" t="s">
        <v>5</v>
      </c>
      <c s="6" t="s">
        <v>1688</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1689</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1690</v>
      </c>
    </row>
    <row r="60" spans="1:16" ht="12.75">
      <c r="A60" t="s">
        <v>48</v>
      </c>
      <c s="34" t="s">
        <v>103</v>
      </c>
      <c s="34" t="s">
        <v>967</v>
      </c>
      <c s="35" t="s">
        <v>5</v>
      </c>
      <c s="6" t="s">
        <v>968</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2674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1699</v>
      </c>
    </row>
    <row r="68" spans="1:16" ht="12.75">
      <c r="A68" t="s">
        <v>48</v>
      </c>
      <c s="34" t="s">
        <v>109</v>
      </c>
      <c s="34" t="s">
        <v>964</v>
      </c>
      <c s="35" t="s">
        <v>5</v>
      </c>
      <c s="6" t="s">
        <v>965</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2675</v>
      </c>
    </row>
    <row r="72" spans="1:16" ht="12.75">
      <c r="A72" t="s">
        <v>48</v>
      </c>
      <c s="34" t="s">
        <v>112</v>
      </c>
      <c s="34" t="s">
        <v>2676</v>
      </c>
      <c s="35" t="s">
        <v>5</v>
      </c>
      <c s="6" t="s">
        <v>2677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1690</v>
      </c>
    </row>
    <row r="76" spans="1:16" ht="25.5">
      <c r="A76" t="s">
        <v>48</v>
      </c>
      <c s="34" t="s">
        <v>115</v>
      </c>
      <c s="34" t="s">
        <v>1700</v>
      </c>
      <c s="35" t="s">
        <v>5</v>
      </c>
      <c s="6" t="s">
        <v>1701</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1703</v>
      </c>
    </row>
    <row r="80" spans="1:16" ht="12.75">
      <c r="A80" t="s">
        <v>48</v>
      </c>
      <c s="34" t="s">
        <v>119</v>
      </c>
      <c s="34" t="s">
        <v>669</v>
      </c>
      <c s="35" t="s">
        <v>5</v>
      </c>
      <c s="6" t="s">
        <v>670</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1697</v>
      </c>
    </row>
    <row r="84" spans="1:16" ht="12.75">
      <c r="A84" t="s">
        <v>48</v>
      </c>
      <c s="34" t="s">
        <v>123</v>
      </c>
      <c s="34" t="s">
        <v>671</v>
      </c>
      <c s="35" t="s">
        <v>5</v>
      </c>
      <c s="6" t="s">
        <v>672</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1697</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677</v>
      </c>
      <c s="35" t="s">
        <v>5</v>
      </c>
      <c s="6" t="s">
        <v>678</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679</v>
      </c>
      <c s="35" t="s">
        <v>5</v>
      </c>
      <c s="6" t="s">
        <v>680</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2589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1690</v>
      </c>
    </row>
    <row r="108" spans="1:16" ht="25.5">
      <c r="A108" t="s">
        <v>48</v>
      </c>
      <c s="34" t="s">
        <v>147</v>
      </c>
      <c s="34" t="s">
        <v>2496</v>
      </c>
      <c s="35" t="s">
        <v>5</v>
      </c>
      <c s="6" t="s">
        <v>2497</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2590</v>
      </c>
    </row>
    <row r="112" spans="1:16" ht="25.5">
      <c r="A112" t="s">
        <v>48</v>
      </c>
      <c s="34" t="s">
        <v>151</v>
      </c>
      <c s="34" t="s">
        <v>1706</v>
      </c>
      <c s="35" t="s">
        <v>5</v>
      </c>
      <c s="6" t="s">
        <v>2678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1703</v>
      </c>
    </row>
    <row r="116" spans="1:13" ht="12.75">
      <c r="A116" t="s">
        <v>45</v>
      </c>
      <c r="C116" s="31" t="s">
        <v>370</v>
      </c>
      <c r="E116" s="33" t="s">
        <v>1709</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2679</v>
      </c>
      <c s="35" t="s">
        <v>5</v>
      </c>
      <c s="6" t="s">
        <v>2680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2681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1712</v>
      </c>
    </row>
    <row r="125" spans="1:16" ht="12.75">
      <c r="A125" t="s">
        <v>48</v>
      </c>
      <c s="34" t="s">
        <v>162</v>
      </c>
      <c s="34" t="s">
        <v>1713</v>
      </c>
      <c s="35" t="s">
        <v>5</v>
      </c>
      <c s="6" t="s">
        <v>1714</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1715</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2592</v>
      </c>
    </row>
    <row r="133" spans="1:16" ht="12.75">
      <c r="A133" t="s">
        <v>48</v>
      </c>
      <c s="34" t="s">
        <v>170</v>
      </c>
      <c s="34" t="s">
        <v>979</v>
      </c>
      <c s="35" t="s">
        <v>5</v>
      </c>
      <c s="6" t="s">
        <v>980</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2593</v>
      </c>
    </row>
    <row r="137" spans="1:16" ht="12.75">
      <c r="A137" t="s">
        <v>48</v>
      </c>
      <c s="34" t="s">
        <v>174</v>
      </c>
      <c s="34" t="s">
        <v>689</v>
      </c>
      <c s="35" t="s">
        <v>5</v>
      </c>
      <c s="6" t="s">
        <v>690</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1718</v>
      </c>
    </row>
    <row r="141" spans="1:16" ht="12.75">
      <c r="A141" t="s">
        <v>48</v>
      </c>
      <c s="34" t="s">
        <v>177</v>
      </c>
      <c s="34" t="s">
        <v>2214</v>
      </c>
      <c s="35" t="s">
        <v>5</v>
      </c>
      <c s="6" t="s">
        <v>2215</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1718</v>
      </c>
    </row>
    <row r="145" spans="1:16" ht="12.75">
      <c r="A145" t="s">
        <v>48</v>
      </c>
      <c s="34" t="s">
        <v>180</v>
      </c>
      <c s="34" t="s">
        <v>2594</v>
      </c>
      <c s="35" t="s">
        <v>5</v>
      </c>
      <c s="6" t="s">
        <v>2595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1718</v>
      </c>
    </row>
    <row r="149" spans="1:16" ht="12.75">
      <c r="A149" t="s">
        <v>48</v>
      </c>
      <c s="34" t="s">
        <v>183</v>
      </c>
      <c s="34" t="s">
        <v>2507</v>
      </c>
      <c s="35" t="s">
        <v>5</v>
      </c>
      <c s="6" t="s">
        <v>2508</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1718</v>
      </c>
    </row>
    <row r="153" spans="1:16" ht="12.75">
      <c r="A153" t="s">
        <v>48</v>
      </c>
      <c s="34" t="s">
        <v>187</v>
      </c>
      <c s="34" t="s">
        <v>2509</v>
      </c>
      <c s="35" t="s">
        <v>5</v>
      </c>
      <c s="6" t="s">
        <v>2510</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1718</v>
      </c>
    </row>
    <row r="157" spans="1:16" ht="25.5">
      <c r="A157" t="s">
        <v>48</v>
      </c>
      <c s="34" t="s">
        <v>190</v>
      </c>
      <c s="34" t="s">
        <v>698</v>
      </c>
      <c s="35" t="s">
        <v>5</v>
      </c>
      <c s="6" t="s">
        <v>699</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1720</v>
      </c>
    </row>
    <row r="161" spans="1:16" ht="25.5">
      <c r="A161" t="s">
        <v>48</v>
      </c>
      <c s="34" t="s">
        <v>193</v>
      </c>
      <c s="34" t="s">
        <v>2217</v>
      </c>
      <c s="35" t="s">
        <v>5</v>
      </c>
      <c s="6" t="s">
        <v>1399</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1720</v>
      </c>
    </row>
    <row r="165" spans="1:16" ht="25.5">
      <c r="A165" t="s">
        <v>48</v>
      </c>
      <c s="34" t="s">
        <v>196</v>
      </c>
      <c s="34" t="s">
        <v>2596</v>
      </c>
      <c s="35" t="s">
        <v>5</v>
      </c>
      <c s="6" t="s">
        <v>2597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1720</v>
      </c>
    </row>
    <row r="169" spans="1:16" ht="25.5">
      <c r="A169" t="s">
        <v>48</v>
      </c>
      <c s="34" t="s">
        <v>199</v>
      </c>
      <c s="34" t="s">
        <v>2511</v>
      </c>
      <c s="35" t="s">
        <v>5</v>
      </c>
      <c s="6" t="s">
        <v>2512</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1720</v>
      </c>
    </row>
    <row r="173" spans="1:16" ht="25.5">
      <c r="A173" t="s">
        <v>48</v>
      </c>
      <c s="34" t="s">
        <v>203</v>
      </c>
      <c s="34" t="s">
        <v>2513</v>
      </c>
      <c s="35" t="s">
        <v>5</v>
      </c>
      <c s="6" t="s">
        <v>2514</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1720</v>
      </c>
    </row>
    <row r="177" spans="1:16" ht="25.5">
      <c r="A177" t="s">
        <v>48</v>
      </c>
      <c s="34" t="s">
        <v>206</v>
      </c>
      <c s="34" t="s">
        <v>2515</v>
      </c>
      <c s="35" t="s">
        <v>5</v>
      </c>
      <c s="6" t="s">
        <v>2516</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1720</v>
      </c>
    </row>
    <row r="181" spans="1:16" ht="12.75">
      <c r="A181" t="s">
        <v>48</v>
      </c>
      <c s="34" t="s">
        <v>209</v>
      </c>
      <c s="34" t="s">
        <v>700</v>
      </c>
      <c s="35" t="s">
        <v>5</v>
      </c>
      <c s="6" t="s">
        <v>701</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1721</v>
      </c>
    </row>
    <row r="185" spans="1:16" ht="12.75">
      <c r="A185" t="s">
        <v>48</v>
      </c>
      <c s="34" t="s">
        <v>213</v>
      </c>
      <c s="34" t="s">
        <v>703</v>
      </c>
      <c s="35" t="s">
        <v>5</v>
      </c>
      <c s="6" t="s">
        <v>704</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1722</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2598</v>
      </c>
    </row>
    <row r="193" spans="1:16" ht="25.5">
      <c r="A193" t="s">
        <v>48</v>
      </c>
      <c s="34" t="s">
        <v>221</v>
      </c>
      <c s="34" t="s">
        <v>2682</v>
      </c>
      <c s="35" t="s">
        <v>5</v>
      </c>
      <c s="6" t="s">
        <v>2683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2684</v>
      </c>
    </row>
    <row r="197" spans="1:16" ht="25.5">
      <c r="A197" t="s">
        <v>48</v>
      </c>
      <c s="34" t="s">
        <v>224</v>
      </c>
      <c s="34" t="s">
        <v>2685</v>
      </c>
      <c s="35" t="s">
        <v>5</v>
      </c>
      <c s="6" t="s">
        <v>2686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2687</v>
      </c>
    </row>
    <row r="201" spans="1:16" ht="25.5">
      <c r="A201" t="s">
        <v>48</v>
      </c>
      <c s="34" t="s">
        <v>228</v>
      </c>
      <c s="34" t="s">
        <v>2688</v>
      </c>
      <c s="35" t="s">
        <v>5</v>
      </c>
      <c s="6" t="s">
        <v>2689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2687</v>
      </c>
    </row>
    <row r="205" spans="1:16" ht="12.75">
      <c r="A205" t="s">
        <v>48</v>
      </c>
      <c s="34" t="s">
        <v>232</v>
      </c>
      <c s="34" t="s">
        <v>2690</v>
      </c>
      <c s="35" t="s">
        <v>5</v>
      </c>
      <c s="6" t="s">
        <v>2691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2626</v>
      </c>
    </row>
    <row r="209" spans="1:16" ht="12.75">
      <c r="A209" t="s">
        <v>48</v>
      </c>
      <c s="34" t="s">
        <v>236</v>
      </c>
      <c s="34" t="s">
        <v>2692</v>
      </c>
      <c s="35" t="s">
        <v>5</v>
      </c>
      <c s="6" t="s">
        <v>2693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2626</v>
      </c>
    </row>
    <row r="213" spans="1:16" ht="12.75">
      <c r="A213" t="s">
        <v>48</v>
      </c>
      <c s="34" t="s">
        <v>239</v>
      </c>
      <c s="34" t="s">
        <v>2694</v>
      </c>
      <c s="35" t="s">
        <v>5</v>
      </c>
      <c s="6" t="s">
        <v>2695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2696</v>
      </c>
    </row>
    <row r="217" spans="1:16" ht="12.75">
      <c r="A217" t="s">
        <v>48</v>
      </c>
      <c s="34" t="s">
        <v>242</v>
      </c>
      <c s="34" t="s">
        <v>2697</v>
      </c>
      <c s="35" t="s">
        <v>5</v>
      </c>
      <c s="6" t="s">
        <v>2698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2696</v>
      </c>
    </row>
    <row r="221" spans="1:16" ht="25.5">
      <c r="A221" t="s">
        <v>48</v>
      </c>
      <c s="34" t="s">
        <v>246</v>
      </c>
      <c s="34" t="s">
        <v>1079</v>
      </c>
      <c s="35" t="s">
        <v>5</v>
      </c>
      <c s="6" t="s">
        <v>1080</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2696</v>
      </c>
    </row>
    <row r="225" spans="1:16" ht="12.75">
      <c r="A225" t="s">
        <v>48</v>
      </c>
      <c s="34" t="s">
        <v>251</v>
      </c>
      <c s="34" t="s">
        <v>2699</v>
      </c>
      <c s="35" t="s">
        <v>5</v>
      </c>
      <c s="6" t="s">
        <v>2700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2696</v>
      </c>
    </row>
    <row r="229" spans="1:16" ht="12.75">
      <c r="A229" t="s">
        <v>48</v>
      </c>
      <c s="34" t="s">
        <v>255</v>
      </c>
      <c s="34" t="s">
        <v>2701</v>
      </c>
      <c s="35" t="s">
        <v>5</v>
      </c>
      <c s="6" t="s">
        <v>2702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2696</v>
      </c>
    </row>
    <row r="233" spans="1:16" ht="12.75">
      <c r="A233" t="s">
        <v>48</v>
      </c>
      <c s="34" t="s">
        <v>259</v>
      </c>
      <c s="34" t="s">
        <v>2703</v>
      </c>
      <c s="35" t="s">
        <v>5</v>
      </c>
      <c s="6" t="s">
        <v>2704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2696</v>
      </c>
    </row>
    <row r="237" spans="1:16" ht="12.75">
      <c r="A237" t="s">
        <v>48</v>
      </c>
      <c s="34" t="s">
        <v>263</v>
      </c>
      <c s="34" t="s">
        <v>2705</v>
      </c>
      <c s="35" t="s">
        <v>5</v>
      </c>
      <c s="6" t="s">
        <v>2706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2696</v>
      </c>
    </row>
    <row r="241" spans="1:16" ht="12.75">
      <c r="A241" t="s">
        <v>48</v>
      </c>
      <c s="34" t="s">
        <v>267</v>
      </c>
      <c s="34" t="s">
        <v>2707</v>
      </c>
      <c s="35" t="s">
        <v>5</v>
      </c>
      <c s="6" t="s">
        <v>2708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2709</v>
      </c>
    </row>
    <row r="245" spans="1:16" ht="12.75">
      <c r="A245" t="s">
        <v>48</v>
      </c>
      <c s="34" t="s">
        <v>271</v>
      </c>
      <c s="34" t="s">
        <v>2710</v>
      </c>
      <c s="35" t="s">
        <v>5</v>
      </c>
      <c s="6" t="s">
        <v>2711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2696</v>
      </c>
    </row>
    <row r="249" spans="1:16" ht="12.75">
      <c r="A249" t="s">
        <v>48</v>
      </c>
      <c s="34" t="s">
        <v>275</v>
      </c>
      <c s="34" t="s">
        <v>2712</v>
      </c>
      <c s="35" t="s">
        <v>5</v>
      </c>
      <c s="6" t="s">
        <v>2713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2696</v>
      </c>
    </row>
    <row r="253" spans="1:16" ht="12.75">
      <c r="A253" t="s">
        <v>48</v>
      </c>
      <c s="34" t="s">
        <v>278</v>
      </c>
      <c s="34" t="s">
        <v>2714</v>
      </c>
      <c s="35" t="s">
        <v>5</v>
      </c>
      <c s="6" t="s">
        <v>2715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2716</v>
      </c>
    </row>
    <row r="257" spans="1:16" ht="12.75">
      <c r="A257" t="s">
        <v>48</v>
      </c>
      <c s="34" t="s">
        <v>281</v>
      </c>
      <c s="34" t="s">
        <v>2717</v>
      </c>
      <c s="35" t="s">
        <v>5</v>
      </c>
      <c s="6" t="s">
        <v>2718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2716</v>
      </c>
    </row>
    <row r="261" spans="1:16" ht="12.75">
      <c r="A261" t="s">
        <v>48</v>
      </c>
      <c s="34" t="s">
        <v>284</v>
      </c>
      <c s="34" t="s">
        <v>2719</v>
      </c>
      <c s="35" t="s">
        <v>5</v>
      </c>
      <c s="6" t="s">
        <v>2720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2716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2641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2641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2642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2646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2647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2648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2649</v>
      </c>
    </row>
    <row r="293" spans="1:16" ht="12.75">
      <c r="A293" t="s">
        <v>48</v>
      </c>
      <c s="34" t="s">
        <v>533</v>
      </c>
      <c s="34" t="s">
        <v>2650</v>
      </c>
      <c s="35" t="s">
        <v>5</v>
      </c>
      <c s="6" t="s">
        <v>2651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2652</v>
      </c>
    </row>
    <row r="297" spans="1:16" ht="12.75">
      <c r="A297" t="s">
        <v>48</v>
      </c>
      <c s="34" t="s">
        <v>537</v>
      </c>
      <c s="34" t="s">
        <v>2721</v>
      </c>
      <c s="35" t="s">
        <v>5</v>
      </c>
      <c s="6" t="s">
        <v>2722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2726</v>
      </c>
      <c r="E8" s="30" t="s">
        <v>2725</v>
      </c>
      <c r="J8" s="29">
        <f>0+J9</f>
      </c>
      <c s="29">
        <f>0+K9</f>
      </c>
      <c s="29">
        <f>0+L9</f>
      </c>
      <c s="29">
        <f>0+M9</f>
      </c>
    </row>
    <row r="9" spans="1:13" ht="12.75">
      <c r="A9" t="s">
        <v>45</v>
      </c>
      <c r="C9" s="31" t="s">
        <v>370</v>
      </c>
      <c r="E9" s="33" t="s">
        <v>2727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2728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2728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2728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2728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2728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2728</v>
      </c>
    </row>
    <row r="33" spans="1:5" ht="25.5">
      <c r="A33" t="s">
        <v>57</v>
      </c>
      <c r="E33" s="39" t="s">
        <v>78</v>
      </c>
    </row>
    <row r="34" spans="1:16" ht="12.75">
      <c r="A34" t="s">
        <v>48</v>
      </c>
      <c s="34" t="s">
        <v>46</v>
      </c>
      <c s="34" t="s">
        <v>2499</v>
      </c>
      <c s="35" t="s">
        <v>5</v>
      </c>
      <c s="6" t="s">
        <v>2500</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2728</v>
      </c>
    </row>
    <row r="37" spans="1:5" ht="38.25">
      <c r="A37" t="s">
        <v>57</v>
      </c>
      <c r="E37" s="39" t="s">
        <v>2729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2728</v>
      </c>
    </row>
    <row r="41" spans="1:5" ht="51">
      <c r="A41" t="s">
        <v>57</v>
      </c>
      <c r="E41" s="39" t="s">
        <v>373</v>
      </c>
    </row>
    <row r="42" spans="1:16" ht="12.75">
      <c r="A42" t="s">
        <v>48</v>
      </c>
      <c s="34" t="s">
        <v>86</v>
      </c>
      <c s="34" t="s">
        <v>1713</v>
      </c>
      <c s="35" t="s">
        <v>5</v>
      </c>
      <c s="6" t="s">
        <v>1714</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2728</v>
      </c>
    </row>
    <row r="45" spans="1:5" ht="38.25">
      <c r="A45" t="s">
        <v>57</v>
      </c>
      <c r="E45" s="39" t="s">
        <v>2730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2728</v>
      </c>
    </row>
    <row r="49" spans="1:5" ht="25.5">
      <c r="A49" t="s">
        <v>57</v>
      </c>
      <c r="E49" s="39" t="s">
        <v>173</v>
      </c>
    </row>
    <row r="50" spans="1:16" ht="12.75">
      <c r="A50" t="s">
        <v>48</v>
      </c>
      <c s="34" t="s">
        <v>94</v>
      </c>
      <c s="34" t="s">
        <v>2731</v>
      </c>
      <c s="35" t="s">
        <v>5</v>
      </c>
      <c s="6" t="s">
        <v>2732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2728</v>
      </c>
    </row>
    <row r="53" spans="1:5" ht="38.25">
      <c r="A53" t="s">
        <v>57</v>
      </c>
      <c r="E53" s="39" t="s">
        <v>2733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2728</v>
      </c>
    </row>
    <row r="57" spans="1:5" ht="38.25">
      <c r="A57" t="s">
        <v>57</v>
      </c>
      <c r="E57" s="39" t="s">
        <v>382</v>
      </c>
    </row>
    <row r="58" spans="1:16" ht="12.75">
      <c r="A58" t="s">
        <v>48</v>
      </c>
      <c s="34" t="s">
        <v>103</v>
      </c>
      <c s="34" t="s">
        <v>979</v>
      </c>
      <c s="35" t="s">
        <v>5</v>
      </c>
      <c s="6" t="s">
        <v>980</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2728</v>
      </c>
    </row>
    <row r="61" spans="1:5" ht="38.25">
      <c r="A61" t="s">
        <v>57</v>
      </c>
      <c r="E61" s="39" t="s">
        <v>1209</v>
      </c>
    </row>
    <row r="62" spans="1:16" ht="12.75">
      <c r="A62" t="s">
        <v>48</v>
      </c>
      <c s="34" t="s">
        <v>106</v>
      </c>
      <c s="34" t="s">
        <v>981</v>
      </c>
      <c s="35" t="s">
        <v>5</v>
      </c>
      <c s="6" t="s">
        <v>982</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2728</v>
      </c>
    </row>
    <row r="65" spans="1:5" ht="51">
      <c r="A65" t="s">
        <v>57</v>
      </c>
      <c r="E65" s="39" t="s">
        <v>2734</v>
      </c>
    </row>
    <row r="66" spans="1:16" ht="12.75">
      <c r="A66" t="s">
        <v>48</v>
      </c>
      <c s="34" t="s">
        <v>109</v>
      </c>
      <c s="34" t="s">
        <v>2735</v>
      </c>
      <c s="35" t="s">
        <v>5</v>
      </c>
      <c s="6" t="s">
        <v>2736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2728</v>
      </c>
    </row>
    <row r="69" spans="1:5" ht="38.25">
      <c r="A69" t="s">
        <v>57</v>
      </c>
      <c r="E69" s="39" t="s">
        <v>2737</v>
      </c>
    </row>
    <row r="70" spans="1:16" ht="12.75">
      <c r="A70" t="s">
        <v>48</v>
      </c>
      <c s="34" t="s">
        <v>112</v>
      </c>
      <c s="34" t="s">
        <v>2738</v>
      </c>
      <c s="35" t="s">
        <v>5</v>
      </c>
      <c s="6" t="s">
        <v>2739</v>
      </c>
      <c s="36" t="s">
        <v>985</v>
      </c>
      <c s="37">
        <v>4</v>
      </c>
      <c s="36">
        <v>0</v>
      </c>
      <c s="36">
        <f>ROUND(G70*H70,6)</f>
      </c>
      <c r="L70" s="38">
        <v>0</v>
      </c>
      <c s="32">
        <f>ROUND(ROUND(L70,2)*ROUND(G70,3),2)</f>
      </c>
      <c s="36" t="s">
        <v>53</v>
      </c>
      <c>
        <f>(M70*21)/100</f>
      </c>
      <c t="s">
        <v>26</v>
      </c>
    </row>
    <row r="71" spans="1:5" ht="12.75">
      <c r="A71" s="35" t="s">
        <v>54</v>
      </c>
      <c r="E71" s="39" t="s">
        <v>5</v>
      </c>
    </row>
    <row r="72" spans="1:5" ht="12.75">
      <c r="A72" s="35" t="s">
        <v>55</v>
      </c>
      <c r="E72" s="40" t="s">
        <v>2728</v>
      </c>
    </row>
    <row r="73" spans="1:5" ht="89.25">
      <c r="A73" t="s">
        <v>57</v>
      </c>
      <c r="E73" s="39" t="s">
        <v>2740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2728</v>
      </c>
    </row>
    <row r="77" spans="1:5" ht="38.25">
      <c r="A77" t="s">
        <v>57</v>
      </c>
      <c r="E77" s="39" t="s">
        <v>102</v>
      </c>
    </row>
    <row r="78" spans="1:16" ht="25.5">
      <c r="A78" t="s">
        <v>48</v>
      </c>
      <c s="34" t="s">
        <v>119</v>
      </c>
      <c s="34" t="s">
        <v>695</v>
      </c>
      <c s="35" t="s">
        <v>5</v>
      </c>
      <c s="6" t="s">
        <v>696</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2728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2728</v>
      </c>
    </row>
    <row r="85" spans="1:5" ht="38.25">
      <c r="A85" t="s">
        <v>57</v>
      </c>
      <c r="E85" s="39" t="s">
        <v>118</v>
      </c>
    </row>
    <row r="86" spans="1:16" ht="25.5">
      <c r="A86" t="s">
        <v>48</v>
      </c>
      <c s="34" t="s">
        <v>126</v>
      </c>
      <c s="34" t="s">
        <v>1087</v>
      </c>
      <c s="35" t="s">
        <v>5</v>
      </c>
      <c s="6" t="s">
        <v>1088</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2728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2728</v>
      </c>
    </row>
    <row r="93" spans="1:5" ht="38.25">
      <c r="A93" t="s">
        <v>57</v>
      </c>
      <c r="E93" s="39" t="s">
        <v>227</v>
      </c>
    </row>
    <row r="94" spans="1:16" ht="12.75">
      <c r="A94" t="s">
        <v>48</v>
      </c>
      <c s="34" t="s">
        <v>135</v>
      </c>
      <c s="34" t="s">
        <v>2741</v>
      </c>
      <c s="35" t="s">
        <v>5</v>
      </c>
      <c s="6" t="s">
        <v>2742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2728</v>
      </c>
    </row>
    <row r="97" spans="1:5" ht="38.25">
      <c r="A97" t="s">
        <v>57</v>
      </c>
      <c r="E97" s="39" t="s">
        <v>231</v>
      </c>
    </row>
    <row r="98" spans="1:16" ht="12.75">
      <c r="A98" t="s">
        <v>48</v>
      </c>
      <c s="34" t="s">
        <v>139</v>
      </c>
      <c s="34" t="s">
        <v>2743</v>
      </c>
      <c s="35" t="s">
        <v>5</v>
      </c>
      <c s="6" t="s">
        <v>2744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2728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2728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2728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2728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2728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2728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2728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2747</v>
      </c>
      <c r="E8" s="30" t="s">
        <v>2746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643</v>
      </c>
      <c s="35" t="s">
        <v>5</v>
      </c>
      <c s="6" t="s">
        <v>644</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2748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2749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2750</v>
      </c>
    </row>
    <row r="26" spans="1:5" ht="38.25">
      <c r="A26" t="s">
        <v>57</v>
      </c>
      <c r="E26" s="39" t="s">
        <v>2285</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1215</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1297</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2751</v>
      </c>
    </row>
    <row r="38" spans="1:5" ht="12.75">
      <c r="A38" t="s">
        <v>57</v>
      </c>
      <c r="E38" s="39" t="s">
        <v>74</v>
      </c>
    </row>
    <row r="39" spans="1:16" ht="12.75">
      <c r="A39" t="s">
        <v>48</v>
      </c>
      <c s="34" t="s">
        <v>82</v>
      </c>
      <c s="34" t="s">
        <v>2752</v>
      </c>
      <c s="35" t="s">
        <v>5</v>
      </c>
      <c s="6" t="s">
        <v>2753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2754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2755</v>
      </c>
    </row>
    <row r="47" spans="1:5" ht="229.5">
      <c r="A47" t="s">
        <v>57</v>
      </c>
      <c r="E47" s="39" t="s">
        <v>340</v>
      </c>
    </row>
    <row r="48" spans="1:16" ht="12.75">
      <c r="A48" t="s">
        <v>48</v>
      </c>
      <c s="34" t="s">
        <v>90</v>
      </c>
      <c s="34" t="s">
        <v>2291</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601</v>
      </c>
    </row>
    <row r="51" spans="1:5" ht="12.75">
      <c r="A51" t="s">
        <v>57</v>
      </c>
      <c r="E51" s="39" t="s">
        <v>58</v>
      </c>
    </row>
    <row r="52" spans="1:16" ht="12.75">
      <c r="A52" t="s">
        <v>48</v>
      </c>
      <c s="34" t="s">
        <v>94</v>
      </c>
      <c s="34" t="s">
        <v>341</v>
      </c>
      <c s="35" t="s">
        <v>5</v>
      </c>
      <c s="6" t="s">
        <v>2292</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2293</v>
      </c>
    </row>
    <row r="55" spans="1:5" ht="12.75">
      <c r="A55" t="s">
        <v>57</v>
      </c>
      <c r="E55" s="39" t="s">
        <v>344</v>
      </c>
    </row>
    <row r="56" spans="1:13" ht="12.75">
      <c r="A56" t="s">
        <v>45</v>
      </c>
      <c r="C56" s="31" t="s">
        <v>2294</v>
      </c>
      <c r="E56" s="33" t="s">
        <v>2295</v>
      </c>
      <c r="J56" s="32">
        <f>0</f>
      </c>
      <c s="32">
        <f>0</f>
      </c>
      <c s="32">
        <f>0+L57</f>
      </c>
      <c s="32">
        <f>0+M57</f>
      </c>
    </row>
    <row r="57" spans="1:16" ht="12.75">
      <c r="A57" t="s">
        <v>48</v>
      </c>
      <c s="34" t="s">
        <v>98</v>
      </c>
      <c s="34" t="s">
        <v>1687</v>
      </c>
      <c s="35" t="s">
        <v>5</v>
      </c>
      <c s="6" t="s">
        <v>1688</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1208</v>
      </c>
    </row>
    <row r="60" spans="1:5" ht="114.75">
      <c r="A60" t="s">
        <v>57</v>
      </c>
      <c r="E60" s="39" t="s">
        <v>2266</v>
      </c>
    </row>
    <row r="61" spans="1:13" ht="12.75">
      <c r="A61" t="s">
        <v>45</v>
      </c>
      <c r="C61" s="31" t="s">
        <v>649</v>
      </c>
      <c r="E61" s="33" t="s">
        <v>659</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2756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2756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2757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1297</v>
      </c>
    </row>
    <row r="81" spans="1:5" ht="102">
      <c r="A81" t="s">
        <v>57</v>
      </c>
      <c r="E81" s="39" t="s">
        <v>357</v>
      </c>
    </row>
    <row r="82" spans="1:13" ht="12.75">
      <c r="A82" t="s">
        <v>45</v>
      </c>
      <c r="C82" s="31" t="s">
        <v>658</v>
      </c>
      <c r="E82" s="33" t="s">
        <v>2300</v>
      </c>
      <c r="J82" s="32">
        <f>0</f>
      </c>
      <c s="32">
        <f>0</f>
      </c>
      <c s="32">
        <f>0+L83</f>
      </c>
      <c s="32">
        <f>0+M83</f>
      </c>
    </row>
    <row r="83" spans="1:16" ht="25.5">
      <c r="A83" t="s">
        <v>48</v>
      </c>
      <c s="34" t="s">
        <v>119</v>
      </c>
      <c s="34" t="s">
        <v>2301</v>
      </c>
      <c s="35" t="s">
        <v>5</v>
      </c>
      <c s="6" t="s">
        <v>2302</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2304</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2758</v>
      </c>
      <c s="35" t="s">
        <v>5</v>
      </c>
      <c s="6" t="s">
        <v>2759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2760</v>
      </c>
    </row>
    <row r="91" spans="1:5" ht="89.25">
      <c r="A91" t="s">
        <v>57</v>
      </c>
      <c r="E91" s="39" t="s">
        <v>392</v>
      </c>
    </row>
    <row r="92" spans="1:16" ht="25.5">
      <c r="A92" t="s">
        <v>48</v>
      </c>
      <c s="34" t="s">
        <v>126</v>
      </c>
      <c s="34" t="s">
        <v>2309</v>
      </c>
      <c s="35" t="s">
        <v>5</v>
      </c>
      <c s="6" t="s">
        <v>2310</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2761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2762</v>
      </c>
    </row>
    <row r="99" spans="1:5" ht="89.25">
      <c r="A99" t="s">
        <v>57</v>
      </c>
      <c r="E99" s="39" t="s">
        <v>410</v>
      </c>
    </row>
    <row r="100" spans="1:16" ht="12.75">
      <c r="A100" t="s">
        <v>48</v>
      </c>
      <c s="34" t="s">
        <v>135</v>
      </c>
      <c s="34" t="s">
        <v>2763</v>
      </c>
      <c s="35" t="s">
        <v>5</v>
      </c>
      <c s="6" t="s">
        <v>2764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2765</v>
      </c>
    </row>
    <row r="103" spans="1:5" ht="51">
      <c r="A103" t="s">
        <v>57</v>
      </c>
      <c r="E103" s="39" t="s">
        <v>2766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2767</v>
      </c>
    </row>
    <row r="107" spans="1:5" ht="114.75">
      <c r="A107" t="s">
        <v>57</v>
      </c>
      <c r="E107" s="39" t="s">
        <v>2768</v>
      </c>
    </row>
    <row r="108" spans="1:16" ht="12.75">
      <c r="A108" t="s">
        <v>48</v>
      </c>
      <c s="34" t="s">
        <v>143</v>
      </c>
      <c s="34" t="s">
        <v>2769</v>
      </c>
      <c s="35" t="s">
        <v>5</v>
      </c>
      <c s="6" t="s">
        <v>2770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2771</v>
      </c>
    </row>
    <row r="111" spans="1:5" ht="153">
      <c r="A111" t="s">
        <v>57</v>
      </c>
      <c r="E111" s="39" t="s">
        <v>2772</v>
      </c>
    </row>
    <row r="112" spans="1:16" ht="12.75">
      <c r="A112" t="s">
        <v>48</v>
      </c>
      <c s="34" t="s">
        <v>147</v>
      </c>
      <c s="34" t="s">
        <v>415</v>
      </c>
      <c s="35" t="s">
        <v>5</v>
      </c>
      <c s="6" t="s">
        <v>2773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2315</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2774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2774</v>
      </c>
    </row>
    <row r="127" spans="1:5" ht="114.75">
      <c r="A127" t="s">
        <v>57</v>
      </c>
      <c r="E127" s="39" t="s">
        <v>428</v>
      </c>
    </row>
    <row r="128" spans="1:16" ht="12.75">
      <c r="A128" t="s">
        <v>48</v>
      </c>
      <c s="34" t="s">
        <v>162</v>
      </c>
      <c s="34" t="s">
        <v>2775</v>
      </c>
      <c s="35" t="s">
        <v>5</v>
      </c>
      <c s="6" t="s">
        <v>2776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2756</v>
      </c>
    </row>
    <row r="131" spans="1:5" ht="114.75">
      <c r="A131" t="s">
        <v>57</v>
      </c>
      <c r="E131" s="39" t="s">
        <v>2777</v>
      </c>
    </row>
    <row r="132" spans="1:16" ht="12.75">
      <c r="A132" t="s">
        <v>48</v>
      </c>
      <c s="34" t="s">
        <v>166</v>
      </c>
      <c s="34" t="s">
        <v>2778</v>
      </c>
      <c s="35" t="s">
        <v>5</v>
      </c>
      <c s="6" t="s">
        <v>2779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2756</v>
      </c>
    </row>
    <row r="135" spans="1:5" ht="114.75">
      <c r="A135" t="s">
        <v>57</v>
      </c>
      <c r="E135" s="39" t="s">
        <v>2780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2781</v>
      </c>
    </row>
    <row r="143" spans="1:5" ht="127.5">
      <c r="A143" t="s">
        <v>57</v>
      </c>
      <c r="E143" s="39" t="s">
        <v>435</v>
      </c>
    </row>
    <row r="144" spans="1:16" ht="12.75">
      <c r="A144" t="s">
        <v>48</v>
      </c>
      <c s="34" t="s">
        <v>177</v>
      </c>
      <c s="34" t="s">
        <v>1097</v>
      </c>
      <c s="35" t="s">
        <v>5</v>
      </c>
      <c s="6" t="s">
        <v>1098</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2782</v>
      </c>
    </row>
    <row r="147" spans="1:5" ht="178.5">
      <c r="A147" t="s">
        <v>57</v>
      </c>
      <c r="E147" s="39" t="s">
        <v>2315</v>
      </c>
    </row>
    <row r="148" spans="1:16" ht="12.75">
      <c r="A148" t="s">
        <v>48</v>
      </c>
      <c s="34" t="s">
        <v>180</v>
      </c>
      <c s="34" t="s">
        <v>2783</v>
      </c>
      <c s="35" t="s">
        <v>5</v>
      </c>
      <c s="6" t="s">
        <v>2784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2782</v>
      </c>
    </row>
    <row r="151" spans="1:5" ht="102">
      <c r="A151" t="s">
        <v>57</v>
      </c>
      <c r="E151" s="39" t="s">
        <v>418</v>
      </c>
    </row>
    <row r="152" spans="1:16" ht="12.75">
      <c r="A152" t="s">
        <v>48</v>
      </c>
      <c s="34" t="s">
        <v>183</v>
      </c>
      <c s="34" t="s">
        <v>2785</v>
      </c>
      <c s="35" t="s">
        <v>5</v>
      </c>
      <c s="6" t="s">
        <v>2786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2782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1202</v>
      </c>
    </row>
    <row r="159" spans="1:5" ht="178.5">
      <c r="A159" t="s">
        <v>57</v>
      </c>
      <c r="E159" s="39" t="s">
        <v>2315</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1202</v>
      </c>
    </row>
    <row r="163" spans="1:5" ht="127.5">
      <c r="A163" t="s">
        <v>57</v>
      </c>
      <c r="E163" s="39" t="s">
        <v>442</v>
      </c>
    </row>
    <row r="164" spans="1:16" ht="12.75">
      <c r="A164" t="s">
        <v>48</v>
      </c>
      <c s="34" t="s">
        <v>193</v>
      </c>
      <c s="34" t="s">
        <v>2787</v>
      </c>
      <c s="35" t="s">
        <v>5</v>
      </c>
      <c s="6" t="s">
        <v>2788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1202</v>
      </c>
    </row>
    <row r="167" spans="1:5" ht="153">
      <c r="A167" t="s">
        <v>57</v>
      </c>
      <c r="E167" s="39" t="s">
        <v>2789</v>
      </c>
    </row>
    <row r="168" spans="1:16" ht="12.75">
      <c r="A168" t="s">
        <v>48</v>
      </c>
      <c s="34" t="s">
        <v>196</v>
      </c>
      <c s="34" t="s">
        <v>2370</v>
      </c>
      <c s="35" t="s">
        <v>5</v>
      </c>
      <c s="6" t="s">
        <v>2371</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1217</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1217</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2790</v>
      </c>
      <c s="35" t="s">
        <v>5</v>
      </c>
      <c s="6" t="s">
        <v>2791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2789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1215</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1215</v>
      </c>
    </row>
    <row r="195" spans="1:5" ht="127.5">
      <c r="A195" t="s">
        <v>57</v>
      </c>
      <c r="E195" s="39" t="s">
        <v>442</v>
      </c>
    </row>
    <row r="196" spans="1:16" ht="12.75">
      <c r="A196" t="s">
        <v>48</v>
      </c>
      <c s="34" t="s">
        <v>221</v>
      </c>
      <c s="34" t="s">
        <v>2792</v>
      </c>
      <c s="35" t="s">
        <v>5</v>
      </c>
      <c s="6" t="s">
        <v>2793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1297</v>
      </c>
    </row>
    <row r="199" spans="1:5" ht="127.5">
      <c r="A199" t="s">
        <v>57</v>
      </c>
      <c r="E199" s="39" t="s">
        <v>439</v>
      </c>
    </row>
    <row r="200" spans="1:16" ht="12.75">
      <c r="A200" t="s">
        <v>48</v>
      </c>
      <c s="34" t="s">
        <v>224</v>
      </c>
      <c s="34" t="s">
        <v>2320</v>
      </c>
      <c s="35" t="s">
        <v>5</v>
      </c>
      <c s="6" t="s">
        <v>2321</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1208</v>
      </c>
    </row>
    <row r="203" spans="1:5" ht="89.25">
      <c r="A203" t="s">
        <v>57</v>
      </c>
      <c r="E203" s="39" t="s">
        <v>2323</v>
      </c>
    </row>
    <row r="204" spans="1:16" ht="12.75">
      <c r="A204" t="s">
        <v>48</v>
      </c>
      <c s="34" t="s">
        <v>228</v>
      </c>
      <c s="34" t="s">
        <v>2794</v>
      </c>
      <c s="35" t="s">
        <v>5</v>
      </c>
      <c s="6" t="s">
        <v>2795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1208</v>
      </c>
    </row>
    <row r="207" spans="1:5" ht="76.5">
      <c r="A207" t="s">
        <v>57</v>
      </c>
      <c r="E207" s="39" t="s">
        <v>421</v>
      </c>
    </row>
    <row r="208" spans="1:16" ht="12.75">
      <c r="A208" t="s">
        <v>48</v>
      </c>
      <c s="34" t="s">
        <v>232</v>
      </c>
      <c s="34" t="s">
        <v>2390</v>
      </c>
      <c s="35" t="s">
        <v>5</v>
      </c>
      <c s="6" t="s">
        <v>2391</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1217</v>
      </c>
    </row>
    <row r="211" spans="1:5" ht="165.75">
      <c r="A211" t="s">
        <v>57</v>
      </c>
      <c r="E211" s="39" t="s">
        <v>512</v>
      </c>
    </row>
    <row r="212" spans="1:16" ht="12.75">
      <c r="A212" t="s">
        <v>48</v>
      </c>
      <c s="34" t="s">
        <v>236</v>
      </c>
      <c s="34" t="s">
        <v>2393</v>
      </c>
      <c s="35" t="s">
        <v>5</v>
      </c>
      <c s="6" t="s">
        <v>2394</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1217</v>
      </c>
    </row>
    <row r="215" spans="1:5" ht="127.5">
      <c r="A215" t="s">
        <v>57</v>
      </c>
      <c r="E215" s="39" t="s">
        <v>442</v>
      </c>
    </row>
    <row r="216" spans="1:16" ht="12.75">
      <c r="A216" t="s">
        <v>48</v>
      </c>
      <c s="34" t="s">
        <v>239</v>
      </c>
      <c s="34" t="s">
        <v>2796</v>
      </c>
      <c s="35" t="s">
        <v>5</v>
      </c>
      <c s="6" t="s">
        <v>2797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1217</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2798</v>
      </c>
    </row>
    <row r="223" spans="1:5" ht="89.25">
      <c r="A223" t="s">
        <v>57</v>
      </c>
      <c r="E223" s="39" t="s">
        <v>517</v>
      </c>
    </row>
    <row r="224" spans="1:16" ht="12.75">
      <c r="A224" t="s">
        <v>48</v>
      </c>
      <c s="34" t="s">
        <v>246</v>
      </c>
      <c s="34" t="s">
        <v>518</v>
      </c>
      <c s="35" t="s">
        <v>5</v>
      </c>
      <c s="6" t="s">
        <v>2799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2800</v>
      </c>
    </row>
    <row r="228" spans="1:16" ht="12.75">
      <c r="A228" t="s">
        <v>48</v>
      </c>
      <c s="34" t="s">
        <v>251</v>
      </c>
      <c s="34" t="s">
        <v>1340</v>
      </c>
      <c s="35" t="s">
        <v>5</v>
      </c>
      <c s="6" t="s">
        <v>1341</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2801</v>
      </c>
    </row>
    <row r="231" spans="1:5" ht="153">
      <c r="A231" t="s">
        <v>57</v>
      </c>
      <c r="E231" s="39" t="s">
        <v>2802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2805</v>
      </c>
      <c r="E8" s="30" t="s">
        <v>2804</v>
      </c>
      <c r="J8" s="29">
        <f>0+J9+J134</f>
      </c>
      <c s="29">
        <f>0+K9+K134</f>
      </c>
      <c s="29">
        <f>0+L9+L134</f>
      </c>
      <c s="29">
        <f>0+M9+M134</f>
      </c>
    </row>
    <row r="9" spans="1:13" ht="12.75">
      <c r="A9" t="s">
        <v>45</v>
      </c>
      <c r="C9" s="31" t="s">
        <v>49</v>
      </c>
      <c r="E9" s="33" t="s">
        <v>2806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1203</v>
      </c>
      <c s="35" t="s">
        <v>5</v>
      </c>
      <c s="6" t="s">
        <v>1204</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1297</v>
      </c>
    </row>
    <row r="13" spans="1:5" ht="51">
      <c r="A13" t="s">
        <v>57</v>
      </c>
      <c r="E13" s="39" t="s">
        <v>2807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1297</v>
      </c>
    </row>
    <row r="17" spans="1:5" ht="38.25">
      <c r="A17" t="s">
        <v>57</v>
      </c>
      <c r="E17" s="39" t="s">
        <v>2808</v>
      </c>
    </row>
    <row r="18" spans="1:16" ht="12.75">
      <c r="A18" t="s">
        <v>48</v>
      </c>
      <c s="34" t="s">
        <v>25</v>
      </c>
      <c s="34" t="s">
        <v>1691</v>
      </c>
      <c s="35" t="s">
        <v>5</v>
      </c>
      <c s="6" t="s">
        <v>1692</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1202</v>
      </c>
    </row>
    <row r="21" spans="1:5" ht="51">
      <c r="A21" t="s">
        <v>57</v>
      </c>
      <c r="E21" s="39" t="s">
        <v>2809</v>
      </c>
    </row>
    <row r="22" spans="1:16" ht="12.75">
      <c r="A22" t="s">
        <v>48</v>
      </c>
      <c s="34" t="s">
        <v>67</v>
      </c>
      <c s="34" t="s">
        <v>967</v>
      </c>
      <c s="35" t="s">
        <v>5</v>
      </c>
      <c s="6" t="s">
        <v>968</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2810</v>
      </c>
    </row>
    <row r="25" spans="1:5" ht="51">
      <c r="A25" t="s">
        <v>57</v>
      </c>
      <c r="E25" s="39" t="s">
        <v>2809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2811</v>
      </c>
    </row>
    <row r="29" spans="1:5" ht="51">
      <c r="A29" t="s">
        <v>57</v>
      </c>
      <c r="E29" s="39" t="s">
        <v>2809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1217</v>
      </c>
    </row>
    <row r="33" spans="1:5" ht="51">
      <c r="A33" t="s">
        <v>57</v>
      </c>
      <c r="E33" s="39" t="s">
        <v>2809</v>
      </c>
    </row>
    <row r="34" spans="1:16" ht="25.5">
      <c r="A34" t="s">
        <v>48</v>
      </c>
      <c s="34" t="s">
        <v>46</v>
      </c>
      <c s="34" t="s">
        <v>2812</v>
      </c>
      <c s="35" t="s">
        <v>5</v>
      </c>
      <c s="6" t="s">
        <v>2302</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2813</v>
      </c>
    </row>
    <row r="38" spans="1:16" ht="12.75">
      <c r="A38" t="s">
        <v>48</v>
      </c>
      <c s="34" t="s">
        <v>82</v>
      </c>
      <c s="34" t="s">
        <v>2814</v>
      </c>
      <c s="35" t="s">
        <v>5</v>
      </c>
      <c s="6" t="s">
        <v>2815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2816</v>
      </c>
    </row>
    <row r="41" spans="1:5" ht="38.25">
      <c r="A41" t="s">
        <v>57</v>
      </c>
      <c r="E41" s="39" t="s">
        <v>2817</v>
      </c>
    </row>
    <row r="42" spans="1:16" ht="12.75">
      <c r="A42" t="s">
        <v>48</v>
      </c>
      <c s="34" t="s">
        <v>86</v>
      </c>
      <c s="34" t="s">
        <v>1234</v>
      </c>
      <c s="35" t="s">
        <v>5</v>
      </c>
      <c s="6" t="s">
        <v>1235</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2767</v>
      </c>
    </row>
    <row r="45" spans="1:5" ht="38.25">
      <c r="A45" t="s">
        <v>57</v>
      </c>
      <c r="E45" s="39" t="s">
        <v>2817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1207</v>
      </c>
    </row>
    <row r="49" spans="1:5" ht="38.25">
      <c r="A49" t="s">
        <v>57</v>
      </c>
      <c r="E49" s="39" t="s">
        <v>2817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1207</v>
      </c>
    </row>
    <row r="53" spans="1:5" ht="38.25">
      <c r="A53" t="s">
        <v>57</v>
      </c>
      <c r="E53" s="39" t="s">
        <v>2817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1217</v>
      </c>
    </row>
    <row r="57" spans="1:5" ht="51">
      <c r="A57" t="s">
        <v>57</v>
      </c>
      <c r="E57" s="39" t="s">
        <v>2818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1230</v>
      </c>
    </row>
    <row r="61" spans="1:5" ht="51">
      <c r="A61" t="s">
        <v>57</v>
      </c>
      <c r="E61" s="39" t="s">
        <v>2818</v>
      </c>
    </row>
    <row r="62" spans="1:16" ht="12.75">
      <c r="A62" t="s">
        <v>48</v>
      </c>
      <c s="34" t="s">
        <v>106</v>
      </c>
      <c s="34" t="s">
        <v>1097</v>
      </c>
      <c s="35" t="s">
        <v>5</v>
      </c>
      <c s="6" t="s">
        <v>1098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1217</v>
      </c>
    </row>
    <row r="65" spans="1:5" ht="51">
      <c r="A65" t="s">
        <v>57</v>
      </c>
      <c r="E65" s="39" t="s">
        <v>2818</v>
      </c>
    </row>
    <row r="66" spans="1:16" ht="12.75">
      <c r="A66" t="s">
        <v>48</v>
      </c>
      <c s="34" t="s">
        <v>109</v>
      </c>
      <c s="34" t="s">
        <v>1099</v>
      </c>
      <c s="35" t="s">
        <v>5</v>
      </c>
      <c s="6" t="s">
        <v>1100</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1217</v>
      </c>
    </row>
    <row r="69" spans="1:5" ht="51">
      <c r="A69" t="s">
        <v>57</v>
      </c>
      <c r="E69" s="39" t="s">
        <v>2818</v>
      </c>
    </row>
    <row r="70" spans="1:16" ht="12.75">
      <c r="A70" t="s">
        <v>48</v>
      </c>
      <c s="34" t="s">
        <v>112</v>
      </c>
      <c s="34" t="s">
        <v>2819</v>
      </c>
      <c s="35" t="s">
        <v>5</v>
      </c>
      <c s="6" t="s">
        <v>2820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2821</v>
      </c>
    </row>
    <row r="73" spans="1:5" ht="51">
      <c r="A73" t="s">
        <v>57</v>
      </c>
      <c r="E73" s="39" t="s">
        <v>2818</v>
      </c>
    </row>
    <row r="74" spans="1:16" ht="12.75">
      <c r="A74" t="s">
        <v>48</v>
      </c>
      <c s="34" t="s">
        <v>115</v>
      </c>
      <c s="34" t="s">
        <v>2822</v>
      </c>
      <c s="35" t="s">
        <v>5</v>
      </c>
      <c s="6" t="s">
        <v>2823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2821</v>
      </c>
    </row>
    <row r="77" spans="1:5" ht="51">
      <c r="A77" t="s">
        <v>57</v>
      </c>
      <c r="E77" s="39" t="s">
        <v>2818</v>
      </c>
    </row>
    <row r="78" spans="1:16" ht="12.75">
      <c r="A78" t="s">
        <v>48</v>
      </c>
      <c s="34" t="s">
        <v>119</v>
      </c>
      <c s="34" t="s">
        <v>465</v>
      </c>
      <c s="35" t="s">
        <v>5</v>
      </c>
      <c s="6" t="s">
        <v>1249</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1217</v>
      </c>
    </row>
    <row r="81" spans="1:5" ht="38.25">
      <c r="A81" t="s">
        <v>57</v>
      </c>
      <c r="E81" s="39" t="s">
        <v>2824</v>
      </c>
    </row>
    <row r="82" spans="1:16" ht="12.75">
      <c r="A82" t="s">
        <v>48</v>
      </c>
      <c s="34" t="s">
        <v>123</v>
      </c>
      <c s="34" t="s">
        <v>2825</v>
      </c>
      <c s="35" t="s">
        <v>5</v>
      </c>
      <c s="6" t="s">
        <v>2826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1217</v>
      </c>
    </row>
    <row r="85" spans="1:5" ht="25.5">
      <c r="A85" t="s">
        <v>57</v>
      </c>
      <c r="E85" s="39" t="s">
        <v>2827</v>
      </c>
    </row>
    <row r="86" spans="1:16" ht="12.75">
      <c r="A86" t="s">
        <v>48</v>
      </c>
      <c s="34" t="s">
        <v>126</v>
      </c>
      <c s="34" t="s">
        <v>2828</v>
      </c>
      <c s="35" t="s">
        <v>5</v>
      </c>
      <c s="6" t="s">
        <v>2829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601</v>
      </c>
    </row>
    <row r="89" spans="1:5" ht="51">
      <c r="A89" t="s">
        <v>57</v>
      </c>
      <c r="E89" s="39" t="s">
        <v>2818</v>
      </c>
    </row>
    <row r="90" spans="1:16" ht="12.75">
      <c r="A90" t="s">
        <v>48</v>
      </c>
      <c s="34" t="s">
        <v>131</v>
      </c>
      <c s="34" t="s">
        <v>2790</v>
      </c>
      <c s="35" t="s">
        <v>5</v>
      </c>
      <c s="6" t="s">
        <v>2791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1217</v>
      </c>
    </row>
    <row r="93" spans="1:5" ht="51">
      <c r="A93" t="s">
        <v>57</v>
      </c>
      <c r="E93" s="39" t="s">
        <v>2818</v>
      </c>
    </row>
    <row r="94" spans="1:16" ht="12.75">
      <c r="A94" t="s">
        <v>48</v>
      </c>
      <c s="34" t="s">
        <v>135</v>
      </c>
      <c s="34" t="s">
        <v>518</v>
      </c>
      <c s="35" t="s">
        <v>5</v>
      </c>
      <c s="6" t="s">
        <v>2799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2830</v>
      </c>
    </row>
    <row r="97" spans="1:5" ht="102">
      <c r="A97" t="s">
        <v>57</v>
      </c>
      <c r="E97" s="39" t="s">
        <v>1343</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1215</v>
      </c>
    </row>
    <row r="101" spans="1:5" ht="51">
      <c r="A101" t="s">
        <v>57</v>
      </c>
      <c r="E101" s="39" t="s">
        <v>2809</v>
      </c>
    </row>
    <row r="102" spans="1:16" ht="12.75">
      <c r="A102" t="s">
        <v>48</v>
      </c>
      <c s="34" t="s">
        <v>143</v>
      </c>
      <c s="34" t="s">
        <v>2831</v>
      </c>
      <c s="35" t="s">
        <v>5</v>
      </c>
      <c s="6" t="s">
        <v>2832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1215</v>
      </c>
    </row>
    <row r="105" spans="1:5" ht="51">
      <c r="A105" t="s">
        <v>57</v>
      </c>
      <c r="E105" s="39" t="s">
        <v>2809</v>
      </c>
    </row>
    <row r="106" spans="1:16" ht="12.75">
      <c r="A106" t="s">
        <v>48</v>
      </c>
      <c s="34" t="s">
        <v>147</v>
      </c>
      <c s="34" t="s">
        <v>2833</v>
      </c>
      <c s="35" t="s">
        <v>5</v>
      </c>
      <c s="6" t="s">
        <v>2834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2767</v>
      </c>
    </row>
    <row r="109" spans="1:5" ht="25.5">
      <c r="A109" t="s">
        <v>57</v>
      </c>
      <c r="E109" s="39" t="s">
        <v>2835</v>
      </c>
    </row>
    <row r="110" spans="1:16" ht="12.75">
      <c r="A110" t="s">
        <v>48</v>
      </c>
      <c s="34" t="s">
        <v>151</v>
      </c>
      <c s="34" t="s">
        <v>2836</v>
      </c>
      <c s="35" t="s">
        <v>5</v>
      </c>
      <c s="6" t="s">
        <v>1506</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2837</v>
      </c>
    </row>
    <row r="114" spans="1:16" ht="12.75">
      <c r="A114" t="s">
        <v>48</v>
      </c>
      <c s="34" t="s">
        <v>155</v>
      </c>
      <c s="34" t="s">
        <v>2838</v>
      </c>
      <c s="35" t="s">
        <v>5</v>
      </c>
      <c s="6" t="s">
        <v>2839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2840</v>
      </c>
    </row>
    <row r="117" spans="1:5" ht="12.75">
      <c r="A117" t="s">
        <v>57</v>
      </c>
      <c r="E117" s="39" t="s">
        <v>2841</v>
      </c>
    </row>
    <row r="118" spans="1:16" ht="12.75">
      <c r="A118" t="s">
        <v>48</v>
      </c>
      <c s="34" t="s">
        <v>159</v>
      </c>
      <c s="34" t="s">
        <v>2842</v>
      </c>
      <c s="35" t="s">
        <v>5</v>
      </c>
      <c s="6" t="s">
        <v>2843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2811</v>
      </c>
    </row>
    <row r="121" spans="1:5" ht="12.75">
      <c r="A121" t="s">
        <v>57</v>
      </c>
      <c r="E121" s="39" t="s">
        <v>2844</v>
      </c>
    </row>
    <row r="122" spans="1:16" ht="12.75">
      <c r="A122" t="s">
        <v>48</v>
      </c>
      <c s="34" t="s">
        <v>162</v>
      </c>
      <c s="34" t="s">
        <v>2845</v>
      </c>
      <c s="35" t="s">
        <v>5</v>
      </c>
      <c s="6" t="s">
        <v>2846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2810</v>
      </c>
    </row>
    <row r="125" spans="1:5" ht="12.75">
      <c r="A125" t="s">
        <v>57</v>
      </c>
      <c r="E125" s="39" t="s">
        <v>2847</v>
      </c>
    </row>
    <row r="126" spans="1:16" ht="12.75">
      <c r="A126" t="s">
        <v>48</v>
      </c>
      <c s="34" t="s">
        <v>166</v>
      </c>
      <c s="34" t="s">
        <v>2848</v>
      </c>
      <c s="35" t="s">
        <v>5</v>
      </c>
      <c s="6" t="s">
        <v>2849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2811</v>
      </c>
    </row>
    <row r="129" spans="1:5" ht="12.75">
      <c r="A129" t="s">
        <v>57</v>
      </c>
      <c r="E129" s="39" t="s">
        <v>2850</v>
      </c>
    </row>
    <row r="130" spans="1:16" ht="12.75">
      <c r="A130" t="s">
        <v>48</v>
      </c>
      <c s="34" t="s">
        <v>170</v>
      </c>
      <c s="34" t="s">
        <v>1340</v>
      </c>
      <c s="35" t="s">
        <v>5</v>
      </c>
      <c s="6" t="s">
        <v>1341</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2830</v>
      </c>
    </row>
    <row r="133" spans="1:5" ht="38.25">
      <c r="A133" t="s">
        <v>57</v>
      </c>
      <c r="E133" s="39" t="s">
        <v>2851</v>
      </c>
    </row>
    <row r="134" spans="1:13" ht="12.75">
      <c r="A134" t="s">
        <v>45</v>
      </c>
      <c r="C134" s="31" t="s">
        <v>26</v>
      </c>
      <c r="E134" s="33" t="s">
        <v>2852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2289</v>
      </c>
    </row>
    <row r="138" spans="1:5" ht="127.5">
      <c r="A138" t="s">
        <v>57</v>
      </c>
      <c r="E138"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2856</v>
      </c>
      <c r="E8" s="30" t="s">
        <v>2855</v>
      </c>
      <c r="J8" s="29">
        <f>0+J9</f>
      </c>
      <c s="29">
        <f>0+K9</f>
      </c>
      <c s="29">
        <f>0+L9</f>
      </c>
      <c s="29">
        <f>0+M9</f>
      </c>
    </row>
    <row r="9" spans="1:13" ht="12.75">
      <c r="A9" t="s">
        <v>45</v>
      </c>
      <c r="C9" s="31" t="s">
        <v>546</v>
      </c>
      <c r="E9" s="33" t="s">
        <v>2806</v>
      </c>
      <c r="J9" s="32">
        <f>0</f>
      </c>
      <c s="32">
        <f>0</f>
      </c>
      <c s="32">
        <f>0+L10+L14+L18+L22+L26+L30+L34+L38+L42</f>
      </c>
      <c s="32">
        <f>0+M10+M14+M18+M22+M26+M30+M34+M38+M42</f>
      </c>
    </row>
    <row r="10" spans="1:16" ht="12.75">
      <c r="A10" t="s">
        <v>48</v>
      </c>
      <c s="34" t="s">
        <v>49</v>
      </c>
      <c s="34" t="s">
        <v>2828</v>
      </c>
      <c s="35" t="s">
        <v>5</v>
      </c>
      <c s="6" t="s">
        <v>2829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1217</v>
      </c>
    </row>
    <row r="13" spans="1:5" ht="51">
      <c r="A13" t="s">
        <v>57</v>
      </c>
      <c r="E13" s="39" t="s">
        <v>2818</v>
      </c>
    </row>
    <row r="14" spans="1:16" ht="12.75">
      <c r="A14" t="s">
        <v>48</v>
      </c>
      <c s="34" t="s">
        <v>26</v>
      </c>
      <c s="34" t="s">
        <v>2790</v>
      </c>
      <c s="35" t="s">
        <v>5</v>
      </c>
      <c s="6" t="s">
        <v>2791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1217</v>
      </c>
    </row>
    <row r="17" spans="1:5" ht="51">
      <c r="A17" t="s">
        <v>57</v>
      </c>
      <c r="E17" s="39" t="s">
        <v>2818</v>
      </c>
    </row>
    <row r="18" spans="1:16" ht="12.75">
      <c r="A18" t="s">
        <v>48</v>
      </c>
      <c s="34" t="s">
        <v>25</v>
      </c>
      <c s="34" t="s">
        <v>2393</v>
      </c>
      <c s="35" t="s">
        <v>5</v>
      </c>
      <c s="6" t="s">
        <v>2394</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1217</v>
      </c>
    </row>
    <row r="21" spans="1:5" ht="51">
      <c r="A21" t="s">
        <v>57</v>
      </c>
      <c r="E21" s="39" t="s">
        <v>2818</v>
      </c>
    </row>
    <row r="22" spans="1:16" ht="12.75">
      <c r="A22" t="s">
        <v>48</v>
      </c>
      <c s="34" t="s">
        <v>67</v>
      </c>
      <c s="34" t="s">
        <v>2796</v>
      </c>
      <c s="35" t="s">
        <v>5</v>
      </c>
      <c s="6" t="s">
        <v>2797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1217</v>
      </c>
    </row>
    <row r="25" spans="1:5" ht="51">
      <c r="A25" t="s">
        <v>57</v>
      </c>
      <c r="E25" s="39" t="s">
        <v>2818</v>
      </c>
    </row>
    <row r="26" spans="1:16" ht="12.75">
      <c r="A26" t="s">
        <v>48</v>
      </c>
      <c s="34" t="s">
        <v>71</v>
      </c>
      <c s="34" t="s">
        <v>518</v>
      </c>
      <c s="35" t="s">
        <v>5</v>
      </c>
      <c s="6" t="s">
        <v>2799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2830</v>
      </c>
    </row>
    <row r="29" spans="1:5" ht="102">
      <c r="A29" t="s">
        <v>57</v>
      </c>
      <c r="E29" s="39" t="s">
        <v>1343</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1215</v>
      </c>
    </row>
    <row r="33" spans="1:5" ht="51">
      <c r="A33" t="s">
        <v>57</v>
      </c>
      <c r="E33" s="39" t="s">
        <v>2809</v>
      </c>
    </row>
    <row r="34" spans="1:16" ht="12.75">
      <c r="A34" t="s">
        <v>48</v>
      </c>
      <c s="34" t="s">
        <v>46</v>
      </c>
      <c s="34" t="s">
        <v>2831</v>
      </c>
      <c s="35" t="s">
        <v>5</v>
      </c>
      <c s="6" t="s">
        <v>2832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1215</v>
      </c>
    </row>
    <row r="37" spans="1:5" ht="51">
      <c r="A37" t="s">
        <v>57</v>
      </c>
      <c r="E37" s="39" t="s">
        <v>2809</v>
      </c>
    </row>
    <row r="38" spans="1:16" ht="12.75">
      <c r="A38" t="s">
        <v>48</v>
      </c>
      <c s="34" t="s">
        <v>82</v>
      </c>
      <c s="34" t="s">
        <v>2857</v>
      </c>
      <c s="35" t="s">
        <v>5</v>
      </c>
      <c s="6" t="s">
        <v>2834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2858</v>
      </c>
    </row>
    <row r="41" spans="1:5" ht="25.5">
      <c r="A41" t="s">
        <v>57</v>
      </c>
      <c r="E41" s="39" t="s">
        <v>2835</v>
      </c>
    </row>
    <row r="42" spans="1:16" ht="12.75">
      <c r="A42" t="s">
        <v>48</v>
      </c>
      <c s="34" t="s">
        <v>86</v>
      </c>
      <c s="34" t="s">
        <v>1340</v>
      </c>
      <c s="35" t="s">
        <v>5</v>
      </c>
      <c s="6" t="s">
        <v>1341</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2830</v>
      </c>
    </row>
    <row r="45" spans="1:5" ht="38.25">
      <c r="A45" t="s">
        <v>57</v>
      </c>
      <c r="E45"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2861</v>
      </c>
      <c r="E8" s="30" t="s">
        <v>2860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646</v>
      </c>
      <c s="35" t="s">
        <v>5</v>
      </c>
      <c s="6" t="s">
        <v>2577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1198</v>
      </c>
    </row>
    <row r="13" spans="1:5" ht="153">
      <c r="A13" t="s">
        <v>57</v>
      </c>
      <c r="E13" s="39" t="s">
        <v>316</v>
      </c>
    </row>
    <row r="14" spans="1:13" ht="12.75">
      <c r="A14" t="s">
        <v>45</v>
      </c>
      <c r="C14" s="31" t="s">
        <v>49</v>
      </c>
      <c r="E14" s="33" t="s">
        <v>2806</v>
      </c>
      <c r="J14" s="32">
        <f>0</f>
      </c>
      <c s="32">
        <f>0</f>
      </c>
      <c s="32">
        <f>0+L15+L19+L23+L27+L31+L35+L39</f>
      </c>
      <c s="32">
        <f>0+M15+M19+M23+M27+M31+M35+M39</f>
      </c>
    </row>
    <row r="15" spans="1:16" ht="25.5">
      <c r="A15" t="s">
        <v>48</v>
      </c>
      <c s="34" t="s">
        <v>26</v>
      </c>
      <c s="34" t="s">
        <v>2862</v>
      </c>
      <c s="35" t="s">
        <v>5</v>
      </c>
      <c s="6" t="s">
        <v>2863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2864</v>
      </c>
    </row>
    <row r="18" spans="1:5" ht="51">
      <c r="A18" t="s">
        <v>57</v>
      </c>
      <c r="E18" s="39" t="s">
        <v>2809</v>
      </c>
    </row>
    <row r="19" spans="1:16" ht="12.75">
      <c r="A19" t="s">
        <v>48</v>
      </c>
      <c s="34" t="s">
        <v>25</v>
      </c>
      <c s="34" t="s">
        <v>2865</v>
      </c>
      <c s="35" t="s">
        <v>5</v>
      </c>
      <c s="6" t="s">
        <v>2866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2867</v>
      </c>
    </row>
    <row r="22" spans="1:5" ht="38.25">
      <c r="A22" t="s">
        <v>57</v>
      </c>
      <c r="E22" s="39" t="s">
        <v>2817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2858</v>
      </c>
    </row>
    <row r="26" spans="1:5" ht="38.25">
      <c r="A26" t="s">
        <v>57</v>
      </c>
      <c r="E26" s="39" t="s">
        <v>2817</v>
      </c>
    </row>
    <row r="27" spans="1:16" ht="12.75">
      <c r="A27" t="s">
        <v>48</v>
      </c>
      <c s="34" t="s">
        <v>71</v>
      </c>
      <c s="34" t="s">
        <v>2769</v>
      </c>
      <c s="35" t="s">
        <v>5</v>
      </c>
      <c s="6" t="s">
        <v>2770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2868</v>
      </c>
    </row>
    <row r="30" spans="1:5" ht="38.25">
      <c r="A30" t="s">
        <v>57</v>
      </c>
      <c r="E30" s="39" t="s">
        <v>2817</v>
      </c>
    </row>
    <row r="31" spans="1:16" ht="12.75">
      <c r="A31" t="s">
        <v>48</v>
      </c>
      <c s="34" t="s">
        <v>75</v>
      </c>
      <c s="34" t="s">
        <v>465</v>
      </c>
      <c s="35" t="s">
        <v>5</v>
      </c>
      <c s="6" t="s">
        <v>1249</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1217</v>
      </c>
    </row>
    <row r="34" spans="1:5" ht="38.25">
      <c r="A34" t="s">
        <v>57</v>
      </c>
      <c r="E34" s="39" t="s">
        <v>2824</v>
      </c>
    </row>
    <row r="35" spans="1:16" ht="12.75">
      <c r="A35" t="s">
        <v>48</v>
      </c>
      <c s="34" t="s">
        <v>46</v>
      </c>
      <c s="34" t="s">
        <v>2825</v>
      </c>
      <c s="35" t="s">
        <v>5</v>
      </c>
      <c s="6" t="s">
        <v>2826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1217</v>
      </c>
    </row>
    <row r="38" spans="1:5" ht="25.5">
      <c r="A38" t="s">
        <v>57</v>
      </c>
      <c r="E38" s="39" t="s">
        <v>2827</v>
      </c>
    </row>
    <row r="39" spans="1:16" ht="12.75">
      <c r="A39" t="s">
        <v>48</v>
      </c>
      <c s="34" t="s">
        <v>82</v>
      </c>
      <c s="34" t="s">
        <v>2836</v>
      </c>
      <c s="35" t="s">
        <v>5</v>
      </c>
      <c s="6" t="s">
        <v>1506</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1320</v>
      </c>
    </row>
    <row r="42" spans="1:5" ht="12.75">
      <c r="A42" t="s">
        <v>57</v>
      </c>
      <c r="E42" s="39" t="s">
        <v>2837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510</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47</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34050</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1480</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34050</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4590</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2871</v>
      </c>
      <c r="E8" s="30" t="s">
        <v>2870</v>
      </c>
      <c r="J8" s="29">
        <f>0+J9</f>
      </c>
      <c s="29">
        <f>0+K9</f>
      </c>
      <c s="29">
        <f>0+L9</f>
      </c>
      <c s="29">
        <f>0+M9</f>
      </c>
    </row>
    <row r="9" spans="1:13" ht="12.75">
      <c r="A9" t="s">
        <v>45</v>
      </c>
      <c r="C9" s="31" t="s">
        <v>49</v>
      </c>
      <c r="E9" s="33" t="s">
        <v>2806</v>
      </c>
      <c r="J9" s="32">
        <f>0</f>
      </c>
      <c s="32">
        <f>0</f>
      </c>
      <c s="32">
        <f>0+L10+L14+L18+L22+L26+L30+L34+L38+L42+L46+L50+L54+L58+L62+L66+L70+L74+L78+L82+L86</f>
      </c>
      <c s="32">
        <f>0+M10+M14+M18+M22+M26+M30+M34+M38+M42+M46+M50+M54+M58+M62+M66+M70+M74+M78+M82+M86</f>
      </c>
    </row>
    <row r="10" spans="1:16" ht="25.5">
      <c r="A10" t="s">
        <v>48</v>
      </c>
      <c s="34" t="s">
        <v>49</v>
      </c>
      <c s="34" t="s">
        <v>2862</v>
      </c>
      <c s="35" t="s">
        <v>5</v>
      </c>
      <c s="6" t="s">
        <v>2863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2864</v>
      </c>
    </row>
    <row r="13" spans="1:5" ht="51">
      <c r="A13" t="s">
        <v>57</v>
      </c>
      <c r="E13" s="39" t="s">
        <v>2809</v>
      </c>
    </row>
    <row r="14" spans="1:16" ht="12.75">
      <c r="A14" t="s">
        <v>48</v>
      </c>
      <c s="34" t="s">
        <v>26</v>
      </c>
      <c s="34" t="s">
        <v>2865</v>
      </c>
      <c s="35" t="s">
        <v>5</v>
      </c>
      <c s="6" t="s">
        <v>2866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2872</v>
      </c>
    </row>
    <row r="17" spans="1:5" ht="38.25">
      <c r="A17" t="s">
        <v>57</v>
      </c>
      <c r="E17" s="39" t="s">
        <v>2817</v>
      </c>
    </row>
    <row r="18" spans="1:16" ht="12.75">
      <c r="A18" t="s">
        <v>48</v>
      </c>
      <c s="34" t="s">
        <v>25</v>
      </c>
      <c s="34" t="s">
        <v>2349</v>
      </c>
      <c s="35" t="s">
        <v>5</v>
      </c>
      <c s="6" t="s">
        <v>2350</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1230</v>
      </c>
    </row>
    <row r="21" spans="1:5" ht="38.25">
      <c r="A21" t="s">
        <v>57</v>
      </c>
      <c r="E21" s="39" t="s">
        <v>2817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2873</v>
      </c>
    </row>
    <row r="25" spans="1:5" ht="38.25">
      <c r="A25" t="s">
        <v>57</v>
      </c>
      <c r="E25" s="39" t="s">
        <v>2817</v>
      </c>
    </row>
    <row r="26" spans="1:16" ht="12.75">
      <c r="A26" t="s">
        <v>48</v>
      </c>
      <c s="34" t="s">
        <v>71</v>
      </c>
      <c s="34" t="s">
        <v>2769</v>
      </c>
      <c s="35" t="s">
        <v>5</v>
      </c>
      <c s="6" t="s">
        <v>2770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1230</v>
      </c>
    </row>
    <row r="29" spans="1:5" ht="38.25">
      <c r="A29" t="s">
        <v>57</v>
      </c>
      <c r="E29" s="39" t="s">
        <v>2817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1217</v>
      </c>
    </row>
    <row r="33" spans="1:5" ht="51">
      <c r="A33" t="s">
        <v>57</v>
      </c>
      <c r="E33" s="39" t="s">
        <v>2818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1230</v>
      </c>
    </row>
    <row r="37" spans="1:5" ht="51">
      <c r="A37" t="s">
        <v>57</v>
      </c>
      <c r="E37" s="39" t="s">
        <v>2818</v>
      </c>
    </row>
    <row r="38" spans="1:16" ht="12.75">
      <c r="A38" t="s">
        <v>48</v>
      </c>
      <c s="34" t="s">
        <v>82</v>
      </c>
      <c s="34" t="s">
        <v>465</v>
      </c>
      <c s="35" t="s">
        <v>5</v>
      </c>
      <c s="6" t="s">
        <v>1249</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1217</v>
      </c>
    </row>
    <row r="41" spans="1:5" ht="38.25">
      <c r="A41" t="s">
        <v>57</v>
      </c>
      <c r="E41" s="39" t="s">
        <v>2824</v>
      </c>
    </row>
    <row r="42" spans="1:16" ht="12.75">
      <c r="A42" t="s">
        <v>48</v>
      </c>
      <c s="34" t="s">
        <v>86</v>
      </c>
      <c s="34" t="s">
        <v>2825</v>
      </c>
      <c s="35" t="s">
        <v>5</v>
      </c>
      <c s="6" t="s">
        <v>2826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1217</v>
      </c>
    </row>
    <row r="45" spans="1:5" ht="25.5">
      <c r="A45" t="s">
        <v>57</v>
      </c>
      <c r="E45" s="39" t="s">
        <v>2827</v>
      </c>
    </row>
    <row r="46" spans="1:16" ht="12.75">
      <c r="A46" t="s">
        <v>48</v>
      </c>
      <c s="34" t="s">
        <v>90</v>
      </c>
      <c s="34" t="s">
        <v>2828</v>
      </c>
      <c s="35" t="s">
        <v>5</v>
      </c>
      <c s="6" t="s">
        <v>2829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1217</v>
      </c>
    </row>
    <row r="49" spans="1:5" ht="51">
      <c r="A49" t="s">
        <v>57</v>
      </c>
      <c r="E49" s="39" t="s">
        <v>2818</v>
      </c>
    </row>
    <row r="50" spans="1:16" ht="12.75">
      <c r="A50" t="s">
        <v>48</v>
      </c>
      <c s="34" t="s">
        <v>94</v>
      </c>
      <c s="34" t="s">
        <v>2790</v>
      </c>
      <c s="35" t="s">
        <v>5</v>
      </c>
      <c s="6" t="s">
        <v>2791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1217</v>
      </c>
    </row>
    <row r="53" spans="1:5" ht="51">
      <c r="A53" t="s">
        <v>57</v>
      </c>
      <c r="E53" s="39" t="s">
        <v>2818</v>
      </c>
    </row>
    <row r="54" spans="1:16" ht="12.75">
      <c r="A54" t="s">
        <v>48</v>
      </c>
      <c s="34" t="s">
        <v>98</v>
      </c>
      <c s="34" t="s">
        <v>2393</v>
      </c>
      <c s="35" t="s">
        <v>5</v>
      </c>
      <c s="6" t="s">
        <v>2394</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1217</v>
      </c>
    </row>
    <row r="57" spans="1:5" ht="51">
      <c r="A57" t="s">
        <v>57</v>
      </c>
      <c r="E57" s="39" t="s">
        <v>2818</v>
      </c>
    </row>
    <row r="58" spans="1:16" ht="12.75">
      <c r="A58" t="s">
        <v>48</v>
      </c>
      <c s="34" t="s">
        <v>103</v>
      </c>
      <c s="34" t="s">
        <v>2796</v>
      </c>
      <c s="35" t="s">
        <v>5</v>
      </c>
      <c s="6" t="s">
        <v>2797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1217</v>
      </c>
    </row>
    <row r="61" spans="1:5" ht="51">
      <c r="A61" t="s">
        <v>57</v>
      </c>
      <c r="E61" s="39" t="s">
        <v>2818</v>
      </c>
    </row>
    <row r="62" spans="1:16" ht="12.75">
      <c r="A62" t="s">
        <v>48</v>
      </c>
      <c s="34" t="s">
        <v>106</v>
      </c>
      <c s="34" t="s">
        <v>518</v>
      </c>
      <c s="35" t="s">
        <v>5</v>
      </c>
      <c s="6" t="s">
        <v>2799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2830</v>
      </c>
    </row>
    <row r="65" spans="1:5" ht="102">
      <c r="A65" t="s">
        <v>57</v>
      </c>
      <c r="E65" s="39" t="s">
        <v>1343</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1215</v>
      </c>
    </row>
    <row r="69" spans="1:5" ht="51">
      <c r="A69" t="s">
        <v>57</v>
      </c>
      <c r="E69" s="39" t="s">
        <v>2809</v>
      </c>
    </row>
    <row r="70" spans="1:16" ht="12.75">
      <c r="A70" t="s">
        <v>48</v>
      </c>
      <c s="34" t="s">
        <v>112</v>
      </c>
      <c s="34" t="s">
        <v>2831</v>
      </c>
      <c s="35" t="s">
        <v>5</v>
      </c>
      <c s="6" t="s">
        <v>2832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1215</v>
      </c>
    </row>
    <row r="73" spans="1:5" ht="51">
      <c r="A73" t="s">
        <v>57</v>
      </c>
      <c r="E73" s="39" t="s">
        <v>2809</v>
      </c>
    </row>
    <row r="74" spans="1:16" ht="12.75">
      <c r="A74" t="s">
        <v>48</v>
      </c>
      <c s="34" t="s">
        <v>115</v>
      </c>
      <c s="34" t="s">
        <v>2833</v>
      </c>
      <c s="35" t="s">
        <v>5</v>
      </c>
      <c s="6" t="s">
        <v>2834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2767</v>
      </c>
    </row>
    <row r="77" spans="1:5" ht="25.5">
      <c r="A77" t="s">
        <v>57</v>
      </c>
      <c r="E77" s="39" t="s">
        <v>2835</v>
      </c>
    </row>
    <row r="78" spans="1:16" ht="12.75">
      <c r="A78" t="s">
        <v>48</v>
      </c>
      <c s="34" t="s">
        <v>119</v>
      </c>
      <c s="34" t="s">
        <v>2836</v>
      </c>
      <c s="35" t="s">
        <v>5</v>
      </c>
      <c s="6" t="s">
        <v>1506</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1320</v>
      </c>
    </row>
    <row r="81" spans="1:5" ht="12.75">
      <c r="A81" t="s">
        <v>57</v>
      </c>
      <c r="E81" s="39" t="s">
        <v>2837</v>
      </c>
    </row>
    <row r="82" spans="1:16" ht="25.5">
      <c r="A82" t="s">
        <v>48</v>
      </c>
      <c s="34" t="s">
        <v>123</v>
      </c>
      <c s="34" t="s">
        <v>643</v>
      </c>
      <c s="35" t="s">
        <v>5</v>
      </c>
      <c s="6" t="s">
        <v>2874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1198</v>
      </c>
    </row>
    <row r="85" spans="1:5" ht="140.25">
      <c r="A85" t="s">
        <v>57</v>
      </c>
      <c r="E85" s="39" t="s">
        <v>2875</v>
      </c>
    </row>
    <row r="86" spans="1:16" ht="12.75">
      <c r="A86" t="s">
        <v>48</v>
      </c>
      <c s="34" t="s">
        <v>126</v>
      </c>
      <c s="34" t="s">
        <v>1340</v>
      </c>
      <c s="35" t="s">
        <v>5</v>
      </c>
      <c s="6" t="s">
        <v>1341</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2830</v>
      </c>
    </row>
    <row r="89" spans="1:5" ht="38.25">
      <c r="A89" t="s">
        <v>57</v>
      </c>
      <c r="E89"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2878</v>
      </c>
      <c r="E8" s="30" t="s">
        <v>2877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2879</v>
      </c>
      <c s="35" t="s">
        <v>5</v>
      </c>
      <c s="6" t="s">
        <v>2880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2881</v>
      </c>
      <c s="35" t="s">
        <v>5</v>
      </c>
      <c s="6" t="s">
        <v>2882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2883</v>
      </c>
    </row>
    <row r="17" spans="1:5" ht="153">
      <c r="A17" t="s">
        <v>57</v>
      </c>
      <c r="E17" s="39" t="s">
        <v>316</v>
      </c>
    </row>
    <row r="18" spans="1:16" ht="38.25">
      <c r="A18" t="s">
        <v>48</v>
      </c>
      <c s="34" t="s">
        <v>25</v>
      </c>
      <c s="34" t="s">
        <v>643</v>
      </c>
      <c s="35" t="s">
        <v>5</v>
      </c>
      <c s="6" t="s">
        <v>644</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2884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556</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556</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556</v>
      </c>
    </row>
    <row r="34" spans="1:5" ht="12.75">
      <c r="A34" t="s">
        <v>57</v>
      </c>
      <c r="E34" s="39" t="s">
        <v>74</v>
      </c>
    </row>
    <row r="35" spans="1:16" ht="12.75">
      <c r="A35" t="s">
        <v>48</v>
      </c>
      <c s="34" t="s">
        <v>46</v>
      </c>
      <c s="34" t="s">
        <v>2752</v>
      </c>
      <c s="35" t="s">
        <v>5</v>
      </c>
      <c s="6" t="s">
        <v>2753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556</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556</v>
      </c>
    </row>
    <row r="43" spans="1:5" ht="229.5">
      <c r="A43" t="s">
        <v>57</v>
      </c>
      <c r="E43" s="39" t="s">
        <v>340</v>
      </c>
    </row>
    <row r="44" spans="1:16" ht="12.75">
      <c r="A44" t="s">
        <v>48</v>
      </c>
      <c s="34" t="s">
        <v>86</v>
      </c>
      <c s="34" t="s">
        <v>2812</v>
      </c>
      <c s="35" t="s">
        <v>5</v>
      </c>
      <c s="6" t="s">
        <v>2885</v>
      </c>
      <c s="36" t="s">
        <v>985</v>
      </c>
      <c s="37">
        <v>1</v>
      </c>
      <c s="36">
        <v>0</v>
      </c>
      <c s="36">
        <f>ROUND(G44*H44,6)</f>
      </c>
      <c r="L44" s="38">
        <v>0</v>
      </c>
      <c s="32">
        <f>ROUND(ROUND(L44,2)*ROUND(G44,3),2)</f>
      </c>
      <c s="36" t="s">
        <v>53</v>
      </c>
      <c>
        <f>(M44*21)/100</f>
      </c>
      <c t="s">
        <v>26</v>
      </c>
    </row>
    <row r="45" spans="1:5" ht="12.75">
      <c r="A45" s="35" t="s">
        <v>54</v>
      </c>
      <c r="E45" s="39" t="s">
        <v>5</v>
      </c>
    </row>
    <row r="46" spans="1:5" ht="12.75">
      <c r="A46" s="35" t="s">
        <v>55</v>
      </c>
      <c r="E46" s="40" t="s">
        <v>556</v>
      </c>
    </row>
    <row r="47" spans="1:5" ht="12.75">
      <c r="A47" t="s">
        <v>57</v>
      </c>
      <c r="E47" s="39" t="s">
        <v>58</v>
      </c>
    </row>
    <row r="48" spans="1:16" ht="12.75">
      <c r="A48" t="s">
        <v>48</v>
      </c>
      <c s="34" t="s">
        <v>90</v>
      </c>
      <c s="34" t="s">
        <v>2291</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556</v>
      </c>
    </row>
    <row r="51" spans="1:5" ht="12.75">
      <c r="A51" t="s">
        <v>57</v>
      </c>
      <c r="E51" s="39" t="s">
        <v>58</v>
      </c>
    </row>
    <row r="52" spans="1:16" ht="12.75">
      <c r="A52" t="s">
        <v>48</v>
      </c>
      <c s="34" t="s">
        <v>94</v>
      </c>
      <c s="34" t="s">
        <v>341</v>
      </c>
      <c s="35" t="s">
        <v>5</v>
      </c>
      <c s="6" t="s">
        <v>2292</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556</v>
      </c>
    </row>
    <row r="55" spans="1:5" ht="12.75">
      <c r="A55" t="s">
        <v>57</v>
      </c>
      <c r="E55" s="39" t="s">
        <v>344</v>
      </c>
    </row>
    <row r="56" spans="1:13" ht="12.75">
      <c r="A56" t="s">
        <v>45</v>
      </c>
      <c r="C56" s="31" t="s">
        <v>2294</v>
      </c>
      <c r="E56" s="33" t="s">
        <v>2295</v>
      </c>
      <c r="J56" s="32">
        <f>0</f>
      </c>
      <c s="32">
        <f>0</f>
      </c>
      <c s="32">
        <f>0+L57</f>
      </c>
      <c s="32">
        <f>0+M57</f>
      </c>
    </row>
    <row r="57" spans="1:16" ht="12.75">
      <c r="A57" t="s">
        <v>48</v>
      </c>
      <c s="34" t="s">
        <v>98</v>
      </c>
      <c s="34" t="s">
        <v>1687</v>
      </c>
      <c s="35" t="s">
        <v>5</v>
      </c>
      <c s="6" t="s">
        <v>1688</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556</v>
      </c>
    </row>
    <row r="60" spans="1:5" ht="114.75">
      <c r="A60" t="s">
        <v>57</v>
      </c>
      <c r="E60" s="39" t="s">
        <v>2266</v>
      </c>
    </row>
    <row r="61" spans="1:13" ht="12.75">
      <c r="A61" t="s">
        <v>45</v>
      </c>
      <c r="C61" s="31" t="s">
        <v>649</v>
      </c>
      <c r="E61" s="33" t="s">
        <v>659</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556</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556</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556</v>
      </c>
    </row>
    <row r="73" spans="1:5" ht="102">
      <c r="A73" t="s">
        <v>57</v>
      </c>
      <c r="E73" s="39" t="s">
        <v>357</v>
      </c>
    </row>
    <row r="74" spans="1:13" ht="12.75">
      <c r="A74" t="s">
        <v>45</v>
      </c>
      <c r="C74" s="31" t="s">
        <v>658</v>
      </c>
      <c r="E74" s="33" t="s">
        <v>2300</v>
      </c>
      <c r="J74" s="32">
        <f>0</f>
      </c>
      <c s="32">
        <f>0</f>
      </c>
      <c s="32">
        <f>0+L75</f>
      </c>
      <c s="32">
        <f>0+M75</f>
      </c>
    </row>
    <row r="75" spans="1:16" ht="25.5">
      <c r="A75" t="s">
        <v>48</v>
      </c>
      <c s="34" t="s">
        <v>112</v>
      </c>
      <c s="34" t="s">
        <v>2886</v>
      </c>
      <c s="35" t="s">
        <v>5</v>
      </c>
      <c s="6" t="s">
        <v>2302</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556</v>
      </c>
    </row>
    <row r="78" spans="1:5" ht="38.25">
      <c r="A78" t="s">
        <v>57</v>
      </c>
      <c r="E78" s="39" t="s">
        <v>2304</v>
      </c>
    </row>
    <row r="79" spans="1:13" ht="12.75">
      <c r="A79" t="s">
        <v>45</v>
      </c>
      <c r="C79" s="31" t="s">
        <v>546</v>
      </c>
      <c r="E79" s="33" t="s">
        <v>2887</v>
      </c>
      <c r="J79" s="32">
        <f>0</f>
      </c>
      <c s="32">
        <f>0</f>
      </c>
      <c s="32">
        <f>0+L80+L84+L88+L92+L96+L100+L104</f>
      </c>
      <c s="32">
        <f>0+M80+M84+M88+M92+M96+M100+M104</f>
      </c>
    </row>
    <row r="80" spans="1:16" ht="12.75">
      <c r="A80" t="s">
        <v>48</v>
      </c>
      <c s="34" t="s">
        <v>115</v>
      </c>
      <c s="34" t="s">
        <v>538</v>
      </c>
      <c s="35" t="s">
        <v>5</v>
      </c>
      <c s="6" t="s">
        <v>539</v>
      </c>
      <c s="36" t="s">
        <v>2116</v>
      </c>
      <c s="37">
        <v>1</v>
      </c>
      <c s="36">
        <v>0</v>
      </c>
      <c s="36">
        <f>ROUND(G80*H80,6)</f>
      </c>
      <c r="L80" s="38">
        <v>0</v>
      </c>
      <c s="32">
        <f>ROUND(ROUND(L80,2)*ROUND(G80,3),2)</f>
      </c>
      <c s="36" t="s">
        <v>53</v>
      </c>
      <c>
        <f>(M80*21)/100</f>
      </c>
      <c t="s">
        <v>26</v>
      </c>
    </row>
    <row r="81" spans="1:5" ht="12.75">
      <c r="A81" s="35" t="s">
        <v>54</v>
      </c>
      <c r="E81" s="39" t="s">
        <v>5</v>
      </c>
    </row>
    <row r="82" spans="1:5" ht="12.75">
      <c r="A82" s="35" t="s">
        <v>55</v>
      </c>
      <c r="E82" s="40" t="s">
        <v>556</v>
      </c>
    </row>
    <row r="83" spans="1:5" ht="12.75">
      <c r="A83" t="s">
        <v>57</v>
      </c>
      <c r="E83" s="39" t="s">
        <v>5</v>
      </c>
    </row>
    <row r="84" spans="1:16" ht="12.75">
      <c r="A84" t="s">
        <v>48</v>
      </c>
      <c s="34" t="s">
        <v>119</v>
      </c>
      <c s="34" t="s">
        <v>541</v>
      </c>
      <c s="35" t="s">
        <v>5</v>
      </c>
      <c s="6" t="s">
        <v>542</v>
      </c>
      <c s="36" t="s">
        <v>2116</v>
      </c>
      <c s="37">
        <v>1</v>
      </c>
      <c s="36">
        <v>0</v>
      </c>
      <c s="36">
        <f>ROUND(G84*H84,6)</f>
      </c>
      <c r="L84" s="38">
        <v>0</v>
      </c>
      <c s="32">
        <f>ROUND(ROUND(L84,2)*ROUND(G84,3),2)</f>
      </c>
      <c s="36" t="s">
        <v>53</v>
      </c>
      <c>
        <f>(M84*21)/100</f>
      </c>
      <c t="s">
        <v>26</v>
      </c>
    </row>
    <row r="85" spans="1:5" ht="12.75">
      <c r="A85" s="35" t="s">
        <v>54</v>
      </c>
      <c r="E85" s="39" t="s">
        <v>5</v>
      </c>
    </row>
    <row r="86" spans="1:5" ht="12.75">
      <c r="A86" s="35" t="s">
        <v>55</v>
      </c>
      <c r="E86" s="40" t="s">
        <v>556</v>
      </c>
    </row>
    <row r="87" spans="1:5" ht="12.75">
      <c r="A87" t="s">
        <v>57</v>
      </c>
      <c r="E87" s="39" t="s">
        <v>5</v>
      </c>
    </row>
    <row r="88" spans="1:16" ht="12.75">
      <c r="A88" t="s">
        <v>48</v>
      </c>
      <c s="34" t="s">
        <v>123</v>
      </c>
      <c s="34" t="s">
        <v>2888</v>
      </c>
      <c s="35" t="s">
        <v>5</v>
      </c>
      <c s="6" t="s">
        <v>2889</v>
      </c>
      <c s="36" t="s">
        <v>764</v>
      </c>
      <c s="37">
        <v>1</v>
      </c>
      <c s="36">
        <v>0</v>
      </c>
      <c s="36">
        <f>ROUND(G88*H88,6)</f>
      </c>
      <c r="L88" s="38">
        <v>0</v>
      </c>
      <c s="32">
        <f>ROUND(ROUND(L88,2)*ROUND(G88,3),2)</f>
      </c>
      <c s="36" t="s">
        <v>53</v>
      </c>
      <c>
        <f>(M88*21)/100</f>
      </c>
      <c t="s">
        <v>26</v>
      </c>
    </row>
    <row r="89" spans="1:5" ht="12.75">
      <c r="A89" s="35" t="s">
        <v>54</v>
      </c>
      <c r="E89" s="39" t="s">
        <v>5</v>
      </c>
    </row>
    <row r="90" spans="1:5" ht="12.75">
      <c r="A90" s="35" t="s">
        <v>55</v>
      </c>
      <c r="E90" s="40" t="s">
        <v>556</v>
      </c>
    </row>
    <row r="91" spans="1:5" ht="89.25">
      <c r="A91" t="s">
        <v>57</v>
      </c>
      <c r="E91" s="39" t="s">
        <v>460</v>
      </c>
    </row>
    <row r="92" spans="1:16" ht="12.75">
      <c r="A92" t="s">
        <v>48</v>
      </c>
      <c s="34" t="s">
        <v>126</v>
      </c>
      <c s="34" t="s">
        <v>2890</v>
      </c>
      <c s="35" t="s">
        <v>5</v>
      </c>
      <c s="6" t="s">
        <v>2891</v>
      </c>
      <c s="36" t="s">
        <v>764</v>
      </c>
      <c s="37">
        <v>1</v>
      </c>
      <c s="36">
        <v>0</v>
      </c>
      <c s="36">
        <f>ROUND(G92*H92,6)</f>
      </c>
      <c r="L92" s="38">
        <v>0</v>
      </c>
      <c s="32">
        <f>ROUND(ROUND(L92,2)*ROUND(G92,3),2)</f>
      </c>
      <c s="36" t="s">
        <v>53</v>
      </c>
      <c>
        <f>(M92*21)/100</f>
      </c>
      <c t="s">
        <v>26</v>
      </c>
    </row>
    <row r="93" spans="1:5" ht="12.75">
      <c r="A93" s="35" t="s">
        <v>54</v>
      </c>
      <c r="E93" s="39" t="s">
        <v>5</v>
      </c>
    </row>
    <row r="94" spans="1:5" ht="12.75">
      <c r="A94" s="35" t="s">
        <v>55</v>
      </c>
      <c r="E94" s="40" t="s">
        <v>556</v>
      </c>
    </row>
    <row r="95" spans="1:5" ht="76.5">
      <c r="A95" t="s">
        <v>57</v>
      </c>
      <c r="E95" s="39" t="s">
        <v>562</v>
      </c>
    </row>
    <row r="96" spans="1:16" ht="12.75">
      <c r="A96" t="s">
        <v>48</v>
      </c>
      <c s="34" t="s">
        <v>131</v>
      </c>
      <c s="34" t="s">
        <v>2892</v>
      </c>
      <c s="35" t="s">
        <v>5</v>
      </c>
      <c s="6" t="s">
        <v>2893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556</v>
      </c>
    </row>
    <row r="99" spans="1:5" ht="89.25">
      <c r="A99" t="s">
        <v>57</v>
      </c>
      <c r="E99" s="39" t="s">
        <v>2894</v>
      </c>
    </row>
    <row r="100" spans="1:16" ht="12.75">
      <c r="A100" t="s">
        <v>48</v>
      </c>
      <c s="34" t="s">
        <v>135</v>
      </c>
      <c s="34" t="s">
        <v>2895</v>
      </c>
      <c s="35" t="s">
        <v>5</v>
      </c>
      <c s="6" t="s">
        <v>2896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556</v>
      </c>
    </row>
    <row r="103" spans="1:5" ht="63.75">
      <c r="A103" t="s">
        <v>57</v>
      </c>
      <c r="E103" s="39" t="s">
        <v>2897</v>
      </c>
    </row>
    <row r="104" spans="1:16" ht="12.75">
      <c r="A104" t="s">
        <v>48</v>
      </c>
      <c s="34" t="s">
        <v>139</v>
      </c>
      <c s="34" t="s">
        <v>2898</v>
      </c>
      <c s="35" t="s">
        <v>5</v>
      </c>
      <c s="6" t="s">
        <v>2899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556</v>
      </c>
    </row>
    <row r="107" spans="1:5" ht="89.25">
      <c r="A107" t="s">
        <v>57</v>
      </c>
      <c r="E107" s="39" t="s">
        <v>2900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2865</v>
      </c>
      <c s="35" t="s">
        <v>5</v>
      </c>
      <c s="6" t="s">
        <v>2866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556</v>
      </c>
    </row>
    <row r="112" spans="1:5" ht="89.25">
      <c r="A112" t="s">
        <v>57</v>
      </c>
      <c r="E112" s="39" t="s">
        <v>410</v>
      </c>
    </row>
    <row r="113" spans="1:16" ht="12.75">
      <c r="A113" t="s">
        <v>48</v>
      </c>
      <c s="34" t="s">
        <v>147</v>
      </c>
      <c s="34" t="s">
        <v>2346</v>
      </c>
      <c s="35" t="s">
        <v>5</v>
      </c>
      <c s="6" t="s">
        <v>2347</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556</v>
      </c>
    </row>
    <row r="116" spans="1:5" ht="153">
      <c r="A116" t="s">
        <v>57</v>
      </c>
      <c r="E116" s="39" t="s">
        <v>2901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556</v>
      </c>
    </row>
    <row r="120" spans="1:5" ht="114.75">
      <c r="A120" t="s">
        <v>57</v>
      </c>
      <c r="E120" s="39" t="s">
        <v>2768</v>
      </c>
    </row>
    <row r="121" spans="1:16" ht="12.75">
      <c r="A121" t="s">
        <v>48</v>
      </c>
      <c s="34" t="s">
        <v>155</v>
      </c>
      <c s="34" t="s">
        <v>2769</v>
      </c>
      <c s="35" t="s">
        <v>5</v>
      </c>
      <c s="6" t="s">
        <v>2770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556</v>
      </c>
    </row>
    <row r="124" spans="1:5" ht="153">
      <c r="A124" t="s">
        <v>57</v>
      </c>
      <c r="E124" s="39" t="s">
        <v>2772</v>
      </c>
    </row>
    <row r="125" spans="1:16" ht="12.75">
      <c r="A125" t="s">
        <v>48</v>
      </c>
      <c s="34" t="s">
        <v>159</v>
      </c>
      <c s="34" t="s">
        <v>415</v>
      </c>
      <c s="35" t="s">
        <v>5</v>
      </c>
      <c s="6" t="s">
        <v>2773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556</v>
      </c>
    </row>
    <row r="128" spans="1:5" ht="178.5">
      <c r="A128" t="s">
        <v>57</v>
      </c>
      <c r="E128" s="39" t="s">
        <v>2315</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556</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556</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556</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556</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556</v>
      </c>
    </row>
    <row r="148" spans="1:5" ht="127.5">
      <c r="A148" t="s">
        <v>57</v>
      </c>
      <c r="E148" s="39" t="s">
        <v>435</v>
      </c>
    </row>
    <row r="149" spans="1:16" ht="12.75">
      <c r="A149" t="s">
        <v>48</v>
      </c>
      <c s="34" t="s">
        <v>180</v>
      </c>
      <c s="34" t="s">
        <v>1097</v>
      </c>
      <c s="35" t="s">
        <v>5</v>
      </c>
      <c s="6" t="s">
        <v>1098</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556</v>
      </c>
    </row>
    <row r="152" spans="1:5" ht="178.5">
      <c r="A152" t="s">
        <v>57</v>
      </c>
      <c r="E152" s="39" t="s">
        <v>2315</v>
      </c>
    </row>
    <row r="153" spans="1:16" ht="12.75">
      <c r="A153" t="s">
        <v>48</v>
      </c>
      <c s="34" t="s">
        <v>183</v>
      </c>
      <c s="34" t="s">
        <v>1099</v>
      </c>
      <c s="35" t="s">
        <v>5</v>
      </c>
      <c s="6" t="s">
        <v>1100</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556</v>
      </c>
    </row>
    <row r="156" spans="1:5" ht="127.5">
      <c r="A156" t="s">
        <v>57</v>
      </c>
      <c r="E156" s="39" t="s">
        <v>442</v>
      </c>
    </row>
    <row r="157" spans="1:16" ht="12.75">
      <c r="A157" t="s">
        <v>48</v>
      </c>
      <c s="34" t="s">
        <v>187</v>
      </c>
      <c s="34" t="s">
        <v>2783</v>
      </c>
      <c s="35" t="s">
        <v>5</v>
      </c>
      <c s="6" t="s">
        <v>2784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556</v>
      </c>
    </row>
    <row r="160" spans="1:5" ht="102">
      <c r="A160" t="s">
        <v>57</v>
      </c>
      <c r="E160" s="39" t="s">
        <v>418</v>
      </c>
    </row>
    <row r="161" spans="1:16" ht="12.75">
      <c r="A161" t="s">
        <v>48</v>
      </c>
      <c s="34" t="s">
        <v>190</v>
      </c>
      <c s="34" t="s">
        <v>2785</v>
      </c>
      <c s="35" t="s">
        <v>5</v>
      </c>
      <c s="6" t="s">
        <v>2786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556</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556</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556</v>
      </c>
    </row>
    <row r="172" spans="1:5" ht="127.5">
      <c r="A172" t="s">
        <v>57</v>
      </c>
      <c r="E172" s="39" t="s">
        <v>442</v>
      </c>
    </row>
    <row r="173" spans="1:16" ht="12.75">
      <c r="A173" t="s">
        <v>48</v>
      </c>
      <c s="34" t="s">
        <v>199</v>
      </c>
      <c s="34" t="s">
        <v>2902</v>
      </c>
      <c s="35" t="s">
        <v>5</v>
      </c>
      <c s="6" t="s">
        <v>2903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556</v>
      </c>
    </row>
    <row r="176" spans="1:5" ht="153">
      <c r="A176" t="s">
        <v>57</v>
      </c>
      <c r="E176" s="39" t="s">
        <v>2789</v>
      </c>
    </row>
    <row r="177" spans="1:16" ht="12.75">
      <c r="A177" t="s">
        <v>48</v>
      </c>
      <c s="34" t="s">
        <v>203</v>
      </c>
      <c s="34" t="s">
        <v>2904</v>
      </c>
      <c s="35" t="s">
        <v>5</v>
      </c>
      <c s="6" t="s">
        <v>2905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556</v>
      </c>
    </row>
    <row r="180" spans="1:5" ht="178.5">
      <c r="A180" t="s">
        <v>57</v>
      </c>
      <c r="E180" s="39" t="s">
        <v>2315</v>
      </c>
    </row>
    <row r="181" spans="1:16" ht="12.75">
      <c r="A181" t="s">
        <v>48</v>
      </c>
      <c s="34" t="s">
        <v>206</v>
      </c>
      <c s="34" t="s">
        <v>2906</v>
      </c>
      <c s="35" t="s">
        <v>5</v>
      </c>
      <c s="6" t="s">
        <v>2907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556</v>
      </c>
    </row>
    <row r="184" spans="1:5" ht="127.5">
      <c r="A184" t="s">
        <v>57</v>
      </c>
      <c r="E184" s="39" t="s">
        <v>442</v>
      </c>
    </row>
    <row r="185" spans="1:16" ht="12.75">
      <c r="A185" t="s">
        <v>48</v>
      </c>
      <c s="34" t="s">
        <v>209</v>
      </c>
      <c s="34" t="s">
        <v>2908</v>
      </c>
      <c s="35" t="s">
        <v>5</v>
      </c>
      <c s="6" t="s">
        <v>2909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556</v>
      </c>
    </row>
    <row r="188" spans="1:5" ht="153">
      <c r="A188" t="s">
        <v>57</v>
      </c>
      <c r="E188" s="39" t="s">
        <v>2789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556</v>
      </c>
    </row>
    <row r="192" spans="1:5" ht="178.5">
      <c r="A192" t="s">
        <v>57</v>
      </c>
      <c r="E192" s="39" t="s">
        <v>2315</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556</v>
      </c>
    </row>
    <row r="196" spans="1:5" ht="127.5">
      <c r="A196" t="s">
        <v>57</v>
      </c>
      <c r="E196" s="39" t="s">
        <v>442</v>
      </c>
    </row>
    <row r="197" spans="1:16" ht="12.75">
      <c r="A197" t="s">
        <v>48</v>
      </c>
      <c s="34" t="s">
        <v>221</v>
      </c>
      <c s="34" t="s">
        <v>2787</v>
      </c>
      <c s="35" t="s">
        <v>5</v>
      </c>
      <c s="6" t="s">
        <v>2788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556</v>
      </c>
    </row>
    <row r="200" spans="1:5" ht="153">
      <c r="A200" t="s">
        <v>57</v>
      </c>
      <c r="E200" s="39" t="s">
        <v>2789</v>
      </c>
    </row>
    <row r="201" spans="1:16" ht="12.75">
      <c r="A201" t="s">
        <v>48</v>
      </c>
      <c s="34" t="s">
        <v>224</v>
      </c>
      <c s="34" t="s">
        <v>2387</v>
      </c>
      <c s="35" t="s">
        <v>5</v>
      </c>
      <c s="6" t="s">
        <v>2388</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556</v>
      </c>
    </row>
    <row r="204" spans="1:5" ht="127.5">
      <c r="A204" t="s">
        <v>57</v>
      </c>
      <c r="E204" s="39" t="s">
        <v>2251</v>
      </c>
    </row>
    <row r="205" spans="1:16" ht="12.75">
      <c r="A205" t="s">
        <v>48</v>
      </c>
      <c s="34" t="s">
        <v>228</v>
      </c>
      <c s="34" t="s">
        <v>2790</v>
      </c>
      <c s="35" t="s">
        <v>5</v>
      </c>
      <c s="6" t="s">
        <v>2791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556</v>
      </c>
    </row>
    <row r="208" spans="1:5" ht="153">
      <c r="A208" t="s">
        <v>57</v>
      </c>
      <c r="E208" s="39" t="s">
        <v>2789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556</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556</v>
      </c>
    </row>
    <row r="216" spans="1:5" ht="127.5">
      <c r="A216" t="s">
        <v>57</v>
      </c>
      <c r="E216" s="39" t="s">
        <v>442</v>
      </c>
    </row>
    <row r="217" spans="1:16" ht="12.75">
      <c r="A217" t="s">
        <v>48</v>
      </c>
      <c s="34" t="s">
        <v>239</v>
      </c>
      <c s="34" t="s">
        <v>2792</v>
      </c>
      <c s="35" t="s">
        <v>5</v>
      </c>
      <c s="6" t="s">
        <v>2793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556</v>
      </c>
    </row>
    <row r="220" spans="1:5" ht="12.75">
      <c r="A220" t="s">
        <v>57</v>
      </c>
      <c r="E220" s="39" t="s">
        <v>5</v>
      </c>
    </row>
    <row r="221" spans="1:16" ht="12.75">
      <c r="A221" t="s">
        <v>48</v>
      </c>
      <c s="34" t="s">
        <v>242</v>
      </c>
      <c s="34" t="s">
        <v>2390</v>
      </c>
      <c s="35" t="s">
        <v>5</v>
      </c>
      <c s="6" t="s">
        <v>2391</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556</v>
      </c>
    </row>
    <row r="224" spans="1:5" ht="165.75">
      <c r="A224" t="s">
        <v>57</v>
      </c>
      <c r="E224" s="39" t="s">
        <v>512</v>
      </c>
    </row>
    <row r="225" spans="1:16" ht="12.75">
      <c r="A225" t="s">
        <v>48</v>
      </c>
      <c s="34" t="s">
        <v>246</v>
      </c>
      <c s="34" t="s">
        <v>2910</v>
      </c>
      <c s="35" t="s">
        <v>5</v>
      </c>
      <c s="6" t="s">
        <v>2911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556</v>
      </c>
    </row>
    <row r="228" spans="1:5" ht="12.75">
      <c r="A228" t="s">
        <v>57</v>
      </c>
      <c r="E228" s="39" t="s">
        <v>5</v>
      </c>
    </row>
    <row r="229" spans="1:16" ht="12.75">
      <c r="A229" t="s">
        <v>48</v>
      </c>
      <c s="34" t="s">
        <v>251</v>
      </c>
      <c s="34" t="s">
        <v>2393</v>
      </c>
      <c s="35" t="s">
        <v>5</v>
      </c>
      <c s="6" t="s">
        <v>2394</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556</v>
      </c>
    </row>
    <row r="232" spans="1:5" ht="127.5">
      <c r="A232" t="s">
        <v>57</v>
      </c>
      <c r="E232" s="39" t="s">
        <v>442</v>
      </c>
    </row>
    <row r="233" spans="1:16" ht="12.75">
      <c r="A233" t="s">
        <v>48</v>
      </c>
      <c s="34" t="s">
        <v>255</v>
      </c>
      <c s="34" t="s">
        <v>2796</v>
      </c>
      <c s="35" t="s">
        <v>5</v>
      </c>
      <c s="6" t="s">
        <v>2797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556</v>
      </c>
    </row>
    <row r="236" spans="1:5" ht="89.25">
      <c r="A236" t="s">
        <v>57</v>
      </c>
      <c r="E236" s="39" t="s">
        <v>460</v>
      </c>
    </row>
    <row r="237" spans="1:16" ht="12.75">
      <c r="A237" t="s">
        <v>48</v>
      </c>
      <c s="34" t="s">
        <v>259</v>
      </c>
      <c s="34" t="s">
        <v>518</v>
      </c>
      <c s="35" t="s">
        <v>5</v>
      </c>
      <c s="6" t="s">
        <v>2799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556</v>
      </c>
    </row>
    <row r="240" spans="1:5" ht="165.75">
      <c r="A240" t="s">
        <v>57</v>
      </c>
      <c r="E240" s="39" t="s">
        <v>2800</v>
      </c>
    </row>
    <row r="241" spans="1:16" ht="12.75">
      <c r="A241" t="s">
        <v>48</v>
      </c>
      <c s="34" t="s">
        <v>263</v>
      </c>
      <c s="34" t="s">
        <v>1340</v>
      </c>
      <c s="35" t="s">
        <v>5</v>
      </c>
      <c s="6" t="s">
        <v>1341</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556</v>
      </c>
    </row>
    <row r="244" spans="1:5" ht="153">
      <c r="A244" t="s">
        <v>57</v>
      </c>
      <c r="E244" s="39" t="s">
        <v>2802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2914</v>
      </c>
      <c r="E8" s="30" t="s">
        <v>2913</v>
      </c>
      <c r="J8" s="29">
        <f>0+J9+J18</f>
      </c>
      <c s="29">
        <f>0+K9+K18</f>
      </c>
      <c s="29">
        <f>0+L9+L18</f>
      </c>
      <c s="29">
        <f>0+M9+M18</f>
      </c>
    </row>
    <row r="9" spans="1:13" ht="12.75">
      <c r="A9" t="s">
        <v>45</v>
      </c>
      <c r="C9" s="31" t="s">
        <v>46</v>
      </c>
      <c r="E9" s="33" t="s">
        <v>2915</v>
      </c>
      <c r="J9" s="32">
        <f>0</f>
      </c>
      <c s="32">
        <f>0</f>
      </c>
      <c s="32">
        <f>0+L10+L14</f>
      </c>
      <c s="32">
        <f>0+M10+M14</f>
      </c>
    </row>
    <row r="10" spans="1:16" ht="12.75">
      <c r="A10" t="s">
        <v>48</v>
      </c>
      <c s="34" t="s">
        <v>49</v>
      </c>
      <c s="34" t="s">
        <v>1125</v>
      </c>
      <c s="35" t="s">
        <v>5</v>
      </c>
      <c s="6" t="s">
        <v>1126</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2916</v>
      </c>
    </row>
    <row r="13" spans="1:5" ht="102">
      <c r="A13" t="s">
        <v>57</v>
      </c>
      <c r="E13" s="39" t="s">
        <v>1267</v>
      </c>
    </row>
    <row r="14" spans="1:16" ht="25.5">
      <c r="A14" t="s">
        <v>48</v>
      </c>
      <c s="34" t="s">
        <v>26</v>
      </c>
      <c s="34" t="s">
        <v>2917</v>
      </c>
      <c s="35" t="s">
        <v>5</v>
      </c>
      <c s="6" t="s">
        <v>2918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2919</v>
      </c>
    </row>
    <row r="17" spans="1:5" ht="38.25">
      <c r="A17" t="s">
        <v>57</v>
      </c>
      <c r="E17" s="39" t="s">
        <v>885</v>
      </c>
    </row>
    <row r="18" spans="1:13" ht="12.75">
      <c r="A18" t="s">
        <v>45</v>
      </c>
      <c r="C18" s="31" t="s">
        <v>86</v>
      </c>
      <c r="E18" s="33" t="s">
        <v>2920</v>
      </c>
      <c r="J18" s="32">
        <f>0</f>
      </c>
      <c s="32">
        <f>0</f>
      </c>
      <c s="32">
        <f>0+L19+L23+L27+L31+L35+L39+L43+L47</f>
      </c>
      <c s="32">
        <f>0+M19+M23+M27+M31+M35+M39+M43+M47</f>
      </c>
    </row>
    <row r="19" spans="1:16" ht="25.5">
      <c r="A19" t="s">
        <v>48</v>
      </c>
      <c s="34" t="s">
        <v>25</v>
      </c>
      <c s="34" t="s">
        <v>2921</v>
      </c>
      <c s="35" t="s">
        <v>5</v>
      </c>
      <c s="6" t="s">
        <v>2922</v>
      </c>
      <c s="36" t="s">
        <v>52</v>
      </c>
      <c s="37">
        <v>10</v>
      </c>
      <c s="36">
        <v>0</v>
      </c>
      <c s="36">
        <f>ROUND(G19*H19,6)</f>
      </c>
      <c r="L19" s="38">
        <v>0</v>
      </c>
      <c s="32">
        <f>ROUND(ROUND(L19,2)*ROUND(G19,3),2)</f>
      </c>
      <c s="36" t="s">
        <v>53</v>
      </c>
      <c>
        <f>(M19*21)/100</f>
      </c>
      <c t="s">
        <v>26</v>
      </c>
    </row>
    <row r="20" spans="1:5" ht="12.75">
      <c r="A20" s="35" t="s">
        <v>54</v>
      </c>
      <c r="E20" s="39" t="s">
        <v>2923</v>
      </c>
    </row>
    <row r="21" spans="1:5" ht="38.25">
      <c r="A21" s="35" t="s">
        <v>55</v>
      </c>
      <c r="E21" s="40" t="s">
        <v>2924</v>
      </c>
    </row>
    <row r="22" spans="1:5" ht="89.25">
      <c r="A22" t="s">
        <v>57</v>
      </c>
      <c r="E22" s="39" t="s">
        <v>2925</v>
      </c>
    </row>
    <row r="23" spans="1:16" ht="25.5">
      <c r="A23" t="s">
        <v>48</v>
      </c>
      <c s="34" t="s">
        <v>67</v>
      </c>
      <c s="34" t="s">
        <v>2926</v>
      </c>
      <c s="35" t="s">
        <v>5</v>
      </c>
      <c s="6" t="s">
        <v>2927</v>
      </c>
      <c s="36" t="s">
        <v>52</v>
      </c>
      <c s="37">
        <v>8</v>
      </c>
      <c s="36">
        <v>0</v>
      </c>
      <c s="36">
        <f>ROUND(G23*H23,6)</f>
      </c>
      <c r="L23" s="38">
        <v>0</v>
      </c>
      <c s="32">
        <f>ROUND(ROUND(L23,2)*ROUND(G23,3),2)</f>
      </c>
      <c s="36" t="s">
        <v>53</v>
      </c>
      <c>
        <f>(M23*21)/100</f>
      </c>
      <c t="s">
        <v>26</v>
      </c>
    </row>
    <row r="24" spans="1:5" ht="63.75">
      <c r="A24" s="35" t="s">
        <v>54</v>
      </c>
      <c r="E24" s="39" t="s">
        <v>2928</v>
      </c>
    </row>
    <row r="25" spans="1:5" ht="38.25">
      <c r="A25" s="35" t="s">
        <v>55</v>
      </c>
      <c r="E25" s="40" t="s">
        <v>2929</v>
      </c>
    </row>
    <row r="26" spans="1:5" ht="89.25">
      <c r="A26" t="s">
        <v>57</v>
      </c>
      <c r="E26" s="39" t="s">
        <v>2925</v>
      </c>
    </row>
    <row r="27" spans="1:16" ht="12.75">
      <c r="A27" t="s">
        <v>48</v>
      </c>
      <c s="34" t="s">
        <v>71</v>
      </c>
      <c s="34" t="s">
        <v>2930</v>
      </c>
      <c s="35" t="s">
        <v>5</v>
      </c>
      <c s="6" t="s">
        <v>2931</v>
      </c>
      <c s="36" t="s">
        <v>52</v>
      </c>
      <c s="37">
        <v>14</v>
      </c>
      <c s="36">
        <v>0</v>
      </c>
      <c s="36">
        <f>ROUND(G27*H27,6)</f>
      </c>
      <c r="L27" s="38">
        <v>0</v>
      </c>
      <c s="32">
        <f>ROUND(ROUND(L27,2)*ROUND(G27,3),2)</f>
      </c>
      <c s="36" t="s">
        <v>53</v>
      </c>
      <c>
        <f>(M27*21)/100</f>
      </c>
      <c t="s">
        <v>26</v>
      </c>
    </row>
    <row r="28" spans="1:5" ht="12.75">
      <c r="A28" s="35" t="s">
        <v>54</v>
      </c>
      <c r="E28" s="39" t="s">
        <v>2932</v>
      </c>
    </row>
    <row r="29" spans="1:5" ht="38.25">
      <c r="A29" s="35" t="s">
        <v>55</v>
      </c>
      <c r="E29" s="40" t="s">
        <v>2933</v>
      </c>
    </row>
    <row r="30" spans="1:5" ht="89.25">
      <c r="A30" t="s">
        <v>57</v>
      </c>
      <c r="E30" s="39" t="s">
        <v>2925</v>
      </c>
    </row>
    <row r="31" spans="1:16" ht="25.5">
      <c r="A31" t="s">
        <v>48</v>
      </c>
      <c s="34" t="s">
        <v>75</v>
      </c>
      <c s="34" t="s">
        <v>2934</v>
      </c>
      <c s="35" t="s">
        <v>5</v>
      </c>
      <c s="6" t="s">
        <v>2935</v>
      </c>
      <c s="36" t="s">
        <v>52</v>
      </c>
      <c s="37">
        <v>2</v>
      </c>
      <c s="36">
        <v>0</v>
      </c>
      <c s="36">
        <f>ROUND(G31*H31,6)</f>
      </c>
      <c r="L31" s="38">
        <v>0</v>
      </c>
      <c s="32">
        <f>ROUND(ROUND(L31,2)*ROUND(G31,3),2)</f>
      </c>
      <c s="36" t="s">
        <v>53</v>
      </c>
      <c>
        <f>(M31*21)/100</f>
      </c>
      <c t="s">
        <v>26</v>
      </c>
    </row>
    <row r="32" spans="1:5" ht="38.25">
      <c r="A32" s="35" t="s">
        <v>54</v>
      </c>
      <c r="E32" s="39" t="s">
        <v>2936</v>
      </c>
    </row>
    <row r="33" spans="1:5" ht="38.25">
      <c r="A33" s="35" t="s">
        <v>55</v>
      </c>
      <c r="E33" s="40" t="s">
        <v>2937</v>
      </c>
    </row>
    <row r="34" spans="1:5" ht="89.25">
      <c r="A34" t="s">
        <v>57</v>
      </c>
      <c r="E34" s="39" t="s">
        <v>2925</v>
      </c>
    </row>
    <row r="35" spans="1:16" ht="25.5">
      <c r="A35" t="s">
        <v>48</v>
      </c>
      <c s="34" t="s">
        <v>46</v>
      </c>
      <c s="34" t="s">
        <v>2938</v>
      </c>
      <c s="35" t="s">
        <v>5</v>
      </c>
      <c s="6" t="s">
        <v>2939</v>
      </c>
      <c s="36" t="s">
        <v>52</v>
      </c>
      <c s="37">
        <v>7</v>
      </c>
      <c s="36">
        <v>0</v>
      </c>
      <c s="36">
        <f>ROUND(G35*H35,6)</f>
      </c>
      <c r="L35" s="38">
        <v>0</v>
      </c>
      <c s="32">
        <f>ROUND(ROUND(L35,2)*ROUND(G35,3),2)</f>
      </c>
      <c s="36" t="s">
        <v>53</v>
      </c>
      <c>
        <f>(M35*21)/100</f>
      </c>
      <c t="s">
        <v>26</v>
      </c>
    </row>
    <row r="36" spans="1:5" ht="38.25">
      <c r="A36" s="35" t="s">
        <v>54</v>
      </c>
      <c r="E36" s="39" t="s">
        <v>2940</v>
      </c>
    </row>
    <row r="37" spans="1:5" ht="38.25">
      <c r="A37" s="35" t="s">
        <v>55</v>
      </c>
      <c r="E37" s="40" t="s">
        <v>2941</v>
      </c>
    </row>
    <row r="38" spans="1:5" ht="89.25">
      <c r="A38" t="s">
        <v>57</v>
      </c>
      <c r="E38" s="39" t="s">
        <v>2925</v>
      </c>
    </row>
    <row r="39" spans="1:16" ht="12.75">
      <c r="A39" t="s">
        <v>48</v>
      </c>
      <c s="34" t="s">
        <v>82</v>
      </c>
      <c s="34" t="s">
        <v>2177</v>
      </c>
      <c s="35" t="s">
        <v>5</v>
      </c>
      <c s="6" t="s">
        <v>2178</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2942</v>
      </c>
    </row>
    <row r="42" spans="1:5" ht="51">
      <c r="A42" t="s">
        <v>57</v>
      </c>
      <c r="E42" s="39" t="s">
        <v>2943</v>
      </c>
    </row>
    <row r="43" spans="1:16" ht="12.75">
      <c r="A43" t="s">
        <v>48</v>
      </c>
      <c s="34" t="s">
        <v>86</v>
      </c>
      <c s="34" t="s">
        <v>2944</v>
      </c>
      <c s="35" t="s">
        <v>5</v>
      </c>
      <c s="6" t="s">
        <v>2945</v>
      </c>
      <c s="36" t="s">
        <v>52</v>
      </c>
      <c s="37">
        <v>8</v>
      </c>
      <c s="36">
        <v>0</v>
      </c>
      <c s="36">
        <f>ROUND(G43*H43,6)</f>
      </c>
      <c r="L43" s="38">
        <v>0</v>
      </c>
      <c s="32">
        <f>ROUND(ROUND(L43,2)*ROUND(G43,3),2)</f>
      </c>
      <c s="36" t="s">
        <v>53</v>
      </c>
      <c>
        <f>(M43*21)/100</f>
      </c>
      <c t="s">
        <v>26</v>
      </c>
    </row>
    <row r="44" spans="1:5" ht="38.25">
      <c r="A44" s="35" t="s">
        <v>54</v>
      </c>
      <c r="E44" s="39" t="s">
        <v>2946</v>
      </c>
    </row>
    <row r="45" spans="1:5" ht="38.25">
      <c r="A45" s="35" t="s">
        <v>55</v>
      </c>
      <c r="E45" s="40" t="s">
        <v>2947</v>
      </c>
    </row>
    <row r="46" spans="1:5" ht="63.75">
      <c r="A46" t="s">
        <v>57</v>
      </c>
      <c r="E46" s="39" t="s">
        <v>2948</v>
      </c>
    </row>
    <row r="47" spans="1:16" ht="12.75">
      <c r="A47" t="s">
        <v>48</v>
      </c>
      <c s="34" t="s">
        <v>90</v>
      </c>
      <c s="34" t="s">
        <v>2949</v>
      </c>
      <c s="35" t="s">
        <v>5</v>
      </c>
      <c s="6" t="s">
        <v>2950</v>
      </c>
      <c s="36" t="s">
        <v>52</v>
      </c>
      <c s="37">
        <v>10</v>
      </c>
      <c s="36">
        <v>0</v>
      </c>
      <c s="36">
        <f>ROUND(G47*H47,6)</f>
      </c>
      <c r="L47" s="38">
        <v>0</v>
      </c>
      <c s="32">
        <f>ROUND(ROUND(L47,2)*ROUND(G47,3),2)</f>
      </c>
      <c s="36" t="s">
        <v>53</v>
      </c>
      <c>
        <f>(M47*21)/100</f>
      </c>
      <c t="s">
        <v>26</v>
      </c>
    </row>
    <row r="48" spans="1:5" ht="12.75">
      <c r="A48" s="35" t="s">
        <v>54</v>
      </c>
      <c r="E48" s="39" t="s">
        <v>2951</v>
      </c>
    </row>
    <row r="49" spans="1:5" ht="38.25">
      <c r="A49" s="35" t="s">
        <v>55</v>
      </c>
      <c r="E49" s="40" t="s">
        <v>2924</v>
      </c>
    </row>
    <row r="50" spans="1:5" ht="89.25">
      <c r="A50" t="s">
        <v>57</v>
      </c>
      <c r="E50" s="39" t="s">
        <v>2925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2954</v>
      </c>
      <c r="E8" s="30" t="s">
        <v>2953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2955</v>
      </c>
      <c s="35" t="s">
        <v>5</v>
      </c>
      <c s="6" t="s">
        <v>2403</v>
      </c>
      <c s="36" t="s">
        <v>309</v>
      </c>
      <c s="37">
        <v>1.02</v>
      </c>
      <c s="36">
        <v>0</v>
      </c>
      <c s="36">
        <f>ROUND(G10*H10,6)</f>
      </c>
      <c r="L10" s="38">
        <v>0</v>
      </c>
      <c s="32">
        <f>ROUND(ROUND(L10,2)*ROUND(G10,3),2)</f>
      </c>
      <c s="36" t="s">
        <v>53</v>
      </c>
      <c>
        <f>(M10*21)/100</f>
      </c>
      <c t="s">
        <v>26</v>
      </c>
    </row>
    <row r="11" spans="1:5" ht="38.25">
      <c r="A11" s="35" t="s">
        <v>54</v>
      </c>
      <c r="E11" s="39" t="s">
        <v>2956</v>
      </c>
    </row>
    <row r="12" spans="1:5" ht="12.75">
      <c r="A12" s="35" t="s">
        <v>55</v>
      </c>
      <c r="E12" s="40" t="s">
        <v>2957</v>
      </c>
    </row>
    <row r="13" spans="1:5" ht="153">
      <c r="A13" t="s">
        <v>57</v>
      </c>
      <c r="E13" s="39" t="s">
        <v>316</v>
      </c>
    </row>
    <row r="14" spans="1:16" ht="38.25">
      <c r="A14" t="s">
        <v>48</v>
      </c>
      <c s="34" t="s">
        <v>26</v>
      </c>
      <c s="34" t="s">
        <v>2958</v>
      </c>
      <c s="35" t="s">
        <v>5</v>
      </c>
      <c s="6" t="s">
        <v>2575</v>
      </c>
      <c s="36" t="s">
        <v>309</v>
      </c>
      <c s="37">
        <v>32.85</v>
      </c>
      <c s="36">
        <v>0</v>
      </c>
      <c s="36">
        <f>ROUND(G14*H14,6)</f>
      </c>
      <c r="L14" s="38">
        <v>0</v>
      </c>
      <c s="32">
        <f>ROUND(ROUND(L14,2)*ROUND(G14,3),2)</f>
      </c>
      <c s="36" t="s">
        <v>53</v>
      </c>
      <c>
        <f>(M14*21)/100</f>
      </c>
      <c t="s">
        <v>26</v>
      </c>
    </row>
    <row r="15" spans="1:5" ht="38.25">
      <c r="A15" s="35" t="s">
        <v>54</v>
      </c>
      <c r="E15" s="39" t="s">
        <v>2959</v>
      </c>
    </row>
    <row r="16" spans="1:5" ht="12.75">
      <c r="A16" s="35" t="s">
        <v>55</v>
      </c>
      <c r="E16" s="40" t="s">
        <v>2957</v>
      </c>
    </row>
    <row r="17" spans="1:5" ht="153">
      <c r="A17" t="s">
        <v>57</v>
      </c>
      <c r="E17" s="39" t="s">
        <v>316</v>
      </c>
    </row>
    <row r="18" spans="1:16" ht="38.25">
      <c r="A18" t="s">
        <v>48</v>
      </c>
      <c s="34" t="s">
        <v>25</v>
      </c>
      <c s="34" t="s">
        <v>2960</v>
      </c>
      <c s="35" t="s">
        <v>5</v>
      </c>
      <c s="6" t="s">
        <v>2961</v>
      </c>
      <c s="36" t="s">
        <v>309</v>
      </c>
      <c s="37">
        <v>0.3</v>
      </c>
      <c s="36">
        <v>0</v>
      </c>
      <c s="36">
        <f>ROUND(G18*H18,6)</f>
      </c>
      <c r="L18" s="38">
        <v>0</v>
      </c>
      <c s="32">
        <f>ROUND(ROUND(L18,2)*ROUND(G18,3),2)</f>
      </c>
      <c s="36" t="s">
        <v>53</v>
      </c>
      <c>
        <f>(M18*21)/100</f>
      </c>
      <c t="s">
        <v>26</v>
      </c>
    </row>
    <row r="19" spans="1:5" ht="38.25">
      <c r="A19" s="35" t="s">
        <v>54</v>
      </c>
      <c r="E19" s="39" t="s">
        <v>2962</v>
      </c>
    </row>
    <row r="20" spans="1:5" ht="12.75">
      <c r="A20" s="35" t="s">
        <v>55</v>
      </c>
      <c r="E20" s="40" t="s">
        <v>2957</v>
      </c>
    </row>
    <row r="21" spans="1:5" ht="153">
      <c r="A21" t="s">
        <v>57</v>
      </c>
      <c r="E21" s="39" t="s">
        <v>316</v>
      </c>
    </row>
    <row r="22" spans="1:16" ht="38.25">
      <c r="A22" t="s">
        <v>48</v>
      </c>
      <c s="34" t="s">
        <v>67</v>
      </c>
      <c s="34" t="s">
        <v>2963</v>
      </c>
      <c s="35" t="s">
        <v>5</v>
      </c>
      <c s="6" t="s">
        <v>2964</v>
      </c>
      <c s="36" t="s">
        <v>309</v>
      </c>
      <c s="37">
        <v>0.5</v>
      </c>
      <c s="36">
        <v>0</v>
      </c>
      <c s="36">
        <f>ROUND(G22*H22,6)</f>
      </c>
      <c r="L22" s="38">
        <v>0</v>
      </c>
      <c s="32">
        <f>ROUND(ROUND(L22,2)*ROUND(G22,3),2)</f>
      </c>
      <c s="36" t="s">
        <v>53</v>
      </c>
      <c>
        <f>(M22*21)/100</f>
      </c>
      <c t="s">
        <v>26</v>
      </c>
    </row>
    <row r="23" spans="1:5" ht="38.25">
      <c r="A23" s="35" t="s">
        <v>54</v>
      </c>
      <c r="E23" s="39" t="s">
        <v>2965</v>
      </c>
    </row>
    <row r="24" spans="1:5" ht="12.75">
      <c r="A24" s="35" t="s">
        <v>55</v>
      </c>
      <c r="E24" s="40" t="s">
        <v>2957</v>
      </c>
    </row>
    <row r="25" spans="1:5" ht="153">
      <c r="A25" t="s">
        <v>57</v>
      </c>
      <c r="E25" s="39" t="s">
        <v>316</v>
      </c>
    </row>
    <row r="26" spans="1:13" ht="12.75">
      <c r="A26" t="s">
        <v>45</v>
      </c>
      <c r="C26" s="31" t="s">
        <v>25</v>
      </c>
      <c r="E26" s="33" t="s">
        <v>2966</v>
      </c>
      <c r="J26" s="32">
        <f>0</f>
      </c>
      <c s="32">
        <f>0</f>
      </c>
      <c s="32">
        <f>0+L27+L31+L35+L39+L43+L47+L51</f>
      </c>
      <c s="32">
        <f>0+M27+M31+M35+M39+M43+M47+M51</f>
      </c>
    </row>
    <row r="27" spans="1:16" ht="12.75">
      <c r="A27" t="s">
        <v>48</v>
      </c>
      <c s="34" t="s">
        <v>71</v>
      </c>
      <c s="34" t="s">
        <v>2967</v>
      </c>
      <c s="35" t="s">
        <v>5</v>
      </c>
      <c s="6" t="s">
        <v>2968</v>
      </c>
      <c s="36" t="s">
        <v>65</v>
      </c>
      <c s="37">
        <v>9.43</v>
      </c>
      <c s="36">
        <v>0</v>
      </c>
      <c s="36">
        <f>ROUND(G27*H27,6)</f>
      </c>
      <c r="L27" s="38">
        <v>0</v>
      </c>
      <c s="32">
        <f>ROUND(ROUND(L27,2)*ROUND(G27,3),2)</f>
      </c>
      <c s="36" t="s">
        <v>53</v>
      </c>
      <c>
        <f>(M27*21)/100</f>
      </c>
      <c t="s">
        <v>26</v>
      </c>
    </row>
    <row r="28" spans="1:5" ht="25.5">
      <c r="A28" s="35" t="s">
        <v>54</v>
      </c>
      <c r="E28" s="39" t="s">
        <v>2969</v>
      </c>
    </row>
    <row r="29" spans="1:5" ht="38.25">
      <c r="A29" s="35" t="s">
        <v>55</v>
      </c>
      <c r="E29" s="40" t="s">
        <v>2970</v>
      </c>
    </row>
    <row r="30" spans="1:5" ht="369.75">
      <c r="A30" t="s">
        <v>57</v>
      </c>
      <c r="E30" s="39" t="s">
        <v>2971</v>
      </c>
    </row>
    <row r="31" spans="1:16" ht="12.75">
      <c r="A31" t="s">
        <v>48</v>
      </c>
      <c s="34" t="s">
        <v>75</v>
      </c>
      <c s="34" t="s">
        <v>2972</v>
      </c>
      <c s="35" t="s">
        <v>5</v>
      </c>
      <c s="6" t="s">
        <v>2973</v>
      </c>
      <c s="36" t="s">
        <v>101</v>
      </c>
      <c s="37">
        <v>5</v>
      </c>
      <c s="36">
        <v>0</v>
      </c>
      <c s="36">
        <f>ROUND(G31*H31,6)</f>
      </c>
      <c r="L31" s="38">
        <v>0</v>
      </c>
      <c s="32">
        <f>ROUND(ROUND(L31,2)*ROUND(G31,3),2)</f>
      </c>
      <c s="36" t="s">
        <v>53</v>
      </c>
      <c>
        <f>(M31*21)/100</f>
      </c>
      <c t="s">
        <v>26</v>
      </c>
    </row>
    <row r="32" spans="1:5" ht="12.75">
      <c r="A32" s="35" t="s">
        <v>54</v>
      </c>
      <c r="E32" s="39" t="s">
        <v>2974</v>
      </c>
    </row>
    <row r="33" spans="1:5" ht="12.75">
      <c r="A33" s="35" t="s">
        <v>55</v>
      </c>
      <c r="E33" s="40" t="s">
        <v>2975</v>
      </c>
    </row>
    <row r="34" spans="1:5" ht="38.25">
      <c r="A34" t="s">
        <v>57</v>
      </c>
      <c r="E34" s="39" t="s">
        <v>2976</v>
      </c>
    </row>
    <row r="35" spans="1:16" ht="25.5">
      <c r="A35" t="s">
        <v>48</v>
      </c>
      <c s="34" t="s">
        <v>46</v>
      </c>
      <c s="34" t="s">
        <v>2977</v>
      </c>
      <c s="35" t="s">
        <v>5</v>
      </c>
      <c s="6" t="s">
        <v>2978</v>
      </c>
      <c s="36" t="s">
        <v>52</v>
      </c>
      <c s="37">
        <v>2</v>
      </c>
      <c s="36">
        <v>0</v>
      </c>
      <c s="36">
        <f>ROUND(G35*H35,6)</f>
      </c>
      <c r="L35" s="38">
        <v>0</v>
      </c>
      <c s="32">
        <f>ROUND(ROUND(L35,2)*ROUND(G35,3),2)</f>
      </c>
      <c s="36" t="s">
        <v>53</v>
      </c>
      <c>
        <f>(M35*21)/100</f>
      </c>
      <c t="s">
        <v>26</v>
      </c>
    </row>
    <row r="36" spans="1:5" ht="12.75">
      <c r="A36" s="35" t="s">
        <v>54</v>
      </c>
      <c r="E36" s="39" t="s">
        <v>2979</v>
      </c>
    </row>
    <row r="37" spans="1:5" ht="12.75">
      <c r="A37" s="35" t="s">
        <v>55</v>
      </c>
      <c r="E37" s="40" t="s">
        <v>2980</v>
      </c>
    </row>
    <row r="38" spans="1:5" ht="38.25">
      <c r="A38" t="s">
        <v>57</v>
      </c>
      <c r="E38" s="39" t="s">
        <v>2976</v>
      </c>
    </row>
    <row r="39" spans="1:16" ht="12.75">
      <c r="A39" t="s">
        <v>48</v>
      </c>
      <c s="34" t="s">
        <v>82</v>
      </c>
      <c s="34" t="s">
        <v>2981</v>
      </c>
      <c s="35" t="s">
        <v>5</v>
      </c>
      <c s="6" t="s">
        <v>2982</v>
      </c>
      <c s="36" t="s">
        <v>52</v>
      </c>
      <c s="37">
        <v>2</v>
      </c>
      <c s="36">
        <v>0</v>
      </c>
      <c s="36">
        <f>ROUND(G39*H39,6)</f>
      </c>
      <c r="L39" s="38">
        <v>0</v>
      </c>
      <c s="32">
        <f>ROUND(ROUND(L39,2)*ROUND(G39,3),2)</f>
      </c>
      <c s="36" t="s">
        <v>53</v>
      </c>
      <c>
        <f>(M39*21)/100</f>
      </c>
      <c t="s">
        <v>26</v>
      </c>
    </row>
    <row r="40" spans="1:5" ht="12.75">
      <c r="A40" s="35" t="s">
        <v>54</v>
      </c>
      <c r="E40" s="39" t="s">
        <v>2983</v>
      </c>
    </row>
    <row r="41" spans="1:5" ht="12.75">
      <c r="A41" s="35" t="s">
        <v>55</v>
      </c>
      <c r="E41" s="40" t="s">
        <v>2980</v>
      </c>
    </row>
    <row r="42" spans="1:5" ht="38.25">
      <c r="A42" t="s">
        <v>57</v>
      </c>
      <c r="E42" s="39" t="s">
        <v>2976</v>
      </c>
    </row>
    <row r="43" spans="1:16" ht="12.75">
      <c r="A43" t="s">
        <v>48</v>
      </c>
      <c s="34" t="s">
        <v>86</v>
      </c>
      <c s="34" t="s">
        <v>2984</v>
      </c>
      <c s="35" t="s">
        <v>5</v>
      </c>
      <c s="6" t="s">
        <v>2985</v>
      </c>
      <c s="36" t="s">
        <v>52</v>
      </c>
      <c s="37">
        <v>2</v>
      </c>
      <c s="36">
        <v>0</v>
      </c>
      <c s="36">
        <f>ROUND(G43*H43,6)</f>
      </c>
      <c r="L43" s="38">
        <v>0</v>
      </c>
      <c s="32">
        <f>ROUND(ROUND(L43,2)*ROUND(G43,3),2)</f>
      </c>
      <c s="36" t="s">
        <v>53</v>
      </c>
      <c>
        <f>(M43*21)/100</f>
      </c>
      <c t="s">
        <v>26</v>
      </c>
    </row>
    <row r="44" spans="1:5" ht="12.75">
      <c r="A44" s="35" t="s">
        <v>54</v>
      </c>
      <c r="E44" s="39" t="s">
        <v>2986</v>
      </c>
    </row>
    <row r="45" spans="1:5" ht="12.75">
      <c r="A45" s="35" t="s">
        <v>55</v>
      </c>
      <c r="E45" s="40" t="s">
        <v>2980</v>
      </c>
    </row>
    <row r="46" spans="1:5" ht="38.25">
      <c r="A46" t="s">
        <v>57</v>
      </c>
      <c r="E46" s="39" t="s">
        <v>2976</v>
      </c>
    </row>
    <row r="47" spans="1:16" ht="12.75">
      <c r="A47" t="s">
        <v>48</v>
      </c>
      <c s="34" t="s">
        <v>90</v>
      </c>
      <c s="34" t="s">
        <v>2987</v>
      </c>
      <c s="35" t="s">
        <v>5</v>
      </c>
      <c s="6" t="s">
        <v>2988</v>
      </c>
      <c s="36" t="s">
        <v>52</v>
      </c>
      <c s="37">
        <v>2</v>
      </c>
      <c s="36">
        <v>0</v>
      </c>
      <c s="36">
        <f>ROUND(G47*H47,6)</f>
      </c>
      <c r="L47" s="38">
        <v>0</v>
      </c>
      <c s="32">
        <f>ROUND(ROUND(L47,2)*ROUND(G47,3),2)</f>
      </c>
      <c s="36" t="s">
        <v>53</v>
      </c>
      <c>
        <f>(M47*21)/100</f>
      </c>
      <c t="s">
        <v>26</v>
      </c>
    </row>
    <row r="48" spans="1:5" ht="12.75">
      <c r="A48" s="35" t="s">
        <v>54</v>
      </c>
      <c r="E48" s="39" t="s">
        <v>2986</v>
      </c>
    </row>
    <row r="49" spans="1:5" ht="12.75">
      <c r="A49" s="35" t="s">
        <v>55</v>
      </c>
      <c r="E49" s="40" t="s">
        <v>2980</v>
      </c>
    </row>
    <row r="50" spans="1:5" ht="38.25">
      <c r="A50" t="s">
        <v>57</v>
      </c>
      <c r="E50" s="39" t="s">
        <v>2976</v>
      </c>
    </row>
    <row r="51" spans="1:16" ht="12.75">
      <c r="A51" t="s">
        <v>48</v>
      </c>
      <c s="34" t="s">
        <v>94</v>
      </c>
      <c s="34" t="s">
        <v>2989</v>
      </c>
      <c s="35" t="s">
        <v>5</v>
      </c>
      <c s="6" t="s">
        <v>2990</v>
      </c>
      <c s="36" t="s">
        <v>52</v>
      </c>
      <c s="37">
        <v>2</v>
      </c>
      <c s="36">
        <v>0</v>
      </c>
      <c s="36">
        <f>ROUND(G51*H51,6)</f>
      </c>
      <c r="L51" s="38">
        <v>0</v>
      </c>
      <c s="32">
        <f>ROUND(ROUND(L51,2)*ROUND(G51,3),2)</f>
      </c>
      <c s="36" t="s">
        <v>53</v>
      </c>
      <c>
        <f>(M51*21)/100</f>
      </c>
      <c t="s">
        <v>26</v>
      </c>
    </row>
    <row r="52" spans="1:5" ht="12.75">
      <c r="A52" s="35" t="s">
        <v>54</v>
      </c>
      <c r="E52" s="39" t="s">
        <v>2986</v>
      </c>
    </row>
    <row r="53" spans="1:5" ht="12.75">
      <c r="A53" s="35" t="s">
        <v>55</v>
      </c>
      <c r="E53" s="40" t="s">
        <v>2980</v>
      </c>
    </row>
    <row r="54" spans="1:5" ht="38.25">
      <c r="A54" t="s">
        <v>57</v>
      </c>
      <c r="E54" s="39" t="s">
        <v>2976</v>
      </c>
    </row>
    <row r="55" spans="1:13" ht="12.75">
      <c r="A55" t="s">
        <v>45</v>
      </c>
      <c r="C55" s="31" t="s">
        <v>67</v>
      </c>
      <c r="E55" s="33" t="s">
        <v>2991</v>
      </c>
      <c r="J55" s="32">
        <f>0</f>
      </c>
      <c s="32">
        <f>0</f>
      </c>
      <c s="32">
        <f>0+L56+L60</f>
      </c>
      <c s="32">
        <f>0+M56+M60</f>
      </c>
    </row>
    <row r="56" spans="1:16" ht="12.75">
      <c r="A56" t="s">
        <v>48</v>
      </c>
      <c s="34" t="s">
        <v>98</v>
      </c>
      <c s="34" t="s">
        <v>2992</v>
      </c>
      <c s="35" t="s">
        <v>5</v>
      </c>
      <c s="6" t="s">
        <v>2993</v>
      </c>
      <c s="36" t="s">
        <v>65</v>
      </c>
      <c s="37">
        <v>0.4</v>
      </c>
      <c s="36">
        <v>0</v>
      </c>
      <c s="36">
        <f>ROUND(G56*H56,6)</f>
      </c>
      <c r="L56" s="38">
        <v>0</v>
      </c>
      <c s="32">
        <f>ROUND(ROUND(L56,2)*ROUND(G56,3),2)</f>
      </c>
      <c s="36" t="s">
        <v>53</v>
      </c>
      <c>
        <f>(M56*21)/100</f>
      </c>
      <c t="s">
        <v>26</v>
      </c>
    </row>
    <row r="57" spans="1:5" ht="12.75">
      <c r="A57" s="35" t="s">
        <v>54</v>
      </c>
      <c r="E57" s="39" t="s">
        <v>2994</v>
      </c>
    </row>
    <row r="58" spans="1:5" ht="12.75">
      <c r="A58" s="35" t="s">
        <v>55</v>
      </c>
      <c r="E58" s="40" t="s">
        <v>2995</v>
      </c>
    </row>
    <row r="59" spans="1:5" ht="369.75">
      <c r="A59" t="s">
        <v>57</v>
      </c>
      <c r="E59" s="39" t="s">
        <v>2996</v>
      </c>
    </row>
    <row r="60" spans="1:16" ht="12.75">
      <c r="A60" t="s">
        <v>48</v>
      </c>
      <c s="34" t="s">
        <v>103</v>
      </c>
      <c s="34" t="s">
        <v>2997</v>
      </c>
      <c s="35" t="s">
        <v>5</v>
      </c>
      <c s="6" t="s">
        <v>2998</v>
      </c>
      <c s="36" t="s">
        <v>101</v>
      </c>
      <c s="37">
        <v>40</v>
      </c>
      <c s="36">
        <v>0</v>
      </c>
      <c s="36">
        <f>ROUND(G60*H60,6)</f>
      </c>
      <c r="L60" s="38">
        <v>0</v>
      </c>
      <c s="32">
        <f>ROUND(ROUND(L60,2)*ROUND(G60,3),2)</f>
      </c>
      <c s="36" t="s">
        <v>53</v>
      </c>
      <c>
        <f>(M60*21)/100</f>
      </c>
      <c t="s">
        <v>26</v>
      </c>
    </row>
    <row r="61" spans="1:5" ht="25.5">
      <c r="A61" s="35" t="s">
        <v>54</v>
      </c>
      <c r="E61" s="39" t="s">
        <v>2999</v>
      </c>
    </row>
    <row r="62" spans="1:5" ht="12.75">
      <c r="A62" s="35" t="s">
        <v>55</v>
      </c>
      <c r="E62" s="40" t="s">
        <v>3000</v>
      </c>
    </row>
    <row r="63" spans="1:5" ht="38.25">
      <c r="A63" t="s">
        <v>57</v>
      </c>
      <c r="E63" s="39" t="s">
        <v>2976</v>
      </c>
    </row>
    <row r="64" spans="1:13" ht="12.75">
      <c r="A64" t="s">
        <v>45</v>
      </c>
      <c r="C64" s="31" t="s">
        <v>75</v>
      </c>
      <c r="E64" s="33" t="s">
        <v>3001</v>
      </c>
      <c r="J64" s="32">
        <f>0</f>
      </c>
      <c s="32">
        <f>0</f>
      </c>
      <c s="32">
        <f>0+L65+L69+L73+L77+L81</f>
      </c>
      <c s="32">
        <f>0+M65+M69+M73+M77+M81</f>
      </c>
    </row>
    <row r="65" spans="1:16" ht="12.75">
      <c r="A65" t="s">
        <v>48</v>
      </c>
      <c s="34" t="s">
        <v>106</v>
      </c>
      <c s="34" t="s">
        <v>3002</v>
      </c>
      <c s="35" t="s">
        <v>5</v>
      </c>
      <c s="6" t="s">
        <v>3003</v>
      </c>
      <c s="36" t="s">
        <v>61</v>
      </c>
      <c s="37">
        <v>180</v>
      </c>
      <c s="36">
        <v>0</v>
      </c>
      <c s="36">
        <f>ROUND(G65*H65,6)</f>
      </c>
      <c r="L65" s="38">
        <v>0</v>
      </c>
      <c s="32">
        <f>ROUND(ROUND(L65,2)*ROUND(G65,3),2)</f>
      </c>
      <c s="36" t="s">
        <v>53</v>
      </c>
      <c>
        <f>(M65*21)/100</f>
      </c>
      <c t="s">
        <v>26</v>
      </c>
    </row>
    <row r="66" spans="1:5" ht="12.75">
      <c r="A66" s="35" t="s">
        <v>54</v>
      </c>
      <c r="E66" s="39" t="s">
        <v>3004</v>
      </c>
    </row>
    <row r="67" spans="1:5" ht="25.5">
      <c r="A67" s="35" t="s">
        <v>55</v>
      </c>
      <c r="E67" s="40" t="s">
        <v>3005</v>
      </c>
    </row>
    <row r="68" spans="1:5" ht="127.5">
      <c r="A68" t="s">
        <v>57</v>
      </c>
      <c r="E68" s="39" t="s">
        <v>3006</v>
      </c>
    </row>
    <row r="69" spans="1:16" ht="12.75">
      <c r="A69" t="s">
        <v>48</v>
      </c>
      <c s="34" t="s">
        <v>109</v>
      </c>
      <c s="34" t="s">
        <v>3007</v>
      </c>
      <c s="35" t="s">
        <v>5</v>
      </c>
      <c s="6" t="s">
        <v>3008</v>
      </c>
      <c s="36" t="s">
        <v>61</v>
      </c>
      <c s="37">
        <v>17.5</v>
      </c>
      <c s="36">
        <v>0</v>
      </c>
      <c s="36">
        <f>ROUND(G69*H69,6)</f>
      </c>
      <c r="L69" s="38">
        <v>0</v>
      </c>
      <c s="32">
        <f>ROUND(ROUND(L69,2)*ROUND(G69,3),2)</f>
      </c>
      <c s="36" t="s">
        <v>53</v>
      </c>
      <c>
        <f>(M69*21)/100</f>
      </c>
      <c t="s">
        <v>26</v>
      </c>
    </row>
    <row r="70" spans="1:5" ht="12.75">
      <c r="A70" s="35" t="s">
        <v>54</v>
      </c>
      <c r="E70" s="39" t="s">
        <v>3009</v>
      </c>
    </row>
    <row r="71" spans="1:5" ht="12.75">
      <c r="A71" s="35" t="s">
        <v>55</v>
      </c>
      <c r="E71" s="40" t="s">
        <v>3010</v>
      </c>
    </row>
    <row r="72" spans="1:5" ht="38.25">
      <c r="A72" t="s">
        <v>57</v>
      </c>
      <c r="E72" s="39" t="s">
        <v>3011</v>
      </c>
    </row>
    <row r="73" spans="1:16" ht="12.75">
      <c r="A73" t="s">
        <v>48</v>
      </c>
      <c s="34" t="s">
        <v>112</v>
      </c>
      <c s="34" t="s">
        <v>3012</v>
      </c>
      <c s="35" t="s">
        <v>5</v>
      </c>
      <c s="6" t="s">
        <v>3013</v>
      </c>
      <c s="36" t="s">
        <v>65</v>
      </c>
      <c s="37">
        <v>5.364</v>
      </c>
      <c s="36">
        <v>0</v>
      </c>
      <c s="36">
        <f>ROUND(G73*H73,6)</f>
      </c>
      <c r="L73" s="38">
        <v>0</v>
      </c>
      <c s="32">
        <f>ROUND(ROUND(L73,2)*ROUND(G73,3),2)</f>
      </c>
      <c s="36" t="s">
        <v>53</v>
      </c>
      <c>
        <f>(M73*21)/100</f>
      </c>
      <c t="s">
        <v>26</v>
      </c>
    </row>
    <row r="74" spans="1:5" ht="12.75">
      <c r="A74" s="35" t="s">
        <v>54</v>
      </c>
      <c r="E74" s="39" t="s">
        <v>3014</v>
      </c>
    </row>
    <row r="75" spans="1:5" ht="12.75">
      <c r="A75" s="35" t="s">
        <v>55</v>
      </c>
      <c r="E75" s="40" t="s">
        <v>3015</v>
      </c>
    </row>
    <row r="76" spans="1:5" ht="409.5">
      <c r="A76" t="s">
        <v>57</v>
      </c>
      <c r="E76" s="39" t="s">
        <v>3016</v>
      </c>
    </row>
    <row r="77" spans="1:16" ht="12.75">
      <c r="A77" t="s">
        <v>48</v>
      </c>
      <c s="34" t="s">
        <v>115</v>
      </c>
      <c s="34" t="s">
        <v>3017</v>
      </c>
      <c s="35" t="s">
        <v>5</v>
      </c>
      <c s="6" t="s">
        <v>3018</v>
      </c>
      <c s="36" t="s">
        <v>61</v>
      </c>
      <c s="37">
        <v>8.6</v>
      </c>
      <c s="36">
        <v>0</v>
      </c>
      <c s="36">
        <f>ROUND(G77*H77,6)</f>
      </c>
      <c r="L77" s="38">
        <v>0</v>
      </c>
      <c s="32">
        <f>ROUND(ROUND(L77,2)*ROUND(G77,3),2)</f>
      </c>
      <c s="36" t="s">
        <v>53</v>
      </c>
      <c>
        <f>(M77*21)/100</f>
      </c>
      <c t="s">
        <v>26</v>
      </c>
    </row>
    <row r="78" spans="1:5" ht="12.75">
      <c r="A78" s="35" t="s">
        <v>54</v>
      </c>
      <c r="E78" s="39" t="s">
        <v>3019</v>
      </c>
    </row>
    <row r="79" spans="1:5" ht="12.75">
      <c r="A79" s="35" t="s">
        <v>55</v>
      </c>
      <c r="E79" s="40" t="s">
        <v>3020</v>
      </c>
    </row>
    <row r="80" spans="1:5" ht="76.5">
      <c r="A80" t="s">
        <v>57</v>
      </c>
      <c r="E80" s="39" t="s">
        <v>3021</v>
      </c>
    </row>
    <row r="81" spans="1:16" ht="12.75">
      <c r="A81" t="s">
        <v>48</v>
      </c>
      <c s="34" t="s">
        <v>119</v>
      </c>
      <c s="34" t="s">
        <v>3022</v>
      </c>
      <c s="35" t="s">
        <v>5</v>
      </c>
      <c s="6" t="s">
        <v>3023</v>
      </c>
      <c s="36" t="s">
        <v>61</v>
      </c>
      <c s="37">
        <v>8.61</v>
      </c>
      <c s="36">
        <v>0</v>
      </c>
      <c s="36">
        <f>ROUND(G81*H81,6)</f>
      </c>
      <c r="L81" s="38">
        <v>0</v>
      </c>
      <c s="32">
        <f>ROUND(ROUND(L81,2)*ROUND(G81,3),2)</f>
      </c>
      <c s="36" t="s">
        <v>53</v>
      </c>
      <c>
        <f>(M81*21)/100</f>
      </c>
      <c t="s">
        <v>26</v>
      </c>
    </row>
    <row r="82" spans="1:5" ht="12.75">
      <c r="A82" s="35" t="s">
        <v>54</v>
      </c>
      <c r="E82" s="39" t="s">
        <v>3024</v>
      </c>
    </row>
    <row r="83" spans="1:5" ht="12.75">
      <c r="A83" s="35" t="s">
        <v>55</v>
      </c>
      <c r="E83" s="40" t="s">
        <v>3025</v>
      </c>
    </row>
    <row r="84" spans="1:5" ht="38.25">
      <c r="A84" t="s">
        <v>57</v>
      </c>
      <c r="E84" s="39" t="s">
        <v>2976</v>
      </c>
    </row>
    <row r="85" spans="1:13" ht="12.75">
      <c r="A85" t="s">
        <v>45</v>
      </c>
      <c r="C85" s="31" t="s">
        <v>46</v>
      </c>
      <c r="E85" s="33" t="s">
        <v>3026</v>
      </c>
      <c r="J85" s="32">
        <f>0</f>
      </c>
      <c s="32">
        <f>0</f>
      </c>
      <c s="32">
        <f>0+L86+L90+L94+L98+L102+L106+L110+L114+L118+L122+L126</f>
      </c>
      <c s="32">
        <f>0+M86+M90+M94+M98+M102+M106+M110+M114+M118+M122+M126</f>
      </c>
    </row>
    <row r="86" spans="1:16" ht="25.5">
      <c r="A86" t="s">
        <v>48</v>
      </c>
      <c s="34" t="s">
        <v>123</v>
      </c>
      <c s="34" t="s">
        <v>1228</v>
      </c>
      <c s="35" t="s">
        <v>5</v>
      </c>
      <c s="6" t="s">
        <v>3027</v>
      </c>
      <c s="36" t="s">
        <v>61</v>
      </c>
      <c s="37">
        <v>100</v>
      </c>
      <c s="36">
        <v>0</v>
      </c>
      <c s="36">
        <f>ROUND(G86*H86,6)</f>
      </c>
      <c r="L86" s="38">
        <v>0</v>
      </c>
      <c s="32">
        <f>ROUND(ROUND(L86,2)*ROUND(G86,3),2)</f>
      </c>
      <c s="36" t="s">
        <v>53</v>
      </c>
      <c>
        <f>(M86*21)/100</f>
      </c>
      <c t="s">
        <v>26</v>
      </c>
    </row>
    <row r="87" spans="1:5" ht="12.75">
      <c r="A87" s="35" t="s">
        <v>54</v>
      </c>
      <c r="E87" s="39" t="s">
        <v>3028</v>
      </c>
    </row>
    <row r="88" spans="1:5" ht="12.75">
      <c r="A88" s="35" t="s">
        <v>55</v>
      </c>
      <c r="E88" s="40" t="s">
        <v>3029</v>
      </c>
    </row>
    <row r="89" spans="1:5" ht="25.5">
      <c r="A89" t="s">
        <v>57</v>
      </c>
      <c r="E89" s="39" t="s">
        <v>1227</v>
      </c>
    </row>
    <row r="90" spans="1:16" ht="12.75">
      <c r="A90" t="s">
        <v>48</v>
      </c>
      <c s="34" t="s">
        <v>126</v>
      </c>
      <c s="34" t="s">
        <v>3030</v>
      </c>
      <c s="35" t="s">
        <v>5</v>
      </c>
      <c s="6" t="s">
        <v>3031</v>
      </c>
      <c s="36" t="s">
        <v>61</v>
      </c>
      <c s="37">
        <v>97</v>
      </c>
      <c s="36">
        <v>0</v>
      </c>
      <c s="36">
        <f>ROUND(G90*H90,6)</f>
      </c>
      <c r="L90" s="38">
        <v>0</v>
      </c>
      <c s="32">
        <f>ROUND(ROUND(L90,2)*ROUND(G90,3),2)</f>
      </c>
      <c s="36" t="s">
        <v>53</v>
      </c>
      <c>
        <f>(M90*21)/100</f>
      </c>
      <c t="s">
        <v>26</v>
      </c>
    </row>
    <row r="91" spans="1:5" ht="12.75">
      <c r="A91" s="35" t="s">
        <v>54</v>
      </c>
      <c r="E91" s="39" t="s">
        <v>3032</v>
      </c>
    </row>
    <row r="92" spans="1:5" ht="12.75">
      <c r="A92" s="35" t="s">
        <v>55</v>
      </c>
      <c r="E92" s="40" t="s">
        <v>3033</v>
      </c>
    </row>
    <row r="93" spans="1:5" ht="140.25">
      <c r="A93" t="s">
        <v>57</v>
      </c>
      <c r="E93" s="39" t="s">
        <v>3034</v>
      </c>
    </row>
    <row r="94" spans="1:16" ht="12.75">
      <c r="A94" t="s">
        <v>48</v>
      </c>
      <c s="34" t="s">
        <v>131</v>
      </c>
      <c s="34" t="s">
        <v>3035</v>
      </c>
      <c s="35" t="s">
        <v>5</v>
      </c>
      <c s="6" t="s">
        <v>3036</v>
      </c>
      <c s="36" t="s">
        <v>61</v>
      </c>
      <c s="37">
        <v>32.709</v>
      </c>
      <c s="36">
        <v>0</v>
      </c>
      <c s="36">
        <f>ROUND(G94*H94,6)</f>
      </c>
      <c r="L94" s="38">
        <v>0</v>
      </c>
      <c s="32">
        <f>ROUND(ROUND(L94,2)*ROUND(G94,3),2)</f>
      </c>
      <c s="36" t="s">
        <v>53</v>
      </c>
      <c>
        <f>(M94*21)/100</f>
      </c>
      <c t="s">
        <v>26</v>
      </c>
    </row>
    <row r="95" spans="1:5" ht="12.75">
      <c r="A95" s="35" t="s">
        <v>54</v>
      </c>
      <c r="E95" s="39" t="s">
        <v>3037</v>
      </c>
    </row>
    <row r="96" spans="1:5" ht="12.75">
      <c r="A96" s="35" t="s">
        <v>55</v>
      </c>
      <c r="E96" s="40" t="s">
        <v>3038</v>
      </c>
    </row>
    <row r="97" spans="1:5" ht="12.75">
      <c r="A97" t="s">
        <v>57</v>
      </c>
      <c r="E97" s="39" t="s">
        <v>5</v>
      </c>
    </row>
    <row r="98" spans="1:16" ht="12.75">
      <c r="A98" t="s">
        <v>48</v>
      </c>
      <c s="34" t="s">
        <v>135</v>
      </c>
      <c s="34" t="s">
        <v>683</v>
      </c>
      <c s="35" t="s">
        <v>5</v>
      </c>
      <c s="6" t="s">
        <v>3039</v>
      </c>
      <c s="36" t="s">
        <v>52</v>
      </c>
      <c s="37">
        <v>50</v>
      </c>
      <c s="36">
        <v>0</v>
      </c>
      <c s="36">
        <f>ROUND(G98*H98,6)</f>
      </c>
      <c r="L98" s="38">
        <v>0</v>
      </c>
      <c s="32">
        <f>ROUND(ROUND(L98,2)*ROUND(G98,3),2)</f>
      </c>
      <c s="36" t="s">
        <v>53</v>
      </c>
      <c>
        <f>(M98*21)/100</f>
      </c>
      <c t="s">
        <v>26</v>
      </c>
    </row>
    <row r="99" spans="1:5" ht="12.75">
      <c r="A99" s="35" t="s">
        <v>54</v>
      </c>
      <c r="E99" s="39" t="s">
        <v>3040</v>
      </c>
    </row>
    <row r="100" spans="1:5" ht="12.75">
      <c r="A100" s="35" t="s">
        <v>55</v>
      </c>
      <c r="E100" s="40" t="s">
        <v>3041</v>
      </c>
    </row>
    <row r="101" spans="1:5" ht="38.25">
      <c r="A101" t="s">
        <v>57</v>
      </c>
      <c r="E101" s="39" t="s">
        <v>3042</v>
      </c>
    </row>
    <row r="102" spans="1:16" ht="12.75">
      <c r="A102" t="s">
        <v>48</v>
      </c>
      <c s="34" t="s">
        <v>139</v>
      </c>
      <c s="34" t="s">
        <v>3043</v>
      </c>
      <c s="35" t="s">
        <v>5</v>
      </c>
      <c s="6" t="s">
        <v>3044</v>
      </c>
      <c s="36" t="s">
        <v>61</v>
      </c>
      <c s="37">
        <v>5</v>
      </c>
      <c s="36">
        <v>0</v>
      </c>
      <c s="36">
        <f>ROUND(G102*H102,6)</f>
      </c>
      <c r="L102" s="38">
        <v>0</v>
      </c>
      <c s="32">
        <f>ROUND(ROUND(L102,2)*ROUND(G102,3),2)</f>
      </c>
      <c s="36" t="s">
        <v>53</v>
      </c>
      <c>
        <f>(M102*21)/100</f>
      </c>
      <c t="s">
        <v>26</v>
      </c>
    </row>
    <row r="103" spans="1:5" ht="12.75">
      <c r="A103" s="35" t="s">
        <v>54</v>
      </c>
      <c r="E103" s="39" t="s">
        <v>3045</v>
      </c>
    </row>
    <row r="104" spans="1:5" ht="12.75">
      <c r="A104" s="35" t="s">
        <v>55</v>
      </c>
      <c r="E104" s="40" t="s">
        <v>3046</v>
      </c>
    </row>
    <row r="105" spans="1:5" ht="38.25">
      <c r="A105" t="s">
        <v>57</v>
      </c>
      <c r="E105" s="39" t="s">
        <v>3047</v>
      </c>
    </row>
    <row r="106" spans="1:16" ht="12.75">
      <c r="A106" t="s">
        <v>48</v>
      </c>
      <c s="34" t="s">
        <v>143</v>
      </c>
      <c s="34" t="s">
        <v>3048</v>
      </c>
      <c s="35" t="s">
        <v>5</v>
      </c>
      <c s="6" t="s">
        <v>3049</v>
      </c>
      <c s="36" t="s">
        <v>61</v>
      </c>
      <c s="37">
        <v>68.75</v>
      </c>
      <c s="36">
        <v>0</v>
      </c>
      <c s="36">
        <f>ROUND(G106*H106,6)</f>
      </c>
      <c r="L106" s="38">
        <v>0</v>
      </c>
      <c s="32">
        <f>ROUND(ROUND(L106,2)*ROUND(G106,3),2)</f>
      </c>
      <c s="36" t="s">
        <v>53</v>
      </c>
      <c>
        <f>(M106*21)/100</f>
      </c>
      <c t="s">
        <v>26</v>
      </c>
    </row>
    <row r="107" spans="1:5" ht="12.75">
      <c r="A107" s="35" t="s">
        <v>54</v>
      </c>
      <c r="E107" s="39" t="s">
        <v>3050</v>
      </c>
    </row>
    <row r="108" spans="1:5" ht="12.75">
      <c r="A108" s="35" t="s">
        <v>55</v>
      </c>
      <c r="E108" s="40" t="s">
        <v>3051</v>
      </c>
    </row>
    <row r="109" spans="1:5" ht="38.25">
      <c r="A109" t="s">
        <v>57</v>
      </c>
      <c r="E109" s="39" t="s">
        <v>3052</v>
      </c>
    </row>
    <row r="110" spans="1:16" ht="12.75">
      <c r="A110" t="s">
        <v>48</v>
      </c>
      <c s="34" t="s">
        <v>147</v>
      </c>
      <c s="34" t="s">
        <v>3053</v>
      </c>
      <c s="35" t="s">
        <v>5</v>
      </c>
      <c s="6" t="s">
        <v>3054</v>
      </c>
      <c s="36" t="s">
        <v>61</v>
      </c>
      <c s="37">
        <v>7</v>
      </c>
      <c s="36">
        <v>0</v>
      </c>
      <c s="36">
        <f>ROUND(G110*H110,6)</f>
      </c>
      <c r="L110" s="38">
        <v>0</v>
      </c>
      <c s="32">
        <f>ROUND(ROUND(L110,2)*ROUND(G110,3),2)</f>
      </c>
      <c s="36" t="s">
        <v>53</v>
      </c>
      <c>
        <f>(M110*21)/100</f>
      </c>
      <c t="s">
        <v>26</v>
      </c>
    </row>
    <row r="111" spans="1:5" ht="12.75">
      <c r="A111" s="35" t="s">
        <v>54</v>
      </c>
      <c r="E111" s="39" t="s">
        <v>3055</v>
      </c>
    </row>
    <row r="112" spans="1:5" ht="12.75">
      <c r="A112" s="35" t="s">
        <v>55</v>
      </c>
      <c r="E112" s="40" t="s">
        <v>3056</v>
      </c>
    </row>
    <row r="113" spans="1:5" ht="38.25">
      <c r="A113" t="s">
        <v>57</v>
      </c>
      <c r="E113" s="39" t="s">
        <v>3047</v>
      </c>
    </row>
    <row r="114" spans="1:16" ht="12.75">
      <c r="A114" t="s">
        <v>48</v>
      </c>
      <c s="34" t="s">
        <v>151</v>
      </c>
      <c s="34" t="s">
        <v>3057</v>
      </c>
      <c s="35" t="s">
        <v>5</v>
      </c>
      <c s="6" t="s">
        <v>3058</v>
      </c>
      <c s="36" t="s">
        <v>61</v>
      </c>
      <c s="37">
        <v>430</v>
      </c>
      <c s="36">
        <v>0</v>
      </c>
      <c s="36">
        <f>ROUND(G114*H114,6)</f>
      </c>
      <c r="L114" s="38">
        <v>0</v>
      </c>
      <c s="32">
        <f>ROUND(ROUND(L114,2)*ROUND(G114,3),2)</f>
      </c>
      <c s="36" t="s">
        <v>53</v>
      </c>
      <c>
        <f>(M114*21)/100</f>
      </c>
      <c t="s">
        <v>26</v>
      </c>
    </row>
    <row r="115" spans="1:5" ht="12.75">
      <c r="A115" s="35" t="s">
        <v>54</v>
      </c>
      <c r="E115" s="39" t="s">
        <v>3059</v>
      </c>
    </row>
    <row r="116" spans="1:5" ht="25.5">
      <c r="A116" s="35" t="s">
        <v>55</v>
      </c>
      <c r="E116" s="40" t="s">
        <v>3060</v>
      </c>
    </row>
    <row r="117" spans="1:5" ht="38.25">
      <c r="A117" t="s">
        <v>57</v>
      </c>
      <c r="E117" s="39" t="s">
        <v>3061</v>
      </c>
    </row>
    <row r="118" spans="1:16" ht="12.75">
      <c r="A118" t="s">
        <v>48</v>
      </c>
      <c s="34" t="s">
        <v>155</v>
      </c>
      <c s="34" t="s">
        <v>3062</v>
      </c>
      <c s="35" t="s">
        <v>5</v>
      </c>
      <c s="6" t="s">
        <v>3063</v>
      </c>
      <c s="36" t="s">
        <v>61</v>
      </c>
      <c s="37">
        <v>35</v>
      </c>
      <c s="36">
        <v>0</v>
      </c>
      <c s="36">
        <f>ROUND(G118*H118,6)</f>
      </c>
      <c r="L118" s="38">
        <v>0</v>
      </c>
      <c s="32">
        <f>ROUND(ROUND(L118,2)*ROUND(G118,3),2)</f>
      </c>
      <c s="36" t="s">
        <v>53</v>
      </c>
      <c>
        <f>(M118*21)/100</f>
      </c>
      <c t="s">
        <v>26</v>
      </c>
    </row>
    <row r="119" spans="1:5" ht="12.75">
      <c r="A119" s="35" t="s">
        <v>54</v>
      </c>
      <c r="E119" s="39" t="s">
        <v>3064</v>
      </c>
    </row>
    <row r="120" spans="1:5" ht="12.75">
      <c r="A120" s="35" t="s">
        <v>55</v>
      </c>
      <c r="E120" s="40" t="s">
        <v>3065</v>
      </c>
    </row>
    <row r="121" spans="1:5" ht="38.25">
      <c r="A121" t="s">
        <v>57</v>
      </c>
      <c r="E121" s="39" t="s">
        <v>3052</v>
      </c>
    </row>
    <row r="122" spans="1:16" ht="12.75">
      <c r="A122" t="s">
        <v>48</v>
      </c>
      <c s="34" t="s">
        <v>159</v>
      </c>
      <c s="34" t="s">
        <v>3066</v>
      </c>
      <c s="35" t="s">
        <v>5</v>
      </c>
      <c s="6" t="s">
        <v>3067</v>
      </c>
      <c s="36" t="s">
        <v>61</v>
      </c>
      <c s="37">
        <v>430</v>
      </c>
      <c s="36">
        <v>0</v>
      </c>
      <c s="36">
        <f>ROUND(G122*H122,6)</f>
      </c>
      <c r="L122" s="38">
        <v>0</v>
      </c>
      <c s="32">
        <f>ROUND(ROUND(L122,2)*ROUND(G122,3),2)</f>
      </c>
      <c s="36" t="s">
        <v>53</v>
      </c>
      <c>
        <f>(M122*21)/100</f>
      </c>
      <c t="s">
        <v>26</v>
      </c>
    </row>
    <row r="123" spans="1:5" ht="12.75">
      <c r="A123" s="35" t="s">
        <v>54</v>
      </c>
      <c r="E123" s="39" t="s">
        <v>3068</v>
      </c>
    </row>
    <row r="124" spans="1:5" ht="25.5">
      <c r="A124" s="35" t="s">
        <v>55</v>
      </c>
      <c r="E124" s="40" t="s">
        <v>3060</v>
      </c>
    </row>
    <row r="125" spans="1:5" ht="38.25">
      <c r="A125" t="s">
        <v>57</v>
      </c>
      <c r="E125" s="39" t="s">
        <v>3061</v>
      </c>
    </row>
    <row r="126" spans="1:16" ht="12.75">
      <c r="A126" t="s">
        <v>48</v>
      </c>
      <c s="34" t="s">
        <v>162</v>
      </c>
      <c s="34" t="s">
        <v>3069</v>
      </c>
      <c s="35" t="s">
        <v>5</v>
      </c>
      <c s="6" t="s">
        <v>3070</v>
      </c>
      <c s="36" t="s">
        <v>61</v>
      </c>
      <c s="37">
        <v>4.8</v>
      </c>
      <c s="36">
        <v>0</v>
      </c>
      <c s="36">
        <f>ROUND(G126*H126,6)</f>
      </c>
      <c r="L126" s="38">
        <v>0</v>
      </c>
      <c s="32">
        <f>ROUND(ROUND(L126,2)*ROUND(G126,3),2)</f>
      </c>
      <c s="36" t="s">
        <v>53</v>
      </c>
      <c>
        <f>(M126*21)/100</f>
      </c>
      <c t="s">
        <v>26</v>
      </c>
    </row>
    <row r="127" spans="1:5" ht="12.75">
      <c r="A127" s="35" t="s">
        <v>54</v>
      </c>
      <c r="E127" s="39" t="s">
        <v>3071</v>
      </c>
    </row>
    <row r="128" spans="1:5" ht="12.75">
      <c r="A128" s="35" t="s">
        <v>55</v>
      </c>
      <c r="E128" s="40" t="s">
        <v>3072</v>
      </c>
    </row>
    <row r="129" spans="1:5" ht="12.75">
      <c r="A129" t="s">
        <v>57</v>
      </c>
      <c r="E129" s="39" t="s">
        <v>3073</v>
      </c>
    </row>
    <row r="130" spans="1:13" ht="12.75">
      <c r="A130" t="s">
        <v>45</v>
      </c>
      <c r="C130" s="31" t="s">
        <v>1922</v>
      </c>
      <c r="E130" s="33" t="s">
        <v>3074</v>
      </c>
      <c r="J130" s="32">
        <f>0</f>
      </c>
      <c s="32">
        <f>0</f>
      </c>
      <c s="32">
        <f>0+L131+L135</f>
      </c>
      <c s="32">
        <f>0+M131+M135</f>
      </c>
    </row>
    <row r="131" spans="1:16" ht="12.75">
      <c r="A131" t="s">
        <v>48</v>
      </c>
      <c s="34" t="s">
        <v>166</v>
      </c>
      <c s="34" t="s">
        <v>3075</v>
      </c>
      <c s="35" t="s">
        <v>5</v>
      </c>
      <c s="6" t="s">
        <v>3076</v>
      </c>
      <c s="36" t="s">
        <v>65</v>
      </c>
      <c s="37">
        <v>1.1</v>
      </c>
      <c s="36">
        <v>0</v>
      </c>
      <c s="36">
        <f>ROUND(G131*H131,6)</f>
      </c>
      <c r="L131" s="38">
        <v>0</v>
      </c>
      <c s="32">
        <f>ROUND(ROUND(L131,2)*ROUND(G131,3),2)</f>
      </c>
      <c s="36" t="s">
        <v>53</v>
      </c>
      <c>
        <f>(M131*21)/100</f>
      </c>
      <c t="s">
        <v>26</v>
      </c>
    </row>
    <row r="132" spans="1:5" ht="12.75">
      <c r="A132" s="35" t="s">
        <v>54</v>
      </c>
      <c r="E132" s="39" t="s">
        <v>3077</v>
      </c>
    </row>
    <row r="133" spans="1:5" ht="12.75">
      <c r="A133" s="35" t="s">
        <v>55</v>
      </c>
      <c r="E133" s="40" t="s">
        <v>3078</v>
      </c>
    </row>
    <row r="134" spans="1:5" ht="267.75">
      <c r="A134" t="s">
        <v>57</v>
      </c>
      <c r="E134" s="39" t="s">
        <v>3079</v>
      </c>
    </row>
    <row r="135" spans="1:16" ht="12.75">
      <c r="A135" t="s">
        <v>48</v>
      </c>
      <c s="34" t="s">
        <v>170</v>
      </c>
      <c s="34" t="s">
        <v>3080</v>
      </c>
      <c s="35" t="s">
        <v>5</v>
      </c>
      <c s="6" t="s">
        <v>3081</v>
      </c>
      <c s="36" t="s">
        <v>101</v>
      </c>
      <c s="37">
        <v>40</v>
      </c>
      <c s="36">
        <v>0</v>
      </c>
      <c s="36">
        <f>ROUND(G135*H135,6)</f>
      </c>
      <c r="L135" s="38">
        <v>0</v>
      </c>
      <c s="32">
        <f>ROUND(ROUND(L135,2)*ROUND(G135,3),2)</f>
      </c>
      <c s="36" t="s">
        <v>53</v>
      </c>
      <c>
        <f>(M135*21)/100</f>
      </c>
      <c t="s">
        <v>26</v>
      </c>
    </row>
    <row r="136" spans="1:5" ht="12.75">
      <c r="A136" s="35" t="s">
        <v>54</v>
      </c>
      <c r="E136" s="39" t="s">
        <v>3082</v>
      </c>
    </row>
    <row r="137" spans="1:5" ht="12.75">
      <c r="A137" s="35" t="s">
        <v>55</v>
      </c>
      <c r="E137" s="40" t="s">
        <v>3083</v>
      </c>
    </row>
    <row r="138" spans="1:5" ht="89.25">
      <c r="A138" t="s">
        <v>57</v>
      </c>
      <c r="E138" s="39" t="s">
        <v>3084</v>
      </c>
    </row>
    <row r="139" spans="1:13" ht="12.75">
      <c r="A139" t="s">
        <v>45</v>
      </c>
      <c r="C139" s="31" t="s">
        <v>1934</v>
      </c>
      <c r="E139" s="33" t="s">
        <v>3085</v>
      </c>
      <c r="J139" s="32">
        <f>0</f>
      </c>
      <c s="32">
        <f>0</f>
      </c>
      <c s="32">
        <f>0+L140+L144+L148+L152+L156</f>
      </c>
      <c s="32">
        <f>0+M140+M144+M148+M152+M156</f>
      </c>
    </row>
    <row r="140" spans="1:16" ht="12.75">
      <c r="A140" t="s">
        <v>48</v>
      </c>
      <c s="34" t="s">
        <v>174</v>
      </c>
      <c s="34" t="s">
        <v>3086</v>
      </c>
      <c s="35" t="s">
        <v>5</v>
      </c>
      <c s="6" t="s">
        <v>3087</v>
      </c>
      <c s="36" t="s">
        <v>65</v>
      </c>
      <c s="37">
        <v>3.8</v>
      </c>
      <c s="36">
        <v>0</v>
      </c>
      <c s="36">
        <f>ROUND(G140*H140,6)</f>
      </c>
      <c r="L140" s="38">
        <v>0</v>
      </c>
      <c s="32">
        <f>ROUND(ROUND(L140,2)*ROUND(G140,3),2)</f>
      </c>
      <c s="36" t="s">
        <v>53</v>
      </c>
      <c>
        <f>(M140*21)/100</f>
      </c>
      <c t="s">
        <v>26</v>
      </c>
    </row>
    <row r="141" spans="1:5" ht="12.75">
      <c r="A141" s="35" t="s">
        <v>54</v>
      </c>
      <c r="E141" s="39" t="s">
        <v>3088</v>
      </c>
    </row>
    <row r="142" spans="1:5" ht="12.75">
      <c r="A142" s="35" t="s">
        <v>55</v>
      </c>
      <c r="E142" s="40" t="s">
        <v>3089</v>
      </c>
    </row>
    <row r="143" spans="1:5" ht="76.5">
      <c r="A143" t="s">
        <v>57</v>
      </c>
      <c r="E143" s="39" t="s">
        <v>3090</v>
      </c>
    </row>
    <row r="144" spans="1:16" ht="12.75">
      <c r="A144" t="s">
        <v>48</v>
      </c>
      <c s="34" t="s">
        <v>177</v>
      </c>
      <c s="34" t="s">
        <v>3091</v>
      </c>
      <c s="35" t="s">
        <v>5</v>
      </c>
      <c s="6" t="s">
        <v>3092</v>
      </c>
      <c s="36" t="s">
        <v>65</v>
      </c>
      <c s="37">
        <v>0.6</v>
      </c>
      <c s="36">
        <v>0</v>
      </c>
      <c s="36">
        <f>ROUND(G144*H144,6)</f>
      </c>
      <c r="L144" s="38">
        <v>0</v>
      </c>
      <c s="32">
        <f>ROUND(ROUND(L144,2)*ROUND(G144,3),2)</f>
      </c>
      <c s="36" t="s">
        <v>53</v>
      </c>
      <c>
        <f>(M144*21)/100</f>
      </c>
      <c t="s">
        <v>26</v>
      </c>
    </row>
    <row r="145" spans="1:5" ht="12.75">
      <c r="A145" s="35" t="s">
        <v>54</v>
      </c>
      <c r="E145" s="39" t="s">
        <v>3093</v>
      </c>
    </row>
    <row r="146" spans="1:5" ht="12.75">
      <c r="A146" s="35" t="s">
        <v>55</v>
      </c>
      <c r="E146" s="40" t="s">
        <v>3094</v>
      </c>
    </row>
    <row r="147" spans="1:5" ht="76.5">
      <c r="A147" t="s">
        <v>57</v>
      </c>
      <c r="E147" s="39" t="s">
        <v>3090</v>
      </c>
    </row>
    <row r="148" spans="1:16" ht="12.75">
      <c r="A148" t="s">
        <v>48</v>
      </c>
      <c s="34" t="s">
        <v>180</v>
      </c>
      <c s="34" t="s">
        <v>3095</v>
      </c>
      <c s="35" t="s">
        <v>5</v>
      </c>
      <c s="6" t="s">
        <v>3096</v>
      </c>
      <c s="36" t="s">
        <v>65</v>
      </c>
      <c s="37">
        <v>1.2</v>
      </c>
      <c s="36">
        <v>0</v>
      </c>
      <c s="36">
        <f>ROUND(G148*H148,6)</f>
      </c>
      <c r="L148" s="38">
        <v>0</v>
      </c>
      <c s="32">
        <f>ROUND(ROUND(L148,2)*ROUND(G148,3),2)</f>
      </c>
      <c s="36" t="s">
        <v>53</v>
      </c>
      <c>
        <f>(M148*21)/100</f>
      </c>
      <c t="s">
        <v>26</v>
      </c>
    </row>
    <row r="149" spans="1:5" ht="12.75">
      <c r="A149" s="35" t="s">
        <v>54</v>
      </c>
      <c r="E149" s="39" t="s">
        <v>3097</v>
      </c>
    </row>
    <row r="150" spans="1:5" ht="12.75">
      <c r="A150" s="35" t="s">
        <v>55</v>
      </c>
      <c r="E150" s="40" t="s">
        <v>3098</v>
      </c>
    </row>
    <row r="151" spans="1:5" ht="76.5">
      <c r="A151" t="s">
        <v>57</v>
      </c>
      <c r="E151" s="39" t="s">
        <v>3090</v>
      </c>
    </row>
    <row r="152" spans="1:16" ht="12.75">
      <c r="A152" t="s">
        <v>48</v>
      </c>
      <c s="34" t="s">
        <v>183</v>
      </c>
      <c s="34" t="s">
        <v>3099</v>
      </c>
      <c s="35" t="s">
        <v>5</v>
      </c>
      <c s="6" t="s">
        <v>3100</v>
      </c>
      <c s="36" t="s">
        <v>52</v>
      </c>
      <c s="37">
        <v>5</v>
      </c>
      <c s="36">
        <v>0</v>
      </c>
      <c s="36">
        <f>ROUND(G152*H152,6)</f>
      </c>
      <c r="L152" s="38">
        <v>0</v>
      </c>
      <c s="32">
        <f>ROUND(ROUND(L152,2)*ROUND(G152,3),2)</f>
      </c>
      <c s="36" t="s">
        <v>53</v>
      </c>
      <c>
        <f>(M152*21)/100</f>
      </c>
      <c t="s">
        <v>26</v>
      </c>
    </row>
    <row r="153" spans="1:5" ht="12.75">
      <c r="A153" s="35" t="s">
        <v>54</v>
      </c>
      <c r="E153" s="39" t="s">
        <v>3101</v>
      </c>
    </row>
    <row r="154" spans="1:5" ht="12.75">
      <c r="A154" s="35" t="s">
        <v>55</v>
      </c>
      <c r="E154" s="40" t="s">
        <v>2975</v>
      </c>
    </row>
    <row r="155" spans="1:5" ht="89.25">
      <c r="A155" t="s">
        <v>57</v>
      </c>
      <c r="E155" s="39" t="s">
        <v>3102</v>
      </c>
    </row>
    <row r="156" spans="1:16" ht="12.75">
      <c r="A156" t="s">
        <v>48</v>
      </c>
      <c s="34" t="s">
        <v>187</v>
      </c>
      <c s="34" t="s">
        <v>3103</v>
      </c>
      <c s="35" t="s">
        <v>5</v>
      </c>
      <c s="6" t="s">
        <v>3104</v>
      </c>
      <c s="36" t="s">
        <v>65</v>
      </c>
      <c s="37">
        <v>28.15</v>
      </c>
      <c s="36">
        <v>0</v>
      </c>
      <c s="36">
        <f>ROUND(G156*H156,6)</f>
      </c>
      <c r="L156" s="38">
        <v>0</v>
      </c>
      <c s="32">
        <f>ROUND(ROUND(L156,2)*ROUND(G156,3),2)</f>
      </c>
      <c s="36" t="s">
        <v>53</v>
      </c>
      <c>
        <f>(M156*21)/100</f>
      </c>
      <c t="s">
        <v>26</v>
      </c>
    </row>
    <row r="157" spans="1:5" ht="12.75">
      <c r="A157" s="35" t="s">
        <v>54</v>
      </c>
      <c r="E157" s="39" t="s">
        <v>3105</v>
      </c>
    </row>
    <row r="158" spans="1:5" ht="12.75">
      <c r="A158" s="35" t="s">
        <v>55</v>
      </c>
      <c r="E158" s="40" t="s">
        <v>3106</v>
      </c>
    </row>
    <row r="159" spans="1:5" ht="153">
      <c r="A159" t="s">
        <v>57</v>
      </c>
      <c r="E159" s="39" t="s">
        <v>3107</v>
      </c>
    </row>
    <row r="160" spans="1:13" ht="12.75">
      <c r="A160" t="s">
        <v>45</v>
      </c>
      <c r="C160" s="31" t="s">
        <v>1938</v>
      </c>
      <c r="E160" s="33" t="s">
        <v>3108</v>
      </c>
      <c r="J160" s="32">
        <f>0</f>
      </c>
      <c s="32">
        <f>0</f>
      </c>
      <c s="32">
        <f>0+L161</f>
      </c>
      <c s="32">
        <f>0+M161</f>
      </c>
    </row>
    <row r="161" spans="1:16" ht="12.75">
      <c r="A161" t="s">
        <v>48</v>
      </c>
      <c s="34" t="s">
        <v>190</v>
      </c>
      <c s="34" t="s">
        <v>3109</v>
      </c>
      <c s="35" t="s">
        <v>5</v>
      </c>
      <c s="6" t="s">
        <v>3110</v>
      </c>
      <c s="36" t="s">
        <v>61</v>
      </c>
      <c s="37">
        <v>46.05</v>
      </c>
      <c s="36">
        <v>0</v>
      </c>
      <c s="36">
        <f>ROUND(G161*H161,6)</f>
      </c>
      <c r="L161" s="38">
        <v>0</v>
      </c>
      <c s="32">
        <f>ROUND(ROUND(L161,2)*ROUND(G161,3),2)</f>
      </c>
      <c s="36" t="s">
        <v>53</v>
      </c>
      <c>
        <f>(M161*21)/100</f>
      </c>
      <c t="s">
        <v>26</v>
      </c>
    </row>
    <row r="162" spans="1:5" ht="25.5">
      <c r="A162" s="35" t="s">
        <v>54</v>
      </c>
      <c r="E162" s="39" t="s">
        <v>3111</v>
      </c>
    </row>
    <row r="163" spans="1:5" ht="12.75">
      <c r="A163" s="35" t="s">
        <v>55</v>
      </c>
      <c r="E163" s="40" t="s">
        <v>3112</v>
      </c>
    </row>
    <row r="164" spans="1:5" ht="76.5">
      <c r="A164" t="s">
        <v>57</v>
      </c>
      <c r="E164" s="39" t="s">
        <v>3113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3116</v>
      </c>
      <c r="E8" s="30" t="s">
        <v>3115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2955</v>
      </c>
      <c s="35" t="s">
        <v>5</v>
      </c>
      <c s="6" t="s">
        <v>2403</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3117</v>
      </c>
      <c s="35" t="s">
        <v>5</v>
      </c>
      <c s="6" t="s">
        <v>3118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3119</v>
      </c>
      <c s="35" t="s">
        <v>5</v>
      </c>
      <c s="6" t="s">
        <v>647</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3120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3121</v>
      </c>
      <c s="35" t="s">
        <v>5</v>
      </c>
      <c s="6" t="s">
        <v>3122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2727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967</v>
      </c>
      <c s="35" t="s">
        <v>5</v>
      </c>
      <c s="6" t="s">
        <v>968</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651</v>
      </c>
      <c s="35" t="s">
        <v>5</v>
      </c>
      <c s="6" t="s">
        <v>652</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3123</v>
      </c>
      <c s="35" t="s">
        <v>5</v>
      </c>
      <c s="6" t="s">
        <v>3124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975</v>
      </c>
      <c s="35" t="s">
        <v>5</v>
      </c>
      <c s="6" t="s">
        <v>976</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3125</v>
      </c>
      <c s="35" t="s">
        <v>5</v>
      </c>
      <c s="6" t="s">
        <v>3126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3127</v>
      </c>
      <c s="35" t="s">
        <v>5</v>
      </c>
      <c s="6" t="s">
        <v>3128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3129</v>
      </c>
      <c s="35" t="s">
        <v>5</v>
      </c>
      <c s="6" t="s">
        <v>3130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687</v>
      </c>
      <c s="35" t="s">
        <v>5</v>
      </c>
      <c s="6" t="s">
        <v>688</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689</v>
      </c>
      <c s="35" t="s">
        <v>5</v>
      </c>
      <c s="6" t="s">
        <v>690</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2214</v>
      </c>
      <c s="35" t="s">
        <v>5</v>
      </c>
      <c s="6" t="s">
        <v>2215</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3131</v>
      </c>
    </row>
    <row r="74" spans="1:5" ht="12.75">
      <c r="A74" t="s">
        <v>57</v>
      </c>
      <c r="E74" s="39" t="s">
        <v>5</v>
      </c>
    </row>
    <row r="75" spans="1:16" ht="25.5">
      <c r="A75" t="s">
        <v>48</v>
      </c>
      <c s="34" t="s">
        <v>115</v>
      </c>
      <c s="34" t="s">
        <v>3132</v>
      </c>
      <c s="35" t="s">
        <v>5</v>
      </c>
      <c s="6" t="s">
        <v>3133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695</v>
      </c>
      <c s="35" t="s">
        <v>5</v>
      </c>
      <c s="6" t="s">
        <v>696</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698</v>
      </c>
      <c s="35" t="s">
        <v>5</v>
      </c>
      <c s="6" t="s">
        <v>699</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2217</v>
      </c>
      <c s="35" t="s">
        <v>5</v>
      </c>
      <c s="6" t="s">
        <v>1399</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1091</v>
      </c>
      <c s="35" t="s">
        <v>5</v>
      </c>
      <c s="6" t="s">
        <v>1092</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1091</v>
      </c>
      <c s="35" t="s">
        <v>49</v>
      </c>
      <c s="6" t="s">
        <v>1092</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2671</v>
      </c>
      <c s="35" t="s">
        <v>5</v>
      </c>
      <c s="6" t="s">
        <v>2672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3134</v>
      </c>
      <c s="35" t="s">
        <v>5</v>
      </c>
      <c s="6" t="s">
        <v>3135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3136</v>
      </c>
      <c s="35" t="s">
        <v>5</v>
      </c>
      <c s="6" t="s">
        <v>3137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3138</v>
      </c>
      <c s="35" t="s">
        <v>5</v>
      </c>
      <c s="6" t="s">
        <v>3139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3140</v>
      </c>
      <c s="35" t="s">
        <v>5</v>
      </c>
      <c s="6" t="s">
        <v>3141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3142</v>
      </c>
      <c s="35" t="s">
        <v>5</v>
      </c>
      <c s="6" t="s">
        <v>3143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3144</v>
      </c>
      <c s="35" t="s">
        <v>5</v>
      </c>
      <c s="6" t="s">
        <v>3145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3146</v>
      </c>
      <c s="35" t="s">
        <v>5</v>
      </c>
      <c s="6" t="s">
        <v>3147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3148</v>
      </c>
      <c s="35" t="s">
        <v>5</v>
      </c>
      <c s="6" t="s">
        <v>3149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3150</v>
      </c>
      <c s="35" t="s">
        <v>5</v>
      </c>
      <c s="6" t="s">
        <v>3151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3152</v>
      </c>
      <c s="35" t="s">
        <v>5</v>
      </c>
      <c s="6" t="s">
        <v>3153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3154</v>
      </c>
      <c s="35" t="s">
        <v>5</v>
      </c>
      <c s="6" t="s">
        <v>3155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3156</v>
      </c>
      <c s="35" t="s">
        <v>5</v>
      </c>
      <c s="6" t="s">
        <v>3157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3158</v>
      </c>
      <c s="35" t="s">
        <v>5</v>
      </c>
      <c s="6" t="s">
        <v>3159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3160</v>
      </c>
      <c s="35" t="s">
        <v>5</v>
      </c>
      <c s="6" t="s">
        <v>3161</v>
      </c>
      <c s="36" t="s">
        <v>3162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3163</v>
      </c>
      <c s="35" t="s">
        <v>5</v>
      </c>
      <c s="6" t="s">
        <v>3164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3167</v>
      </c>
      <c r="E8" s="30" t="s">
        <v>3166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3168</v>
      </c>
    </row>
    <row r="13" spans="1:5" ht="153">
      <c r="A13" t="s">
        <v>57</v>
      </c>
      <c r="E13" s="39" t="s">
        <v>316</v>
      </c>
    </row>
    <row r="14" spans="1:16" ht="38.25">
      <c r="A14" t="s">
        <v>48</v>
      </c>
      <c s="34" t="s">
        <v>26</v>
      </c>
      <c s="34" t="s">
        <v>643</v>
      </c>
      <c s="35" t="s">
        <v>5</v>
      </c>
      <c s="6" t="s">
        <v>644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1069</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3169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1069</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689</v>
      </c>
      <c s="35" t="s">
        <v>5</v>
      </c>
      <c s="6" t="s">
        <v>690</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876</v>
      </c>
    </row>
    <row r="30" spans="1:5" ht="38.25">
      <c r="A30" t="s">
        <v>57</v>
      </c>
      <c r="E30" s="39" t="s">
        <v>102</v>
      </c>
    </row>
    <row r="31" spans="1:16" ht="25.5">
      <c r="A31" t="s">
        <v>48</v>
      </c>
      <c s="34" t="s">
        <v>75</v>
      </c>
      <c s="34" t="s">
        <v>698</v>
      </c>
      <c s="35" t="s">
        <v>5</v>
      </c>
      <c s="6" t="s">
        <v>699</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876</v>
      </c>
    </row>
    <row r="34" spans="1:5" ht="38.25">
      <c r="A34" t="s">
        <v>57</v>
      </c>
      <c r="E34" s="39" t="s">
        <v>97</v>
      </c>
    </row>
    <row r="35" spans="1:13" ht="12.75">
      <c r="A35" t="s">
        <v>45</v>
      </c>
      <c r="C35" s="31" t="s">
        <v>546</v>
      </c>
      <c r="E35" s="33" t="s">
        <v>882</v>
      </c>
      <c r="J35" s="32">
        <f>0</f>
      </c>
      <c s="32">
        <f>0</f>
      </c>
      <c s="32">
        <f>0+L36+L40+L44</f>
      </c>
      <c s="32">
        <f>0+M36+M40+M44</f>
      </c>
    </row>
    <row r="36" spans="1:16" ht="12.75">
      <c r="A36" t="s">
        <v>48</v>
      </c>
      <c s="34" t="s">
        <v>46</v>
      </c>
      <c s="34" t="s">
        <v>2204</v>
      </c>
      <c s="35" t="s">
        <v>5</v>
      </c>
      <c s="6" t="s">
        <v>2205</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876</v>
      </c>
    </row>
    <row r="39" spans="1:5" ht="63.75">
      <c r="A39" t="s">
        <v>57</v>
      </c>
      <c r="E39" s="39" t="s">
        <v>3170</v>
      </c>
    </row>
    <row r="40" spans="1:16" ht="12.75">
      <c r="A40" t="s">
        <v>48</v>
      </c>
      <c s="34" t="s">
        <v>82</v>
      </c>
      <c s="34" t="s">
        <v>2201</v>
      </c>
      <c s="35" t="s">
        <v>5</v>
      </c>
      <c s="6" t="s">
        <v>2202</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876</v>
      </c>
    </row>
    <row r="43" spans="1:5" ht="63.75">
      <c r="A43" t="s">
        <v>57</v>
      </c>
      <c r="E43" s="39" t="s">
        <v>3171</v>
      </c>
    </row>
    <row r="44" spans="1:16" ht="12.75">
      <c r="A44" t="s">
        <v>48</v>
      </c>
      <c s="34" t="s">
        <v>86</v>
      </c>
      <c s="34" t="s">
        <v>3172</v>
      </c>
      <c s="35" t="s">
        <v>5</v>
      </c>
      <c s="6" t="s">
        <v>3173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876</v>
      </c>
    </row>
    <row r="47" spans="1:5" ht="63.75">
      <c r="A47" t="s">
        <v>57</v>
      </c>
      <c r="E47" s="39" t="s">
        <v>3174</v>
      </c>
    </row>
    <row r="48" spans="1:13" ht="12.75">
      <c r="A48" t="s">
        <v>45</v>
      </c>
      <c r="C48" s="31" t="s">
        <v>3175</v>
      </c>
      <c r="E48" s="33" t="s">
        <v>3176</v>
      </c>
      <c r="J48" s="32">
        <f>0</f>
      </c>
      <c s="32">
        <f>0</f>
      </c>
      <c s="32">
        <f>0+L49+L53</f>
      </c>
      <c s="32">
        <f>0+M49+M53</f>
      </c>
    </row>
    <row r="49" spans="1:16" ht="25.5">
      <c r="A49" t="s">
        <v>48</v>
      </c>
      <c s="34" t="s">
        <v>90</v>
      </c>
      <c s="34" t="s">
        <v>543</v>
      </c>
      <c s="35" t="s">
        <v>5</v>
      </c>
      <c s="6" t="s">
        <v>3177</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876</v>
      </c>
    </row>
    <row r="52" spans="1:5" ht="51">
      <c r="A52" t="s">
        <v>57</v>
      </c>
      <c r="E52" s="39" t="s">
        <v>3178</v>
      </c>
    </row>
    <row r="53" spans="1:16" ht="25.5">
      <c r="A53" t="s">
        <v>48</v>
      </c>
      <c s="34" t="s">
        <v>94</v>
      </c>
      <c s="34" t="s">
        <v>3179</v>
      </c>
      <c s="35" t="s">
        <v>5</v>
      </c>
      <c s="6" t="s">
        <v>3180</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876</v>
      </c>
    </row>
    <row r="56" spans="1:5" ht="51">
      <c r="A56" t="s">
        <v>57</v>
      </c>
      <c r="E56" s="39" t="s">
        <v>3181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3184</v>
      </c>
      <c r="E8" s="30" t="s">
        <v>3183</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3185</v>
      </c>
      <c s="35" t="s">
        <v>5</v>
      </c>
      <c s="6" t="s">
        <v>2880</v>
      </c>
      <c s="36" t="s">
        <v>309</v>
      </c>
      <c s="37">
        <v>1478.463</v>
      </c>
      <c s="36">
        <v>0</v>
      </c>
      <c s="36">
        <f>ROUND(G10*H10,6)</f>
      </c>
      <c r="L10" s="38">
        <v>0</v>
      </c>
      <c s="32">
        <f>ROUND(ROUND(L10,2)*ROUND(G10,3),2)</f>
      </c>
      <c s="36" t="s">
        <v>53</v>
      </c>
      <c>
        <f>(M10*21)/100</f>
      </c>
      <c t="s">
        <v>26</v>
      </c>
    </row>
    <row r="11" spans="1:5" ht="38.25">
      <c r="A11" s="35" t="s">
        <v>54</v>
      </c>
      <c r="E11" s="39" t="s">
        <v>3186</v>
      </c>
    </row>
    <row r="12" spans="1:5" ht="12.75">
      <c r="A12" s="35" t="s">
        <v>55</v>
      </c>
      <c r="E12" s="40" t="s">
        <v>3187</v>
      </c>
    </row>
    <row r="13" spans="1:5" ht="153">
      <c r="A13" t="s">
        <v>57</v>
      </c>
      <c r="E13" s="39" t="s">
        <v>316</v>
      </c>
    </row>
    <row r="14" spans="1:13" ht="12.75">
      <c r="A14" t="s">
        <v>45</v>
      </c>
      <c r="C14" s="31" t="s">
        <v>49</v>
      </c>
      <c r="E14" s="33" t="s">
        <v>1199</v>
      </c>
      <c r="J14" s="32">
        <f>0</f>
      </c>
      <c s="32">
        <f>0</f>
      </c>
      <c s="32">
        <f>0+L15+L19+L23+L27+L31+L35+L39</f>
      </c>
      <c s="32">
        <f>0+M15+M19+M23+M27+M31+M35+M39</f>
      </c>
    </row>
    <row r="15" spans="1:16" ht="12.75">
      <c r="A15" t="s">
        <v>48</v>
      </c>
      <c s="34" t="s">
        <v>26</v>
      </c>
      <c s="34" t="s">
        <v>3188</v>
      </c>
      <c s="35" t="s">
        <v>5</v>
      </c>
      <c s="6" t="s">
        <v>3189</v>
      </c>
      <c s="36" t="s">
        <v>65</v>
      </c>
      <c s="37">
        <v>94.057</v>
      </c>
      <c s="36">
        <v>0</v>
      </c>
      <c s="36">
        <f>ROUND(G15*H15,6)</f>
      </c>
      <c r="L15" s="38">
        <v>0</v>
      </c>
      <c s="32">
        <f>ROUND(ROUND(L15,2)*ROUND(G15,3),2)</f>
      </c>
      <c s="36" t="s">
        <v>53</v>
      </c>
      <c>
        <f>(M15*21)/100</f>
      </c>
      <c t="s">
        <v>26</v>
      </c>
    </row>
    <row r="16" spans="1:5" ht="12.75">
      <c r="A16" s="35" t="s">
        <v>54</v>
      </c>
      <c r="E16" s="39" t="s">
        <v>3190</v>
      </c>
    </row>
    <row r="17" spans="1:5" ht="38.25">
      <c r="A17" s="35" t="s">
        <v>55</v>
      </c>
      <c r="E17" s="40" t="s">
        <v>3191</v>
      </c>
    </row>
    <row r="18" spans="1:5" ht="25.5">
      <c r="A18" t="s">
        <v>57</v>
      </c>
      <c r="E18" s="39" t="s">
        <v>3192</v>
      </c>
    </row>
    <row r="19" spans="1:16" ht="12.75">
      <c r="A19" t="s">
        <v>48</v>
      </c>
      <c s="34" t="s">
        <v>25</v>
      </c>
      <c s="34" t="s">
        <v>63</v>
      </c>
      <c s="35" t="s">
        <v>5</v>
      </c>
      <c s="6" t="s">
        <v>3193</v>
      </c>
      <c s="36" t="s">
        <v>65</v>
      </c>
      <c s="37">
        <v>1252.97</v>
      </c>
      <c s="36">
        <v>0</v>
      </c>
      <c s="36">
        <f>ROUND(G19*H19,6)</f>
      </c>
      <c r="L19" s="38">
        <v>0</v>
      </c>
      <c s="32">
        <f>ROUND(ROUND(L19,2)*ROUND(G19,3),2)</f>
      </c>
      <c s="36" t="s">
        <v>53</v>
      </c>
      <c>
        <f>(M19*21)/100</f>
      </c>
      <c t="s">
        <v>26</v>
      </c>
    </row>
    <row r="20" spans="1:5" ht="12.75">
      <c r="A20" s="35" t="s">
        <v>54</v>
      </c>
      <c r="E20" s="39" t="s">
        <v>3194</v>
      </c>
    </row>
    <row r="21" spans="1:5" ht="38.25">
      <c r="A21" s="35" t="s">
        <v>55</v>
      </c>
      <c r="E21" s="40" t="s">
        <v>3195</v>
      </c>
    </row>
    <row r="22" spans="1:5" ht="229.5">
      <c r="A22" t="s">
        <v>57</v>
      </c>
      <c r="E22" s="39" t="s">
        <v>3196</v>
      </c>
    </row>
    <row r="23" spans="1:16" ht="12.75">
      <c r="A23" t="s">
        <v>48</v>
      </c>
      <c s="34" t="s">
        <v>67</v>
      </c>
      <c s="34" t="s">
        <v>3197</v>
      </c>
      <c s="35" t="s">
        <v>5</v>
      </c>
      <c s="6" t="s">
        <v>3198</v>
      </c>
      <c s="36" t="s">
        <v>65</v>
      </c>
      <c s="37">
        <v>110.222</v>
      </c>
      <c s="36">
        <v>0</v>
      </c>
      <c s="36">
        <f>ROUND(G23*H23,6)</f>
      </c>
      <c r="L23" s="38">
        <v>0</v>
      </c>
      <c s="32">
        <f>ROUND(ROUND(L23,2)*ROUND(G23,3),2)</f>
      </c>
      <c s="36" t="s">
        <v>53</v>
      </c>
      <c>
        <f>(M23*21)/100</f>
      </c>
      <c t="s">
        <v>26</v>
      </c>
    </row>
    <row r="24" spans="1:5" ht="12.75">
      <c r="A24" s="35" t="s">
        <v>54</v>
      </c>
      <c r="E24" s="39" t="s">
        <v>3199</v>
      </c>
    </row>
    <row r="25" spans="1:5" ht="25.5">
      <c r="A25" s="35" t="s">
        <v>55</v>
      </c>
      <c r="E25" s="40" t="s">
        <v>3200</v>
      </c>
    </row>
    <row r="26" spans="1:5" ht="229.5">
      <c r="A26" t="s">
        <v>57</v>
      </c>
      <c r="E26" s="39" t="s">
        <v>3196</v>
      </c>
    </row>
    <row r="27" spans="1:16" ht="12.75">
      <c r="A27" t="s">
        <v>48</v>
      </c>
      <c s="34" t="s">
        <v>71</v>
      </c>
      <c s="34" t="s">
        <v>68</v>
      </c>
      <c s="35" t="s">
        <v>5</v>
      </c>
      <c s="6" t="s">
        <v>3201</v>
      </c>
      <c s="36" t="s">
        <v>65</v>
      </c>
      <c s="37">
        <v>549.93</v>
      </c>
      <c s="36">
        <v>0</v>
      </c>
      <c s="36">
        <f>ROUND(G27*H27,6)</f>
      </c>
      <c r="L27" s="38">
        <v>0</v>
      </c>
      <c s="32">
        <f>ROUND(ROUND(L27,2)*ROUND(G27,3),2)</f>
      </c>
      <c s="36" t="s">
        <v>53</v>
      </c>
      <c>
        <f>(M27*21)/100</f>
      </c>
      <c t="s">
        <v>26</v>
      </c>
    </row>
    <row r="28" spans="1:5" ht="12.75">
      <c r="A28" s="35" t="s">
        <v>54</v>
      </c>
      <c r="E28" s="39" t="s">
        <v>3202</v>
      </c>
    </row>
    <row r="29" spans="1:5" ht="38.25">
      <c r="A29" s="35" t="s">
        <v>55</v>
      </c>
      <c r="E29" s="40" t="s">
        <v>3203</v>
      </c>
    </row>
    <row r="30" spans="1:5" ht="153">
      <c r="A30" t="s">
        <v>57</v>
      </c>
      <c r="E30" s="39" t="s">
        <v>3204</v>
      </c>
    </row>
    <row r="31" spans="1:16" ht="12.75">
      <c r="A31" t="s">
        <v>48</v>
      </c>
      <c s="34" t="s">
        <v>75</v>
      </c>
      <c s="34" t="s">
        <v>3205</v>
      </c>
      <c s="35" t="s">
        <v>5</v>
      </c>
      <c s="6" t="s">
        <v>3206</v>
      </c>
      <c s="36" t="s">
        <v>65</v>
      </c>
      <c s="37">
        <v>431.04</v>
      </c>
      <c s="36">
        <v>0</v>
      </c>
      <c s="36">
        <f>ROUND(G31*H31,6)</f>
      </c>
      <c r="L31" s="38">
        <v>0</v>
      </c>
      <c s="32">
        <f>ROUND(ROUND(L31,2)*ROUND(G31,3),2)</f>
      </c>
      <c s="36" t="s">
        <v>53</v>
      </c>
      <c>
        <f>(M31*21)/100</f>
      </c>
      <c t="s">
        <v>26</v>
      </c>
    </row>
    <row r="32" spans="1:5" ht="12.75">
      <c r="A32" s="35" t="s">
        <v>54</v>
      </c>
      <c r="E32" s="39" t="s">
        <v>3207</v>
      </c>
    </row>
    <row r="33" spans="1:5" ht="12.75">
      <c r="A33" s="35" t="s">
        <v>55</v>
      </c>
      <c r="E33" s="40" t="s">
        <v>3208</v>
      </c>
    </row>
    <row r="34" spans="1:5" ht="12.75">
      <c r="A34" t="s">
        <v>57</v>
      </c>
      <c r="E34" s="39" t="s">
        <v>5</v>
      </c>
    </row>
    <row r="35" spans="1:16" ht="12.75">
      <c r="A35" t="s">
        <v>48</v>
      </c>
      <c s="34" t="s">
        <v>46</v>
      </c>
      <c s="34" t="s">
        <v>3209</v>
      </c>
      <c s="35" t="s">
        <v>5</v>
      </c>
      <c s="6" t="s">
        <v>3210</v>
      </c>
      <c s="36" t="s">
        <v>61</v>
      </c>
      <c s="37">
        <v>418.08</v>
      </c>
      <c s="36">
        <v>0</v>
      </c>
      <c s="36">
        <f>ROUND(G35*H35,6)</f>
      </c>
      <c r="L35" s="38">
        <v>0</v>
      </c>
      <c s="32">
        <f>ROUND(ROUND(L35,2)*ROUND(G35,3),2)</f>
      </c>
      <c s="36" t="s">
        <v>53</v>
      </c>
      <c>
        <f>(M35*21)/100</f>
      </c>
      <c t="s">
        <v>26</v>
      </c>
    </row>
    <row r="36" spans="1:5" ht="12.75">
      <c r="A36" s="35" t="s">
        <v>54</v>
      </c>
      <c r="E36" s="39" t="s">
        <v>3211</v>
      </c>
    </row>
    <row r="37" spans="1:5" ht="12.75">
      <c r="A37" s="35" t="s">
        <v>55</v>
      </c>
      <c r="E37" s="40" t="s">
        <v>3212</v>
      </c>
    </row>
    <row r="38" spans="1:5" ht="38.25">
      <c r="A38" t="s">
        <v>57</v>
      </c>
      <c r="E38" s="39" t="s">
        <v>2976</v>
      </c>
    </row>
    <row r="39" spans="1:16" ht="12.75">
      <c r="A39" t="s">
        <v>48</v>
      </c>
      <c s="34" t="s">
        <v>82</v>
      </c>
      <c s="34" t="s">
        <v>76</v>
      </c>
      <c s="35" t="s">
        <v>5</v>
      </c>
      <c s="6" t="s">
        <v>3213</v>
      </c>
      <c s="36" t="s">
        <v>61</v>
      </c>
      <c s="37">
        <v>418.08</v>
      </c>
      <c s="36">
        <v>0</v>
      </c>
      <c s="36">
        <f>ROUND(G39*H39,6)</f>
      </c>
      <c r="L39" s="38">
        <v>0</v>
      </c>
      <c s="32">
        <f>ROUND(ROUND(L39,2)*ROUND(G39,3),2)</f>
      </c>
      <c s="36" t="s">
        <v>53</v>
      </c>
      <c>
        <f>(M39*21)/100</f>
      </c>
      <c t="s">
        <v>26</v>
      </c>
    </row>
    <row r="40" spans="1:5" ht="12.75">
      <c r="A40" s="35" t="s">
        <v>54</v>
      </c>
      <c r="E40" s="39" t="s">
        <v>3214</v>
      </c>
    </row>
    <row r="41" spans="1:5" ht="12.75">
      <c r="A41" s="35" t="s">
        <v>55</v>
      </c>
      <c r="E41" s="40" t="s">
        <v>3212</v>
      </c>
    </row>
    <row r="42" spans="1:5" ht="25.5">
      <c r="A42" t="s">
        <v>57</v>
      </c>
      <c r="E42" s="39" t="s">
        <v>78</v>
      </c>
    </row>
    <row r="43" spans="1:13" ht="12.75">
      <c r="A43" t="s">
        <v>45</v>
      </c>
      <c r="C43" s="31" t="s">
        <v>26</v>
      </c>
      <c r="E43" s="33" t="s">
        <v>2579</v>
      </c>
      <c r="J43" s="32">
        <f>0</f>
      </c>
      <c s="32">
        <f>0</f>
      </c>
      <c s="32">
        <f>0+L44</f>
      </c>
      <c s="32">
        <f>0+M44</f>
      </c>
    </row>
    <row r="44" spans="1:16" ht="12.75">
      <c r="A44" t="s">
        <v>48</v>
      </c>
      <c s="34" t="s">
        <v>86</v>
      </c>
      <c s="34" t="s">
        <v>3215</v>
      </c>
      <c s="35" t="s">
        <v>5</v>
      </c>
      <c s="6" t="s">
        <v>3216</v>
      </c>
      <c s="36" t="s">
        <v>61</v>
      </c>
      <c s="37">
        <v>15</v>
      </c>
      <c s="36">
        <v>0</v>
      </c>
      <c s="36">
        <f>ROUND(G44*H44,6)</f>
      </c>
      <c r="L44" s="38">
        <v>0</v>
      </c>
      <c s="32">
        <f>ROUND(ROUND(L44,2)*ROUND(G44,3),2)</f>
      </c>
      <c s="36" t="s">
        <v>53</v>
      </c>
      <c>
        <f>(M44*21)/100</f>
      </c>
      <c t="s">
        <v>26</v>
      </c>
    </row>
    <row r="45" spans="1:5" ht="12.75">
      <c r="A45" s="35" t="s">
        <v>54</v>
      </c>
      <c r="E45" s="39" t="s">
        <v>3217</v>
      </c>
    </row>
    <row r="46" spans="1:5" ht="12.75">
      <c r="A46" s="35" t="s">
        <v>55</v>
      </c>
      <c r="E46" s="40" t="s">
        <v>3218</v>
      </c>
    </row>
    <row r="47" spans="1:5" ht="25.5">
      <c r="A47" t="s">
        <v>57</v>
      </c>
      <c r="E47" s="39" t="s">
        <v>3219</v>
      </c>
    </row>
    <row r="48" spans="1:13" ht="12.75">
      <c r="A48" t="s">
        <v>45</v>
      </c>
      <c r="C48" s="31" t="s">
        <v>25</v>
      </c>
      <c r="E48" s="33" t="s">
        <v>2966</v>
      </c>
      <c r="J48" s="32">
        <f>0</f>
      </c>
      <c s="32">
        <f>0</f>
      </c>
      <c s="32">
        <f>0+L49+L53+L57+L61+L65</f>
      </c>
      <c s="32">
        <f>0+M49+M53+M57+M61+M65</f>
      </c>
    </row>
    <row r="49" spans="1:16" ht="12.75">
      <c r="A49" t="s">
        <v>48</v>
      </c>
      <c s="34" t="s">
        <v>90</v>
      </c>
      <c s="34" t="s">
        <v>2972</v>
      </c>
      <c s="35" t="s">
        <v>5</v>
      </c>
      <c s="6" t="s">
        <v>2973</v>
      </c>
      <c s="36" t="s">
        <v>101</v>
      </c>
      <c s="37">
        <v>1700</v>
      </c>
      <c s="36">
        <v>0</v>
      </c>
      <c s="36">
        <f>ROUND(G49*H49,6)</f>
      </c>
      <c r="L49" s="38">
        <v>0</v>
      </c>
      <c s="32">
        <f>ROUND(ROUND(L49,2)*ROUND(G49,3),2)</f>
      </c>
      <c s="36" t="s">
        <v>53</v>
      </c>
      <c>
        <f>(M49*21)/100</f>
      </c>
      <c t="s">
        <v>26</v>
      </c>
    </row>
    <row r="50" spans="1:5" ht="12.75">
      <c r="A50" s="35" t="s">
        <v>54</v>
      </c>
      <c r="E50" s="39" t="s">
        <v>3220</v>
      </c>
    </row>
    <row r="51" spans="1:5" ht="25.5">
      <c r="A51" s="35" t="s">
        <v>55</v>
      </c>
      <c r="E51" s="40" t="s">
        <v>3221</v>
      </c>
    </row>
    <row r="52" spans="1:5" ht="38.25">
      <c r="A52" t="s">
        <v>57</v>
      </c>
      <c r="E52" s="39" t="s">
        <v>3222</v>
      </c>
    </row>
    <row r="53" spans="1:16" ht="12.75">
      <c r="A53" t="s">
        <v>48</v>
      </c>
      <c s="34" t="s">
        <v>94</v>
      </c>
      <c s="34" t="s">
        <v>3223</v>
      </c>
      <c s="35" t="s">
        <v>5</v>
      </c>
      <c s="6" t="s">
        <v>3224</v>
      </c>
      <c s="36" t="s">
        <v>101</v>
      </c>
      <c s="37">
        <v>150</v>
      </c>
      <c s="36">
        <v>0</v>
      </c>
      <c s="36">
        <f>ROUND(G53*H53,6)</f>
      </c>
      <c r="L53" s="38">
        <v>0</v>
      </c>
      <c s="32">
        <f>ROUND(ROUND(L53,2)*ROUND(G53,3),2)</f>
      </c>
      <c s="36" t="s">
        <v>53</v>
      </c>
      <c>
        <f>(M53*21)/100</f>
      </c>
      <c t="s">
        <v>26</v>
      </c>
    </row>
    <row r="54" spans="1:5" ht="12.75">
      <c r="A54" s="35" t="s">
        <v>54</v>
      </c>
      <c r="E54" s="39" t="s">
        <v>3225</v>
      </c>
    </row>
    <row r="55" spans="1:5" ht="12.75">
      <c r="A55" s="35" t="s">
        <v>55</v>
      </c>
      <c r="E55" s="40" t="s">
        <v>3226</v>
      </c>
    </row>
    <row r="56" spans="1:5" ht="38.25">
      <c r="A56" t="s">
        <v>57</v>
      </c>
      <c r="E56" s="39" t="s">
        <v>3222</v>
      </c>
    </row>
    <row r="57" spans="1:16" ht="12.75">
      <c r="A57" t="s">
        <v>48</v>
      </c>
      <c s="34" t="s">
        <v>98</v>
      </c>
      <c s="34" t="s">
        <v>2977</v>
      </c>
      <c s="35" t="s">
        <v>5</v>
      </c>
      <c s="6" t="s">
        <v>3227</v>
      </c>
      <c s="36" t="s">
        <v>2116</v>
      </c>
      <c s="37">
        <v>9</v>
      </c>
      <c s="36">
        <v>0</v>
      </c>
      <c s="36">
        <f>ROUND(G57*H57,6)</f>
      </c>
      <c r="L57" s="38">
        <v>0</v>
      </c>
      <c s="32">
        <f>ROUND(ROUND(L57,2)*ROUND(G57,3),2)</f>
      </c>
      <c s="36" t="s">
        <v>53</v>
      </c>
      <c>
        <f>(M57*21)/100</f>
      </c>
      <c t="s">
        <v>26</v>
      </c>
    </row>
    <row r="58" spans="1:5" ht="12.75">
      <c r="A58" s="35" t="s">
        <v>54</v>
      </c>
      <c r="E58" s="39" t="s">
        <v>3228</v>
      </c>
    </row>
    <row r="59" spans="1:5" ht="12.75">
      <c r="A59" s="35" t="s">
        <v>55</v>
      </c>
      <c r="E59" s="40" t="s">
        <v>3229</v>
      </c>
    </row>
    <row r="60" spans="1:5" ht="38.25">
      <c r="A60" t="s">
        <v>57</v>
      </c>
      <c r="E60" s="39" t="s">
        <v>3222</v>
      </c>
    </row>
    <row r="61" spans="1:16" ht="12.75">
      <c r="A61" t="s">
        <v>48</v>
      </c>
      <c s="34" t="s">
        <v>103</v>
      </c>
      <c s="34" t="s">
        <v>2981</v>
      </c>
      <c s="35" t="s">
        <v>5</v>
      </c>
      <c s="6" t="s">
        <v>3230</v>
      </c>
      <c s="36" t="s">
        <v>2116</v>
      </c>
      <c s="37">
        <v>2</v>
      </c>
      <c s="36">
        <v>0</v>
      </c>
      <c s="36">
        <f>ROUND(G61*H61,6)</f>
      </c>
      <c r="L61" s="38">
        <v>0</v>
      </c>
      <c s="32">
        <f>ROUND(ROUND(L61,2)*ROUND(G61,3),2)</f>
      </c>
      <c s="36" t="s">
        <v>53</v>
      </c>
      <c>
        <f>(M61*21)/100</f>
      </c>
      <c t="s">
        <v>26</v>
      </c>
    </row>
    <row r="62" spans="1:5" ht="12.75">
      <c r="A62" s="35" t="s">
        <v>54</v>
      </c>
      <c r="E62" s="39" t="s">
        <v>3228</v>
      </c>
    </row>
    <row r="63" spans="1:5" ht="12.75">
      <c r="A63" s="35" t="s">
        <v>55</v>
      </c>
      <c r="E63" s="40" t="s">
        <v>2980</v>
      </c>
    </row>
    <row r="64" spans="1:5" ht="38.25">
      <c r="A64" t="s">
        <v>57</v>
      </c>
      <c r="E64" s="39" t="s">
        <v>3222</v>
      </c>
    </row>
    <row r="65" spans="1:16" ht="12.75">
      <c r="A65" t="s">
        <v>48</v>
      </c>
      <c s="34" t="s">
        <v>106</v>
      </c>
      <c s="34" t="s">
        <v>2984</v>
      </c>
      <c s="35" t="s">
        <v>5</v>
      </c>
      <c s="6" t="s">
        <v>3231</v>
      </c>
      <c s="36" t="s">
        <v>2116</v>
      </c>
      <c s="37">
        <v>4</v>
      </c>
      <c s="36">
        <v>0</v>
      </c>
      <c s="36">
        <f>ROUND(G65*H65,6)</f>
      </c>
      <c r="L65" s="38">
        <v>0</v>
      </c>
      <c s="32">
        <f>ROUND(ROUND(L65,2)*ROUND(G65,3),2)</f>
      </c>
      <c s="36" t="s">
        <v>53</v>
      </c>
      <c>
        <f>(M65*21)/100</f>
      </c>
      <c t="s">
        <v>26</v>
      </c>
    </row>
    <row r="66" spans="1:5" ht="12.75">
      <c r="A66" s="35" t="s">
        <v>54</v>
      </c>
      <c r="E66" s="39" t="s">
        <v>3232</v>
      </c>
    </row>
    <row r="67" spans="1:5" ht="12.75">
      <c r="A67" s="35" t="s">
        <v>55</v>
      </c>
      <c r="E67" s="40" t="s">
        <v>3233</v>
      </c>
    </row>
    <row r="68" spans="1:5" ht="38.25">
      <c r="A68" t="s">
        <v>57</v>
      </c>
      <c r="E68" s="39" t="s">
        <v>3222</v>
      </c>
    </row>
    <row r="69" spans="1:13" ht="12.75">
      <c r="A69" t="s">
        <v>45</v>
      </c>
      <c r="C69" s="31" t="s">
        <v>67</v>
      </c>
      <c r="E69" s="33" t="s">
        <v>2991</v>
      </c>
      <c r="J69" s="32">
        <f>0</f>
      </c>
      <c s="32">
        <f>0</f>
      </c>
      <c s="32">
        <f>0+L70+L74+L78</f>
      </c>
      <c s="32">
        <f>0+M70+M74+M78</f>
      </c>
    </row>
    <row r="70" spans="1:16" ht="12.75">
      <c r="A70" t="s">
        <v>48</v>
      </c>
      <c s="34" t="s">
        <v>109</v>
      </c>
      <c s="34" t="s">
        <v>3234</v>
      </c>
      <c s="35" t="s">
        <v>5</v>
      </c>
      <c s="6" t="s">
        <v>3235</v>
      </c>
      <c s="36" t="s">
        <v>65</v>
      </c>
      <c s="37">
        <v>11.5</v>
      </c>
      <c s="36">
        <v>0</v>
      </c>
      <c s="36">
        <f>ROUND(G70*H70,6)</f>
      </c>
      <c r="L70" s="38">
        <v>0</v>
      </c>
      <c s="32">
        <f>ROUND(ROUND(L70,2)*ROUND(G70,3),2)</f>
      </c>
      <c s="36" t="s">
        <v>53</v>
      </c>
      <c>
        <f>(M70*21)/100</f>
      </c>
      <c t="s">
        <v>26</v>
      </c>
    </row>
    <row r="71" spans="1:5" ht="12.75">
      <c r="A71" s="35" t="s">
        <v>54</v>
      </c>
      <c r="E71" s="39" t="s">
        <v>3236</v>
      </c>
    </row>
    <row r="72" spans="1:5" ht="25.5">
      <c r="A72" s="35" t="s">
        <v>55</v>
      </c>
      <c r="E72" s="40" t="s">
        <v>3237</v>
      </c>
    </row>
    <row r="73" spans="1:5" ht="267.75">
      <c r="A73" t="s">
        <v>57</v>
      </c>
      <c r="E73" s="39" t="s">
        <v>3238</v>
      </c>
    </row>
    <row r="74" spans="1:16" ht="12.75">
      <c r="A74" t="s">
        <v>48</v>
      </c>
      <c s="34" t="s">
        <v>112</v>
      </c>
      <c s="34" t="s">
        <v>3239</v>
      </c>
      <c s="35" t="s">
        <v>5</v>
      </c>
      <c s="6" t="s">
        <v>3240</v>
      </c>
      <c s="36" t="s">
        <v>65</v>
      </c>
      <c s="37">
        <v>17.17</v>
      </c>
      <c s="36">
        <v>0</v>
      </c>
      <c s="36">
        <f>ROUND(G74*H74,6)</f>
      </c>
      <c r="L74" s="38">
        <v>0</v>
      </c>
      <c s="32">
        <f>ROUND(ROUND(L74,2)*ROUND(G74,3),2)</f>
      </c>
      <c s="36" t="s">
        <v>53</v>
      </c>
      <c>
        <f>(M74*21)/100</f>
      </c>
      <c t="s">
        <v>26</v>
      </c>
    </row>
    <row r="75" spans="1:5" ht="12.75">
      <c r="A75" s="35" t="s">
        <v>54</v>
      </c>
      <c r="E75" s="39" t="s">
        <v>3241</v>
      </c>
    </row>
    <row r="76" spans="1:5" ht="12.75">
      <c r="A76" s="35" t="s">
        <v>55</v>
      </c>
      <c r="E76" s="40" t="s">
        <v>3242</v>
      </c>
    </row>
    <row r="77" spans="1:5" ht="267.75">
      <c r="A77" t="s">
        <v>57</v>
      </c>
      <c r="E77" s="39" t="s">
        <v>3238</v>
      </c>
    </row>
    <row r="78" spans="1:16" ht="12.75">
      <c r="A78" t="s">
        <v>48</v>
      </c>
      <c s="34" t="s">
        <v>115</v>
      </c>
      <c s="34" t="s">
        <v>3243</v>
      </c>
      <c s="35" t="s">
        <v>5</v>
      </c>
      <c s="6" t="s">
        <v>3244</v>
      </c>
      <c s="36" t="s">
        <v>65</v>
      </c>
      <c s="37">
        <v>67.174</v>
      </c>
      <c s="36">
        <v>0</v>
      </c>
      <c s="36">
        <f>ROUND(G78*H78,6)</f>
      </c>
      <c r="L78" s="38">
        <v>0</v>
      </c>
      <c s="32">
        <f>ROUND(ROUND(L78,2)*ROUND(G78,3),2)</f>
      </c>
      <c s="36" t="s">
        <v>53</v>
      </c>
      <c>
        <f>(M78*21)/100</f>
      </c>
      <c t="s">
        <v>26</v>
      </c>
    </row>
    <row r="79" spans="1:5" ht="25.5">
      <c r="A79" s="35" t="s">
        <v>54</v>
      </c>
      <c r="E79" s="39" t="s">
        <v>3245</v>
      </c>
    </row>
    <row r="80" spans="1:5" ht="12.75">
      <c r="A80" s="35" t="s">
        <v>55</v>
      </c>
      <c r="E80" s="40" t="s">
        <v>3246</v>
      </c>
    </row>
    <row r="81" spans="1:5" ht="38.25">
      <c r="A81" t="s">
        <v>57</v>
      </c>
      <c r="E81" s="39" t="s">
        <v>3247</v>
      </c>
    </row>
    <row r="82" spans="1:13" ht="12.75">
      <c r="A82" t="s">
        <v>45</v>
      </c>
      <c r="C82" s="31" t="s">
        <v>71</v>
      </c>
      <c r="E82" s="33" t="s">
        <v>3248</v>
      </c>
      <c r="J82" s="32">
        <f>0</f>
      </c>
      <c s="32">
        <f>0</f>
      </c>
      <c s="32">
        <f>0+L83</f>
      </c>
      <c s="32">
        <f>0+M83</f>
      </c>
    </row>
    <row r="83" spans="1:16" ht="12.75">
      <c r="A83" t="s">
        <v>48</v>
      </c>
      <c s="34" t="s">
        <v>119</v>
      </c>
      <c s="34" t="s">
        <v>1381</v>
      </c>
      <c s="35" t="s">
        <v>5</v>
      </c>
      <c s="6" t="s">
        <v>3249</v>
      </c>
      <c s="36" t="s">
        <v>61</v>
      </c>
      <c s="37">
        <v>50</v>
      </c>
      <c s="36">
        <v>0</v>
      </c>
      <c s="36">
        <f>ROUND(G83*H83,6)</f>
      </c>
      <c r="L83" s="38">
        <v>0</v>
      </c>
      <c s="32">
        <f>ROUND(ROUND(L83,2)*ROUND(G83,3),2)</f>
      </c>
      <c s="36" t="s">
        <v>53</v>
      </c>
      <c>
        <f>(M83*21)/100</f>
      </c>
      <c t="s">
        <v>26</v>
      </c>
    </row>
    <row r="84" spans="1:5" ht="12.75">
      <c r="A84" s="35" t="s">
        <v>54</v>
      </c>
      <c r="E84" s="39" t="s">
        <v>3250</v>
      </c>
    </row>
    <row r="85" spans="1:5" ht="12.75">
      <c r="A85" s="35" t="s">
        <v>55</v>
      </c>
      <c r="E85" s="40" t="s">
        <v>3251</v>
      </c>
    </row>
    <row r="86" spans="1:5" ht="76.5">
      <c r="A86" t="s">
        <v>57</v>
      </c>
      <c r="E86" s="39" t="s">
        <v>3252</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3253</v>
      </c>
      <c s="36" t="s">
        <v>101</v>
      </c>
      <c s="37">
        <v>307</v>
      </c>
      <c s="36">
        <v>0</v>
      </c>
      <c s="36">
        <f>ROUND(G88*H88,6)</f>
      </c>
      <c r="L88" s="38">
        <v>0</v>
      </c>
      <c s="32">
        <f>ROUND(ROUND(L88,2)*ROUND(G88,3),2)</f>
      </c>
      <c s="36" t="s">
        <v>53</v>
      </c>
      <c>
        <f>(M88*21)/100</f>
      </c>
      <c t="s">
        <v>26</v>
      </c>
    </row>
    <row r="89" spans="1:5" ht="12.75">
      <c r="A89" s="35" t="s">
        <v>54</v>
      </c>
      <c r="E89" s="39" t="s">
        <v>3254</v>
      </c>
    </row>
    <row r="90" spans="1:5" ht="12.75">
      <c r="A90" s="35" t="s">
        <v>55</v>
      </c>
      <c r="E90" s="40" t="s">
        <v>3255</v>
      </c>
    </row>
    <row r="91" spans="1:5" ht="51">
      <c r="A91" t="s">
        <v>57</v>
      </c>
      <c r="E91" s="39" t="s">
        <v>1225</v>
      </c>
    </row>
    <row r="92" spans="1:16" ht="12.75">
      <c r="A92" t="s">
        <v>48</v>
      </c>
      <c s="34" t="s">
        <v>126</v>
      </c>
      <c s="34" t="s">
        <v>91</v>
      </c>
      <c s="35" t="s">
        <v>5</v>
      </c>
      <c s="6" t="s">
        <v>3256</v>
      </c>
      <c s="36" t="s">
        <v>61</v>
      </c>
      <c s="37">
        <v>1.97</v>
      </c>
      <c s="36">
        <v>0</v>
      </c>
      <c s="36">
        <f>ROUND(G92*H92,6)</f>
      </c>
      <c r="L92" s="38">
        <v>0</v>
      </c>
      <c s="32">
        <f>ROUND(ROUND(L92,2)*ROUND(G92,3),2)</f>
      </c>
      <c s="36" t="s">
        <v>53</v>
      </c>
      <c>
        <f>(M92*21)/100</f>
      </c>
      <c t="s">
        <v>26</v>
      </c>
    </row>
    <row r="93" spans="1:5" ht="12.75">
      <c r="A93" s="35" t="s">
        <v>54</v>
      </c>
      <c r="E93" s="39" t="s">
        <v>3257</v>
      </c>
    </row>
    <row r="94" spans="1:5" ht="12.75">
      <c r="A94" s="35" t="s">
        <v>55</v>
      </c>
      <c r="E94" s="40" t="s">
        <v>3258</v>
      </c>
    </row>
    <row r="95" spans="1:5" ht="38.25">
      <c r="A95" t="s">
        <v>57</v>
      </c>
      <c r="E95" s="39" t="s">
        <v>93</v>
      </c>
    </row>
    <row r="96" spans="1:16" ht="12.75">
      <c r="A96" t="s">
        <v>48</v>
      </c>
      <c s="34" t="s">
        <v>131</v>
      </c>
      <c s="34" t="s">
        <v>365</v>
      </c>
      <c s="35" t="s">
        <v>5</v>
      </c>
      <c s="6" t="s">
        <v>3259</v>
      </c>
      <c s="36" t="s">
        <v>52</v>
      </c>
      <c s="37">
        <v>30</v>
      </c>
      <c s="36">
        <v>0</v>
      </c>
      <c s="36">
        <f>ROUND(G96*H96,6)</f>
      </c>
      <c r="L96" s="38">
        <v>0</v>
      </c>
      <c s="32">
        <f>ROUND(ROUND(L96,2)*ROUND(G96,3),2)</f>
      </c>
      <c s="36" t="s">
        <v>53</v>
      </c>
      <c>
        <f>(M96*21)/100</f>
      </c>
      <c t="s">
        <v>26</v>
      </c>
    </row>
    <row r="97" spans="1:5" ht="12.75">
      <c r="A97" s="35" t="s">
        <v>54</v>
      </c>
      <c r="E97" s="39" t="s">
        <v>3259</v>
      </c>
    </row>
    <row r="98" spans="1:5" ht="12.75">
      <c r="A98" s="35" t="s">
        <v>55</v>
      </c>
      <c r="E98" s="40" t="s">
        <v>3260</v>
      </c>
    </row>
    <row r="99" spans="1:5" ht="51">
      <c r="A99" t="s">
        <v>57</v>
      </c>
      <c r="E99" s="39" t="s">
        <v>3261</v>
      </c>
    </row>
    <row r="100" spans="1:16" ht="12.75">
      <c r="A100" t="s">
        <v>48</v>
      </c>
      <c s="34" t="s">
        <v>135</v>
      </c>
      <c s="34" t="s">
        <v>2987</v>
      </c>
      <c s="35" t="s">
        <v>5</v>
      </c>
      <c s="6" t="s">
        <v>3262</v>
      </c>
      <c s="36" t="s">
        <v>101</v>
      </c>
      <c s="37">
        <v>55</v>
      </c>
      <c s="36">
        <v>0</v>
      </c>
      <c s="36">
        <f>ROUND(G100*H100,6)</f>
      </c>
      <c r="L100" s="38">
        <v>0</v>
      </c>
      <c s="32">
        <f>ROUND(ROUND(L100,2)*ROUND(G100,3),2)</f>
      </c>
      <c s="36" t="s">
        <v>53</v>
      </c>
      <c>
        <f>(M100*21)/100</f>
      </c>
      <c t="s">
        <v>26</v>
      </c>
    </row>
    <row r="101" spans="1:5" ht="12.75">
      <c r="A101" s="35" t="s">
        <v>54</v>
      </c>
      <c r="E101" s="39" t="s">
        <v>3263</v>
      </c>
    </row>
    <row r="102" spans="1:5" ht="12.75">
      <c r="A102" s="35" t="s">
        <v>55</v>
      </c>
      <c r="E102" s="40" t="s">
        <v>3264</v>
      </c>
    </row>
    <row r="103" spans="1:5" ht="38.25">
      <c r="A103" t="s">
        <v>57</v>
      </c>
      <c r="E103" s="39" t="s">
        <v>3222</v>
      </c>
    </row>
    <row r="104" spans="1:16" ht="12.75">
      <c r="A104" t="s">
        <v>48</v>
      </c>
      <c s="34" t="s">
        <v>139</v>
      </c>
      <c s="34" t="s">
        <v>2989</v>
      </c>
      <c s="35" t="s">
        <v>5</v>
      </c>
      <c s="6" t="s">
        <v>3265</v>
      </c>
      <c s="36" t="s">
        <v>61</v>
      </c>
      <c s="37">
        <v>6.46</v>
      </c>
      <c s="36">
        <v>0</v>
      </c>
      <c s="36">
        <f>ROUND(G104*H104,6)</f>
      </c>
      <c r="L104" s="38">
        <v>0</v>
      </c>
      <c s="32">
        <f>ROUND(ROUND(L104,2)*ROUND(G104,3),2)</f>
      </c>
      <c s="36" t="s">
        <v>53</v>
      </c>
      <c>
        <f>(M104*21)/100</f>
      </c>
      <c t="s">
        <v>26</v>
      </c>
    </row>
    <row r="105" spans="1:5" ht="12.75">
      <c r="A105" s="35" t="s">
        <v>54</v>
      </c>
      <c r="E105" s="39" t="s">
        <v>3266</v>
      </c>
    </row>
    <row r="106" spans="1:5" ht="12.75">
      <c r="A106" s="35" t="s">
        <v>55</v>
      </c>
      <c r="E106" s="40" t="s">
        <v>3267</v>
      </c>
    </row>
    <row r="107" spans="1:5" ht="38.25">
      <c r="A107" t="s">
        <v>57</v>
      </c>
      <c r="E107" s="39" t="s">
        <v>3268</v>
      </c>
    </row>
    <row r="108" spans="1:13" ht="12.75">
      <c r="A108" t="s">
        <v>45</v>
      </c>
      <c r="C108" s="31" t="s">
        <v>86</v>
      </c>
      <c r="E108" s="33" t="s">
        <v>3074</v>
      </c>
      <c r="J108" s="32">
        <f>0</f>
      </c>
      <c s="32">
        <f>0</f>
      </c>
      <c s="32">
        <f>0+L109+L113</f>
      </c>
      <c s="32">
        <f>0+M109+M113</f>
      </c>
    </row>
    <row r="109" spans="1:16" ht="12.75">
      <c r="A109" t="s">
        <v>48</v>
      </c>
      <c s="34" t="s">
        <v>143</v>
      </c>
      <c s="34" t="s">
        <v>3269</v>
      </c>
      <c s="35" t="s">
        <v>5</v>
      </c>
      <c s="6" t="s">
        <v>3270</v>
      </c>
      <c s="36" t="s">
        <v>65</v>
      </c>
      <c s="37">
        <v>1.6</v>
      </c>
      <c s="36">
        <v>0</v>
      </c>
      <c s="36">
        <f>ROUND(G109*H109,6)</f>
      </c>
      <c r="L109" s="38">
        <v>0</v>
      </c>
      <c s="32">
        <f>ROUND(ROUND(L109,2)*ROUND(G109,3),2)</f>
      </c>
      <c s="36" t="s">
        <v>53</v>
      </c>
      <c>
        <f>(M109*21)/100</f>
      </c>
      <c t="s">
        <v>26</v>
      </c>
    </row>
    <row r="110" spans="1:5" ht="12.75">
      <c r="A110" s="35" t="s">
        <v>54</v>
      </c>
      <c r="E110" s="39" t="s">
        <v>3271</v>
      </c>
    </row>
    <row r="111" spans="1:5" ht="25.5">
      <c r="A111" s="35" t="s">
        <v>55</v>
      </c>
      <c r="E111" s="40" t="s">
        <v>3272</v>
      </c>
    </row>
    <row r="112" spans="1:5" ht="306">
      <c r="A112" t="s">
        <v>57</v>
      </c>
      <c r="E112" s="39" t="s">
        <v>3273</v>
      </c>
    </row>
    <row r="113" spans="1:16" ht="12.75">
      <c r="A113" t="s">
        <v>48</v>
      </c>
      <c s="34" t="s">
        <v>147</v>
      </c>
      <c s="34" t="s">
        <v>3274</v>
      </c>
      <c s="35" t="s">
        <v>5</v>
      </c>
      <c s="6" t="s">
        <v>3275</v>
      </c>
      <c s="36" t="s">
        <v>101</v>
      </c>
      <c s="37">
        <v>12</v>
      </c>
      <c s="36">
        <v>0</v>
      </c>
      <c s="36">
        <f>ROUND(G113*H113,6)</f>
      </c>
      <c r="L113" s="38">
        <v>0</v>
      </c>
      <c s="32">
        <f>ROUND(ROUND(L113,2)*ROUND(G113,3),2)</f>
      </c>
      <c s="36" t="s">
        <v>53</v>
      </c>
      <c>
        <f>(M113*21)/100</f>
      </c>
      <c t="s">
        <v>26</v>
      </c>
    </row>
    <row r="114" spans="1:5" ht="12.75">
      <c r="A114" s="35" t="s">
        <v>54</v>
      </c>
      <c r="E114" s="39" t="s">
        <v>3276</v>
      </c>
    </row>
    <row r="115" spans="1:5" ht="12.75">
      <c r="A115" s="35" t="s">
        <v>55</v>
      </c>
      <c r="E115" s="40" t="s">
        <v>3277</v>
      </c>
    </row>
    <row r="116" spans="1:5" ht="51">
      <c r="A116" t="s">
        <v>57</v>
      </c>
      <c r="E116" s="39" t="s">
        <v>3278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3281</v>
      </c>
      <c r="E8" s="30" t="s">
        <v>3280</v>
      </c>
      <c r="J8" s="29">
        <f>0+J9+J26+J39+J56+J81+J126</f>
      </c>
      <c s="29">
        <f>0+K9+K26+K39+K56+K81+K126</f>
      </c>
      <c s="29">
        <f>0+L9+L26+L39+L56+L81+L126</f>
      </c>
      <c s="29">
        <f>0+M9+M26+M39+M56+M81+M126</f>
      </c>
    </row>
    <row r="9" spans="1:13" ht="12.75">
      <c r="A9" t="s">
        <v>45</v>
      </c>
      <c r="C9" s="31" t="s">
        <v>3282</v>
      </c>
      <c r="E9" s="33" t="s">
        <v>3283</v>
      </c>
      <c r="J9" s="32">
        <f>0</f>
      </c>
      <c s="32">
        <f>0</f>
      </c>
      <c s="32">
        <f>0+L10+L14+L18+L22</f>
      </c>
      <c s="32">
        <f>0+M10+M14+M18+M22</f>
      </c>
    </row>
    <row r="10" spans="1:16" ht="12.75">
      <c r="A10" t="s">
        <v>48</v>
      </c>
      <c s="34" t="s">
        <v>49</v>
      </c>
      <c s="34" t="s">
        <v>3284</v>
      </c>
      <c s="35" t="s">
        <v>5</v>
      </c>
      <c s="6" t="s">
        <v>3285</v>
      </c>
      <c s="36" t="s">
        <v>3286</v>
      </c>
      <c s="37">
        <v>2</v>
      </c>
      <c s="36">
        <v>0</v>
      </c>
      <c s="36">
        <f>ROUND(G10*H10,6)</f>
      </c>
      <c r="L10" s="38">
        <v>0</v>
      </c>
      <c s="32">
        <f>ROUND(ROUND(L10,2)*ROUND(G10,3),2)</f>
      </c>
      <c s="36" t="s">
        <v>53</v>
      </c>
      <c>
        <f>(M10*21)/100</f>
      </c>
      <c t="s">
        <v>26</v>
      </c>
    </row>
    <row r="11" spans="1:5" ht="12.75">
      <c r="A11" s="35" t="s">
        <v>54</v>
      </c>
      <c r="E11" s="39" t="s">
        <v>5</v>
      </c>
    </row>
    <row r="12" spans="1:5" ht="12.75">
      <c r="A12" s="35" t="s">
        <v>55</v>
      </c>
      <c r="E12" s="40" t="s">
        <v>3287</v>
      </c>
    </row>
    <row r="13" spans="1:5" ht="25.5">
      <c r="A13" t="s">
        <v>57</v>
      </c>
      <c r="E13" s="39" t="s">
        <v>3288</v>
      </c>
    </row>
    <row r="14" spans="1:16" ht="12.75">
      <c r="A14" t="s">
        <v>48</v>
      </c>
      <c s="34" t="s">
        <v>26</v>
      </c>
      <c s="34" t="s">
        <v>3289</v>
      </c>
      <c s="35" t="s">
        <v>5</v>
      </c>
      <c s="6" t="s">
        <v>3290</v>
      </c>
      <c s="36" t="s">
        <v>3286</v>
      </c>
      <c s="37">
        <v>2</v>
      </c>
      <c s="36">
        <v>0</v>
      </c>
      <c s="36">
        <f>ROUND(G14*H14,6)</f>
      </c>
      <c r="L14" s="38">
        <v>0</v>
      </c>
      <c s="32">
        <f>ROUND(ROUND(L14,2)*ROUND(G14,3),2)</f>
      </c>
      <c s="36" t="s">
        <v>53</v>
      </c>
      <c>
        <f>(M14*21)/100</f>
      </c>
      <c t="s">
        <v>26</v>
      </c>
    </row>
    <row r="15" spans="1:5" ht="12.75">
      <c r="A15" s="35" t="s">
        <v>54</v>
      </c>
      <c r="E15" s="39" t="s">
        <v>5</v>
      </c>
    </row>
    <row r="16" spans="1:5" ht="12.75">
      <c r="A16" s="35" t="s">
        <v>55</v>
      </c>
      <c r="E16" s="40" t="s">
        <v>3287</v>
      </c>
    </row>
    <row r="17" spans="1:5" ht="25.5">
      <c r="A17" t="s">
        <v>57</v>
      </c>
      <c r="E17" s="39" t="s">
        <v>3288</v>
      </c>
    </row>
    <row r="18" spans="1:16" ht="12.75">
      <c r="A18" t="s">
        <v>48</v>
      </c>
      <c s="34" t="s">
        <v>25</v>
      </c>
      <c s="34" t="s">
        <v>3291</v>
      </c>
      <c s="35" t="s">
        <v>5</v>
      </c>
      <c s="6" t="s">
        <v>3292</v>
      </c>
      <c s="36" t="s">
        <v>3286</v>
      </c>
      <c s="37">
        <v>2</v>
      </c>
      <c s="36">
        <v>0</v>
      </c>
      <c s="36">
        <f>ROUND(G18*H18,6)</f>
      </c>
      <c r="L18" s="38">
        <v>0</v>
      </c>
      <c s="32">
        <f>ROUND(ROUND(L18,2)*ROUND(G18,3),2)</f>
      </c>
      <c s="36" t="s">
        <v>53</v>
      </c>
      <c>
        <f>(M18*21)/100</f>
      </c>
      <c t="s">
        <v>26</v>
      </c>
    </row>
    <row r="19" spans="1:5" ht="12.75">
      <c r="A19" s="35" t="s">
        <v>54</v>
      </c>
      <c r="E19" s="39" t="s">
        <v>5</v>
      </c>
    </row>
    <row r="20" spans="1:5" ht="12.75">
      <c r="A20" s="35" t="s">
        <v>55</v>
      </c>
      <c r="E20" s="40" t="s">
        <v>3287</v>
      </c>
    </row>
    <row r="21" spans="1:5" ht="25.5">
      <c r="A21" t="s">
        <v>57</v>
      </c>
      <c r="E21" s="39" t="s">
        <v>3288</v>
      </c>
    </row>
    <row r="22" spans="1:16" ht="12.75">
      <c r="A22" t="s">
        <v>48</v>
      </c>
      <c s="34" t="s">
        <v>67</v>
      </c>
      <c s="34" t="s">
        <v>3293</v>
      </c>
      <c s="35" t="s">
        <v>5</v>
      </c>
      <c s="6" t="s">
        <v>3294</v>
      </c>
      <c s="36" t="s">
        <v>3286</v>
      </c>
      <c s="37">
        <v>2</v>
      </c>
      <c s="36">
        <v>0</v>
      </c>
      <c s="36">
        <f>ROUND(G22*H22,6)</f>
      </c>
      <c r="L22" s="38">
        <v>0</v>
      </c>
      <c s="32">
        <f>ROUND(ROUND(L22,2)*ROUND(G22,3),2)</f>
      </c>
      <c s="36" t="s">
        <v>53</v>
      </c>
      <c>
        <f>(M22*21)/100</f>
      </c>
      <c t="s">
        <v>26</v>
      </c>
    </row>
    <row r="23" spans="1:5" ht="12.75">
      <c r="A23" s="35" t="s">
        <v>54</v>
      </c>
      <c r="E23" s="39" t="s">
        <v>5</v>
      </c>
    </row>
    <row r="24" spans="1:5" ht="12.75">
      <c r="A24" s="35" t="s">
        <v>55</v>
      </c>
      <c r="E24" s="40" t="s">
        <v>3287</v>
      </c>
    </row>
    <row r="25" spans="1:5" ht="25.5">
      <c r="A25" t="s">
        <v>57</v>
      </c>
      <c r="E25" s="39" t="s">
        <v>3288</v>
      </c>
    </row>
    <row r="26" spans="1:13" ht="12.75">
      <c r="A26" t="s">
        <v>45</v>
      </c>
      <c r="C26" s="31" t="s">
        <v>3295</v>
      </c>
      <c r="E26" s="33" t="s">
        <v>3296</v>
      </c>
      <c r="J26" s="32">
        <f>0</f>
      </c>
      <c s="32">
        <f>0</f>
      </c>
      <c s="32">
        <f>0+L27+L31+L35</f>
      </c>
      <c s="32">
        <f>0+M27+M31+M35</f>
      </c>
    </row>
    <row r="27" spans="1:16" ht="12.75">
      <c r="A27" t="s">
        <v>48</v>
      </c>
      <c s="34" t="s">
        <v>71</v>
      </c>
      <c s="34" t="s">
        <v>3297</v>
      </c>
      <c s="35" t="s">
        <v>5</v>
      </c>
      <c s="6" t="s">
        <v>3298</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3287</v>
      </c>
    </row>
    <row r="30" spans="1:5" ht="25.5">
      <c r="A30" t="s">
        <v>57</v>
      </c>
      <c r="E30" s="39" t="s">
        <v>3288</v>
      </c>
    </row>
    <row r="31" spans="1:16" ht="12.75">
      <c r="A31" t="s">
        <v>48</v>
      </c>
      <c s="34" t="s">
        <v>75</v>
      </c>
      <c s="34" t="s">
        <v>3299</v>
      </c>
      <c s="35" t="s">
        <v>5</v>
      </c>
      <c s="6" t="s">
        <v>3300</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3287</v>
      </c>
    </row>
    <row r="34" spans="1:5" ht="25.5">
      <c r="A34" t="s">
        <v>57</v>
      </c>
      <c r="E34" s="39" t="s">
        <v>3288</v>
      </c>
    </row>
    <row r="35" spans="1:16" ht="12.75">
      <c r="A35" t="s">
        <v>48</v>
      </c>
      <c s="34" t="s">
        <v>46</v>
      </c>
      <c s="34" t="s">
        <v>3301</v>
      </c>
      <c s="35" t="s">
        <v>5</v>
      </c>
      <c s="6" t="s">
        <v>3302</v>
      </c>
      <c s="36" t="s">
        <v>3286</v>
      </c>
      <c s="37">
        <v>4</v>
      </c>
      <c s="36">
        <v>0</v>
      </c>
      <c s="36">
        <f>ROUND(G35*H35,6)</f>
      </c>
      <c r="L35" s="38">
        <v>0</v>
      </c>
      <c s="32">
        <f>ROUND(ROUND(L35,2)*ROUND(G35,3),2)</f>
      </c>
      <c s="36" t="s">
        <v>53</v>
      </c>
      <c>
        <f>(M35*21)/100</f>
      </c>
      <c t="s">
        <v>26</v>
      </c>
    </row>
    <row r="36" spans="1:5" ht="12.75">
      <c r="A36" s="35" t="s">
        <v>54</v>
      </c>
      <c r="E36" s="39" t="s">
        <v>5</v>
      </c>
    </row>
    <row r="37" spans="1:5" ht="12.75">
      <c r="A37" s="35" t="s">
        <v>55</v>
      </c>
      <c r="E37" s="40" t="s">
        <v>3287</v>
      </c>
    </row>
    <row r="38" spans="1:5" ht="25.5">
      <c r="A38" t="s">
        <v>57</v>
      </c>
      <c r="E38" s="39" t="s">
        <v>3288</v>
      </c>
    </row>
    <row r="39" spans="1:13" ht="12.75">
      <c r="A39" t="s">
        <v>45</v>
      </c>
      <c r="C39" s="31" t="s">
        <v>705</v>
      </c>
      <c r="E39" s="33" t="s">
        <v>3303</v>
      </c>
      <c r="J39" s="32">
        <f>0</f>
      </c>
      <c s="32">
        <f>0</f>
      </c>
      <c s="32">
        <f>0+L40+L44+L48+L52</f>
      </c>
      <c s="32">
        <f>0+M40+M44+M48+M52</f>
      </c>
    </row>
    <row r="40" spans="1:16" ht="12.75">
      <c r="A40" t="s">
        <v>48</v>
      </c>
      <c s="34" t="s">
        <v>82</v>
      </c>
      <c s="34" t="s">
        <v>3304</v>
      </c>
      <c s="35" t="s">
        <v>5</v>
      </c>
      <c s="6" t="s">
        <v>3305</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3287</v>
      </c>
    </row>
    <row r="43" spans="1:5" ht="25.5">
      <c r="A43" t="s">
        <v>57</v>
      </c>
      <c r="E43" s="39" t="s">
        <v>3288</v>
      </c>
    </row>
    <row r="44" spans="1:16" ht="12.75">
      <c r="A44" t="s">
        <v>48</v>
      </c>
      <c s="34" t="s">
        <v>86</v>
      </c>
      <c s="34" t="s">
        <v>3306</v>
      </c>
      <c s="35" t="s">
        <v>5</v>
      </c>
      <c s="6" t="s">
        <v>3307</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3287</v>
      </c>
    </row>
    <row r="47" spans="1:5" ht="25.5">
      <c r="A47" t="s">
        <v>57</v>
      </c>
      <c r="E47" s="39" t="s">
        <v>3288</v>
      </c>
    </row>
    <row r="48" spans="1:16" ht="12.75">
      <c r="A48" t="s">
        <v>48</v>
      </c>
      <c s="34" t="s">
        <v>90</v>
      </c>
      <c s="34" t="s">
        <v>3308</v>
      </c>
      <c s="35" t="s">
        <v>5</v>
      </c>
      <c s="6" t="s">
        <v>3309</v>
      </c>
      <c s="36" t="s">
        <v>3286</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3310</v>
      </c>
    </row>
    <row r="51" spans="1:5" ht="25.5">
      <c r="A51" t="s">
        <v>57</v>
      </c>
      <c r="E51" s="39" t="s">
        <v>3288</v>
      </c>
    </row>
    <row r="52" spans="1:16" ht="12.75">
      <c r="A52" t="s">
        <v>48</v>
      </c>
      <c s="34" t="s">
        <v>94</v>
      </c>
      <c s="34" t="s">
        <v>3311</v>
      </c>
      <c s="35" t="s">
        <v>5</v>
      </c>
      <c s="6" t="s">
        <v>3312</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3287</v>
      </c>
    </row>
    <row r="55" spans="1:5" ht="25.5">
      <c r="A55" t="s">
        <v>57</v>
      </c>
      <c r="E55" s="39" t="s">
        <v>3288</v>
      </c>
    </row>
    <row r="56" spans="1:13" ht="12.75">
      <c r="A56" t="s">
        <v>45</v>
      </c>
      <c r="C56" s="31" t="s">
        <v>3313</v>
      </c>
      <c r="E56" s="33" t="s">
        <v>3314</v>
      </c>
      <c r="J56" s="32">
        <f>0</f>
      </c>
      <c s="32">
        <f>0</f>
      </c>
      <c s="32">
        <f>0+L57+L61+L65+L69+L73+L77</f>
      </c>
      <c s="32">
        <f>0+M57+M61+M65+M69+M73+M77</f>
      </c>
    </row>
    <row r="57" spans="1:16" ht="12.75">
      <c r="A57" t="s">
        <v>48</v>
      </c>
      <c s="34" t="s">
        <v>98</v>
      </c>
      <c s="34" t="s">
        <v>3315</v>
      </c>
      <c s="35" t="s">
        <v>5</v>
      </c>
      <c s="6" t="s">
        <v>3316</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3287</v>
      </c>
    </row>
    <row r="60" spans="1:5" ht="12.75">
      <c r="A60" t="s">
        <v>57</v>
      </c>
      <c r="E60" s="39" t="s">
        <v>3317</v>
      </c>
    </row>
    <row r="61" spans="1:16" ht="12.75">
      <c r="A61" t="s">
        <v>48</v>
      </c>
      <c s="34" t="s">
        <v>103</v>
      </c>
      <c s="34" t="s">
        <v>3318</v>
      </c>
      <c s="35" t="s">
        <v>5</v>
      </c>
      <c s="6" t="s">
        <v>3319</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3287</v>
      </c>
    </row>
    <row r="64" spans="1:5" ht="12.75">
      <c r="A64" t="s">
        <v>57</v>
      </c>
      <c r="E64" s="39" t="s">
        <v>3320</v>
      </c>
    </row>
    <row r="65" spans="1:16" ht="12.75">
      <c r="A65" t="s">
        <v>48</v>
      </c>
      <c s="34" t="s">
        <v>106</v>
      </c>
      <c s="34" t="s">
        <v>3321</v>
      </c>
      <c s="35" t="s">
        <v>5</v>
      </c>
      <c s="6" t="s">
        <v>3322</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3287</v>
      </c>
    </row>
    <row r="68" spans="1:5" ht="12.75">
      <c r="A68" t="s">
        <v>57</v>
      </c>
      <c r="E68" s="39" t="s">
        <v>3323</v>
      </c>
    </row>
    <row r="69" spans="1:16" ht="12.75">
      <c r="A69" t="s">
        <v>48</v>
      </c>
      <c s="34" t="s">
        <v>109</v>
      </c>
      <c s="34" t="s">
        <v>3324</v>
      </c>
      <c s="35" t="s">
        <v>5</v>
      </c>
      <c s="6" t="s">
        <v>3325</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3287</v>
      </c>
    </row>
    <row r="72" spans="1:5" ht="12.75">
      <c r="A72" t="s">
        <v>57</v>
      </c>
      <c r="E72" s="39" t="s">
        <v>3326</v>
      </c>
    </row>
    <row r="73" spans="1:16" ht="12.75">
      <c r="A73" t="s">
        <v>48</v>
      </c>
      <c s="34" t="s">
        <v>112</v>
      </c>
      <c s="34" t="s">
        <v>3327</v>
      </c>
      <c s="35" t="s">
        <v>5</v>
      </c>
      <c s="6" t="s">
        <v>3328</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3287</v>
      </c>
    </row>
    <row r="76" spans="1:5" ht="25.5">
      <c r="A76" t="s">
        <v>57</v>
      </c>
      <c r="E76" s="39" t="s">
        <v>3288</v>
      </c>
    </row>
    <row r="77" spans="1:16" ht="12.75">
      <c r="A77" t="s">
        <v>48</v>
      </c>
      <c s="34" t="s">
        <v>115</v>
      </c>
      <c s="34" t="s">
        <v>3329</v>
      </c>
      <c s="35" t="s">
        <v>5</v>
      </c>
      <c s="6" t="s">
        <v>3330</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3287</v>
      </c>
    </row>
    <row r="80" spans="1:5" ht="25.5">
      <c r="A80" t="s">
        <v>57</v>
      </c>
      <c r="E80" s="39" t="s">
        <v>3288</v>
      </c>
    </row>
    <row r="81" spans="1:13" ht="12.75">
      <c r="A81" t="s">
        <v>45</v>
      </c>
      <c r="C81" s="31" t="s">
        <v>3331</v>
      </c>
      <c r="E81" s="33" t="s">
        <v>3332</v>
      </c>
      <c r="J81" s="32">
        <f>0</f>
      </c>
      <c s="32">
        <f>0</f>
      </c>
      <c s="32">
        <f>0+L82+L86+L90+L94+L98+L102+L106+L110+L114+L118+L122</f>
      </c>
      <c s="32">
        <f>0+M82+M86+M90+M94+M98+M102+M106+M110+M114+M118+M122</f>
      </c>
    </row>
    <row r="82" spans="1:16" ht="25.5">
      <c r="A82" t="s">
        <v>48</v>
      </c>
      <c s="34" t="s">
        <v>119</v>
      </c>
      <c s="34" t="s">
        <v>3333</v>
      </c>
      <c s="35" t="s">
        <v>5</v>
      </c>
      <c s="6" t="s">
        <v>3334</v>
      </c>
      <c s="36" t="s">
        <v>2116</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3335</v>
      </c>
    </row>
    <row r="85" spans="1:5" ht="25.5">
      <c r="A85" t="s">
        <v>57</v>
      </c>
      <c r="E85" s="39" t="s">
        <v>3288</v>
      </c>
    </row>
    <row r="86" spans="1:16" ht="25.5">
      <c r="A86" t="s">
        <v>48</v>
      </c>
      <c s="34" t="s">
        <v>123</v>
      </c>
      <c s="34" t="s">
        <v>3336</v>
      </c>
      <c s="35" t="s">
        <v>5</v>
      </c>
      <c s="6" t="s">
        <v>3337</v>
      </c>
      <c s="36" t="s">
        <v>2116</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3338</v>
      </c>
    </row>
    <row r="89" spans="1:5" ht="25.5">
      <c r="A89" t="s">
        <v>57</v>
      </c>
      <c r="E89" s="39" t="s">
        <v>3288</v>
      </c>
    </row>
    <row r="90" spans="1:16" ht="12.75">
      <c r="A90" t="s">
        <v>48</v>
      </c>
      <c s="34" t="s">
        <v>126</v>
      </c>
      <c s="34" t="s">
        <v>3339</v>
      </c>
      <c s="35" t="s">
        <v>5</v>
      </c>
      <c s="6" t="s">
        <v>3340</v>
      </c>
      <c s="36" t="s">
        <v>2116</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3335</v>
      </c>
    </row>
    <row r="93" spans="1:5" ht="25.5">
      <c r="A93" t="s">
        <v>57</v>
      </c>
      <c r="E93" s="39" t="s">
        <v>3288</v>
      </c>
    </row>
    <row r="94" spans="1:16" ht="12.75">
      <c r="A94" t="s">
        <v>48</v>
      </c>
      <c s="34" t="s">
        <v>131</v>
      </c>
      <c s="34" t="s">
        <v>3341</v>
      </c>
      <c s="35" t="s">
        <v>5</v>
      </c>
      <c s="6" t="s">
        <v>3342</v>
      </c>
      <c s="36" t="s">
        <v>2421</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3343</v>
      </c>
    </row>
    <row r="97" spans="1:5" ht="25.5">
      <c r="A97" t="s">
        <v>57</v>
      </c>
      <c r="E97" s="39" t="s">
        <v>3288</v>
      </c>
    </row>
    <row r="98" spans="1:16" ht="12.75">
      <c r="A98" t="s">
        <v>48</v>
      </c>
      <c s="34" t="s">
        <v>135</v>
      </c>
      <c s="34" t="s">
        <v>3344</v>
      </c>
      <c s="35" t="s">
        <v>5</v>
      </c>
      <c s="6" t="s">
        <v>3345</v>
      </c>
      <c s="36" t="s">
        <v>2421</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3287</v>
      </c>
    </row>
    <row r="101" spans="1:5" ht="25.5">
      <c r="A101" t="s">
        <v>57</v>
      </c>
      <c r="E101" s="39" t="s">
        <v>3288</v>
      </c>
    </row>
    <row r="102" spans="1:16" ht="12.75">
      <c r="A102" t="s">
        <v>48</v>
      </c>
      <c s="34" t="s">
        <v>139</v>
      </c>
      <c s="34" t="s">
        <v>3346</v>
      </c>
      <c s="35" t="s">
        <v>5</v>
      </c>
      <c s="6" t="s">
        <v>3347</v>
      </c>
      <c s="36" t="s">
        <v>2421</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3287</v>
      </c>
    </row>
    <row r="105" spans="1:5" ht="25.5">
      <c r="A105" t="s">
        <v>57</v>
      </c>
      <c r="E105" s="39" t="s">
        <v>3288</v>
      </c>
    </row>
    <row r="106" spans="1:16" ht="12.75">
      <c r="A106" t="s">
        <v>48</v>
      </c>
      <c s="34" t="s">
        <v>143</v>
      </c>
      <c s="34" t="s">
        <v>3348</v>
      </c>
      <c s="35" t="s">
        <v>5</v>
      </c>
      <c s="6" t="s">
        <v>3349</v>
      </c>
      <c s="36" t="s">
        <v>3286</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3310</v>
      </c>
    </row>
    <row r="109" spans="1:5" ht="25.5">
      <c r="A109" t="s">
        <v>57</v>
      </c>
      <c r="E109" s="39" t="s">
        <v>3288</v>
      </c>
    </row>
    <row r="110" spans="1:16" ht="12.75">
      <c r="A110" t="s">
        <v>48</v>
      </c>
      <c s="34" t="s">
        <v>147</v>
      </c>
      <c s="34" t="s">
        <v>3350</v>
      </c>
      <c s="35" t="s">
        <v>5</v>
      </c>
      <c s="6" t="s">
        <v>3351</v>
      </c>
      <c s="36" t="s">
        <v>2116</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3287</v>
      </c>
    </row>
    <row r="113" spans="1:5" ht="25.5">
      <c r="A113" t="s">
        <v>57</v>
      </c>
      <c r="E113" s="39" t="s">
        <v>3288</v>
      </c>
    </row>
    <row r="114" spans="1:16" ht="12.75">
      <c r="A114" t="s">
        <v>48</v>
      </c>
      <c s="34" t="s">
        <v>151</v>
      </c>
      <c s="34" t="s">
        <v>3352</v>
      </c>
      <c s="35" t="s">
        <v>5</v>
      </c>
      <c s="6" t="s">
        <v>3353</v>
      </c>
      <c s="36" t="s">
        <v>2116</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3287</v>
      </c>
    </row>
    <row r="117" spans="1:5" ht="25.5">
      <c r="A117" t="s">
        <v>57</v>
      </c>
      <c r="E117" s="39" t="s">
        <v>3288</v>
      </c>
    </row>
    <row r="118" spans="1:16" ht="12.75">
      <c r="A118" t="s">
        <v>48</v>
      </c>
      <c s="34" t="s">
        <v>155</v>
      </c>
      <c s="34" t="s">
        <v>3354</v>
      </c>
      <c s="35" t="s">
        <v>5</v>
      </c>
      <c s="6" t="s">
        <v>3355</v>
      </c>
      <c s="36" t="s">
        <v>2116</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3287</v>
      </c>
    </row>
    <row r="121" spans="1:5" ht="25.5">
      <c r="A121" t="s">
        <v>57</v>
      </c>
      <c r="E121" s="39" t="s">
        <v>3288</v>
      </c>
    </row>
    <row r="122" spans="1:16" ht="12.75">
      <c r="A122" t="s">
        <v>48</v>
      </c>
      <c s="34" t="s">
        <v>159</v>
      </c>
      <c s="34" t="s">
        <v>3356</v>
      </c>
      <c s="35" t="s">
        <v>5</v>
      </c>
      <c s="6" t="s">
        <v>3357</v>
      </c>
      <c s="36" t="s">
        <v>2116</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3288</v>
      </c>
    </row>
    <row r="125" spans="1:5" ht="12.75">
      <c r="A125" t="s">
        <v>57</v>
      </c>
      <c r="E125" s="39" t="s">
        <v>3358</v>
      </c>
    </row>
    <row r="126" spans="1:13" ht="12.75">
      <c r="A126" t="s">
        <v>45</v>
      </c>
      <c r="C126" s="31" t="s">
        <v>3359</v>
      </c>
      <c r="E126" s="33" t="s">
        <v>3360</v>
      </c>
      <c r="J126" s="32">
        <f>0</f>
      </c>
      <c s="32">
        <f>0</f>
      </c>
      <c s="32">
        <f>0+L127+L131+L135+L139</f>
      </c>
      <c s="32">
        <f>0+M127+M131+M135+M139</f>
      </c>
    </row>
    <row r="127" spans="1:16" ht="12.75">
      <c r="A127" t="s">
        <v>48</v>
      </c>
      <c s="34" t="s">
        <v>162</v>
      </c>
      <c s="34" t="s">
        <v>3361</v>
      </c>
      <c s="35" t="s">
        <v>5</v>
      </c>
      <c s="6" t="s">
        <v>3362</v>
      </c>
      <c s="36" t="s">
        <v>2421</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3287</v>
      </c>
    </row>
    <row r="130" spans="1:5" ht="25.5">
      <c r="A130" t="s">
        <v>57</v>
      </c>
      <c r="E130" s="39" t="s">
        <v>3288</v>
      </c>
    </row>
    <row r="131" spans="1:16" ht="12.75">
      <c r="A131" t="s">
        <v>48</v>
      </c>
      <c s="34" t="s">
        <v>166</v>
      </c>
      <c s="34" t="s">
        <v>3363</v>
      </c>
      <c s="35" t="s">
        <v>5</v>
      </c>
      <c s="6" t="s">
        <v>3364</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3287</v>
      </c>
    </row>
    <row r="134" spans="1:5" ht="12.75">
      <c r="A134" t="s">
        <v>57</v>
      </c>
      <c r="E134" s="39" t="s">
        <v>3365</v>
      </c>
    </row>
    <row r="135" spans="1:16" ht="12.75">
      <c r="A135" t="s">
        <v>48</v>
      </c>
      <c s="34" t="s">
        <v>170</v>
      </c>
      <c s="34" t="s">
        <v>3366</v>
      </c>
      <c s="35" t="s">
        <v>5</v>
      </c>
      <c s="6" t="s">
        <v>3367</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3287</v>
      </c>
    </row>
    <row r="138" spans="1:5" ht="25.5">
      <c r="A138" t="s">
        <v>57</v>
      </c>
      <c r="E138" s="39" t="s">
        <v>3288</v>
      </c>
    </row>
    <row r="139" spans="1:16" ht="12.75">
      <c r="A139" t="s">
        <v>48</v>
      </c>
      <c s="34" t="s">
        <v>174</v>
      </c>
      <c s="34" t="s">
        <v>3368</v>
      </c>
      <c s="35" t="s">
        <v>5</v>
      </c>
      <c s="6" t="s">
        <v>3369</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3287</v>
      </c>
    </row>
    <row r="142" spans="1:5" ht="25.5">
      <c r="A142" t="s">
        <v>57</v>
      </c>
      <c r="E142"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3372</v>
      </c>
      <c r="E8" s="30" t="s">
        <v>3371</v>
      </c>
      <c r="J8" s="29">
        <f>0+J9</f>
      </c>
      <c s="29">
        <f>0+K9</f>
      </c>
      <c s="29">
        <f>0+L9</f>
      </c>
      <c s="29">
        <f>0+M9</f>
      </c>
    </row>
    <row r="9" spans="1:13" ht="12.75">
      <c r="A9" t="s">
        <v>3373</v>
      </c>
      <c r="C9" s="31" t="s">
        <v>3374</v>
      </c>
      <c r="E9" s="33" t="s">
        <v>3375</v>
      </c>
      <c r="J9" s="32">
        <f>0+J10+J35+J48+J69+J74+J95+J116+J125</f>
      </c>
      <c s="32">
        <f>0+K10+K35+K48+K69+K74+K95+K116+K125</f>
      </c>
      <c s="32">
        <f>0+L10+L35+L48+L69+L74+L95+L116+L125</f>
      </c>
      <c s="32">
        <f>0+M10+M35+M48+M69+M74+M95+M116+M125</f>
      </c>
    </row>
    <row r="10" spans="1:13" ht="12.75">
      <c r="A10" t="s">
        <v>45</v>
      </c>
      <c r="C10" s="31" t="s">
        <v>49</v>
      </c>
      <c r="E10" s="33" t="s">
        <v>1199</v>
      </c>
      <c r="J10" s="32">
        <f>0</f>
      </c>
      <c s="32">
        <f>0</f>
      </c>
      <c s="32">
        <f>0+L11+L15+L19+L23+L27+L31</f>
      </c>
      <c s="32">
        <f>0+M11+M15+M19+M23+M27+M31</f>
      </c>
    </row>
    <row r="11" spans="1:16" ht="12.75">
      <c r="A11" t="s">
        <v>48</v>
      </c>
      <c s="34" t="s">
        <v>49</v>
      </c>
      <c s="34" t="s">
        <v>3376</v>
      </c>
      <c s="35" t="s">
        <v>5</v>
      </c>
      <c s="6" t="s">
        <v>3377</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3378</v>
      </c>
    </row>
    <row r="14" spans="1:5" ht="12.75">
      <c r="A14" t="s">
        <v>57</v>
      </c>
      <c r="E14" s="39" t="s">
        <v>5</v>
      </c>
    </row>
    <row r="15" spans="1:16" ht="12.75">
      <c r="A15" t="s">
        <v>48</v>
      </c>
      <c s="34" t="s">
        <v>26</v>
      </c>
      <c s="34" t="s">
        <v>3379</v>
      </c>
      <c s="35" t="s">
        <v>5</v>
      </c>
      <c s="6" t="s">
        <v>3380</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3381</v>
      </c>
    </row>
    <row r="18" spans="1:5" ht="12.75">
      <c r="A18" t="s">
        <v>57</v>
      </c>
      <c r="E18" s="39" t="s">
        <v>5</v>
      </c>
    </row>
    <row r="19" spans="1:16" ht="12.75">
      <c r="A19" t="s">
        <v>48</v>
      </c>
      <c s="34" t="s">
        <v>25</v>
      </c>
      <c s="34" t="s">
        <v>3382</v>
      </c>
      <c s="35" t="s">
        <v>5</v>
      </c>
      <c s="6" t="s">
        <v>3383</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3384</v>
      </c>
    </row>
    <row r="22" spans="1:5" ht="12.75">
      <c r="A22" t="s">
        <v>57</v>
      </c>
      <c r="E22" s="39" t="s">
        <v>5</v>
      </c>
    </row>
    <row r="23" spans="1:16" ht="12.75">
      <c r="A23" t="s">
        <v>48</v>
      </c>
      <c s="34" t="s">
        <v>67</v>
      </c>
      <c s="34" t="s">
        <v>3385</v>
      </c>
      <c s="35" t="s">
        <v>5</v>
      </c>
      <c s="6" t="s">
        <v>3386</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3387</v>
      </c>
    </row>
    <row r="26" spans="1:5" ht="12.75">
      <c r="A26" t="s">
        <v>57</v>
      </c>
      <c r="E26" s="39" t="s">
        <v>5</v>
      </c>
    </row>
    <row r="27" spans="1:16" ht="12.75">
      <c r="A27" t="s">
        <v>48</v>
      </c>
      <c s="34" t="s">
        <v>71</v>
      </c>
      <c s="34" t="s">
        <v>3388</v>
      </c>
      <c s="35" t="s">
        <v>5</v>
      </c>
      <c s="6" t="s">
        <v>3389</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3390</v>
      </c>
    </row>
    <row r="34" spans="1:5" ht="153">
      <c r="A34" t="s">
        <v>57</v>
      </c>
      <c r="E34" s="39" t="s">
        <v>316</v>
      </c>
    </row>
    <row r="35" spans="1:13" ht="12.75">
      <c r="A35" t="s">
        <v>45</v>
      </c>
      <c r="C35" s="31" t="s">
        <v>26</v>
      </c>
      <c r="E35" s="33" t="s">
        <v>3391</v>
      </c>
      <c r="J35" s="32">
        <f>0</f>
      </c>
      <c s="32">
        <f>0</f>
      </c>
      <c s="32">
        <f>0+L36+L40+L44</f>
      </c>
      <c s="32">
        <f>0+M36+M40+M44</f>
      </c>
    </row>
    <row r="36" spans="1:16" ht="12.75">
      <c r="A36" t="s">
        <v>48</v>
      </c>
      <c s="34" t="s">
        <v>46</v>
      </c>
      <c s="34" t="s">
        <v>3392</v>
      </c>
      <c s="35" t="s">
        <v>5</v>
      </c>
      <c s="6" t="s">
        <v>3393</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3394</v>
      </c>
    </row>
    <row r="39" spans="1:5" ht="12.75">
      <c r="A39" t="s">
        <v>57</v>
      </c>
      <c r="E39" s="39" t="s">
        <v>5</v>
      </c>
    </row>
    <row r="40" spans="1:16" ht="12.75">
      <c r="A40" t="s">
        <v>48</v>
      </c>
      <c s="34" t="s">
        <v>82</v>
      </c>
      <c s="34" t="s">
        <v>3395</v>
      </c>
      <c s="35" t="s">
        <v>5</v>
      </c>
      <c s="6" t="s">
        <v>3396</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3397</v>
      </c>
    </row>
    <row r="43" spans="1:5" ht="12.75">
      <c r="A43" t="s">
        <v>57</v>
      </c>
      <c r="E43" s="39" t="s">
        <v>5</v>
      </c>
    </row>
    <row r="44" spans="1:16" ht="12.75">
      <c r="A44" t="s">
        <v>48</v>
      </c>
      <c s="34" t="s">
        <v>86</v>
      </c>
      <c s="34" t="s">
        <v>3398</v>
      </c>
      <c s="35" t="s">
        <v>5</v>
      </c>
      <c s="6" t="s">
        <v>3399</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2966</v>
      </c>
      <c r="J48" s="32">
        <f>0</f>
      </c>
      <c s="32">
        <f>0</f>
      </c>
      <c s="32">
        <f>0+L49+L53+L57+L61+L65</f>
      </c>
      <c s="32">
        <f>0+M49+M53+M57+M61+M65</f>
      </c>
    </row>
    <row r="49" spans="1:16" ht="12.75">
      <c r="A49" t="s">
        <v>48</v>
      </c>
      <c s="34" t="s">
        <v>90</v>
      </c>
      <c s="34" t="s">
        <v>3400</v>
      </c>
      <c s="35" t="s">
        <v>5</v>
      </c>
      <c s="6" t="s">
        <v>3401</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3402</v>
      </c>
    </row>
    <row r="52" spans="1:5" ht="12.75">
      <c r="A52" t="s">
        <v>57</v>
      </c>
      <c r="E52" s="39" t="s">
        <v>5</v>
      </c>
    </row>
    <row r="53" spans="1:16" ht="25.5">
      <c r="A53" t="s">
        <v>48</v>
      </c>
      <c s="34" t="s">
        <v>94</v>
      </c>
      <c s="34" t="s">
        <v>3403</v>
      </c>
      <c s="35" t="s">
        <v>5</v>
      </c>
      <c s="6" t="s">
        <v>3404</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3405</v>
      </c>
    </row>
    <row r="56" spans="1:5" ht="12.75">
      <c r="A56" t="s">
        <v>57</v>
      </c>
      <c r="E56" s="39" t="s">
        <v>5</v>
      </c>
    </row>
    <row r="57" spans="1:16" ht="12.75">
      <c r="A57" t="s">
        <v>48</v>
      </c>
      <c s="34" t="s">
        <v>98</v>
      </c>
      <c s="34" t="s">
        <v>3406</v>
      </c>
      <c s="35" t="s">
        <v>5</v>
      </c>
      <c s="6" t="s">
        <v>3407</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3408</v>
      </c>
    </row>
    <row r="60" spans="1:5" ht="12.75">
      <c r="A60" t="s">
        <v>57</v>
      </c>
      <c r="E60" s="39" t="s">
        <v>5</v>
      </c>
    </row>
    <row r="61" spans="1:16" ht="12.75">
      <c r="A61" t="s">
        <v>48</v>
      </c>
      <c s="34" t="s">
        <v>103</v>
      </c>
      <c s="34" t="s">
        <v>3409</v>
      </c>
      <c s="35" t="s">
        <v>5</v>
      </c>
      <c s="6" t="s">
        <v>3410</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3411</v>
      </c>
    </row>
    <row r="64" spans="1:5" ht="12.75">
      <c r="A64" t="s">
        <v>57</v>
      </c>
      <c r="E64" s="39" t="s">
        <v>5</v>
      </c>
    </row>
    <row r="65" spans="1:16" ht="25.5">
      <c r="A65" t="s">
        <v>48</v>
      </c>
      <c s="34" t="s">
        <v>106</v>
      </c>
      <c s="34" t="s">
        <v>3412</v>
      </c>
      <c s="35" t="s">
        <v>5</v>
      </c>
      <c s="6" t="s">
        <v>3413</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3414</v>
      </c>
    </row>
    <row r="68" spans="1:5" ht="12.75">
      <c r="A68" t="s">
        <v>57</v>
      </c>
      <c r="E68" s="39" t="s">
        <v>5</v>
      </c>
    </row>
    <row r="69" spans="1:13" ht="12.75">
      <c r="A69" t="s">
        <v>45</v>
      </c>
      <c r="C69" s="31" t="s">
        <v>3415</v>
      </c>
      <c r="E69" s="33" t="s">
        <v>3416</v>
      </c>
      <c r="J69" s="32">
        <f>0</f>
      </c>
      <c s="32">
        <f>0</f>
      </c>
      <c s="32">
        <f>0+L70</f>
      </c>
      <c s="32">
        <f>0+M70</f>
      </c>
    </row>
    <row r="70" spans="1:16" ht="12.75">
      <c r="A70" t="s">
        <v>48</v>
      </c>
      <c s="34" t="s">
        <v>109</v>
      </c>
      <c s="34" t="s">
        <v>3417</v>
      </c>
      <c s="35" t="s">
        <v>5</v>
      </c>
      <c s="6" t="s">
        <v>3418</v>
      </c>
      <c s="36" t="s">
        <v>2421</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3001</v>
      </c>
      <c r="J74" s="32">
        <f>0</f>
      </c>
      <c s="32">
        <f>0</f>
      </c>
      <c s="32">
        <f>0+L75+L79+L83+L87+L91</f>
      </c>
      <c s="32">
        <f>0+M75+M79+M83+M87+M91</f>
      </c>
    </row>
    <row r="75" spans="1:16" ht="12.75">
      <c r="A75" t="s">
        <v>48</v>
      </c>
      <c s="34" t="s">
        <v>112</v>
      </c>
      <c s="34" t="s">
        <v>3419</v>
      </c>
      <c s="35" t="s">
        <v>5</v>
      </c>
      <c s="6" t="s">
        <v>3420</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3421</v>
      </c>
    </row>
    <row r="78" spans="1:5" ht="12.75">
      <c r="A78" t="s">
        <v>57</v>
      </c>
      <c r="E78" s="39" t="s">
        <v>5</v>
      </c>
    </row>
    <row r="79" spans="1:16" ht="25.5">
      <c r="A79" t="s">
        <v>48</v>
      </c>
      <c s="34" t="s">
        <v>115</v>
      </c>
      <c s="34" t="s">
        <v>3422</v>
      </c>
      <c s="35" t="s">
        <v>5</v>
      </c>
      <c s="6" t="s">
        <v>3423</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3424</v>
      </c>
      <c s="35" t="s">
        <v>5</v>
      </c>
      <c s="6" t="s">
        <v>3423</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3425</v>
      </c>
      <c s="35" t="s">
        <v>5</v>
      </c>
      <c s="6" t="s">
        <v>3426</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3427</v>
      </c>
    </row>
    <row r="90" spans="1:5" ht="12.75">
      <c r="A90" t="s">
        <v>57</v>
      </c>
      <c r="E90" s="39" t="s">
        <v>5</v>
      </c>
    </row>
    <row r="91" spans="1:16" ht="12.75">
      <c r="A91" t="s">
        <v>48</v>
      </c>
      <c s="34" t="s">
        <v>126</v>
      </c>
      <c s="34" t="s">
        <v>3428</v>
      </c>
      <c s="35" t="s">
        <v>5</v>
      </c>
      <c s="6" t="s">
        <v>3429</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3427</v>
      </c>
    </row>
    <row r="94" spans="1:5" ht="12.75">
      <c r="A94" t="s">
        <v>57</v>
      </c>
      <c r="E94" s="39" t="s">
        <v>5</v>
      </c>
    </row>
    <row r="95" spans="1:13" ht="12.75">
      <c r="A95" t="s">
        <v>45</v>
      </c>
      <c r="C95" s="31" t="s">
        <v>3430</v>
      </c>
      <c r="E95" s="33" t="s">
        <v>3332</v>
      </c>
      <c r="J95" s="32">
        <f>0</f>
      </c>
      <c s="32">
        <f>0</f>
      </c>
      <c s="32">
        <f>0+L96+L100+L104+L108+L112</f>
      </c>
      <c s="32">
        <f>0+M96+M100+M104+M108+M112</f>
      </c>
    </row>
    <row r="96" spans="1:16" ht="12.75">
      <c r="A96" t="s">
        <v>48</v>
      </c>
      <c s="34" t="s">
        <v>131</v>
      </c>
      <c s="34" t="s">
        <v>3431</v>
      </c>
      <c s="35" t="s">
        <v>5</v>
      </c>
      <c s="6" t="s">
        <v>3432</v>
      </c>
      <c s="36" t="s">
        <v>2116</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3433</v>
      </c>
      <c s="35" t="s">
        <v>5</v>
      </c>
      <c s="6" t="s">
        <v>3434</v>
      </c>
      <c s="36" t="s">
        <v>2116</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3435</v>
      </c>
      <c s="35" t="s">
        <v>5</v>
      </c>
      <c s="6" t="s">
        <v>3436</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3437</v>
      </c>
    </row>
    <row r="107" spans="1:5" ht="12.75">
      <c r="A107" t="s">
        <v>57</v>
      </c>
      <c r="E107" s="39" t="s">
        <v>5</v>
      </c>
    </row>
    <row r="108" spans="1:16" ht="12.75">
      <c r="A108" t="s">
        <v>48</v>
      </c>
      <c s="34" t="s">
        <v>143</v>
      </c>
      <c s="34" t="s">
        <v>3438</v>
      </c>
      <c s="35" t="s">
        <v>5</v>
      </c>
      <c s="6" t="s">
        <v>3439</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3440</v>
      </c>
      <c s="35" t="s">
        <v>5</v>
      </c>
      <c s="6" t="s">
        <v>3441</v>
      </c>
      <c s="36" t="s">
        <v>3442</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1950</v>
      </c>
    </row>
    <row r="115" spans="1:5" ht="12.75">
      <c r="A115" t="s">
        <v>57</v>
      </c>
      <c r="E115" s="39" t="s">
        <v>5</v>
      </c>
    </row>
    <row r="116" spans="1:13" ht="12.75">
      <c r="A116" t="s">
        <v>45</v>
      </c>
      <c r="C116" s="31" t="s">
        <v>86</v>
      </c>
      <c r="E116" s="33" t="s">
        <v>3443</v>
      </c>
      <c r="J116" s="32">
        <f>0</f>
      </c>
      <c s="32">
        <f>0</f>
      </c>
      <c s="32">
        <f>0+L117+L121</f>
      </c>
      <c s="32">
        <f>0+M117+M121</f>
      </c>
    </row>
    <row r="117" spans="1:16" ht="12.75">
      <c r="A117" t="s">
        <v>48</v>
      </c>
      <c s="34" t="s">
        <v>151</v>
      </c>
      <c s="34" t="s">
        <v>3444</v>
      </c>
      <c s="35" t="s">
        <v>5</v>
      </c>
      <c s="6" t="s">
        <v>3445</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3446</v>
      </c>
    </row>
    <row r="120" spans="1:5" ht="12.75">
      <c r="A120" t="s">
        <v>57</v>
      </c>
      <c r="E120" s="39" t="s">
        <v>5</v>
      </c>
    </row>
    <row r="121" spans="1:16" ht="12.75">
      <c r="A121" t="s">
        <v>48</v>
      </c>
      <c s="34" t="s">
        <v>155</v>
      </c>
      <c s="34" t="s">
        <v>3447</v>
      </c>
      <c s="35" t="s">
        <v>5</v>
      </c>
      <c s="6" t="s">
        <v>3448</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1910</v>
      </c>
    </row>
    <row r="124" spans="1:5" ht="12.75">
      <c r="A124" t="s">
        <v>57</v>
      </c>
      <c r="E124" s="39" t="s">
        <v>5</v>
      </c>
    </row>
    <row r="125" spans="1:13" ht="12.75">
      <c r="A125" t="s">
        <v>45</v>
      </c>
      <c r="C125" s="31" t="s">
        <v>3449</v>
      </c>
      <c r="E125" s="33" t="s">
        <v>3450</v>
      </c>
      <c r="J125" s="32">
        <f>0</f>
      </c>
      <c s="32">
        <f>0</f>
      </c>
      <c s="32">
        <f>0+L126+L130+L134</f>
      </c>
      <c s="32">
        <f>0+M126+M130+M134</f>
      </c>
    </row>
    <row r="126" spans="1:16" ht="12.75">
      <c r="A126" t="s">
        <v>48</v>
      </c>
      <c s="34" t="s">
        <v>159</v>
      </c>
      <c s="34" t="s">
        <v>3451</v>
      </c>
      <c s="35" t="s">
        <v>5</v>
      </c>
      <c s="6" t="s">
        <v>3452</v>
      </c>
      <c s="36" t="s">
        <v>3453</v>
      </c>
      <c s="37">
        <v>1</v>
      </c>
      <c s="36">
        <v>0</v>
      </c>
      <c s="36">
        <f>ROUND(G126*H126,6)</f>
      </c>
      <c r="L126" s="38">
        <v>0</v>
      </c>
      <c s="32">
        <f>ROUND(ROUND(L126,2)*ROUND(G126,3),2)</f>
      </c>
      <c s="36" t="s">
        <v>53</v>
      </c>
      <c>
        <f>(M126*0)/100</f>
      </c>
      <c t="s">
        <v>1664</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3454</v>
      </c>
      <c s="35" t="s">
        <v>5</v>
      </c>
      <c s="6" t="s">
        <v>3455</v>
      </c>
      <c s="36" t="s">
        <v>3453</v>
      </c>
      <c s="37">
        <v>1</v>
      </c>
      <c s="36">
        <v>0</v>
      </c>
      <c s="36">
        <f>ROUND(G130*H130,6)</f>
      </c>
      <c r="L130" s="38">
        <v>0</v>
      </c>
      <c s="32">
        <f>ROUND(ROUND(L130,2)*ROUND(G130,3),2)</f>
      </c>
      <c s="36" t="s">
        <v>53</v>
      </c>
      <c>
        <f>(M130*0)/100</f>
      </c>
      <c t="s">
        <v>1664</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3456</v>
      </c>
      <c s="35" t="s">
        <v>5</v>
      </c>
      <c s="6" t="s">
        <v>3457</v>
      </c>
      <c s="36" t="s">
        <v>3453</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3373</v>
      </c>
      <c r="C138" s="31" t="s">
        <v>3458</v>
      </c>
      <c r="E138" s="33" t="s">
        <v>3459</v>
      </c>
      <c r="J138" s="32">
        <f>0+J139+J164+J189</f>
      </c>
      <c s="32">
        <f>0+K139+K164+K189</f>
      </c>
      <c s="32">
        <f>0+L139+L164+L189</f>
      </c>
      <c s="32">
        <f>0+M139+M164+M189</f>
      </c>
    </row>
    <row r="139" spans="1:13" ht="12.75">
      <c r="A139" t="s">
        <v>45</v>
      </c>
      <c r="C139" s="31" t="s">
        <v>3460</v>
      </c>
      <c r="E139" s="33" t="s">
        <v>3461</v>
      </c>
      <c r="J139" s="32">
        <f>0</f>
      </c>
      <c s="32">
        <f>0</f>
      </c>
      <c s="32">
        <f>0+L140+L144+L148+L152+L156+L160</f>
      </c>
      <c s="32">
        <f>0+M140+M144+M148+M152+M156+M160</f>
      </c>
    </row>
    <row r="140" spans="1:16" ht="12.75">
      <c r="A140" t="s">
        <v>48</v>
      </c>
      <c s="34" t="s">
        <v>49</v>
      </c>
      <c s="34" t="s">
        <v>3462</v>
      </c>
      <c s="35" t="s">
        <v>5</v>
      </c>
      <c s="6" t="s">
        <v>3463</v>
      </c>
      <c s="36" t="s">
        <v>2116</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3464</v>
      </c>
      <c s="35" t="s">
        <v>5</v>
      </c>
      <c s="6" t="s">
        <v>3465</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3466</v>
      </c>
      <c s="35" t="s">
        <v>5</v>
      </c>
      <c s="6" t="s">
        <v>3467</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3468</v>
      </c>
      <c s="35" t="s">
        <v>5</v>
      </c>
      <c s="6" t="s">
        <v>3469</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3470</v>
      </c>
      <c s="35" t="s">
        <v>5</v>
      </c>
      <c s="6" t="s">
        <v>3471</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3472</v>
      </c>
      <c s="35" t="s">
        <v>5</v>
      </c>
      <c s="6" t="s">
        <v>3473</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3474</v>
      </c>
      <c r="J164" s="32">
        <f>0</f>
      </c>
      <c s="32">
        <f>0</f>
      </c>
      <c s="32">
        <f>0+L165+L169+L173+L177+L181+L185</f>
      </c>
      <c s="32">
        <f>0+M165+M169+M173+M177+M181+M185</f>
      </c>
    </row>
    <row r="165" spans="1:16" ht="12.75">
      <c r="A165" t="s">
        <v>48</v>
      </c>
      <c s="34" t="s">
        <v>46</v>
      </c>
      <c s="34" t="s">
        <v>3475</v>
      </c>
      <c s="35" t="s">
        <v>5</v>
      </c>
      <c s="6" t="s">
        <v>3476</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3477</v>
      </c>
      <c s="35" t="s">
        <v>5</v>
      </c>
      <c s="6" t="s">
        <v>3478</v>
      </c>
      <c s="36" t="s">
        <v>2116</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3479</v>
      </c>
      <c s="35" t="s">
        <v>5</v>
      </c>
      <c s="6" t="s">
        <v>3480</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3481</v>
      </c>
      <c s="35" t="s">
        <v>5</v>
      </c>
      <c s="6" t="s">
        <v>3482</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3483</v>
      </c>
      <c s="35" t="s">
        <v>5</v>
      </c>
      <c s="6" t="s">
        <v>3484</v>
      </c>
      <c s="36" t="s">
        <v>2116</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3485</v>
      </c>
      <c s="35" t="s">
        <v>5</v>
      </c>
      <c s="6" t="s">
        <v>3486</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3487</v>
      </c>
      <c r="J189" s="32">
        <f>0</f>
      </c>
      <c s="32">
        <f>0</f>
      </c>
      <c s="32">
        <f>0+L190+L194+L198+L202+L206+L210</f>
      </c>
      <c s="32">
        <f>0+M190+M194+M198+M202+M206+M210</f>
      </c>
    </row>
    <row r="190" spans="1:16" ht="12.75">
      <c r="A190" t="s">
        <v>48</v>
      </c>
      <c s="34" t="s">
        <v>103</v>
      </c>
      <c s="34" t="s">
        <v>3488</v>
      </c>
      <c s="35" t="s">
        <v>5</v>
      </c>
      <c s="6" t="s">
        <v>3489</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3490</v>
      </c>
      <c s="35" t="s">
        <v>5</v>
      </c>
      <c s="6" t="s">
        <v>3491</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3492</v>
      </c>
      <c s="35" t="s">
        <v>5</v>
      </c>
      <c s="6" t="s">
        <v>3493</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3494</v>
      </c>
      <c s="35" t="s">
        <v>5</v>
      </c>
      <c s="6" t="s">
        <v>3495</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3496</v>
      </c>
      <c s="35" t="s">
        <v>5</v>
      </c>
      <c s="6" t="s">
        <v>3497</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3498</v>
      </c>
      <c s="35" t="s">
        <v>5</v>
      </c>
      <c s="6" t="s">
        <v>3471</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3373</v>
      </c>
      <c r="C214" s="31" t="s">
        <v>3499</v>
      </c>
      <c r="E214" s="33" t="s">
        <v>3500</v>
      </c>
      <c r="J214" s="32">
        <f>0+J215+J276+J357+J370+J415+J456+J497</f>
      </c>
      <c s="32">
        <f>0+K215+K276+K357+K370+K415+K456+K497</f>
      </c>
      <c s="32">
        <f>0+L215+L276+L357+L370+L415+L456+L497</f>
      </c>
      <c s="32">
        <f>0+M215+M276+M357+M370+M415+M456+M497</f>
      </c>
    </row>
    <row r="215" spans="1:13" ht="12.75">
      <c r="A215" t="s">
        <v>45</v>
      </c>
      <c r="C215" s="31" t="s">
        <v>3460</v>
      </c>
      <c r="E215" s="33" t="s">
        <v>3501</v>
      </c>
      <c r="J215" s="32">
        <f>0</f>
      </c>
      <c s="32">
        <f>0</f>
      </c>
      <c s="32">
        <f>0+L216+L220+L224+L228+L232+L236+L240+L244+L248+L252+L256+L260+L264+L268+L272</f>
      </c>
      <c s="32">
        <f>0+M216+M220+M224+M228+M232+M236+M240+M244+M248+M252+M256+M260+M264+M268+M272</f>
      </c>
    </row>
    <row r="216" spans="1:16" ht="12.75">
      <c r="A216" t="s">
        <v>48</v>
      </c>
      <c s="34" t="s">
        <v>49</v>
      </c>
      <c s="34" t="s">
        <v>3502</v>
      </c>
      <c s="35" t="s">
        <v>5</v>
      </c>
      <c s="6" t="s">
        <v>3503</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3504</v>
      </c>
      <c s="35" t="s">
        <v>5</v>
      </c>
      <c s="6" t="s">
        <v>3505</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3506</v>
      </c>
      <c s="35" t="s">
        <v>5</v>
      </c>
      <c s="6" t="s">
        <v>3507</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3508</v>
      </c>
      <c s="35" t="s">
        <v>5</v>
      </c>
      <c s="6" t="s">
        <v>3509</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3510</v>
      </c>
      <c s="35" t="s">
        <v>5</v>
      </c>
      <c s="6" t="s">
        <v>3465</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3511</v>
      </c>
      <c s="35" t="s">
        <v>5</v>
      </c>
      <c s="6" t="s">
        <v>3512</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3513</v>
      </c>
      <c s="35" t="s">
        <v>5</v>
      </c>
      <c s="6" t="s">
        <v>3514</v>
      </c>
      <c s="36" t="s">
        <v>2116</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3515</v>
      </c>
      <c s="35" t="s">
        <v>5</v>
      </c>
      <c s="6" t="s">
        <v>3516</v>
      </c>
      <c s="36" t="s">
        <v>2116</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3517</v>
      </c>
      <c s="35" t="s">
        <v>5</v>
      </c>
      <c s="6" t="s">
        <v>3518</v>
      </c>
      <c s="36" t="s">
        <v>2116</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3519</v>
      </c>
      <c s="35" t="s">
        <v>5</v>
      </c>
      <c s="6" t="s">
        <v>3520</v>
      </c>
      <c s="36" t="s">
        <v>2116</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3521</v>
      </c>
      <c s="35" t="s">
        <v>5</v>
      </c>
      <c s="6" t="s">
        <v>3522</v>
      </c>
      <c s="36" t="s">
        <v>2116</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3523</v>
      </c>
      <c s="35" t="s">
        <v>5</v>
      </c>
      <c s="6" t="s">
        <v>3524</v>
      </c>
      <c s="36" t="s">
        <v>2116</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3525</v>
      </c>
      <c s="35" t="s">
        <v>5</v>
      </c>
      <c s="6" t="s">
        <v>3526</v>
      </c>
      <c s="36" t="s">
        <v>2116</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3527</v>
      </c>
      <c s="35" t="s">
        <v>5</v>
      </c>
      <c s="6" t="s">
        <v>3528</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3529</v>
      </c>
      <c s="35" t="s">
        <v>5</v>
      </c>
      <c s="6" t="s">
        <v>3530</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3531</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3532</v>
      </c>
      <c s="35" t="s">
        <v>5</v>
      </c>
      <c s="6" t="s">
        <v>3533</v>
      </c>
      <c s="36" t="s">
        <v>2116</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3534</v>
      </c>
      <c s="35" t="s">
        <v>5</v>
      </c>
      <c s="6" t="s">
        <v>3535</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3536</v>
      </c>
      <c s="35" t="s">
        <v>5</v>
      </c>
      <c s="6" t="s">
        <v>3537</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3538</v>
      </c>
      <c s="35" t="s">
        <v>5</v>
      </c>
      <c s="6" t="s">
        <v>3539</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3540</v>
      </c>
      <c s="35" t="s">
        <v>5</v>
      </c>
      <c s="6" t="s">
        <v>3509</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3541</v>
      </c>
      <c s="35" t="s">
        <v>5</v>
      </c>
      <c s="6" t="s">
        <v>3542</v>
      </c>
      <c s="36" t="s">
        <v>2329</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3543</v>
      </c>
      <c s="35" t="s">
        <v>5</v>
      </c>
      <c s="6" t="s">
        <v>3544</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3545</v>
      </c>
      <c s="35" t="s">
        <v>5</v>
      </c>
      <c s="6" t="s">
        <v>3482</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3546</v>
      </c>
      <c s="35" t="s">
        <v>5</v>
      </c>
      <c s="6" t="s">
        <v>3547</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3548</v>
      </c>
      <c s="35" t="s">
        <v>5</v>
      </c>
      <c s="6" t="s">
        <v>3549</v>
      </c>
      <c s="36" t="s">
        <v>2116</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3550</v>
      </c>
      <c s="35" t="s">
        <v>5</v>
      </c>
      <c s="6" t="s">
        <v>3514</v>
      </c>
      <c s="36" t="s">
        <v>2116</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3551</v>
      </c>
      <c s="35" t="s">
        <v>5</v>
      </c>
      <c s="6" t="s">
        <v>3552</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3553</v>
      </c>
      <c s="35" t="s">
        <v>5</v>
      </c>
      <c s="6" t="s">
        <v>3486</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3554</v>
      </c>
      <c s="35" t="s">
        <v>5</v>
      </c>
      <c s="6" t="s">
        <v>3516</v>
      </c>
      <c s="36" t="s">
        <v>2116</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3555</v>
      </c>
      <c s="35" t="s">
        <v>5</v>
      </c>
      <c s="6" t="s">
        <v>3518</v>
      </c>
      <c s="36" t="s">
        <v>2116</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3556</v>
      </c>
      <c s="35" t="s">
        <v>5</v>
      </c>
      <c s="6" t="s">
        <v>3557</v>
      </c>
      <c s="36" t="s">
        <v>2116</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3558</v>
      </c>
      <c s="35" t="s">
        <v>5</v>
      </c>
      <c s="6" t="s">
        <v>3522</v>
      </c>
      <c s="36" t="s">
        <v>2116</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3559</v>
      </c>
      <c s="35" t="s">
        <v>5</v>
      </c>
      <c s="6" t="s">
        <v>3560</v>
      </c>
      <c s="36" t="s">
        <v>2116</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3561</v>
      </c>
      <c s="35" t="s">
        <v>5</v>
      </c>
      <c s="6" t="s">
        <v>3562</v>
      </c>
      <c s="36" t="s">
        <v>2116</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3563</v>
      </c>
      <c s="35" t="s">
        <v>5</v>
      </c>
      <c s="6" t="s">
        <v>3564</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3565</v>
      </c>
      <c r="J357" s="32">
        <f>0</f>
      </c>
      <c s="32">
        <f>0</f>
      </c>
      <c s="32">
        <f>0+L358+L362+L366</f>
      </c>
      <c s="32">
        <f>0+M358+M362+M366</f>
      </c>
    </row>
    <row r="358" spans="1:16" ht="12.75">
      <c r="A358" t="s">
        <v>48</v>
      </c>
      <c s="34" t="s">
        <v>187</v>
      </c>
      <c s="34" t="s">
        <v>3566</v>
      </c>
      <c s="35" t="s">
        <v>5</v>
      </c>
      <c s="6" t="s">
        <v>3567</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3568</v>
      </c>
      <c s="35" t="s">
        <v>5</v>
      </c>
      <c s="6" t="s">
        <v>3569</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3570</v>
      </c>
      <c s="35" t="s">
        <v>5</v>
      </c>
      <c s="6" t="s">
        <v>3571</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3572</v>
      </c>
      <c r="E370" s="33" t="s">
        <v>3573</v>
      </c>
      <c r="J370" s="32">
        <f>0</f>
      </c>
      <c s="32">
        <f>0</f>
      </c>
      <c s="32">
        <f>0+L371+L375+L379+L383+L387+L391+L395+L399+L403+L407+L411</f>
      </c>
      <c s="32">
        <f>0+M371+M375+M379+M383+M387+M391+M395+M399+M403+M407+M411</f>
      </c>
    </row>
    <row r="371" spans="1:16" ht="12.75">
      <c r="A371" t="s">
        <v>48</v>
      </c>
      <c s="34" t="s">
        <v>196</v>
      </c>
      <c s="34" t="s">
        <v>3574</v>
      </c>
      <c s="35" t="s">
        <v>5</v>
      </c>
      <c s="6" t="s">
        <v>3575</v>
      </c>
      <c s="36" t="s">
        <v>2116</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3576</v>
      </c>
      <c s="35" t="s">
        <v>5</v>
      </c>
      <c s="6" t="s">
        <v>3577</v>
      </c>
      <c s="36" t="s">
        <v>2116</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3578</v>
      </c>
      <c s="35" t="s">
        <v>5</v>
      </c>
      <c s="6" t="s">
        <v>3486</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3579</v>
      </c>
      <c s="35" t="s">
        <v>5</v>
      </c>
      <c s="6" t="s">
        <v>3580</v>
      </c>
      <c s="36" t="s">
        <v>2116</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3581</v>
      </c>
      <c s="35" t="s">
        <v>5</v>
      </c>
      <c s="6" t="s">
        <v>3582</v>
      </c>
      <c s="36" t="s">
        <v>2116</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3583</v>
      </c>
      <c s="35" t="s">
        <v>5</v>
      </c>
      <c s="6" t="s">
        <v>3584</v>
      </c>
      <c s="36" t="s">
        <v>2116</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3585</v>
      </c>
      <c s="35" t="s">
        <v>5</v>
      </c>
      <c s="6" t="s">
        <v>3586</v>
      </c>
      <c s="36" t="s">
        <v>2116</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3587</v>
      </c>
      <c s="35" t="s">
        <v>5</v>
      </c>
      <c s="6" t="s">
        <v>3588</v>
      </c>
      <c s="36" t="s">
        <v>2116</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3589</v>
      </c>
      <c s="35" t="s">
        <v>5</v>
      </c>
      <c s="6" t="s">
        <v>3590</v>
      </c>
      <c s="36" t="s">
        <v>2116</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3591</v>
      </c>
      <c s="35" t="s">
        <v>5</v>
      </c>
      <c s="6" t="s">
        <v>3592</v>
      </c>
      <c s="36" t="s">
        <v>2116</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3593</v>
      </c>
      <c s="35" t="s">
        <v>5</v>
      </c>
      <c s="6" t="s">
        <v>3594</v>
      </c>
      <c s="36" t="s">
        <v>2116</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3595</v>
      </c>
      <c r="E415" s="33" t="s">
        <v>3596</v>
      </c>
      <c r="J415" s="32">
        <f>0</f>
      </c>
      <c s="32">
        <f>0</f>
      </c>
      <c s="32">
        <f>0+L416+L420+L424+L428+L432+L436+L440+L444+L448+L452</f>
      </c>
      <c s="32">
        <f>0+M416+M420+M424+M428+M432+M436+M440+M444+M448+M452</f>
      </c>
    </row>
    <row r="416" spans="1:16" ht="12.75">
      <c r="A416" t="s">
        <v>48</v>
      </c>
      <c s="34" t="s">
        <v>236</v>
      </c>
      <c s="34" t="s">
        <v>3574</v>
      </c>
      <c s="35" t="s">
        <v>5</v>
      </c>
      <c s="6" t="s">
        <v>3575</v>
      </c>
      <c s="36" t="s">
        <v>2116</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3576</v>
      </c>
      <c s="35" t="s">
        <v>5</v>
      </c>
      <c s="6" t="s">
        <v>3577</v>
      </c>
      <c s="36" t="s">
        <v>2116</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3579</v>
      </c>
      <c s="35" t="s">
        <v>5</v>
      </c>
      <c s="6" t="s">
        <v>3580</v>
      </c>
      <c s="36" t="s">
        <v>2116</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3581</v>
      </c>
      <c s="35" t="s">
        <v>5</v>
      </c>
      <c s="6" t="s">
        <v>3582</v>
      </c>
      <c s="36" t="s">
        <v>2116</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3583</v>
      </c>
      <c s="35" t="s">
        <v>5</v>
      </c>
      <c s="6" t="s">
        <v>3584</v>
      </c>
      <c s="36" t="s">
        <v>2116</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3585</v>
      </c>
      <c s="35" t="s">
        <v>5</v>
      </c>
      <c s="6" t="s">
        <v>3586</v>
      </c>
      <c s="36" t="s">
        <v>2116</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3587</v>
      </c>
      <c s="35" t="s">
        <v>5</v>
      </c>
      <c s="6" t="s">
        <v>3588</v>
      </c>
      <c s="36" t="s">
        <v>2116</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3589</v>
      </c>
      <c s="35" t="s">
        <v>5</v>
      </c>
      <c s="6" t="s">
        <v>3590</v>
      </c>
      <c s="36" t="s">
        <v>2116</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3591</v>
      </c>
      <c s="35" t="s">
        <v>5</v>
      </c>
      <c s="6" t="s">
        <v>3592</v>
      </c>
      <c s="36" t="s">
        <v>2116</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3593</v>
      </c>
      <c s="35" t="s">
        <v>5</v>
      </c>
      <c s="6" t="s">
        <v>3594</v>
      </c>
      <c s="36" t="s">
        <v>2116</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3597</v>
      </c>
      <c r="E456" s="33" t="s">
        <v>3598</v>
      </c>
      <c r="J456" s="32">
        <f>0</f>
      </c>
      <c s="32">
        <f>0</f>
      </c>
      <c s="32">
        <f>0+L457+L461+L465+L469+L473+L477+L481+L485+L489+L493</f>
      </c>
      <c s="32">
        <f>0+M457+M461+M465+M469+M473+M477+M481+M485+M489+M493</f>
      </c>
    </row>
    <row r="457" spans="1:16" ht="12.75">
      <c r="A457" t="s">
        <v>48</v>
      </c>
      <c s="34" t="s">
        <v>275</v>
      </c>
      <c s="34" t="s">
        <v>3599</v>
      </c>
      <c s="35" t="s">
        <v>5</v>
      </c>
      <c s="6" t="s">
        <v>3600</v>
      </c>
      <c s="36" t="s">
        <v>2116</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3601</v>
      </c>
      <c s="35" t="s">
        <v>5</v>
      </c>
      <c s="6" t="s">
        <v>3486</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3602</v>
      </c>
      <c s="35" t="s">
        <v>5</v>
      </c>
      <c s="6" t="s">
        <v>3603</v>
      </c>
      <c s="36" t="s">
        <v>2116</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3604</v>
      </c>
      <c s="35" t="s">
        <v>5</v>
      </c>
      <c s="6" t="s">
        <v>3605</v>
      </c>
      <c s="36" t="s">
        <v>2116</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3606</v>
      </c>
      <c s="35" t="s">
        <v>5</v>
      </c>
      <c s="6" t="s">
        <v>3607</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3608</v>
      </c>
      <c s="35" t="s">
        <v>5</v>
      </c>
      <c s="6" t="s">
        <v>3609</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3610</v>
      </c>
      <c s="35" t="s">
        <v>5</v>
      </c>
      <c s="6" t="s">
        <v>3611</v>
      </c>
      <c s="36" t="s">
        <v>2116</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3612</v>
      </c>
      <c s="35" t="s">
        <v>5</v>
      </c>
      <c s="6" t="s">
        <v>3613</v>
      </c>
      <c s="36" t="s">
        <v>2116</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3614</v>
      </c>
      <c s="35" t="s">
        <v>5</v>
      </c>
      <c s="6" t="s">
        <v>3615</v>
      </c>
      <c s="36" t="s">
        <v>2116</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3616</v>
      </c>
      <c s="35" t="s">
        <v>5</v>
      </c>
      <c s="6" t="s">
        <v>3617</v>
      </c>
      <c s="36" t="s">
        <v>2116</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3618</v>
      </c>
      <c r="E497" s="33" t="s">
        <v>3619</v>
      </c>
      <c r="J497" s="32">
        <f>0</f>
      </c>
      <c s="32">
        <f>0</f>
      </c>
      <c s="32">
        <f>0+L498+L502+L506+L510+L514+L518+L522+L526</f>
      </c>
      <c s="32">
        <f>0+M498+M502+M506+M510+M514+M518+M522+M526</f>
      </c>
    </row>
    <row r="498" spans="1:16" ht="12.75">
      <c r="A498" t="s">
        <v>48</v>
      </c>
      <c s="34" t="s">
        <v>353</v>
      </c>
      <c s="34" t="s">
        <v>3599</v>
      </c>
      <c s="35" t="s">
        <v>5</v>
      </c>
      <c s="6" t="s">
        <v>3600</v>
      </c>
      <c s="36" t="s">
        <v>2116</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3602</v>
      </c>
      <c s="35" t="s">
        <v>5</v>
      </c>
      <c s="6" t="s">
        <v>3603</v>
      </c>
      <c s="36" t="s">
        <v>2116</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3620</v>
      </c>
      <c s="35" t="s">
        <v>5</v>
      </c>
      <c s="6" t="s">
        <v>3621</v>
      </c>
      <c s="36" t="s">
        <v>2116</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3622</v>
      </c>
      <c s="35" t="s">
        <v>5</v>
      </c>
      <c s="6" t="s">
        <v>3605</v>
      </c>
      <c s="36" t="s">
        <v>2116</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3623</v>
      </c>
      <c s="35" t="s">
        <v>5</v>
      </c>
      <c s="6" t="s">
        <v>3624</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3625</v>
      </c>
      <c s="35" t="s">
        <v>5</v>
      </c>
      <c s="6" t="s">
        <v>3626</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1322</v>
      </c>
      <c s="34" t="s">
        <v>3627</v>
      </c>
      <c s="35" t="s">
        <v>5</v>
      </c>
      <c s="6" t="s">
        <v>3611</v>
      </c>
      <c s="36" t="s">
        <v>2116</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1326</v>
      </c>
      <c s="34" t="s">
        <v>3628</v>
      </c>
      <c s="35" t="s">
        <v>5</v>
      </c>
      <c s="6" t="s">
        <v>3613</v>
      </c>
      <c s="36" t="s">
        <v>2116</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3373</v>
      </c>
      <c r="C530" s="31" t="s">
        <v>3629</v>
      </c>
      <c r="E530" s="33" t="s">
        <v>3630</v>
      </c>
      <c r="J530" s="32">
        <f>0+J531+J576+J585</f>
      </c>
      <c s="32">
        <f>0+K531+K576+K585</f>
      </c>
      <c s="32">
        <f>0+L531+L576+L585</f>
      </c>
      <c s="32">
        <f>0+M531+M576+M585</f>
      </c>
    </row>
    <row r="531" spans="1:13" ht="12.75">
      <c r="A531" t="s">
        <v>45</v>
      </c>
      <c r="C531" s="31" t="s">
        <v>49</v>
      </c>
      <c r="E531" s="33" t="s">
        <v>1199</v>
      </c>
      <c r="J531" s="32">
        <f>0</f>
      </c>
      <c s="32">
        <f>0</f>
      </c>
      <c s="32">
        <f>0+L532+L536+L540+L544+L548+L552+L556+L560+L564+L568+L572</f>
      </c>
      <c s="32">
        <f>0+M532+M536+M540+M544+M548+M552+M556+M560+M564+M568+M572</f>
      </c>
    </row>
    <row r="532" spans="1:16" ht="12.75">
      <c r="A532" t="s">
        <v>48</v>
      </c>
      <c s="34" t="s">
        <v>49</v>
      </c>
      <c s="34" t="s">
        <v>3631</v>
      </c>
      <c s="35" t="s">
        <v>5</v>
      </c>
      <c s="6" t="s">
        <v>3632</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3633</v>
      </c>
    </row>
    <row r="535" spans="1:5" ht="12.75">
      <c r="A535" t="s">
        <v>57</v>
      </c>
      <c r="E535" s="39" t="s">
        <v>5</v>
      </c>
    </row>
    <row r="536" spans="1:16" ht="12.75">
      <c r="A536" t="s">
        <v>48</v>
      </c>
      <c s="34" t="s">
        <v>26</v>
      </c>
      <c s="34" t="s">
        <v>3634</v>
      </c>
      <c s="35" t="s">
        <v>5</v>
      </c>
      <c s="6" t="s">
        <v>3635</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3636</v>
      </c>
    </row>
    <row r="539" spans="1:5" ht="12.75">
      <c r="A539" t="s">
        <v>57</v>
      </c>
      <c r="E539" s="39" t="s">
        <v>5</v>
      </c>
    </row>
    <row r="540" spans="1:16" ht="12.75">
      <c r="A540" t="s">
        <v>48</v>
      </c>
      <c s="34" t="s">
        <v>25</v>
      </c>
      <c s="34" t="s">
        <v>3637</v>
      </c>
      <c s="35" t="s">
        <v>5</v>
      </c>
      <c s="6" t="s">
        <v>3638</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3639</v>
      </c>
    </row>
    <row r="543" spans="1:5" ht="12.75">
      <c r="A543" t="s">
        <v>57</v>
      </c>
      <c r="E543" s="39" t="s">
        <v>5</v>
      </c>
    </row>
    <row r="544" spans="1:16" ht="12.75">
      <c r="A544" t="s">
        <v>48</v>
      </c>
      <c s="34" t="s">
        <v>67</v>
      </c>
      <c s="34" t="s">
        <v>3640</v>
      </c>
      <c s="35" t="s">
        <v>5</v>
      </c>
      <c s="6" t="s">
        <v>3641</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3642</v>
      </c>
    </row>
    <row r="547" spans="1:5" ht="12.75">
      <c r="A547" t="s">
        <v>57</v>
      </c>
      <c r="E547" s="39" t="s">
        <v>5</v>
      </c>
    </row>
    <row r="548" spans="1:16" ht="12.75">
      <c r="A548" t="s">
        <v>48</v>
      </c>
      <c s="34" t="s">
        <v>71</v>
      </c>
      <c s="34" t="s">
        <v>3643</v>
      </c>
      <c s="35" t="s">
        <v>5</v>
      </c>
      <c s="6" t="s">
        <v>3644</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3645</v>
      </c>
      <c s="35" t="s">
        <v>5</v>
      </c>
      <c s="6" t="s">
        <v>3646</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3647</v>
      </c>
    </row>
    <row r="555" spans="1:5" ht="12.75">
      <c r="A555" t="s">
        <v>57</v>
      </c>
      <c r="E555" s="39" t="s">
        <v>5</v>
      </c>
    </row>
    <row r="556" spans="1:16" ht="12.75">
      <c r="A556" t="s">
        <v>48</v>
      </c>
      <c s="34" t="s">
        <v>46</v>
      </c>
      <c s="34" t="s">
        <v>3648</v>
      </c>
      <c s="35" t="s">
        <v>5</v>
      </c>
      <c s="6" t="s">
        <v>3649</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3650</v>
      </c>
    </row>
    <row r="559" spans="1:5" ht="12.75">
      <c r="A559" t="s">
        <v>57</v>
      </c>
      <c r="E559" s="39" t="s">
        <v>5</v>
      </c>
    </row>
    <row r="560" spans="1:16" ht="12.75">
      <c r="A560" t="s">
        <v>48</v>
      </c>
      <c s="34" t="s">
        <v>82</v>
      </c>
      <c s="34" t="s">
        <v>3651</v>
      </c>
      <c s="35" t="s">
        <v>5</v>
      </c>
      <c s="6" t="s">
        <v>3652</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3653</v>
      </c>
      <c s="35" t="s">
        <v>5</v>
      </c>
      <c s="6" t="s">
        <v>3654</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3655</v>
      </c>
    </row>
    <row r="567" spans="1:5" ht="12.75">
      <c r="A567" t="s">
        <v>57</v>
      </c>
      <c r="E567" s="39" t="s">
        <v>5</v>
      </c>
    </row>
    <row r="568" spans="1:16" ht="25.5">
      <c r="A568" t="s">
        <v>48</v>
      </c>
      <c s="34" t="s">
        <v>90</v>
      </c>
      <c s="34" t="s">
        <v>3656</v>
      </c>
      <c s="35" t="s">
        <v>5</v>
      </c>
      <c s="6" t="s">
        <v>3657</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3658</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3659</v>
      </c>
    </row>
    <row r="575" spans="1:5" ht="153">
      <c r="A575" t="s">
        <v>57</v>
      </c>
      <c r="E575" s="39" t="s">
        <v>316</v>
      </c>
    </row>
    <row r="576" spans="1:13" ht="12.75">
      <c r="A576" t="s">
        <v>45</v>
      </c>
      <c r="C576" s="31" t="s">
        <v>3660</v>
      </c>
      <c r="E576" s="33" t="s">
        <v>3661</v>
      </c>
      <c r="J576" s="32">
        <f>0</f>
      </c>
      <c s="32">
        <f>0</f>
      </c>
      <c s="32">
        <f>0+L577+L581</f>
      </c>
      <c s="32">
        <f>0+M577+M581</f>
      </c>
    </row>
    <row r="577" spans="1:16" ht="12.75">
      <c r="A577" t="s">
        <v>48</v>
      </c>
      <c s="34" t="s">
        <v>98</v>
      </c>
      <c s="34" t="s">
        <v>3662</v>
      </c>
      <c s="35" t="s">
        <v>5</v>
      </c>
      <c s="6" t="s">
        <v>3663</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3664</v>
      </c>
      <c s="35" t="s">
        <v>5</v>
      </c>
      <c s="6" t="s">
        <v>3665</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3666</v>
      </c>
      <c r="J585" s="32">
        <f>0</f>
      </c>
      <c s="32">
        <f>0</f>
      </c>
      <c s="32">
        <f>0+L586+L590+L594+L598+L602+L606+L610+L614+L618</f>
      </c>
      <c s="32">
        <f>0+M586+M590+M594+M598+M602+M606+M610+M614+M618</f>
      </c>
    </row>
    <row r="586" spans="1:16" ht="12.75">
      <c r="A586" t="s">
        <v>48</v>
      </c>
      <c s="34" t="s">
        <v>106</v>
      </c>
      <c s="34" t="s">
        <v>3667</v>
      </c>
      <c s="35" t="s">
        <v>5</v>
      </c>
      <c s="6" t="s">
        <v>3668</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3669</v>
      </c>
      <c s="35" t="s">
        <v>5</v>
      </c>
      <c s="6" t="s">
        <v>3670</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3671</v>
      </c>
      <c s="35" t="s">
        <v>5</v>
      </c>
      <c s="6" t="s">
        <v>3672</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3673</v>
      </c>
      <c s="35" t="s">
        <v>5</v>
      </c>
      <c s="6" t="s">
        <v>3674</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3675</v>
      </c>
      <c s="35" t="s">
        <v>5</v>
      </c>
      <c s="6" t="s">
        <v>3676</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3677</v>
      </c>
      <c s="35" t="s">
        <v>5</v>
      </c>
      <c s="6" t="s">
        <v>3678</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3679</v>
      </c>
      <c s="35" t="s">
        <v>5</v>
      </c>
      <c s="6" t="s">
        <v>3680</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3681</v>
      </c>
      <c s="35" t="s">
        <v>5</v>
      </c>
      <c s="6" t="s">
        <v>3682</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3683</v>
      </c>
      <c s="35" t="s">
        <v>5</v>
      </c>
      <c s="6" t="s">
        <v>3684</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3687</v>
      </c>
      <c r="E8" s="30" t="s">
        <v>3686</v>
      </c>
      <c r="J8" s="29">
        <f>0+J9+J14+J19+J24+J33+J70</f>
      </c>
      <c s="29">
        <f>0+K9+K14+K19+K24+K33+K70</f>
      </c>
      <c s="29">
        <f>0+L9+L14+L19+L24+L33+L70</f>
      </c>
      <c s="29">
        <f>0+M9+M14+M19+M24+M33+M70</f>
      </c>
    </row>
    <row r="9" spans="1:13" ht="12.75">
      <c r="A9" t="s">
        <v>45</v>
      </c>
      <c r="C9" s="31" t="s">
        <v>3688</v>
      </c>
      <c r="E9" s="33" t="s">
        <v>3689</v>
      </c>
      <c r="J9" s="32">
        <f>0</f>
      </c>
      <c s="32">
        <f>0</f>
      </c>
      <c s="32">
        <f>0+L10</f>
      </c>
      <c s="32">
        <f>0+M10</f>
      </c>
    </row>
    <row r="10" spans="1:16" ht="12.75">
      <c r="A10" t="s">
        <v>48</v>
      </c>
      <c s="34" t="s">
        <v>49</v>
      </c>
      <c s="34" t="s">
        <v>3690</v>
      </c>
      <c s="35" t="s">
        <v>5</v>
      </c>
      <c s="6" t="s">
        <v>3691</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3692</v>
      </c>
    </row>
    <row r="13" spans="1:5" ht="12.75">
      <c r="A13" t="s">
        <v>57</v>
      </c>
      <c r="E13" s="39" t="s">
        <v>5</v>
      </c>
    </row>
    <row r="14" spans="1:13" ht="12.75">
      <c r="A14" t="s">
        <v>45</v>
      </c>
      <c r="C14" s="31" t="s">
        <v>3693</v>
      </c>
      <c r="E14" s="33" t="s">
        <v>3694</v>
      </c>
      <c r="J14" s="32">
        <f>0</f>
      </c>
      <c s="32">
        <f>0</f>
      </c>
      <c s="32">
        <f>0+L15</f>
      </c>
      <c s="32">
        <f>0+M15</f>
      </c>
    </row>
    <row r="15" spans="1:16" ht="12.75">
      <c r="A15" t="s">
        <v>48</v>
      </c>
      <c s="34" t="s">
        <v>26</v>
      </c>
      <c s="34" t="s">
        <v>3695</v>
      </c>
      <c s="35" t="s">
        <v>5</v>
      </c>
      <c s="6" t="s">
        <v>3696</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3697</v>
      </c>
    </row>
    <row r="18" spans="1:5" ht="12.75">
      <c r="A18" t="s">
        <v>57</v>
      </c>
      <c r="E18" s="39" t="s">
        <v>5</v>
      </c>
    </row>
    <row r="19" spans="1:13" ht="12.75">
      <c r="A19" t="s">
        <v>45</v>
      </c>
      <c r="C19" s="31" t="s">
        <v>3698</v>
      </c>
      <c r="E19" s="33" t="s">
        <v>3699</v>
      </c>
      <c r="J19" s="32">
        <f>0</f>
      </c>
      <c s="32">
        <f>0</f>
      </c>
      <c s="32">
        <f>0+L20</f>
      </c>
      <c s="32">
        <f>0+M20</f>
      </c>
    </row>
    <row r="20" spans="1:16" ht="12.75">
      <c r="A20" t="s">
        <v>48</v>
      </c>
      <c s="34" t="s">
        <v>25</v>
      </c>
      <c s="34" t="s">
        <v>3700</v>
      </c>
      <c s="35" t="s">
        <v>5</v>
      </c>
      <c s="6" t="s">
        <v>3701</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3702</v>
      </c>
    </row>
    <row r="23" spans="1:5" ht="12.75">
      <c r="A23" t="s">
        <v>57</v>
      </c>
      <c r="E23" s="39" t="s">
        <v>5</v>
      </c>
    </row>
    <row r="24" spans="1:13" ht="12.75">
      <c r="A24" t="s">
        <v>45</v>
      </c>
      <c r="C24" s="31" t="s">
        <v>3430</v>
      </c>
      <c r="E24" s="33" t="s">
        <v>3332</v>
      </c>
      <c r="J24" s="32">
        <f>0</f>
      </c>
      <c s="32">
        <f>0</f>
      </c>
      <c s="32">
        <f>0+L25+L29</f>
      </c>
      <c s="32">
        <f>0+M25+M29</f>
      </c>
    </row>
    <row r="25" spans="1:16" ht="12.75">
      <c r="A25" t="s">
        <v>48</v>
      </c>
      <c s="34" t="s">
        <v>67</v>
      </c>
      <c s="34" t="s">
        <v>3703</v>
      </c>
      <c s="35" t="s">
        <v>5</v>
      </c>
      <c s="6" t="s">
        <v>3704</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3705</v>
      </c>
      <c s="35" t="s">
        <v>5</v>
      </c>
      <c s="6" t="s">
        <v>3706</v>
      </c>
      <c s="36" t="s">
        <v>2421</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3707</v>
      </c>
    </row>
    <row r="32" spans="1:5" ht="12.75">
      <c r="A32" t="s">
        <v>57</v>
      </c>
      <c r="E32" s="39" t="s">
        <v>5</v>
      </c>
    </row>
    <row r="33" spans="1:13" ht="12.75">
      <c r="A33" t="s">
        <v>45</v>
      </c>
      <c r="C33" s="31" t="s">
        <v>86</v>
      </c>
      <c r="E33" s="33" t="s">
        <v>3443</v>
      </c>
      <c r="J33" s="32">
        <f>0</f>
      </c>
      <c s="32">
        <f>0</f>
      </c>
      <c s="32">
        <f>0+L34+L38+L42+L46+L50+L54+L58+L62+L66</f>
      </c>
      <c s="32">
        <f>0+M34+M38+M42+M46+M50+M54+M58+M62+M66</f>
      </c>
    </row>
    <row r="34" spans="1:16" ht="12.75">
      <c r="A34" t="s">
        <v>48</v>
      </c>
      <c s="34" t="s">
        <v>75</v>
      </c>
      <c s="34" t="s">
        <v>3708</v>
      </c>
      <c s="35" t="s">
        <v>5</v>
      </c>
      <c s="6" t="s">
        <v>3709</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3710</v>
      </c>
    </row>
    <row r="37" spans="1:5" ht="12.75">
      <c r="A37" t="s">
        <v>57</v>
      </c>
      <c r="E37" s="39" t="s">
        <v>5</v>
      </c>
    </row>
    <row r="38" spans="1:16" ht="12.75">
      <c r="A38" t="s">
        <v>48</v>
      </c>
      <c s="34" t="s">
        <v>46</v>
      </c>
      <c s="34" t="s">
        <v>3711</v>
      </c>
      <c s="35" t="s">
        <v>5</v>
      </c>
      <c s="6" t="s">
        <v>3712</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3713</v>
      </c>
    </row>
    <row r="41" spans="1:5" ht="12.75">
      <c r="A41" t="s">
        <v>57</v>
      </c>
      <c r="E41" s="39" t="s">
        <v>5</v>
      </c>
    </row>
    <row r="42" spans="1:16" ht="12.75">
      <c r="A42" t="s">
        <v>48</v>
      </c>
      <c s="34" t="s">
        <v>82</v>
      </c>
      <c s="34" t="s">
        <v>3714</v>
      </c>
      <c s="35" t="s">
        <v>5</v>
      </c>
      <c s="6" t="s">
        <v>3715</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3716</v>
      </c>
    </row>
    <row r="45" spans="1:5" ht="12.75">
      <c r="A45" t="s">
        <v>57</v>
      </c>
      <c r="E45" s="39" t="s">
        <v>5</v>
      </c>
    </row>
    <row r="46" spans="1:16" ht="25.5">
      <c r="A46" t="s">
        <v>48</v>
      </c>
      <c s="34" t="s">
        <v>86</v>
      </c>
      <c s="34" t="s">
        <v>3717</v>
      </c>
      <c s="35" t="s">
        <v>5</v>
      </c>
      <c s="6" t="s">
        <v>3718</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3719</v>
      </c>
    </row>
    <row r="49" spans="1:5" ht="12.75">
      <c r="A49" t="s">
        <v>57</v>
      </c>
      <c r="E49" s="39" t="s">
        <v>5</v>
      </c>
    </row>
    <row r="50" spans="1:16" ht="12.75">
      <c r="A50" t="s">
        <v>48</v>
      </c>
      <c s="34" t="s">
        <v>90</v>
      </c>
      <c s="34" t="s">
        <v>3720</v>
      </c>
      <c s="35" t="s">
        <v>5</v>
      </c>
      <c s="6" t="s">
        <v>3721</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3722</v>
      </c>
      <c s="35" t="s">
        <v>5</v>
      </c>
      <c s="6" t="s">
        <v>3723</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3724</v>
      </c>
    </row>
    <row r="57" spans="1:5" ht="12.75">
      <c r="A57" t="s">
        <v>57</v>
      </c>
      <c r="E57" s="39" t="s">
        <v>5</v>
      </c>
    </row>
    <row r="58" spans="1:16" ht="25.5">
      <c r="A58" t="s">
        <v>48</v>
      </c>
      <c s="34" t="s">
        <v>98</v>
      </c>
      <c s="34" t="s">
        <v>3725</v>
      </c>
      <c s="35" t="s">
        <v>5</v>
      </c>
      <c s="6" t="s">
        <v>3726</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3727</v>
      </c>
    </row>
    <row r="61" spans="1:5" ht="63.75">
      <c r="A61" t="s">
        <v>57</v>
      </c>
      <c r="E61" s="39" t="s">
        <v>3728</v>
      </c>
    </row>
    <row r="62" spans="1:16" ht="12.75">
      <c r="A62" t="s">
        <v>48</v>
      </c>
      <c s="34" t="s">
        <v>103</v>
      </c>
      <c s="34" t="s">
        <v>3729</v>
      </c>
      <c s="35" t="s">
        <v>5</v>
      </c>
      <c s="6" t="s">
        <v>3730</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3731</v>
      </c>
    </row>
    <row r="65" spans="1:5" ht="12.75">
      <c r="A65" t="s">
        <v>57</v>
      </c>
      <c r="E65" s="39" t="s">
        <v>5</v>
      </c>
    </row>
    <row r="66" spans="1:16" ht="12.75">
      <c r="A66" t="s">
        <v>48</v>
      </c>
      <c s="34" t="s">
        <v>106</v>
      </c>
      <c s="34" t="s">
        <v>3732</v>
      </c>
      <c s="35" t="s">
        <v>5</v>
      </c>
      <c s="6" t="s">
        <v>3733</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3734</v>
      </c>
    </row>
    <row r="69" spans="1:5" ht="12.75">
      <c r="A69" t="s">
        <v>57</v>
      </c>
      <c r="E69" s="39" t="s">
        <v>5</v>
      </c>
    </row>
    <row r="70" spans="1:13" ht="12.75">
      <c r="A70" t="s">
        <v>45</v>
      </c>
      <c r="C70" s="31" t="s">
        <v>1946</v>
      </c>
      <c r="E70" s="33" t="s">
        <v>3735</v>
      </c>
      <c r="J70" s="32">
        <f>0</f>
      </c>
      <c s="32">
        <f>0</f>
      </c>
      <c s="32">
        <f>0+L71+L75+L79+L83+L87</f>
      </c>
      <c s="32">
        <f>0+M71+M75+M79+M83+M87</f>
      </c>
    </row>
    <row r="71" spans="1:16" ht="25.5">
      <c r="A71" t="s">
        <v>48</v>
      </c>
      <c s="34" t="s">
        <v>109</v>
      </c>
      <c s="34" t="s">
        <v>3736</v>
      </c>
      <c s="35" t="s">
        <v>5</v>
      </c>
      <c s="6" t="s">
        <v>3737</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3738</v>
      </c>
    </row>
    <row r="74" spans="1:5" ht="12.75">
      <c r="A74" t="s">
        <v>57</v>
      </c>
      <c r="E74" s="39" t="s">
        <v>5</v>
      </c>
    </row>
    <row r="75" spans="1:16" ht="38.25">
      <c r="A75" t="s">
        <v>48</v>
      </c>
      <c s="34" t="s">
        <v>112</v>
      </c>
      <c s="34" t="s">
        <v>2574</v>
      </c>
      <c s="35" t="s">
        <v>5</v>
      </c>
      <c s="6" t="s">
        <v>2575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3739</v>
      </c>
    </row>
    <row r="78" spans="1:5" ht="153">
      <c r="A78" t="s">
        <v>57</v>
      </c>
      <c r="E78" s="39" t="s">
        <v>316</v>
      </c>
    </row>
    <row r="79" spans="1:16" ht="38.25">
      <c r="A79" t="s">
        <v>48</v>
      </c>
      <c s="34" t="s">
        <v>115</v>
      </c>
      <c s="34" t="s">
        <v>3740</v>
      </c>
      <c s="35" t="s">
        <v>5</v>
      </c>
      <c s="6" t="s">
        <v>2964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3741</v>
      </c>
    </row>
    <row r="82" spans="1:5" ht="153">
      <c r="A82" t="s">
        <v>57</v>
      </c>
      <c r="E82" s="39" t="s">
        <v>316</v>
      </c>
    </row>
    <row r="83" spans="1:16" ht="38.25">
      <c r="A83" t="s">
        <v>48</v>
      </c>
      <c s="34" t="s">
        <v>119</v>
      </c>
      <c s="34" t="s">
        <v>646</v>
      </c>
      <c s="35" t="s">
        <v>5</v>
      </c>
      <c s="6" t="s">
        <v>647</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3742</v>
      </c>
    </row>
    <row r="86" spans="1:5" ht="153">
      <c r="A86" t="s">
        <v>57</v>
      </c>
      <c r="E86" s="39" t="s">
        <v>316</v>
      </c>
    </row>
    <row r="87" spans="1:16" ht="38.25">
      <c r="A87" t="s">
        <v>48</v>
      </c>
      <c s="34" t="s">
        <v>123</v>
      </c>
      <c s="34" t="s">
        <v>3743</v>
      </c>
      <c s="35" t="s">
        <v>5</v>
      </c>
      <c s="6" t="s">
        <v>3744</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552</v>
      </c>
      <c r="E8" s="30" t="s">
        <v>551</v>
      </c>
      <c r="J8" s="29">
        <f>0+J9+J58+J111+J128</f>
      </c>
      <c s="29">
        <f>0+K9+K58+K111+K128</f>
      </c>
      <c s="29">
        <f>0+L9+L58+L111+L128</f>
      </c>
      <c s="29">
        <f>0+M9+M58+M111+M128</f>
      </c>
    </row>
    <row r="9" spans="1:13" ht="12.75">
      <c r="A9" t="s">
        <v>45</v>
      </c>
      <c r="C9" s="31" t="s">
        <v>49</v>
      </c>
      <c r="E9" s="33" t="s">
        <v>553</v>
      </c>
      <c r="J9" s="32">
        <f>0</f>
      </c>
      <c s="32">
        <f>0</f>
      </c>
      <c s="32">
        <f>0+L10+L14+L18+L22+L26+L30+L34+L38+L42+L46+L50+L54</f>
      </c>
      <c s="32">
        <f>0+M10+M14+M18+M22+M26+M30+M34+M38+M42+M46+M50+M54</f>
      </c>
    </row>
    <row r="10" spans="1:16" ht="25.5">
      <c r="A10" t="s">
        <v>48</v>
      </c>
      <c s="34" t="s">
        <v>49</v>
      </c>
      <c s="34" t="s">
        <v>554</v>
      </c>
      <c s="35" t="s">
        <v>5</v>
      </c>
      <c s="6" t="s">
        <v>555</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26</v>
      </c>
      <c s="34" t="s">
        <v>557</v>
      </c>
      <c s="35" t="s">
        <v>5</v>
      </c>
      <c s="6" t="s">
        <v>558</v>
      </c>
      <c s="36" t="s">
        <v>52</v>
      </c>
      <c s="37">
        <v>7</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51">
      <c r="A17" t="s">
        <v>57</v>
      </c>
      <c r="E17" s="39" t="s">
        <v>454</v>
      </c>
    </row>
    <row r="18" spans="1:16" ht="12.75">
      <c r="A18" t="s">
        <v>48</v>
      </c>
      <c s="34" t="s">
        <v>25</v>
      </c>
      <c s="34" t="s">
        <v>560</v>
      </c>
      <c s="35" t="s">
        <v>5</v>
      </c>
      <c s="6" t="s">
        <v>561</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556</v>
      </c>
    </row>
    <row r="21" spans="1:5" ht="76.5">
      <c r="A21" t="s">
        <v>57</v>
      </c>
      <c r="E21" s="39" t="s">
        <v>562</v>
      </c>
    </row>
    <row r="22" spans="1:16" ht="12.75">
      <c r="A22" t="s">
        <v>48</v>
      </c>
      <c s="34" t="s">
        <v>67</v>
      </c>
      <c s="34" t="s">
        <v>563</v>
      </c>
      <c s="35" t="s">
        <v>5</v>
      </c>
      <c s="6" t="s">
        <v>564</v>
      </c>
      <c s="36" t="s">
        <v>52</v>
      </c>
      <c s="37">
        <v>8</v>
      </c>
      <c s="36">
        <v>0</v>
      </c>
      <c s="36">
        <f>ROUND(G22*H22,6)</f>
      </c>
      <c r="L22" s="38">
        <v>0</v>
      </c>
      <c s="32">
        <f>ROUND(ROUND(L22,2)*ROUND(G22,3),2)</f>
      </c>
      <c s="36" t="s">
        <v>53</v>
      </c>
      <c>
        <f>(M22*21)/100</f>
      </c>
      <c t="s">
        <v>26</v>
      </c>
    </row>
    <row r="23" spans="1:5" ht="12.75">
      <c r="A23" s="35" t="s">
        <v>54</v>
      </c>
      <c r="E23" s="39" t="s">
        <v>5</v>
      </c>
    </row>
    <row r="24" spans="1:5" ht="12.75">
      <c r="A24" s="35" t="s">
        <v>55</v>
      </c>
      <c r="E24" s="40" t="s">
        <v>337</v>
      </c>
    </row>
    <row r="25" spans="1:5" ht="76.5">
      <c r="A25" t="s">
        <v>57</v>
      </c>
      <c r="E25" s="39" t="s">
        <v>562</v>
      </c>
    </row>
    <row r="26" spans="1:16" ht="25.5">
      <c r="A26" t="s">
        <v>48</v>
      </c>
      <c s="34" t="s">
        <v>71</v>
      </c>
      <c s="34" t="s">
        <v>565</v>
      </c>
      <c s="35" t="s">
        <v>5</v>
      </c>
      <c s="6" t="s">
        <v>566</v>
      </c>
      <c s="36" t="s">
        <v>52</v>
      </c>
      <c s="37">
        <v>7</v>
      </c>
      <c s="36">
        <v>0</v>
      </c>
      <c s="36">
        <f>ROUND(G26*H26,6)</f>
      </c>
      <c r="L26" s="38">
        <v>0</v>
      </c>
      <c s="32">
        <f>ROUND(ROUND(L26,2)*ROUND(G26,3),2)</f>
      </c>
      <c s="36" t="s">
        <v>53</v>
      </c>
      <c>
        <f>(M26*21)/100</f>
      </c>
      <c t="s">
        <v>26</v>
      </c>
    </row>
    <row r="27" spans="1:5" ht="12.75">
      <c r="A27" s="35" t="s">
        <v>54</v>
      </c>
      <c r="E27" s="39" t="s">
        <v>5</v>
      </c>
    </row>
    <row r="28" spans="1:5" ht="12.75">
      <c r="A28" s="35" t="s">
        <v>55</v>
      </c>
      <c r="E28" s="40" t="s">
        <v>559</v>
      </c>
    </row>
    <row r="29" spans="1:5" ht="51">
      <c r="A29" t="s">
        <v>57</v>
      </c>
      <c r="E29" s="39" t="s">
        <v>454</v>
      </c>
    </row>
    <row r="30" spans="1:16" ht="25.5">
      <c r="A30" t="s">
        <v>48</v>
      </c>
      <c s="34" t="s">
        <v>75</v>
      </c>
      <c s="34" t="s">
        <v>567</v>
      </c>
      <c s="35" t="s">
        <v>5</v>
      </c>
      <c s="6" t="s">
        <v>568</v>
      </c>
      <c s="36" t="s">
        <v>52</v>
      </c>
      <c s="37">
        <v>16</v>
      </c>
      <c s="36">
        <v>0</v>
      </c>
      <c s="36">
        <f>ROUND(G30*H30,6)</f>
      </c>
      <c r="L30" s="38">
        <v>0</v>
      </c>
      <c s="32">
        <f>ROUND(ROUND(L30,2)*ROUND(G30,3),2)</f>
      </c>
      <c s="36" t="s">
        <v>53</v>
      </c>
      <c>
        <f>(M30*21)/100</f>
      </c>
      <c t="s">
        <v>26</v>
      </c>
    </row>
    <row r="31" spans="1:5" ht="12.75">
      <c r="A31" s="35" t="s">
        <v>54</v>
      </c>
      <c r="E31" s="39" t="s">
        <v>5</v>
      </c>
    </row>
    <row r="32" spans="1:5" ht="12.75">
      <c r="A32" s="35" t="s">
        <v>55</v>
      </c>
      <c r="E32" s="40" t="s">
        <v>569</v>
      </c>
    </row>
    <row r="33" spans="1:5" ht="51">
      <c r="A33" t="s">
        <v>57</v>
      </c>
      <c r="E33" s="39" t="s">
        <v>454</v>
      </c>
    </row>
    <row r="34" spans="1:16" ht="25.5">
      <c r="A34" t="s">
        <v>48</v>
      </c>
      <c s="34" t="s">
        <v>46</v>
      </c>
      <c s="34" t="s">
        <v>570</v>
      </c>
      <c s="35" t="s">
        <v>5</v>
      </c>
      <c s="6" t="s">
        <v>571</v>
      </c>
      <c s="36" t="s">
        <v>52</v>
      </c>
      <c s="37">
        <v>1</v>
      </c>
      <c s="36">
        <v>0</v>
      </c>
      <c s="36">
        <f>ROUND(G34*H34,6)</f>
      </c>
      <c r="L34" s="38">
        <v>0</v>
      </c>
      <c s="32">
        <f>ROUND(ROUND(L34,2)*ROUND(G34,3),2)</f>
      </c>
      <c s="36" t="s">
        <v>53</v>
      </c>
      <c>
        <f>(M34*21)/100</f>
      </c>
      <c t="s">
        <v>26</v>
      </c>
    </row>
    <row r="35" spans="1:5" ht="12.75">
      <c r="A35" s="35" t="s">
        <v>54</v>
      </c>
      <c r="E35" s="39" t="s">
        <v>5</v>
      </c>
    </row>
    <row r="36" spans="1:5" ht="12.75">
      <c r="A36" s="35" t="s">
        <v>55</v>
      </c>
      <c r="E36" s="40" t="s">
        <v>556</v>
      </c>
    </row>
    <row r="37" spans="1:5" ht="51">
      <c r="A37" t="s">
        <v>57</v>
      </c>
      <c r="E37" s="39" t="s">
        <v>454</v>
      </c>
    </row>
    <row r="38" spans="1:16" ht="25.5">
      <c r="A38" t="s">
        <v>48</v>
      </c>
      <c s="34" t="s">
        <v>82</v>
      </c>
      <c s="34" t="s">
        <v>572</v>
      </c>
      <c s="35" t="s">
        <v>5</v>
      </c>
      <c s="6" t="s">
        <v>573</v>
      </c>
      <c s="36" t="s">
        <v>52</v>
      </c>
      <c s="37">
        <v>2</v>
      </c>
      <c s="36">
        <v>0</v>
      </c>
      <c s="36">
        <f>ROUND(G38*H38,6)</f>
      </c>
      <c r="L38" s="38">
        <v>0</v>
      </c>
      <c s="32">
        <f>ROUND(ROUND(L38,2)*ROUND(G38,3),2)</f>
      </c>
      <c s="36" t="s">
        <v>53</v>
      </c>
      <c>
        <f>(M38*21)/100</f>
      </c>
      <c t="s">
        <v>26</v>
      </c>
    </row>
    <row r="39" spans="1:5" ht="12.75">
      <c r="A39" s="35" t="s">
        <v>54</v>
      </c>
      <c r="E39" s="39" t="s">
        <v>5</v>
      </c>
    </row>
    <row r="40" spans="1:5" ht="12.75">
      <c r="A40" s="35" t="s">
        <v>55</v>
      </c>
      <c r="E40" s="40" t="s">
        <v>556</v>
      </c>
    </row>
    <row r="41" spans="1:5" ht="51">
      <c r="A41" t="s">
        <v>57</v>
      </c>
      <c r="E41" s="39" t="s">
        <v>454</v>
      </c>
    </row>
    <row r="42" spans="1:16" ht="12.75">
      <c r="A42" t="s">
        <v>48</v>
      </c>
      <c s="34" t="s">
        <v>86</v>
      </c>
      <c s="34" t="s">
        <v>574</v>
      </c>
      <c s="35" t="s">
        <v>5</v>
      </c>
      <c s="6" t="s">
        <v>575</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556</v>
      </c>
    </row>
    <row r="45" spans="1:5" ht="51">
      <c r="A45" t="s">
        <v>57</v>
      </c>
      <c r="E45" s="39" t="s">
        <v>454</v>
      </c>
    </row>
    <row r="46" spans="1:16" ht="25.5">
      <c r="A46" t="s">
        <v>48</v>
      </c>
      <c s="34" t="s">
        <v>90</v>
      </c>
      <c s="34" t="s">
        <v>576</v>
      </c>
      <c s="35" t="s">
        <v>5</v>
      </c>
      <c s="6" t="s">
        <v>577</v>
      </c>
      <c s="36" t="s">
        <v>52</v>
      </c>
      <c s="37">
        <v>9</v>
      </c>
      <c s="36">
        <v>0</v>
      </c>
      <c s="36">
        <f>ROUND(G46*H46,6)</f>
      </c>
      <c r="L46" s="38">
        <v>0</v>
      </c>
      <c s="32">
        <f>ROUND(ROUND(L46,2)*ROUND(G46,3),2)</f>
      </c>
      <c s="36" t="s">
        <v>53</v>
      </c>
      <c>
        <f>(M46*21)/100</f>
      </c>
      <c t="s">
        <v>26</v>
      </c>
    </row>
    <row r="47" spans="1:5" ht="12.75">
      <c r="A47" s="35" t="s">
        <v>54</v>
      </c>
      <c r="E47" s="39" t="s">
        <v>5</v>
      </c>
    </row>
    <row r="48" spans="1:5" ht="12.75">
      <c r="A48" s="35" t="s">
        <v>55</v>
      </c>
      <c r="E48" s="40" t="s">
        <v>578</v>
      </c>
    </row>
    <row r="49" spans="1:5" ht="204">
      <c r="A49" t="s">
        <v>57</v>
      </c>
      <c r="E49" s="39" t="s">
        <v>579</v>
      </c>
    </row>
    <row r="50" spans="1:16" ht="12.75">
      <c r="A50" t="s">
        <v>48</v>
      </c>
      <c s="34" t="s">
        <v>94</v>
      </c>
      <c s="34" t="s">
        <v>580</v>
      </c>
      <c s="35" t="s">
        <v>5</v>
      </c>
      <c s="6" t="s">
        <v>581</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582</v>
      </c>
    </row>
    <row r="53" spans="1:5" ht="76.5">
      <c r="A53" t="s">
        <v>57</v>
      </c>
      <c r="E53" s="39" t="s">
        <v>562</v>
      </c>
    </row>
    <row r="54" spans="1:16" ht="25.5">
      <c r="A54" t="s">
        <v>48</v>
      </c>
      <c s="34" t="s">
        <v>98</v>
      </c>
      <c s="34" t="s">
        <v>583</v>
      </c>
      <c s="35" t="s">
        <v>5</v>
      </c>
      <c s="6" t="s">
        <v>584</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556</v>
      </c>
    </row>
    <row r="57" spans="1:5" ht="12.75">
      <c r="A57" t="s">
        <v>57</v>
      </c>
      <c r="E57" s="39" t="s">
        <v>5</v>
      </c>
    </row>
    <row r="58" spans="1:13" ht="12.75">
      <c r="A58" t="s">
        <v>45</v>
      </c>
      <c r="C58" s="31" t="s">
        <v>26</v>
      </c>
      <c r="E58" s="33" t="s">
        <v>585</v>
      </c>
      <c r="J58" s="32">
        <f>0</f>
      </c>
      <c s="32">
        <f>0</f>
      </c>
      <c s="32">
        <f>0+L59+L63+L67+L71+L75+L79+L83+L87+L91+L95+L99+L103+L107</f>
      </c>
      <c s="32">
        <f>0+M59+M63+M67+M71+M75+M79+M83+M87+M91+M95+M99+M103+M107</f>
      </c>
    </row>
    <row r="59" spans="1:16" ht="12.75">
      <c r="A59" t="s">
        <v>48</v>
      </c>
      <c s="34" t="s">
        <v>103</v>
      </c>
      <c s="34" t="s">
        <v>586</v>
      </c>
      <c s="35" t="s">
        <v>5</v>
      </c>
      <c s="6" t="s">
        <v>587</v>
      </c>
      <c s="36" t="s">
        <v>588</v>
      </c>
      <c s="37">
        <v>1</v>
      </c>
      <c s="36">
        <v>0</v>
      </c>
      <c s="36">
        <f>ROUND(G59*H59,6)</f>
      </c>
      <c r="L59" s="38">
        <v>0</v>
      </c>
      <c s="32">
        <f>ROUND(ROUND(L59,2)*ROUND(G59,3),2)</f>
      </c>
      <c s="36" t="s">
        <v>53</v>
      </c>
      <c>
        <f>(M59*21)/100</f>
      </c>
      <c t="s">
        <v>26</v>
      </c>
    </row>
    <row r="60" spans="1:5" ht="12.75">
      <c r="A60" s="35" t="s">
        <v>54</v>
      </c>
      <c r="E60" s="39" t="s">
        <v>5</v>
      </c>
    </row>
    <row r="61" spans="1:5" ht="12.75">
      <c r="A61" s="35" t="s">
        <v>55</v>
      </c>
      <c r="E61" s="40" t="s">
        <v>556</v>
      </c>
    </row>
    <row r="62" spans="1:5" ht="38.25">
      <c r="A62" t="s">
        <v>57</v>
      </c>
      <c r="E62" s="39" t="s">
        <v>589</v>
      </c>
    </row>
    <row r="63" spans="1:16" ht="12.75">
      <c r="A63" t="s">
        <v>48</v>
      </c>
      <c s="34" t="s">
        <v>106</v>
      </c>
      <c s="34" t="s">
        <v>590</v>
      </c>
      <c s="35" t="s">
        <v>5</v>
      </c>
      <c s="6" t="s">
        <v>591</v>
      </c>
      <c s="36" t="s">
        <v>588</v>
      </c>
      <c s="37">
        <v>1</v>
      </c>
      <c s="36">
        <v>0</v>
      </c>
      <c s="36">
        <f>ROUND(G63*H63,6)</f>
      </c>
      <c r="L63" s="38">
        <v>0</v>
      </c>
      <c s="32">
        <f>ROUND(ROUND(L63,2)*ROUND(G63,3),2)</f>
      </c>
      <c s="36" t="s">
        <v>53</v>
      </c>
      <c>
        <f>(M63*21)/100</f>
      </c>
      <c t="s">
        <v>26</v>
      </c>
    </row>
    <row r="64" spans="1:5" ht="12.75">
      <c r="A64" s="35" t="s">
        <v>54</v>
      </c>
      <c r="E64" s="39" t="s">
        <v>5</v>
      </c>
    </row>
    <row r="65" spans="1:5" ht="12.75">
      <c r="A65" s="35" t="s">
        <v>55</v>
      </c>
      <c r="E65" s="40" t="s">
        <v>556</v>
      </c>
    </row>
    <row r="66" spans="1:5" ht="63.75">
      <c r="A66" t="s">
        <v>57</v>
      </c>
      <c r="E66" s="39" t="s">
        <v>592</v>
      </c>
    </row>
    <row r="67" spans="1:16" ht="12.75">
      <c r="A67" t="s">
        <v>48</v>
      </c>
      <c s="34" t="s">
        <v>109</v>
      </c>
      <c s="34" t="s">
        <v>593</v>
      </c>
      <c s="35" t="s">
        <v>5</v>
      </c>
      <c s="6" t="s">
        <v>594</v>
      </c>
      <c s="36" t="s">
        <v>52</v>
      </c>
      <c s="37">
        <v>40</v>
      </c>
      <c s="36">
        <v>0</v>
      </c>
      <c s="36">
        <f>ROUND(G67*H67,6)</f>
      </c>
      <c r="L67" s="38">
        <v>0</v>
      </c>
      <c s="32">
        <f>ROUND(ROUND(L67,2)*ROUND(G67,3),2)</f>
      </c>
      <c s="36" t="s">
        <v>53</v>
      </c>
      <c>
        <f>(M67*21)/100</f>
      </c>
      <c t="s">
        <v>26</v>
      </c>
    </row>
    <row r="68" spans="1:5" ht="12.75">
      <c r="A68" s="35" t="s">
        <v>54</v>
      </c>
      <c r="E68" s="39" t="s">
        <v>5</v>
      </c>
    </row>
    <row r="69" spans="1:5" ht="12.75">
      <c r="A69" s="35" t="s">
        <v>55</v>
      </c>
      <c r="E69" s="40" t="s">
        <v>556</v>
      </c>
    </row>
    <row r="70" spans="1:5" ht="38.25">
      <c r="A70" t="s">
        <v>57</v>
      </c>
      <c r="E70" s="39" t="s">
        <v>526</v>
      </c>
    </row>
    <row r="71" spans="1:16" ht="12.75">
      <c r="A71" t="s">
        <v>48</v>
      </c>
      <c s="34" t="s">
        <v>112</v>
      </c>
      <c s="34" t="s">
        <v>528</v>
      </c>
      <c s="35" t="s">
        <v>5</v>
      </c>
      <c s="6" t="s">
        <v>529</v>
      </c>
      <c s="36" t="s">
        <v>52</v>
      </c>
      <c s="37">
        <v>40</v>
      </c>
      <c s="36">
        <v>0</v>
      </c>
      <c s="36">
        <f>ROUND(G71*H71,6)</f>
      </c>
      <c r="L71" s="38">
        <v>0</v>
      </c>
      <c s="32">
        <f>ROUND(ROUND(L71,2)*ROUND(G71,3),2)</f>
      </c>
      <c s="36" t="s">
        <v>53</v>
      </c>
      <c>
        <f>(M71*21)/100</f>
      </c>
      <c t="s">
        <v>26</v>
      </c>
    </row>
    <row r="72" spans="1:5" ht="12.75">
      <c r="A72" s="35" t="s">
        <v>54</v>
      </c>
      <c r="E72" s="39" t="s">
        <v>5</v>
      </c>
    </row>
    <row r="73" spans="1:5" ht="12.75">
      <c r="A73" s="35" t="s">
        <v>55</v>
      </c>
      <c r="E73" s="40" t="s">
        <v>556</v>
      </c>
    </row>
    <row r="74" spans="1:5" ht="63.75">
      <c r="A74" t="s">
        <v>57</v>
      </c>
      <c r="E74" s="39" t="s">
        <v>530</v>
      </c>
    </row>
    <row r="75" spans="1:16" ht="12.75">
      <c r="A75" t="s">
        <v>48</v>
      </c>
      <c s="34" t="s">
        <v>115</v>
      </c>
      <c s="34" t="s">
        <v>595</v>
      </c>
      <c s="35" t="s">
        <v>5</v>
      </c>
      <c s="6" t="s">
        <v>596</v>
      </c>
      <c s="36" t="s">
        <v>52</v>
      </c>
      <c s="37">
        <v>1</v>
      </c>
      <c s="36">
        <v>0</v>
      </c>
      <c s="36">
        <f>ROUND(G75*H75,6)</f>
      </c>
      <c r="L75" s="38">
        <v>0</v>
      </c>
      <c s="32">
        <f>ROUND(ROUND(L75,2)*ROUND(G75,3),2)</f>
      </c>
      <c s="36" t="s">
        <v>53</v>
      </c>
      <c>
        <f>(M75*21)/100</f>
      </c>
      <c t="s">
        <v>26</v>
      </c>
    </row>
    <row r="76" spans="1:5" ht="12.75">
      <c r="A76" s="35" t="s">
        <v>54</v>
      </c>
      <c r="E76" s="39" t="s">
        <v>5</v>
      </c>
    </row>
    <row r="77" spans="1:5" ht="12.75">
      <c r="A77" s="35" t="s">
        <v>55</v>
      </c>
      <c r="E77" s="40" t="s">
        <v>556</v>
      </c>
    </row>
    <row r="78" spans="1:5" ht="51">
      <c r="A78" t="s">
        <v>57</v>
      </c>
      <c r="E78" s="39" t="s">
        <v>454</v>
      </c>
    </row>
    <row r="79" spans="1:16" ht="12.75">
      <c r="A79" t="s">
        <v>48</v>
      </c>
      <c s="34" t="s">
        <v>119</v>
      </c>
      <c s="34" t="s">
        <v>597</v>
      </c>
      <c s="35" t="s">
        <v>5</v>
      </c>
      <c s="6" t="s">
        <v>598</v>
      </c>
      <c s="36" t="s">
        <v>52</v>
      </c>
      <c s="37">
        <v>1</v>
      </c>
      <c s="36">
        <v>0</v>
      </c>
      <c s="36">
        <f>ROUND(G79*H79,6)</f>
      </c>
      <c r="L79" s="38">
        <v>0</v>
      </c>
      <c s="32">
        <f>ROUND(ROUND(L79,2)*ROUND(G79,3),2)</f>
      </c>
      <c s="36" t="s">
        <v>53</v>
      </c>
      <c>
        <f>(M79*21)/100</f>
      </c>
      <c t="s">
        <v>26</v>
      </c>
    </row>
    <row r="80" spans="1:5" ht="12.75">
      <c r="A80" s="35" t="s">
        <v>54</v>
      </c>
      <c r="E80" s="39" t="s">
        <v>5</v>
      </c>
    </row>
    <row r="81" spans="1:5" ht="12.75">
      <c r="A81" s="35" t="s">
        <v>55</v>
      </c>
      <c r="E81" s="40" t="s">
        <v>556</v>
      </c>
    </row>
    <row r="82" spans="1:5" ht="51">
      <c r="A82" t="s">
        <v>57</v>
      </c>
      <c r="E82" s="39" t="s">
        <v>454</v>
      </c>
    </row>
    <row r="83" spans="1:16" ht="12.75">
      <c r="A83" t="s">
        <v>48</v>
      </c>
      <c s="34" t="s">
        <v>123</v>
      </c>
      <c s="34" t="s">
        <v>599</v>
      </c>
      <c s="35" t="s">
        <v>5</v>
      </c>
      <c s="6" t="s">
        <v>600</v>
      </c>
      <c s="36" t="s">
        <v>52</v>
      </c>
      <c s="37">
        <v>2</v>
      </c>
      <c s="36">
        <v>0</v>
      </c>
      <c s="36">
        <f>ROUND(G83*H83,6)</f>
      </c>
      <c r="L83" s="38">
        <v>0</v>
      </c>
      <c s="32">
        <f>ROUND(ROUND(L83,2)*ROUND(G83,3),2)</f>
      </c>
      <c s="36" t="s">
        <v>53</v>
      </c>
      <c>
        <f>(M83*21)/100</f>
      </c>
      <c t="s">
        <v>26</v>
      </c>
    </row>
    <row r="84" spans="1:5" ht="12.75">
      <c r="A84" s="35" t="s">
        <v>54</v>
      </c>
      <c r="E84" s="39" t="s">
        <v>5</v>
      </c>
    </row>
    <row r="85" spans="1:5" ht="12.75">
      <c r="A85" s="35" t="s">
        <v>55</v>
      </c>
      <c r="E85" s="40" t="s">
        <v>601</v>
      </c>
    </row>
    <row r="86" spans="1:5" ht="76.5">
      <c r="A86" t="s">
        <v>57</v>
      </c>
      <c r="E86" s="39" t="s">
        <v>562</v>
      </c>
    </row>
    <row r="87" spans="1:16" ht="12.75">
      <c r="A87" t="s">
        <v>48</v>
      </c>
      <c s="34" t="s">
        <v>126</v>
      </c>
      <c s="34" t="s">
        <v>602</v>
      </c>
      <c s="35" t="s">
        <v>5</v>
      </c>
      <c s="6" t="s">
        <v>603</v>
      </c>
      <c s="36" t="s">
        <v>52</v>
      </c>
      <c s="37">
        <v>1</v>
      </c>
      <c s="36">
        <v>0</v>
      </c>
      <c s="36">
        <f>ROUND(G87*H87,6)</f>
      </c>
      <c r="L87" s="38">
        <v>0</v>
      </c>
      <c s="32">
        <f>ROUND(ROUND(L87,2)*ROUND(G87,3),2)</f>
      </c>
      <c s="36" t="s">
        <v>53</v>
      </c>
      <c>
        <f>(M87*21)/100</f>
      </c>
      <c t="s">
        <v>26</v>
      </c>
    </row>
    <row r="88" spans="1:5" ht="12.75">
      <c r="A88" s="35" t="s">
        <v>54</v>
      </c>
      <c r="E88" s="39" t="s">
        <v>5</v>
      </c>
    </row>
    <row r="89" spans="1:5" ht="12.75">
      <c r="A89" s="35" t="s">
        <v>55</v>
      </c>
      <c r="E89" s="40" t="s">
        <v>556</v>
      </c>
    </row>
    <row r="90" spans="1:5" ht="51">
      <c r="A90" t="s">
        <v>57</v>
      </c>
      <c r="E90" s="39" t="s">
        <v>454</v>
      </c>
    </row>
    <row r="91" spans="1:16" ht="12.75">
      <c r="A91" t="s">
        <v>48</v>
      </c>
      <c s="34" t="s">
        <v>131</v>
      </c>
      <c s="34" t="s">
        <v>604</v>
      </c>
      <c s="35" t="s">
        <v>5</v>
      </c>
      <c s="6" t="s">
        <v>605</v>
      </c>
      <c s="36" t="s">
        <v>52</v>
      </c>
      <c s="37">
        <v>1</v>
      </c>
      <c s="36">
        <v>0</v>
      </c>
      <c s="36">
        <f>ROUND(G91*H91,6)</f>
      </c>
      <c r="L91" s="38">
        <v>0</v>
      </c>
      <c s="32">
        <f>ROUND(ROUND(L91,2)*ROUND(G91,3),2)</f>
      </c>
      <c s="36" t="s">
        <v>53</v>
      </c>
      <c>
        <f>(M91*21)/100</f>
      </c>
      <c t="s">
        <v>26</v>
      </c>
    </row>
    <row r="92" spans="1:5" ht="12.75">
      <c r="A92" s="35" t="s">
        <v>54</v>
      </c>
      <c r="E92" s="39" t="s">
        <v>5</v>
      </c>
    </row>
    <row r="93" spans="1:5" ht="12.75">
      <c r="A93" s="35" t="s">
        <v>55</v>
      </c>
      <c r="E93" s="40" t="s">
        <v>556</v>
      </c>
    </row>
    <row r="94" spans="1:5" ht="51">
      <c r="A94" t="s">
        <v>57</v>
      </c>
      <c r="E94" s="39" t="s">
        <v>454</v>
      </c>
    </row>
    <row r="95" spans="1:16" ht="12.75">
      <c r="A95" t="s">
        <v>48</v>
      </c>
      <c s="34" t="s">
        <v>135</v>
      </c>
      <c s="34" t="s">
        <v>606</v>
      </c>
      <c s="35" t="s">
        <v>5</v>
      </c>
      <c s="6" t="s">
        <v>607</v>
      </c>
      <c s="36" t="s">
        <v>52</v>
      </c>
      <c s="37">
        <v>2</v>
      </c>
      <c s="36">
        <v>0</v>
      </c>
      <c s="36">
        <f>ROUND(G95*H95,6)</f>
      </c>
      <c r="L95" s="38">
        <v>0</v>
      </c>
      <c s="32">
        <f>ROUND(ROUND(L95,2)*ROUND(G95,3),2)</f>
      </c>
      <c s="36" t="s">
        <v>53</v>
      </c>
      <c>
        <f>(M95*21)/100</f>
      </c>
      <c t="s">
        <v>26</v>
      </c>
    </row>
    <row r="96" spans="1:5" ht="12.75">
      <c r="A96" s="35" t="s">
        <v>54</v>
      </c>
      <c r="E96" s="39" t="s">
        <v>5</v>
      </c>
    </row>
    <row r="97" spans="1:5" ht="12.75">
      <c r="A97" s="35" t="s">
        <v>55</v>
      </c>
      <c r="E97" s="40" t="s">
        <v>556</v>
      </c>
    </row>
    <row r="98" spans="1:5" ht="114.75">
      <c r="A98" t="s">
        <v>57</v>
      </c>
      <c r="E98" s="39" t="s">
        <v>608</v>
      </c>
    </row>
    <row r="99" spans="1:16" ht="12.75">
      <c r="A99" t="s">
        <v>48</v>
      </c>
      <c s="34" t="s">
        <v>139</v>
      </c>
      <c s="34" t="s">
        <v>609</v>
      </c>
      <c s="35" t="s">
        <v>5</v>
      </c>
      <c s="6" t="s">
        <v>610</v>
      </c>
      <c s="36" t="s">
        <v>52</v>
      </c>
      <c s="37">
        <v>2</v>
      </c>
      <c s="36">
        <v>0</v>
      </c>
      <c s="36">
        <f>ROUND(G99*H99,6)</f>
      </c>
      <c r="L99" s="38">
        <v>0</v>
      </c>
      <c s="32">
        <f>ROUND(ROUND(L99,2)*ROUND(G99,3),2)</f>
      </c>
      <c s="36" t="s">
        <v>53</v>
      </c>
      <c>
        <f>(M99*21)/100</f>
      </c>
      <c t="s">
        <v>26</v>
      </c>
    </row>
    <row r="100" spans="1:5" ht="12.75">
      <c r="A100" s="35" t="s">
        <v>54</v>
      </c>
      <c r="E100" s="39" t="s">
        <v>5</v>
      </c>
    </row>
    <row r="101" spans="1:5" ht="12.75">
      <c r="A101" s="35" t="s">
        <v>55</v>
      </c>
      <c r="E101" s="40" t="s">
        <v>601</v>
      </c>
    </row>
    <row r="102" spans="1:5" ht="114.75">
      <c r="A102" t="s">
        <v>57</v>
      </c>
      <c r="E102" s="39" t="s">
        <v>608</v>
      </c>
    </row>
    <row r="103" spans="1:16" ht="12.75">
      <c r="A103" t="s">
        <v>48</v>
      </c>
      <c s="34" t="s">
        <v>143</v>
      </c>
      <c s="34" t="s">
        <v>611</v>
      </c>
      <c s="35" t="s">
        <v>5</v>
      </c>
      <c s="6" t="s">
        <v>612</v>
      </c>
      <c s="36" t="s">
        <v>52</v>
      </c>
      <c s="37">
        <v>2</v>
      </c>
      <c s="36">
        <v>0</v>
      </c>
      <c s="36">
        <f>ROUND(G103*H103,6)</f>
      </c>
      <c r="L103" s="38">
        <v>0</v>
      </c>
      <c s="32">
        <f>ROUND(ROUND(L103,2)*ROUND(G103,3),2)</f>
      </c>
      <c s="36" t="s">
        <v>53</v>
      </c>
      <c>
        <f>(M103*21)/100</f>
      </c>
      <c t="s">
        <v>26</v>
      </c>
    </row>
    <row r="104" spans="1:5" ht="12.75">
      <c r="A104" s="35" t="s">
        <v>54</v>
      </c>
      <c r="E104" s="39" t="s">
        <v>5</v>
      </c>
    </row>
    <row r="105" spans="1:5" ht="12.75">
      <c r="A105" s="35" t="s">
        <v>55</v>
      </c>
      <c r="E105" s="40" t="s">
        <v>556</v>
      </c>
    </row>
    <row r="106" spans="1:5" ht="76.5">
      <c r="A106" t="s">
        <v>57</v>
      </c>
      <c r="E106" s="39" t="s">
        <v>562</v>
      </c>
    </row>
    <row r="107" spans="1:16" ht="12.75">
      <c r="A107" t="s">
        <v>48</v>
      </c>
      <c s="34" t="s">
        <v>147</v>
      </c>
      <c s="34" t="s">
        <v>613</v>
      </c>
      <c s="35" t="s">
        <v>5</v>
      </c>
      <c s="6" t="s">
        <v>614</v>
      </c>
      <c s="36" t="s">
        <v>101</v>
      </c>
      <c s="37">
        <v>26</v>
      </c>
      <c s="36">
        <v>0</v>
      </c>
      <c s="36">
        <f>ROUND(G107*H107,6)</f>
      </c>
      <c r="L107" s="38">
        <v>0</v>
      </c>
      <c s="32">
        <f>ROUND(ROUND(L107,2)*ROUND(G107,3),2)</f>
      </c>
      <c s="36" t="s">
        <v>53</v>
      </c>
      <c>
        <f>(M107*21)/100</f>
      </c>
      <c t="s">
        <v>26</v>
      </c>
    </row>
    <row r="108" spans="1:5" ht="12.75">
      <c r="A108" s="35" t="s">
        <v>54</v>
      </c>
      <c r="E108" s="39" t="s">
        <v>5</v>
      </c>
    </row>
    <row r="109" spans="1:5" ht="12.75">
      <c r="A109" s="35" t="s">
        <v>55</v>
      </c>
      <c r="E109" s="40" t="s">
        <v>615</v>
      </c>
    </row>
    <row r="110" spans="1:5" ht="38.25">
      <c r="A110" t="s">
        <v>57</v>
      </c>
      <c r="E110" s="39" t="s">
        <v>616</v>
      </c>
    </row>
    <row r="111" spans="1:13" ht="12.75">
      <c r="A111" t="s">
        <v>45</v>
      </c>
      <c r="C111" s="31" t="s">
        <v>25</v>
      </c>
      <c r="E111" s="33" t="s">
        <v>617</v>
      </c>
      <c r="J111" s="32">
        <f>0</f>
      </c>
      <c s="32">
        <f>0</f>
      </c>
      <c s="32">
        <f>0+L112+L116+L120+L124</f>
      </c>
      <c s="32">
        <f>0+M112+M116+M120+M124</f>
      </c>
    </row>
    <row r="112" spans="1:16" ht="12.75">
      <c r="A112" t="s">
        <v>48</v>
      </c>
      <c s="34" t="s">
        <v>151</v>
      </c>
      <c s="34" t="s">
        <v>618</v>
      </c>
      <c s="35" t="s">
        <v>5</v>
      </c>
      <c s="6" t="s">
        <v>619</v>
      </c>
      <c s="36" t="s">
        <v>101</v>
      </c>
      <c s="37">
        <v>8</v>
      </c>
      <c s="36">
        <v>0</v>
      </c>
      <c s="36">
        <f>ROUND(G112*H112,6)</f>
      </c>
      <c r="L112" s="38">
        <v>0</v>
      </c>
      <c s="32">
        <f>ROUND(ROUND(L112,2)*ROUND(G112,3),2)</f>
      </c>
      <c s="36" t="s">
        <v>53</v>
      </c>
      <c>
        <f>(M112*21)/100</f>
      </c>
      <c t="s">
        <v>26</v>
      </c>
    </row>
    <row r="113" spans="1:5" ht="12.75">
      <c r="A113" s="35" t="s">
        <v>54</v>
      </c>
      <c r="E113" s="39" t="s">
        <v>5</v>
      </c>
    </row>
    <row r="114" spans="1:5" ht="12.75">
      <c r="A114" s="35" t="s">
        <v>55</v>
      </c>
      <c r="E114" s="40" t="s">
        <v>337</v>
      </c>
    </row>
    <row r="115" spans="1:5" ht="51">
      <c r="A115" t="s">
        <v>57</v>
      </c>
      <c r="E115" s="39" t="s">
        <v>620</v>
      </c>
    </row>
    <row r="116" spans="1:16" ht="12.75">
      <c r="A116" t="s">
        <v>48</v>
      </c>
      <c s="34" t="s">
        <v>155</v>
      </c>
      <c s="34" t="s">
        <v>621</v>
      </c>
      <c s="35" t="s">
        <v>5</v>
      </c>
      <c s="6" t="s">
        <v>622</v>
      </c>
      <c s="36" t="s">
        <v>101</v>
      </c>
      <c s="37">
        <v>8</v>
      </c>
      <c s="36">
        <v>0</v>
      </c>
      <c s="36">
        <f>ROUND(G116*H116,6)</f>
      </c>
      <c r="L116" s="38">
        <v>0</v>
      </c>
      <c s="32">
        <f>ROUND(ROUND(L116,2)*ROUND(G116,3),2)</f>
      </c>
      <c s="36" t="s">
        <v>53</v>
      </c>
      <c>
        <f>(M116*21)/100</f>
      </c>
      <c t="s">
        <v>26</v>
      </c>
    </row>
    <row r="117" spans="1:5" ht="12.75">
      <c r="A117" s="35" t="s">
        <v>54</v>
      </c>
      <c r="E117" s="39" t="s">
        <v>5</v>
      </c>
    </row>
    <row r="118" spans="1:5" ht="12.75">
      <c r="A118" s="35" t="s">
        <v>55</v>
      </c>
      <c r="E118" s="40" t="s">
        <v>337</v>
      </c>
    </row>
    <row r="119" spans="1:5" ht="76.5">
      <c r="A119" t="s">
        <v>57</v>
      </c>
      <c r="E119" s="39" t="s">
        <v>623</v>
      </c>
    </row>
    <row r="120" spans="1:16" ht="12.75">
      <c r="A120" t="s">
        <v>48</v>
      </c>
      <c s="34" t="s">
        <v>159</v>
      </c>
      <c s="34" t="s">
        <v>624</v>
      </c>
      <c s="35" t="s">
        <v>5</v>
      </c>
      <c s="6" t="s">
        <v>625</v>
      </c>
      <c s="36" t="s">
        <v>52</v>
      </c>
      <c s="37">
        <v>5</v>
      </c>
      <c s="36">
        <v>0</v>
      </c>
      <c s="36">
        <f>ROUND(G120*H120,6)</f>
      </c>
      <c r="L120" s="38">
        <v>0</v>
      </c>
      <c s="32">
        <f>ROUND(ROUND(L120,2)*ROUND(G120,3),2)</f>
      </c>
      <c s="36" t="s">
        <v>53</v>
      </c>
      <c>
        <f>(M120*21)/100</f>
      </c>
      <c t="s">
        <v>26</v>
      </c>
    </row>
    <row r="121" spans="1:5" ht="12.75">
      <c r="A121" s="35" t="s">
        <v>54</v>
      </c>
      <c r="E121" s="39" t="s">
        <v>5</v>
      </c>
    </row>
    <row r="122" spans="1:5" ht="12.75">
      <c r="A122" s="35" t="s">
        <v>55</v>
      </c>
      <c r="E122" s="40" t="s">
        <v>556</v>
      </c>
    </row>
    <row r="123" spans="1:5" ht="51">
      <c r="A123" t="s">
        <v>57</v>
      </c>
      <c r="E123" s="39" t="s">
        <v>454</v>
      </c>
    </row>
    <row r="124" spans="1:16" ht="12.75">
      <c r="A124" t="s">
        <v>48</v>
      </c>
      <c s="34" t="s">
        <v>162</v>
      </c>
      <c s="34" t="s">
        <v>626</v>
      </c>
      <c s="35" t="s">
        <v>5</v>
      </c>
      <c s="6" t="s">
        <v>627</v>
      </c>
      <c s="36" t="s">
        <v>52</v>
      </c>
      <c s="37">
        <v>5</v>
      </c>
      <c s="36">
        <v>0</v>
      </c>
      <c s="36">
        <f>ROUND(G124*H124,6)</f>
      </c>
      <c r="L124" s="38">
        <v>0</v>
      </c>
      <c s="32">
        <f>ROUND(ROUND(L124,2)*ROUND(G124,3),2)</f>
      </c>
      <c s="36" t="s">
        <v>53</v>
      </c>
      <c>
        <f>(M124*21)/100</f>
      </c>
      <c t="s">
        <v>26</v>
      </c>
    </row>
    <row r="125" spans="1:5" ht="12.75">
      <c r="A125" s="35" t="s">
        <v>54</v>
      </c>
      <c r="E125" s="39" t="s">
        <v>5</v>
      </c>
    </row>
    <row r="126" spans="1:5" ht="12.75">
      <c r="A126" s="35" t="s">
        <v>55</v>
      </c>
      <c r="E126" s="40" t="s">
        <v>556</v>
      </c>
    </row>
    <row r="127" spans="1:5" ht="76.5">
      <c r="A127" t="s">
        <v>57</v>
      </c>
      <c r="E127" s="39" t="s">
        <v>562</v>
      </c>
    </row>
    <row r="128" spans="1:13" ht="12.75">
      <c r="A128" t="s">
        <v>45</v>
      </c>
      <c r="C128" s="31" t="s">
        <v>67</v>
      </c>
      <c r="E128" s="33" t="s">
        <v>628</v>
      </c>
      <c r="J128" s="32">
        <f>0</f>
      </c>
      <c s="32">
        <f>0</f>
      </c>
      <c s="32">
        <f>0+L129+L133+L137+L141</f>
      </c>
      <c s="32">
        <f>0+M129+M133+M137+M141</f>
      </c>
    </row>
    <row r="129" spans="1:16" ht="25.5">
      <c r="A129" t="s">
        <v>48</v>
      </c>
      <c s="34" t="s">
        <v>166</v>
      </c>
      <c s="34" t="s">
        <v>629</v>
      </c>
      <c s="35" t="s">
        <v>5</v>
      </c>
      <c s="6" t="s">
        <v>630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582</v>
      </c>
    </row>
    <row r="132" spans="1:5" ht="12.75">
      <c r="A132" t="s">
        <v>57</v>
      </c>
      <c r="E132" s="39" t="s">
        <v>5</v>
      </c>
    </row>
    <row r="133" spans="1:16" ht="25.5">
      <c r="A133" t="s">
        <v>48</v>
      </c>
      <c s="34" t="s">
        <v>170</v>
      </c>
      <c s="34" t="s">
        <v>631</v>
      </c>
      <c s="35" t="s">
        <v>5</v>
      </c>
      <c s="6" t="s">
        <v>632</v>
      </c>
      <c s="36" t="s">
        <v>52</v>
      </c>
      <c s="37">
        <v>1</v>
      </c>
      <c s="36">
        <v>0</v>
      </c>
      <c s="36">
        <f>ROUND(G133*H133,6)</f>
      </c>
      <c r="L133" s="38">
        <v>0</v>
      </c>
      <c s="32">
        <f>ROUND(ROUND(L133,2)*ROUND(G133,3),2)</f>
      </c>
      <c s="36" t="s">
        <v>53</v>
      </c>
      <c>
        <f>(M133*21)/100</f>
      </c>
      <c t="s">
        <v>26</v>
      </c>
    </row>
    <row r="134" spans="1:5" ht="12.75">
      <c r="A134" s="35" t="s">
        <v>54</v>
      </c>
      <c r="E134" s="39" t="s">
        <v>5</v>
      </c>
    </row>
    <row r="135" spans="1:5" ht="12.75">
      <c r="A135" s="35" t="s">
        <v>55</v>
      </c>
      <c r="E135" s="40" t="s">
        <v>556</v>
      </c>
    </row>
    <row r="136" spans="1:5" ht="12.75">
      <c r="A136" t="s">
        <v>57</v>
      </c>
      <c r="E136" s="39" t="s">
        <v>5</v>
      </c>
    </row>
    <row r="137" spans="1:16" ht="25.5">
      <c r="A137" t="s">
        <v>48</v>
      </c>
      <c s="34" t="s">
        <v>174</v>
      </c>
      <c s="34" t="s">
        <v>633</v>
      </c>
      <c s="35" t="s">
        <v>5</v>
      </c>
      <c s="6" t="s">
        <v>634</v>
      </c>
      <c s="36" t="s">
        <v>52</v>
      </c>
      <c s="37">
        <v>8</v>
      </c>
      <c s="36">
        <v>0</v>
      </c>
      <c s="36">
        <f>ROUND(G137*H137,6)</f>
      </c>
      <c r="L137" s="38">
        <v>0</v>
      </c>
      <c s="32">
        <f>ROUND(ROUND(L137,2)*ROUND(G137,3),2)</f>
      </c>
      <c s="36" t="s">
        <v>53</v>
      </c>
      <c>
        <f>(M137*21)/100</f>
      </c>
      <c t="s">
        <v>26</v>
      </c>
    </row>
    <row r="138" spans="1:5" ht="12.75">
      <c r="A138" s="35" t="s">
        <v>54</v>
      </c>
      <c r="E138" s="39" t="s">
        <v>5</v>
      </c>
    </row>
    <row r="139" spans="1:5" ht="12.75">
      <c r="A139" s="35" t="s">
        <v>55</v>
      </c>
      <c r="E139" s="40" t="s">
        <v>337</v>
      </c>
    </row>
    <row r="140" spans="1:5" ht="12.75">
      <c r="A140" t="s">
        <v>57</v>
      </c>
      <c r="E140" s="39" t="s">
        <v>5</v>
      </c>
    </row>
    <row r="141" spans="1:16" ht="25.5">
      <c r="A141" t="s">
        <v>48</v>
      </c>
      <c s="34" t="s">
        <v>177</v>
      </c>
      <c s="34" t="s">
        <v>635</v>
      </c>
      <c s="35" t="s">
        <v>5</v>
      </c>
      <c s="6" t="s">
        <v>636</v>
      </c>
      <c s="36" t="s">
        <v>52</v>
      </c>
      <c s="37">
        <v>8</v>
      </c>
      <c s="36">
        <v>0</v>
      </c>
      <c s="36">
        <f>ROUND(G141*H141,6)</f>
      </c>
      <c r="L141" s="38">
        <v>0</v>
      </c>
      <c s="32">
        <f>ROUND(ROUND(L141,2)*ROUND(G141,3),2)</f>
      </c>
      <c s="36" t="s">
        <v>53</v>
      </c>
      <c>
        <f>(M141*21)/100</f>
      </c>
      <c t="s">
        <v>26</v>
      </c>
    </row>
    <row r="142" spans="1:5" ht="12.75">
      <c r="A142" s="35" t="s">
        <v>54</v>
      </c>
      <c r="E142" s="39" t="s">
        <v>5</v>
      </c>
    </row>
    <row r="143" spans="1:5" ht="12.75">
      <c r="A143" s="35" t="s">
        <v>55</v>
      </c>
      <c r="E143" s="40" t="s">
        <v>337</v>
      </c>
    </row>
    <row r="144" spans="1:5" ht="12.75">
      <c r="A144" t="s">
        <v>57</v>
      </c>
      <c r="E1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3747</v>
      </c>
      <c r="E8" s="30" t="s">
        <v>3746</v>
      </c>
      <c r="J8" s="29">
        <f>0+J9+J18+J43+J132+J197+J214+J231+J244+J249+J270</f>
      </c>
      <c s="29">
        <f>0+K9+K18+K43+K132+K197+K214+K231+K244+K249+K270</f>
      </c>
      <c s="29">
        <f>0+L9+L18+L43+L132+L197+L214+L231+L244+L249+L270</f>
      </c>
      <c s="29">
        <f>0+M9+M18+M43+M132+M197+M214+M231+M244+M249+M270</f>
      </c>
    </row>
    <row r="9" spans="1:13" ht="12.75">
      <c r="A9" t="s">
        <v>45</v>
      </c>
      <c r="C9" s="31" t="s">
        <v>1664</v>
      </c>
      <c r="E9" s="33" t="s">
        <v>3748</v>
      </c>
      <c r="J9" s="32">
        <f>0</f>
      </c>
      <c s="32">
        <f>0</f>
      </c>
      <c s="32">
        <f>0+L10+L14</f>
      </c>
      <c s="32">
        <f>0+M10+M14</f>
      </c>
    </row>
    <row r="10" spans="1:16" ht="12.75">
      <c r="A10" t="s">
        <v>48</v>
      </c>
      <c s="34" t="s">
        <v>49</v>
      </c>
      <c s="34" t="s">
        <v>3749</v>
      </c>
      <c s="35" t="s">
        <v>5</v>
      </c>
      <c s="6" t="s">
        <v>3750</v>
      </c>
      <c s="36" t="s">
        <v>985</v>
      </c>
      <c s="37">
        <v>1</v>
      </c>
      <c s="36">
        <v>0</v>
      </c>
      <c s="36">
        <f>ROUND(G10*H10,6)</f>
      </c>
      <c r="L10" s="38">
        <v>0</v>
      </c>
      <c s="32">
        <f>ROUND(ROUND(L10,2)*ROUND(G10,3),2)</f>
      </c>
      <c s="36" t="s">
        <v>53</v>
      </c>
      <c>
        <f>(M10*21)/100</f>
      </c>
      <c t="s">
        <v>26</v>
      </c>
    </row>
    <row r="11" spans="1:5" ht="12.75">
      <c r="A11" s="35" t="s">
        <v>54</v>
      </c>
      <c r="E11" s="39" t="s">
        <v>3751</v>
      </c>
    </row>
    <row r="12" spans="1:5" ht="38.25">
      <c r="A12" s="35" t="s">
        <v>55</v>
      </c>
      <c r="E12" s="40" t="s">
        <v>3752</v>
      </c>
    </row>
    <row r="13" spans="1:5" ht="12.75">
      <c r="A13" t="s">
        <v>57</v>
      </c>
      <c r="E13" s="39" t="s">
        <v>58</v>
      </c>
    </row>
    <row r="14" spans="1:16" ht="12.75">
      <c r="A14" t="s">
        <v>48</v>
      </c>
      <c s="34" t="s">
        <v>26</v>
      </c>
      <c s="34" t="s">
        <v>3753</v>
      </c>
      <c s="35" t="s">
        <v>5</v>
      </c>
      <c s="6" t="s">
        <v>3754</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3755</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3756</v>
      </c>
    </row>
    <row r="22" spans="1:5" ht="255">
      <c r="A22" t="s">
        <v>57</v>
      </c>
      <c r="E22" s="39" t="s">
        <v>3757</v>
      </c>
    </row>
    <row r="23" spans="1:16" ht="38.25">
      <c r="A23" t="s">
        <v>48</v>
      </c>
      <c s="34" t="s">
        <v>67</v>
      </c>
      <c s="34" t="s">
        <v>944</v>
      </c>
      <c s="35" t="s">
        <v>5</v>
      </c>
      <c s="6" t="s">
        <v>3758</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3759</v>
      </c>
    </row>
    <row r="26" spans="1:5" ht="255">
      <c r="A26" t="s">
        <v>57</v>
      </c>
      <c r="E26" s="39" t="s">
        <v>3757</v>
      </c>
    </row>
    <row r="27" spans="1:16" ht="38.25">
      <c r="A27" t="s">
        <v>48</v>
      </c>
      <c s="34" t="s">
        <v>71</v>
      </c>
      <c s="34" t="s">
        <v>2574</v>
      </c>
      <c s="35" t="s">
        <v>5</v>
      </c>
      <c s="6" t="s">
        <v>3760</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3761</v>
      </c>
    </row>
    <row r="30" spans="1:5" ht="255">
      <c r="A30" t="s">
        <v>57</v>
      </c>
      <c r="E30" s="39" t="s">
        <v>3757</v>
      </c>
    </row>
    <row r="31" spans="1:16" ht="38.25">
      <c r="A31" t="s">
        <v>48</v>
      </c>
      <c s="34" t="s">
        <v>75</v>
      </c>
      <c s="34" t="s">
        <v>3762</v>
      </c>
      <c s="35" t="s">
        <v>5</v>
      </c>
      <c s="6" t="s">
        <v>3763</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3764</v>
      </c>
    </row>
    <row r="34" spans="1:5" ht="255">
      <c r="A34" t="s">
        <v>57</v>
      </c>
      <c r="E34" s="39" t="s">
        <v>3757</v>
      </c>
    </row>
    <row r="35" spans="1:16" ht="38.25">
      <c r="A35" t="s">
        <v>48</v>
      </c>
      <c s="34" t="s">
        <v>46</v>
      </c>
      <c s="34" t="s">
        <v>3765</v>
      </c>
      <c s="35" t="s">
        <v>5</v>
      </c>
      <c s="6" t="s">
        <v>3766</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3767</v>
      </c>
    </row>
    <row r="38" spans="1:5" ht="255">
      <c r="A38" t="s">
        <v>57</v>
      </c>
      <c r="E38" s="39" t="s">
        <v>3757</v>
      </c>
    </row>
    <row r="39" spans="1:16" ht="38.25">
      <c r="A39" t="s">
        <v>48</v>
      </c>
      <c s="34" t="s">
        <v>82</v>
      </c>
      <c s="34" t="s">
        <v>1672</v>
      </c>
      <c s="35" t="s">
        <v>5</v>
      </c>
      <c s="6" t="s">
        <v>3768</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3769</v>
      </c>
    </row>
    <row r="42" spans="1:5" ht="255">
      <c r="A42" t="s">
        <v>57</v>
      </c>
      <c r="E42" s="39" t="s">
        <v>3757</v>
      </c>
    </row>
    <row r="43" spans="1:13" ht="12.75">
      <c r="A43" t="s">
        <v>45</v>
      </c>
      <c r="C43" s="31" t="s">
        <v>49</v>
      </c>
      <c r="E43" s="33" t="s">
        <v>3770</v>
      </c>
      <c r="J43" s="32">
        <f>0</f>
      </c>
      <c s="32">
        <f>0</f>
      </c>
      <c s="32">
        <f>0+L44+L48+L52+L56+L60+L64+L68+L72+L76+L80+L84+L88+L92+L96+L100+L104+L108+L112+L116+L120+L124+L128</f>
      </c>
      <c s="32">
        <f>0+M44+M48+M52+M56+M60+M64+M68+M72+M76+M80+M84+M88+M92+M96+M100+M104+M108+M112+M116+M120+M124+M128</f>
      </c>
    </row>
    <row r="44" spans="1:16" ht="12.75">
      <c r="A44" t="s">
        <v>48</v>
      </c>
      <c s="34" t="s">
        <v>86</v>
      </c>
      <c s="34" t="s">
        <v>3771</v>
      </c>
      <c s="35" t="s">
        <v>5</v>
      </c>
      <c s="6" t="s">
        <v>3772</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3773</v>
      </c>
    </row>
    <row r="47" spans="1:5" ht="25.5">
      <c r="A47" t="s">
        <v>57</v>
      </c>
      <c r="E47" s="39" t="s">
        <v>322</v>
      </c>
    </row>
    <row r="48" spans="1:16" ht="12.75">
      <c r="A48" t="s">
        <v>48</v>
      </c>
      <c s="34" t="s">
        <v>90</v>
      </c>
      <c s="34" t="s">
        <v>3774</v>
      </c>
      <c s="35" t="s">
        <v>5</v>
      </c>
      <c s="6" t="s">
        <v>3775</v>
      </c>
      <c s="36" t="s">
        <v>65</v>
      </c>
      <c s="37">
        <v>385.9</v>
      </c>
      <c s="36">
        <v>0</v>
      </c>
      <c s="36">
        <f>ROUND(G48*H48,6)</f>
      </c>
      <c r="L48" s="38">
        <v>0</v>
      </c>
      <c s="32">
        <f>ROUND(ROUND(L48,2)*ROUND(G48,3),2)</f>
      </c>
      <c s="36" t="s">
        <v>53</v>
      </c>
      <c>
        <f>(M48*21)/100</f>
      </c>
      <c t="s">
        <v>26</v>
      </c>
    </row>
    <row r="49" spans="1:5" ht="12.75">
      <c r="A49" s="35" t="s">
        <v>54</v>
      </c>
      <c r="E49" s="39" t="s">
        <v>3776</v>
      </c>
    </row>
    <row r="50" spans="1:5" ht="38.25">
      <c r="A50" s="35" t="s">
        <v>55</v>
      </c>
      <c r="E50" s="40" t="s">
        <v>3777</v>
      </c>
    </row>
    <row r="51" spans="1:5" ht="242.25">
      <c r="A51" t="s">
        <v>57</v>
      </c>
      <c r="E51" s="39" t="s">
        <v>3778</v>
      </c>
    </row>
    <row r="52" spans="1:16" ht="12.75">
      <c r="A52" t="s">
        <v>48</v>
      </c>
      <c s="34" t="s">
        <v>94</v>
      </c>
      <c s="34" t="s">
        <v>3779</v>
      </c>
      <c s="35" t="s">
        <v>5</v>
      </c>
      <c s="6" t="s">
        <v>3780</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3781</v>
      </c>
    </row>
    <row r="55" spans="1:5" ht="25.5">
      <c r="A55" t="s">
        <v>57</v>
      </c>
      <c r="E55" s="39" t="s">
        <v>3782</v>
      </c>
    </row>
    <row r="56" spans="1:16" ht="12.75">
      <c r="A56" t="s">
        <v>48</v>
      </c>
      <c s="34" t="s">
        <v>98</v>
      </c>
      <c s="34" t="s">
        <v>3783</v>
      </c>
      <c s="35" t="s">
        <v>5</v>
      </c>
      <c s="6" t="s">
        <v>3784</v>
      </c>
      <c s="36" t="s">
        <v>65</v>
      </c>
      <c s="37">
        <v>826</v>
      </c>
      <c s="36">
        <v>0</v>
      </c>
      <c s="36">
        <f>ROUND(G56*H56,6)</f>
      </c>
      <c r="L56" s="38">
        <v>0</v>
      </c>
      <c s="32">
        <f>ROUND(ROUND(L56,2)*ROUND(G56,3),2)</f>
      </c>
      <c s="36" t="s">
        <v>53</v>
      </c>
      <c>
        <f>(M56*21)/100</f>
      </c>
      <c t="s">
        <v>26</v>
      </c>
    </row>
    <row r="57" spans="1:5" ht="12.75">
      <c r="A57" s="35" t="s">
        <v>54</v>
      </c>
      <c r="E57" s="39" t="s">
        <v>3785</v>
      </c>
    </row>
    <row r="58" spans="1:5" ht="38.25">
      <c r="A58" s="35" t="s">
        <v>55</v>
      </c>
      <c r="E58" s="40" t="s">
        <v>3786</v>
      </c>
    </row>
    <row r="59" spans="1:5" ht="255">
      <c r="A59" t="s">
        <v>57</v>
      </c>
      <c r="E59" s="39" t="s">
        <v>3787</v>
      </c>
    </row>
    <row r="60" spans="1:16" ht="12.75">
      <c r="A60" t="s">
        <v>48</v>
      </c>
      <c s="34" t="s">
        <v>103</v>
      </c>
      <c s="34" t="s">
        <v>3788</v>
      </c>
      <c s="35" t="s">
        <v>5</v>
      </c>
      <c s="6" t="s">
        <v>3789</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3790</v>
      </c>
    </row>
    <row r="63" spans="1:5" ht="25.5">
      <c r="A63" t="s">
        <v>57</v>
      </c>
      <c r="E63" s="39" t="s">
        <v>3782</v>
      </c>
    </row>
    <row r="64" spans="1:16" ht="12.75">
      <c r="A64" t="s">
        <v>48</v>
      </c>
      <c s="34" t="s">
        <v>106</v>
      </c>
      <c s="34" t="s">
        <v>3791</v>
      </c>
      <c s="35" t="s">
        <v>5</v>
      </c>
      <c s="6" t="s">
        <v>3792</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3793</v>
      </c>
    </row>
    <row r="67" spans="1:5" ht="242.25">
      <c r="A67" t="s">
        <v>57</v>
      </c>
      <c r="E67" s="39" t="s">
        <v>3794</v>
      </c>
    </row>
    <row r="68" spans="1:16" ht="12.75">
      <c r="A68" t="s">
        <v>48</v>
      </c>
      <c s="34" t="s">
        <v>109</v>
      </c>
      <c s="34" t="s">
        <v>3795</v>
      </c>
      <c s="35" t="s">
        <v>5</v>
      </c>
      <c s="6" t="s">
        <v>3796</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3797</v>
      </c>
    </row>
    <row r="71" spans="1:5" ht="25.5">
      <c r="A71" t="s">
        <v>57</v>
      </c>
      <c r="E71" s="39" t="s">
        <v>3782</v>
      </c>
    </row>
    <row r="72" spans="1:16" ht="12.75">
      <c r="A72" t="s">
        <v>48</v>
      </c>
      <c s="34" t="s">
        <v>112</v>
      </c>
      <c s="34" t="s">
        <v>3798</v>
      </c>
      <c s="35" t="s">
        <v>5</v>
      </c>
      <c s="6" t="s">
        <v>3799</v>
      </c>
      <c s="36" t="s">
        <v>65</v>
      </c>
      <c s="37">
        <v>294</v>
      </c>
      <c s="36">
        <v>0</v>
      </c>
      <c s="36">
        <f>ROUND(G72*H72,6)</f>
      </c>
      <c r="L72" s="38">
        <v>0</v>
      </c>
      <c s="32">
        <f>ROUND(ROUND(L72,2)*ROUND(G72,3),2)</f>
      </c>
      <c s="36" t="s">
        <v>53</v>
      </c>
      <c>
        <f>(M72*21)/100</f>
      </c>
      <c t="s">
        <v>26</v>
      </c>
    </row>
    <row r="73" spans="1:5" ht="12.75">
      <c r="A73" s="35" t="s">
        <v>54</v>
      </c>
      <c r="E73" s="39" t="s">
        <v>3800</v>
      </c>
    </row>
    <row r="74" spans="1:5" ht="63.75">
      <c r="A74" s="35" t="s">
        <v>55</v>
      </c>
      <c r="E74" s="40" t="s">
        <v>3801</v>
      </c>
    </row>
    <row r="75" spans="1:5" ht="216.75">
      <c r="A75" t="s">
        <v>57</v>
      </c>
      <c r="E75" s="39" t="s">
        <v>3802</v>
      </c>
    </row>
    <row r="76" spans="1:16" ht="12.75">
      <c r="A76" t="s">
        <v>48</v>
      </c>
      <c s="34" t="s">
        <v>115</v>
      </c>
      <c s="34" t="s">
        <v>3798</v>
      </c>
      <c s="35" t="s">
        <v>49</v>
      </c>
      <c s="6" t="s">
        <v>3799</v>
      </c>
      <c s="36" t="s">
        <v>65</v>
      </c>
      <c s="37">
        <v>863.51</v>
      </c>
      <c s="36">
        <v>0</v>
      </c>
      <c s="36">
        <f>ROUND(G76*H76,6)</f>
      </c>
      <c r="L76" s="38">
        <v>0</v>
      </c>
      <c s="32">
        <f>ROUND(ROUND(L76,2)*ROUND(G76,3),2)</f>
      </c>
      <c s="36" t="s">
        <v>53</v>
      </c>
      <c>
        <f>(M76*21)/100</f>
      </c>
      <c t="s">
        <v>26</v>
      </c>
    </row>
    <row r="77" spans="1:5" ht="12.75">
      <c r="A77" s="35" t="s">
        <v>54</v>
      </c>
      <c r="E77" s="39" t="s">
        <v>3803</v>
      </c>
    </row>
    <row r="78" spans="1:5" ht="38.25">
      <c r="A78" s="35" t="s">
        <v>55</v>
      </c>
      <c r="E78" s="40" t="s">
        <v>3804</v>
      </c>
    </row>
    <row r="79" spans="1:5" ht="216.75">
      <c r="A79" t="s">
        <v>57</v>
      </c>
      <c r="E79" s="39" t="s">
        <v>3802</v>
      </c>
    </row>
    <row r="80" spans="1:16" ht="12.75">
      <c r="A80" t="s">
        <v>48</v>
      </c>
      <c s="34" t="s">
        <v>119</v>
      </c>
      <c s="34" t="s">
        <v>3805</v>
      </c>
      <c s="35" t="s">
        <v>5</v>
      </c>
      <c s="6" t="s">
        <v>3806</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3807</v>
      </c>
    </row>
    <row r="83" spans="1:5" ht="25.5">
      <c r="A83" t="s">
        <v>57</v>
      </c>
      <c r="E83" s="39" t="s">
        <v>3782</v>
      </c>
    </row>
    <row r="84" spans="1:16" ht="12.75">
      <c r="A84" t="s">
        <v>48</v>
      </c>
      <c s="34" t="s">
        <v>123</v>
      </c>
      <c s="34" t="s">
        <v>3808</v>
      </c>
      <c s="35" t="s">
        <v>5</v>
      </c>
      <c s="6" t="s">
        <v>3809</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3810</v>
      </c>
    </row>
    <row r="87" spans="1:5" ht="216.75">
      <c r="A87" t="s">
        <v>57</v>
      </c>
      <c r="E87" s="39" t="s">
        <v>3802</v>
      </c>
    </row>
    <row r="88" spans="1:16" ht="12.75">
      <c r="A88" t="s">
        <v>48</v>
      </c>
      <c s="34" t="s">
        <v>126</v>
      </c>
      <c s="34" t="s">
        <v>3811</v>
      </c>
      <c s="35" t="s">
        <v>5</v>
      </c>
      <c s="6" t="s">
        <v>3812</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3813</v>
      </c>
    </row>
    <row r="91" spans="1:5" ht="25.5">
      <c r="A91" t="s">
        <v>57</v>
      </c>
      <c r="E91" s="39" t="s">
        <v>3782</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3814</v>
      </c>
    </row>
    <row r="94" spans="1:5" ht="63.75">
      <c r="A94" s="35" t="s">
        <v>55</v>
      </c>
      <c r="E94" s="40" t="s">
        <v>3815</v>
      </c>
    </row>
    <row r="95" spans="1:5" ht="153">
      <c r="A95" t="s">
        <v>57</v>
      </c>
      <c r="E95" s="39" t="s">
        <v>70</v>
      </c>
    </row>
    <row r="96" spans="1:16" ht="12.75">
      <c r="A96" t="s">
        <v>48</v>
      </c>
      <c s="34" t="s">
        <v>135</v>
      </c>
      <c s="34" t="s">
        <v>3816</v>
      </c>
      <c s="35" t="s">
        <v>5</v>
      </c>
      <c s="6" t="s">
        <v>3817</v>
      </c>
      <c s="36" t="s">
        <v>65</v>
      </c>
      <c s="37">
        <v>49</v>
      </c>
      <c s="36">
        <v>0</v>
      </c>
      <c s="36">
        <f>ROUND(G96*H96,6)</f>
      </c>
      <c r="L96" s="38">
        <v>0</v>
      </c>
      <c s="32">
        <f>ROUND(ROUND(L96,2)*ROUND(G96,3),2)</f>
      </c>
      <c s="36" t="s">
        <v>53</v>
      </c>
      <c>
        <f>(M96*21)/100</f>
      </c>
      <c t="s">
        <v>26</v>
      </c>
    </row>
    <row r="97" spans="1:5" ht="12.75">
      <c r="A97" s="35" t="s">
        <v>54</v>
      </c>
      <c r="E97" s="39" t="s">
        <v>3818</v>
      </c>
    </row>
    <row r="98" spans="1:5" ht="63.75">
      <c r="A98" s="35" t="s">
        <v>55</v>
      </c>
      <c r="E98" s="40" t="s">
        <v>3819</v>
      </c>
    </row>
    <row r="99" spans="1:5" ht="165.75">
      <c r="A99" t="s">
        <v>57</v>
      </c>
      <c r="E99" s="39" t="s">
        <v>3820</v>
      </c>
    </row>
    <row r="100" spans="1:16" ht="12.75">
      <c r="A100" t="s">
        <v>48</v>
      </c>
      <c s="34" t="s">
        <v>139</v>
      </c>
      <c s="34" t="s">
        <v>3816</v>
      </c>
      <c s="35" t="s">
        <v>49</v>
      </c>
      <c s="6" t="s">
        <v>3817</v>
      </c>
      <c s="36" t="s">
        <v>65</v>
      </c>
      <c s="37">
        <v>44.2</v>
      </c>
      <c s="36">
        <v>0</v>
      </c>
      <c s="36">
        <f>ROUND(G100*H100,6)</f>
      </c>
      <c r="L100" s="38">
        <v>0</v>
      </c>
      <c s="32">
        <f>ROUND(ROUND(L100,2)*ROUND(G100,3),2)</f>
      </c>
      <c s="36" t="s">
        <v>53</v>
      </c>
      <c>
        <f>(M100*21)/100</f>
      </c>
      <c t="s">
        <v>26</v>
      </c>
    </row>
    <row r="101" spans="1:5" ht="12.75">
      <c r="A101" s="35" t="s">
        <v>54</v>
      </c>
      <c r="E101" s="39" t="s">
        <v>3821</v>
      </c>
    </row>
    <row r="102" spans="1:5" ht="38.25">
      <c r="A102" s="35" t="s">
        <v>55</v>
      </c>
      <c r="E102" s="40" t="s">
        <v>3822</v>
      </c>
    </row>
    <row r="103" spans="1:5" ht="165.75">
      <c r="A103" t="s">
        <v>57</v>
      </c>
      <c r="E103" s="39" t="s">
        <v>3820</v>
      </c>
    </row>
    <row r="104" spans="1:16" ht="12.75">
      <c r="A104" t="s">
        <v>48</v>
      </c>
      <c s="34" t="s">
        <v>143</v>
      </c>
      <c s="34" t="s">
        <v>3823</v>
      </c>
      <c s="35" t="s">
        <v>5</v>
      </c>
      <c s="6" t="s">
        <v>3824</v>
      </c>
      <c s="36" t="s">
        <v>65</v>
      </c>
      <c s="37">
        <v>220.16</v>
      </c>
      <c s="36">
        <v>0</v>
      </c>
      <c s="36">
        <f>ROUND(G104*H104,6)</f>
      </c>
      <c r="L104" s="38">
        <v>0</v>
      </c>
      <c s="32">
        <f>ROUND(ROUND(L104,2)*ROUND(G104,3),2)</f>
      </c>
      <c s="36" t="s">
        <v>53</v>
      </c>
      <c>
        <f>(M104*21)/100</f>
      </c>
      <c t="s">
        <v>26</v>
      </c>
    </row>
    <row r="105" spans="1:5" ht="12.75">
      <c r="A105" s="35" t="s">
        <v>54</v>
      </c>
      <c r="E105" s="39" t="s">
        <v>3825</v>
      </c>
    </row>
    <row r="106" spans="1:5" ht="38.25">
      <c r="A106" s="35" t="s">
        <v>55</v>
      </c>
      <c r="E106" s="40" t="s">
        <v>3826</v>
      </c>
    </row>
    <row r="107" spans="1:5" ht="191.25">
      <c r="A107" t="s">
        <v>57</v>
      </c>
      <c r="E107" s="39" t="s">
        <v>3827</v>
      </c>
    </row>
    <row r="108" spans="1:16" ht="12.75">
      <c r="A108" t="s">
        <v>48</v>
      </c>
      <c s="34" t="s">
        <v>147</v>
      </c>
      <c s="34" t="s">
        <v>3828</v>
      </c>
      <c s="35" t="s">
        <v>5</v>
      </c>
      <c s="6" t="s">
        <v>3829</v>
      </c>
      <c s="36" t="s">
        <v>65</v>
      </c>
      <c s="37">
        <v>40.95</v>
      </c>
      <c s="36">
        <v>0</v>
      </c>
      <c s="36">
        <f>ROUND(G108*H108,6)</f>
      </c>
      <c r="L108" s="38">
        <v>0</v>
      </c>
      <c s="32">
        <f>ROUND(ROUND(L108,2)*ROUND(G108,3),2)</f>
      </c>
      <c s="36" t="s">
        <v>53</v>
      </c>
      <c>
        <f>(M108*21)/100</f>
      </c>
      <c t="s">
        <v>26</v>
      </c>
    </row>
    <row r="109" spans="1:5" ht="12.75">
      <c r="A109" s="35" t="s">
        <v>54</v>
      </c>
      <c r="E109" s="39" t="s">
        <v>3830</v>
      </c>
    </row>
    <row r="110" spans="1:5" ht="38.25">
      <c r="A110" s="35" t="s">
        <v>55</v>
      </c>
      <c r="E110" s="40" t="s">
        <v>3831</v>
      </c>
    </row>
    <row r="111" spans="1:5" ht="204">
      <c r="A111" t="s">
        <v>57</v>
      </c>
      <c r="E111" s="39" t="s">
        <v>3832</v>
      </c>
    </row>
    <row r="112" spans="1:16" ht="12.75">
      <c r="A112" t="s">
        <v>48</v>
      </c>
      <c s="34" t="s">
        <v>151</v>
      </c>
      <c s="34" t="s">
        <v>3833</v>
      </c>
      <c s="35" t="s">
        <v>5</v>
      </c>
      <c s="6" t="s">
        <v>3834</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3835</v>
      </c>
    </row>
    <row r="115" spans="1:5" ht="25.5">
      <c r="A115" t="s">
        <v>57</v>
      </c>
      <c r="E115" s="39" t="s">
        <v>3836</v>
      </c>
    </row>
    <row r="116" spans="1:16" ht="12.75">
      <c r="A116" t="s">
        <v>48</v>
      </c>
      <c s="34" t="s">
        <v>155</v>
      </c>
      <c s="34" t="s">
        <v>3837</v>
      </c>
      <c s="35" t="s">
        <v>5</v>
      </c>
      <c s="6" t="s">
        <v>3838</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3839</v>
      </c>
    </row>
    <row r="119" spans="1:5" ht="25.5">
      <c r="A119" t="s">
        <v>57</v>
      </c>
      <c r="E119" s="39" t="s">
        <v>3840</v>
      </c>
    </row>
    <row r="120" spans="1:16" ht="12.75">
      <c r="A120" t="s">
        <v>48</v>
      </c>
      <c s="34" t="s">
        <v>159</v>
      </c>
      <c s="34" t="s">
        <v>2407</v>
      </c>
      <c s="35" t="s">
        <v>5</v>
      </c>
      <c s="6" t="s">
        <v>2408</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3841</v>
      </c>
    </row>
    <row r="123" spans="1:5" ht="76.5">
      <c r="A123" t="s">
        <v>57</v>
      </c>
      <c r="E123" s="39" t="s">
        <v>2410</v>
      </c>
    </row>
    <row r="124" spans="1:16" ht="12.75">
      <c r="A124" t="s">
        <v>48</v>
      </c>
      <c s="34" t="s">
        <v>162</v>
      </c>
      <c s="34" t="s">
        <v>3842</v>
      </c>
      <c s="35" t="s">
        <v>5</v>
      </c>
      <c s="6" t="s">
        <v>3843</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3844</v>
      </c>
    </row>
    <row r="127" spans="1:5" ht="89.25">
      <c r="A127" t="s">
        <v>57</v>
      </c>
      <c r="E127" s="39" t="s">
        <v>2413</v>
      </c>
    </row>
    <row r="128" spans="1:16" ht="25.5">
      <c r="A128" t="s">
        <v>48</v>
      </c>
      <c s="34" t="s">
        <v>166</v>
      </c>
      <c s="34" t="s">
        <v>3845</v>
      </c>
      <c s="35" t="s">
        <v>5</v>
      </c>
      <c s="6" t="s">
        <v>3846</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3847</v>
      </c>
    </row>
    <row r="131" spans="1:5" ht="89.25">
      <c r="A131" t="s">
        <v>57</v>
      </c>
      <c r="E131" s="39" t="s">
        <v>2413</v>
      </c>
    </row>
    <row r="132" spans="1:13" ht="12.75">
      <c r="A132" t="s">
        <v>45</v>
      </c>
      <c r="C132" s="31" t="s">
        <v>90</v>
      </c>
      <c r="E132" s="33" t="s">
        <v>3848</v>
      </c>
      <c r="J132" s="32">
        <f>0</f>
      </c>
      <c s="32">
        <f>0</f>
      </c>
      <c s="32">
        <f>0+L133+L137+L141+L145+L149+L153+L157+L161+L165+L169+L173+L177+L181+L185+L189+L193</f>
      </c>
      <c s="32">
        <f>0+M133+M137+M141+M145+M149+M153+M157+M161+M165+M169+M173+M177+M181+M185+M189+M193</f>
      </c>
    </row>
    <row r="133" spans="1:16" ht="25.5">
      <c r="A133" t="s">
        <v>48</v>
      </c>
      <c s="34" t="s">
        <v>170</v>
      </c>
      <c s="34" t="s">
        <v>3849</v>
      </c>
      <c s="35" t="s">
        <v>5</v>
      </c>
      <c s="6" t="s">
        <v>3850</v>
      </c>
      <c s="36" t="s">
        <v>985</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3752</v>
      </c>
    </row>
    <row r="136" spans="1:5" ht="12.75">
      <c r="A136" t="s">
        <v>57</v>
      </c>
      <c r="E136" s="39" t="s">
        <v>5</v>
      </c>
    </row>
    <row r="137" spans="1:16" ht="12.75">
      <c r="A137" t="s">
        <v>48</v>
      </c>
      <c s="34" t="s">
        <v>174</v>
      </c>
      <c s="34" t="s">
        <v>3851</v>
      </c>
      <c s="35" t="s">
        <v>5</v>
      </c>
      <c s="6" t="s">
        <v>3852</v>
      </c>
      <c s="36" t="s">
        <v>61</v>
      </c>
      <c s="37">
        <v>1660</v>
      </c>
      <c s="36">
        <v>0</v>
      </c>
      <c s="36">
        <f>ROUND(G137*H137,6)</f>
      </c>
      <c r="L137" s="38">
        <v>0</v>
      </c>
      <c s="32">
        <f>ROUND(ROUND(L137,2)*ROUND(G137,3),2)</f>
      </c>
      <c s="36" t="s">
        <v>53</v>
      </c>
      <c>
        <f>(M137*21)/100</f>
      </c>
      <c t="s">
        <v>26</v>
      </c>
    </row>
    <row r="138" spans="1:5" ht="12.75">
      <c r="A138" s="35" t="s">
        <v>54</v>
      </c>
      <c r="E138" s="39" t="s">
        <v>3853</v>
      </c>
    </row>
    <row r="139" spans="1:5" ht="38.25">
      <c r="A139" s="35" t="s">
        <v>55</v>
      </c>
      <c r="E139" s="40" t="s">
        <v>3854</v>
      </c>
    </row>
    <row r="140" spans="1:5" ht="12.75">
      <c r="A140" t="s">
        <v>57</v>
      </c>
      <c r="E140" s="39" t="s">
        <v>5</v>
      </c>
    </row>
    <row r="141" spans="1:16" ht="12.75">
      <c r="A141" t="s">
        <v>48</v>
      </c>
      <c s="34" t="s">
        <v>177</v>
      </c>
      <c s="34" t="s">
        <v>3855</v>
      </c>
      <c s="35" t="s">
        <v>5</v>
      </c>
      <c s="6" t="s">
        <v>3856</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3857</v>
      </c>
    </row>
    <row r="144" spans="1:5" ht="12.75">
      <c r="A144" t="s">
        <v>57</v>
      </c>
      <c r="E144" s="39" t="s">
        <v>5</v>
      </c>
    </row>
    <row r="145" spans="1:16" ht="12.75">
      <c r="A145" t="s">
        <v>48</v>
      </c>
      <c s="34" t="s">
        <v>180</v>
      </c>
      <c s="34" t="s">
        <v>3858</v>
      </c>
      <c s="35" t="s">
        <v>5</v>
      </c>
      <c s="6" t="s">
        <v>3859</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3860</v>
      </c>
    </row>
    <row r="148" spans="1:5" ht="12.75">
      <c r="A148" t="s">
        <v>57</v>
      </c>
      <c r="E148" s="39" t="s">
        <v>5</v>
      </c>
    </row>
    <row r="149" spans="1:16" ht="38.25">
      <c r="A149" t="s">
        <v>48</v>
      </c>
      <c s="34" t="s">
        <v>183</v>
      </c>
      <c s="34" t="s">
        <v>3861</v>
      </c>
      <c s="35" t="s">
        <v>5</v>
      </c>
      <c s="6" t="s">
        <v>3862</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3863</v>
      </c>
    </row>
    <row r="152" spans="1:5" ht="12.75">
      <c r="A152" t="s">
        <v>57</v>
      </c>
      <c r="E152" s="39" t="s">
        <v>5</v>
      </c>
    </row>
    <row r="153" spans="1:16" ht="25.5">
      <c r="A153" t="s">
        <v>48</v>
      </c>
      <c s="34" t="s">
        <v>187</v>
      </c>
      <c s="34" t="s">
        <v>3864</v>
      </c>
      <c s="35" t="s">
        <v>5</v>
      </c>
      <c s="6" t="s">
        <v>3865</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3866</v>
      </c>
    </row>
    <row r="156" spans="1:5" ht="12.75">
      <c r="A156" t="s">
        <v>57</v>
      </c>
      <c r="E156" s="39" t="s">
        <v>5</v>
      </c>
    </row>
    <row r="157" spans="1:16" ht="38.25">
      <c r="A157" t="s">
        <v>48</v>
      </c>
      <c s="34" t="s">
        <v>190</v>
      </c>
      <c s="34" t="s">
        <v>3867</v>
      </c>
      <c s="35" t="s">
        <v>5</v>
      </c>
      <c s="6" t="s">
        <v>3868</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3869</v>
      </c>
    </row>
    <row r="160" spans="1:5" ht="12.75">
      <c r="A160" t="s">
        <v>57</v>
      </c>
      <c r="E160" s="39" t="s">
        <v>5</v>
      </c>
    </row>
    <row r="161" spans="1:16" ht="12.75">
      <c r="A161" t="s">
        <v>48</v>
      </c>
      <c s="34" t="s">
        <v>193</v>
      </c>
      <c s="34" t="s">
        <v>3870</v>
      </c>
      <c s="35" t="s">
        <v>5</v>
      </c>
      <c s="6" t="s">
        <v>3871</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3872</v>
      </c>
    </row>
    <row r="164" spans="1:5" ht="12.75">
      <c r="A164" t="s">
        <v>57</v>
      </c>
      <c r="E164" s="39" t="s">
        <v>5</v>
      </c>
    </row>
    <row r="165" spans="1:16" ht="25.5">
      <c r="A165" t="s">
        <v>48</v>
      </c>
      <c s="34" t="s">
        <v>196</v>
      </c>
      <c s="34" t="s">
        <v>3873</v>
      </c>
      <c s="35" t="s">
        <v>5</v>
      </c>
      <c s="6" t="s">
        <v>3874</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3875</v>
      </c>
    </row>
    <row r="168" spans="1:5" ht="12.75">
      <c r="A168" t="s">
        <v>57</v>
      </c>
      <c r="E168" s="39" t="s">
        <v>5</v>
      </c>
    </row>
    <row r="169" spans="1:16" ht="12.75">
      <c r="A169" t="s">
        <v>48</v>
      </c>
      <c s="34" t="s">
        <v>199</v>
      </c>
      <c s="34" t="s">
        <v>3876</v>
      </c>
      <c s="35" t="s">
        <v>5</v>
      </c>
      <c s="6" t="s">
        <v>3877</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3878</v>
      </c>
    </row>
    <row r="172" spans="1:5" ht="12.75">
      <c r="A172" t="s">
        <v>57</v>
      </c>
      <c r="E172" s="39" t="s">
        <v>5</v>
      </c>
    </row>
    <row r="173" spans="1:16" ht="38.25">
      <c r="A173" t="s">
        <v>48</v>
      </c>
      <c s="34" t="s">
        <v>203</v>
      </c>
      <c s="34" t="s">
        <v>3879</v>
      </c>
      <c s="35" t="s">
        <v>5</v>
      </c>
      <c s="6" t="s">
        <v>3880</v>
      </c>
      <c s="36" t="s">
        <v>3881</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3882</v>
      </c>
    </row>
    <row r="176" spans="1:5" ht="12.75">
      <c r="A176" t="s">
        <v>57</v>
      </c>
      <c r="E176" s="39" t="s">
        <v>5</v>
      </c>
    </row>
    <row r="177" spans="1:16" ht="12.75">
      <c r="A177" t="s">
        <v>48</v>
      </c>
      <c s="34" t="s">
        <v>206</v>
      </c>
      <c s="34" t="s">
        <v>3883</v>
      </c>
      <c s="35" t="s">
        <v>5</v>
      </c>
      <c s="6" t="s">
        <v>3884</v>
      </c>
      <c s="36" t="s">
        <v>985</v>
      </c>
      <c s="37">
        <v>1</v>
      </c>
      <c s="36">
        <v>0</v>
      </c>
      <c s="36">
        <f>ROUND(G177*H177,6)</f>
      </c>
      <c r="L177" s="38">
        <v>0</v>
      </c>
      <c s="32">
        <f>ROUND(ROUND(L177,2)*ROUND(G177,3),2)</f>
      </c>
      <c s="36" t="s">
        <v>53</v>
      </c>
      <c>
        <f>(M177*21)/100</f>
      </c>
      <c t="s">
        <v>26</v>
      </c>
    </row>
    <row r="178" spans="1:5" ht="12.75">
      <c r="A178" s="35" t="s">
        <v>54</v>
      </c>
      <c r="E178" s="39" t="s">
        <v>3885</v>
      </c>
    </row>
    <row r="179" spans="1:5" ht="38.25">
      <c r="A179" s="35" t="s">
        <v>55</v>
      </c>
      <c r="E179" s="40" t="s">
        <v>3752</v>
      </c>
    </row>
    <row r="180" spans="1:5" ht="12.75">
      <c r="A180" t="s">
        <v>57</v>
      </c>
      <c r="E180" s="39" t="s">
        <v>5</v>
      </c>
    </row>
    <row r="181" spans="1:16" ht="25.5">
      <c r="A181" t="s">
        <v>48</v>
      </c>
      <c s="34" t="s">
        <v>209</v>
      </c>
      <c s="34" t="s">
        <v>3886</v>
      </c>
      <c s="35" t="s">
        <v>5</v>
      </c>
      <c s="6" t="s">
        <v>3887</v>
      </c>
      <c s="36" t="s">
        <v>2421</v>
      </c>
      <c s="37">
        <v>128</v>
      </c>
      <c s="36">
        <v>0</v>
      </c>
      <c s="36">
        <f>ROUND(G181*H181,6)</f>
      </c>
      <c r="L181" s="38">
        <v>0</v>
      </c>
      <c s="32">
        <f>ROUND(ROUND(L181,2)*ROUND(G181,3),2)</f>
      </c>
      <c s="36" t="s">
        <v>53</v>
      </c>
      <c>
        <f>(M181*21)/100</f>
      </c>
      <c t="s">
        <v>26</v>
      </c>
    </row>
    <row r="182" spans="1:5" ht="12.75">
      <c r="A182" s="35" t="s">
        <v>54</v>
      </c>
      <c r="E182" s="39" t="s">
        <v>3888</v>
      </c>
    </row>
    <row r="183" spans="1:5" ht="38.25">
      <c r="A183" s="35" t="s">
        <v>55</v>
      </c>
      <c r="E183" s="40" t="s">
        <v>3889</v>
      </c>
    </row>
    <row r="184" spans="1:5" ht="12.75">
      <c r="A184" t="s">
        <v>57</v>
      </c>
      <c r="E184" s="39" t="s">
        <v>5</v>
      </c>
    </row>
    <row r="185" spans="1:16" ht="12.75">
      <c r="A185" t="s">
        <v>48</v>
      </c>
      <c s="34" t="s">
        <v>213</v>
      </c>
      <c s="34" t="s">
        <v>3890</v>
      </c>
      <c s="35" t="s">
        <v>5</v>
      </c>
      <c s="6" t="s">
        <v>3891</v>
      </c>
      <c s="36" t="s">
        <v>3892</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3893</v>
      </c>
    </row>
    <row r="188" spans="1:5" ht="12.75">
      <c r="A188" t="s">
        <v>57</v>
      </c>
      <c r="E188" s="39" t="s">
        <v>5</v>
      </c>
    </row>
    <row r="189" spans="1:16" ht="12.75">
      <c r="A189" t="s">
        <v>48</v>
      </c>
      <c s="34" t="s">
        <v>217</v>
      </c>
      <c s="34" t="s">
        <v>3894</v>
      </c>
      <c s="35" t="s">
        <v>5</v>
      </c>
      <c s="6" t="s">
        <v>3895</v>
      </c>
      <c s="36" t="s">
        <v>101</v>
      </c>
      <c s="37">
        <v>10</v>
      </c>
      <c s="36">
        <v>0</v>
      </c>
      <c s="36">
        <f>ROUND(G189*H189,6)</f>
      </c>
      <c r="L189" s="38">
        <v>0</v>
      </c>
      <c s="32">
        <f>ROUND(ROUND(L189,2)*ROUND(G189,3),2)</f>
      </c>
      <c s="36" t="s">
        <v>53</v>
      </c>
      <c>
        <f>(M189*21)/100</f>
      </c>
      <c t="s">
        <v>26</v>
      </c>
    </row>
    <row r="190" spans="1:5" ht="12.75">
      <c r="A190" s="35" t="s">
        <v>54</v>
      </c>
      <c r="E190" s="39" t="s">
        <v>3896</v>
      </c>
    </row>
    <row r="191" spans="1:5" ht="38.25">
      <c r="A191" s="35" t="s">
        <v>55</v>
      </c>
      <c r="E191" s="40" t="s">
        <v>3897</v>
      </c>
    </row>
    <row r="192" spans="1:5" ht="12.75">
      <c r="A192" t="s">
        <v>57</v>
      </c>
      <c r="E192" s="39" t="s">
        <v>5</v>
      </c>
    </row>
    <row r="193" spans="1:16" ht="12.75">
      <c r="A193" t="s">
        <v>48</v>
      </c>
      <c s="34" t="s">
        <v>221</v>
      </c>
      <c s="34" t="s">
        <v>3898</v>
      </c>
      <c s="35" t="s">
        <v>5</v>
      </c>
      <c s="6" t="s">
        <v>3899</v>
      </c>
      <c s="36" t="s">
        <v>985</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3752</v>
      </c>
    </row>
    <row r="196" spans="1:5" ht="12.75">
      <c r="A196" t="s">
        <v>57</v>
      </c>
      <c r="E196" s="39" t="s">
        <v>5</v>
      </c>
    </row>
    <row r="197" spans="1:13" ht="12.75">
      <c r="A197" t="s">
        <v>45</v>
      </c>
      <c r="C197" s="31" t="s">
        <v>26</v>
      </c>
      <c r="E197" s="33" t="s">
        <v>3900</v>
      </c>
      <c r="J197" s="32">
        <f>0</f>
      </c>
      <c s="32">
        <f>0</f>
      </c>
      <c s="32">
        <f>0+L198+L202+L206+L210</f>
      </c>
      <c s="32">
        <f>0+M198+M202+M206+M210</f>
      </c>
    </row>
    <row r="198" spans="1:16" ht="12.75">
      <c r="A198" t="s">
        <v>48</v>
      </c>
      <c s="34" t="s">
        <v>224</v>
      </c>
      <c s="34" t="s">
        <v>3901</v>
      </c>
      <c s="35" t="s">
        <v>5</v>
      </c>
      <c s="6" t="s">
        <v>3902</v>
      </c>
      <c s="36" t="s">
        <v>61</v>
      </c>
      <c s="37">
        <v>7954</v>
      </c>
      <c s="36">
        <v>0</v>
      </c>
      <c s="36">
        <f>ROUND(G198*H198,6)</f>
      </c>
      <c r="L198" s="38">
        <v>0</v>
      </c>
      <c s="32">
        <f>ROUND(ROUND(L198,2)*ROUND(G198,3),2)</f>
      </c>
      <c s="36" t="s">
        <v>53</v>
      </c>
      <c>
        <f>(M198*21)/100</f>
      </c>
      <c t="s">
        <v>26</v>
      </c>
    </row>
    <row r="199" spans="1:5" ht="63.75">
      <c r="A199" s="35" t="s">
        <v>54</v>
      </c>
      <c r="E199" s="39" t="s">
        <v>3903</v>
      </c>
    </row>
    <row r="200" spans="1:5" ht="38.25">
      <c r="A200" s="35" t="s">
        <v>55</v>
      </c>
      <c r="E200" s="40" t="s">
        <v>3904</v>
      </c>
    </row>
    <row r="201" spans="1:5" ht="25.5">
      <c r="A201" t="s">
        <v>57</v>
      </c>
      <c r="E201" s="39" t="s">
        <v>3905</v>
      </c>
    </row>
    <row r="202" spans="1:16" ht="12.75">
      <c r="A202" t="s">
        <v>48</v>
      </c>
      <c s="34" t="s">
        <v>228</v>
      </c>
      <c s="34" t="s">
        <v>3906</v>
      </c>
      <c s="35" t="s">
        <v>5</v>
      </c>
      <c s="6" t="s">
        <v>3907</v>
      </c>
      <c s="36" t="s">
        <v>61</v>
      </c>
      <c s="37">
        <v>3717</v>
      </c>
      <c s="36">
        <v>0</v>
      </c>
      <c s="36">
        <f>ROUND(G202*H202,6)</f>
      </c>
      <c r="L202" s="38">
        <v>0</v>
      </c>
      <c s="32">
        <f>ROUND(ROUND(L202,2)*ROUND(G202,3),2)</f>
      </c>
      <c s="36" t="s">
        <v>53</v>
      </c>
      <c>
        <f>(M202*21)/100</f>
      </c>
      <c t="s">
        <v>26</v>
      </c>
    </row>
    <row r="203" spans="1:5" ht="12.75">
      <c r="A203" s="35" t="s">
        <v>54</v>
      </c>
      <c r="E203" s="39" t="s">
        <v>3908</v>
      </c>
    </row>
    <row r="204" spans="1:5" ht="38.25">
      <c r="A204" s="35" t="s">
        <v>55</v>
      </c>
      <c r="E204" s="40" t="s">
        <v>3909</v>
      </c>
    </row>
    <row r="205" spans="1:5" ht="25.5">
      <c r="A205" t="s">
        <v>57</v>
      </c>
      <c r="E205" s="39" t="s">
        <v>3910</v>
      </c>
    </row>
    <row r="206" spans="1:16" ht="12.75">
      <c r="A206" t="s">
        <v>48</v>
      </c>
      <c s="34" t="s">
        <v>232</v>
      </c>
      <c s="34" t="s">
        <v>3911</v>
      </c>
      <c s="35" t="s">
        <v>5</v>
      </c>
      <c s="6" t="s">
        <v>3912</v>
      </c>
      <c s="36" t="s">
        <v>101</v>
      </c>
      <c s="37">
        <v>610</v>
      </c>
      <c s="36">
        <v>0</v>
      </c>
      <c s="36">
        <f>ROUND(G206*H206,6)</f>
      </c>
      <c r="L206" s="38">
        <v>0</v>
      </c>
      <c s="32">
        <f>ROUND(ROUND(L206,2)*ROUND(G206,3),2)</f>
      </c>
      <c s="36" t="s">
        <v>53</v>
      </c>
      <c>
        <f>(M206*21)/100</f>
      </c>
      <c t="s">
        <v>26</v>
      </c>
    </row>
    <row r="207" spans="1:5" ht="12.75">
      <c r="A207" s="35" t="s">
        <v>54</v>
      </c>
      <c r="E207" s="39" t="s">
        <v>3913</v>
      </c>
    </row>
    <row r="208" spans="1:5" ht="38.25">
      <c r="A208" s="35" t="s">
        <v>55</v>
      </c>
      <c r="E208" s="40" t="s">
        <v>3914</v>
      </c>
    </row>
    <row r="209" spans="1:5" ht="114.75">
      <c r="A209" t="s">
        <v>57</v>
      </c>
      <c r="E209" s="39" t="s">
        <v>3915</v>
      </c>
    </row>
    <row r="210" spans="1:16" ht="12.75">
      <c r="A210" t="s">
        <v>48</v>
      </c>
      <c s="34" t="s">
        <v>236</v>
      </c>
      <c s="34" t="s">
        <v>3916</v>
      </c>
      <c s="35" t="s">
        <v>5</v>
      </c>
      <c s="6" t="s">
        <v>3917</v>
      </c>
      <c s="36" t="s">
        <v>101</v>
      </c>
      <c s="37">
        <v>629</v>
      </c>
      <c s="36">
        <v>0</v>
      </c>
      <c s="36">
        <f>ROUND(G210*H210,6)</f>
      </c>
      <c r="L210" s="38">
        <v>0</v>
      </c>
      <c s="32">
        <f>ROUND(ROUND(L210,2)*ROUND(G210,3),2)</f>
      </c>
      <c s="36" t="s">
        <v>53</v>
      </c>
      <c>
        <f>(M210*21)/100</f>
      </c>
      <c t="s">
        <v>26</v>
      </c>
    </row>
    <row r="211" spans="1:5" ht="12.75">
      <c r="A211" s="35" t="s">
        <v>54</v>
      </c>
      <c r="E211" s="39" t="s">
        <v>3913</v>
      </c>
    </row>
    <row r="212" spans="1:5" ht="38.25">
      <c r="A212" s="35" t="s">
        <v>55</v>
      </c>
      <c r="E212" s="40" t="s">
        <v>3918</v>
      </c>
    </row>
    <row r="213" spans="1:5" ht="114.75">
      <c r="A213" t="s">
        <v>57</v>
      </c>
      <c r="E213" s="39" t="s">
        <v>3915</v>
      </c>
    </row>
    <row r="214" spans="1:13" ht="12.75">
      <c r="A214" t="s">
        <v>45</v>
      </c>
      <c r="C214" s="31" t="s">
        <v>67</v>
      </c>
      <c r="E214" s="33" t="s">
        <v>3919</v>
      </c>
      <c r="J214" s="32">
        <f>0</f>
      </c>
      <c s="32">
        <f>0</f>
      </c>
      <c s="32">
        <f>0+L215+L219+L223+L227</f>
      </c>
      <c s="32">
        <f>0+M215+M219+M223+M227</f>
      </c>
    </row>
    <row r="215" spans="1:16" ht="12.75">
      <c r="A215" t="s">
        <v>48</v>
      </c>
      <c s="34" t="s">
        <v>239</v>
      </c>
      <c s="34" t="s">
        <v>3239</v>
      </c>
      <c s="35" t="s">
        <v>5</v>
      </c>
      <c s="6" t="s">
        <v>3920</v>
      </c>
      <c s="36" t="s">
        <v>65</v>
      </c>
      <c s="37">
        <v>5.48</v>
      </c>
      <c s="36">
        <v>0</v>
      </c>
      <c s="36">
        <f>ROUND(G215*H215,6)</f>
      </c>
      <c r="L215" s="38">
        <v>0</v>
      </c>
      <c s="32">
        <f>ROUND(ROUND(L215,2)*ROUND(G215,3),2)</f>
      </c>
      <c s="36" t="s">
        <v>53</v>
      </c>
      <c>
        <f>(M215*21)/100</f>
      </c>
      <c t="s">
        <v>26</v>
      </c>
    </row>
    <row r="216" spans="1:5" ht="12.75">
      <c r="A216" s="35" t="s">
        <v>54</v>
      </c>
      <c r="E216" s="39" t="s">
        <v>3921</v>
      </c>
    </row>
    <row r="217" spans="1:5" ht="38.25">
      <c r="A217" s="35" t="s">
        <v>55</v>
      </c>
      <c r="E217" s="40" t="s">
        <v>3922</v>
      </c>
    </row>
    <row r="218" spans="1:5" ht="267.75">
      <c r="A218" t="s">
        <v>57</v>
      </c>
      <c r="E218" s="39" t="s">
        <v>3923</v>
      </c>
    </row>
    <row r="219" spans="1:16" ht="12.75">
      <c r="A219" t="s">
        <v>48</v>
      </c>
      <c s="34" t="s">
        <v>242</v>
      </c>
      <c s="34" t="s">
        <v>3924</v>
      </c>
      <c s="35" t="s">
        <v>5</v>
      </c>
      <c s="6" t="s">
        <v>3925</v>
      </c>
      <c s="36" t="s">
        <v>65</v>
      </c>
      <c s="37">
        <v>3.25</v>
      </c>
      <c s="36">
        <v>0</v>
      </c>
      <c s="36">
        <f>ROUND(G219*H219,6)</f>
      </c>
      <c r="L219" s="38">
        <v>0</v>
      </c>
      <c s="32">
        <f>ROUND(ROUND(L219,2)*ROUND(G219,3),2)</f>
      </c>
      <c s="36" t="s">
        <v>53</v>
      </c>
      <c>
        <f>(M219*21)/100</f>
      </c>
      <c t="s">
        <v>26</v>
      </c>
    </row>
    <row r="220" spans="1:5" ht="12.75">
      <c r="A220" s="35" t="s">
        <v>54</v>
      </c>
      <c r="E220" s="39" t="s">
        <v>3926</v>
      </c>
    </row>
    <row r="221" spans="1:5" ht="38.25">
      <c r="A221" s="35" t="s">
        <v>55</v>
      </c>
      <c r="E221" s="40" t="s">
        <v>3927</v>
      </c>
    </row>
    <row r="222" spans="1:5" ht="76.5">
      <c r="A222" t="s">
        <v>57</v>
      </c>
      <c r="E222" s="39" t="s">
        <v>3928</v>
      </c>
    </row>
    <row r="223" spans="1:16" ht="12.75">
      <c r="A223" t="s">
        <v>48</v>
      </c>
      <c s="34" t="s">
        <v>246</v>
      </c>
      <c s="34" t="s">
        <v>3929</v>
      </c>
      <c s="35" t="s">
        <v>5</v>
      </c>
      <c s="6" t="s">
        <v>3930</v>
      </c>
      <c s="36" t="s">
        <v>65</v>
      </c>
      <c s="37">
        <v>12.16</v>
      </c>
      <c s="36">
        <v>0</v>
      </c>
      <c s="36">
        <f>ROUND(G223*H223,6)</f>
      </c>
      <c r="L223" s="38">
        <v>0</v>
      </c>
      <c s="32">
        <f>ROUND(ROUND(L223,2)*ROUND(G223,3),2)</f>
      </c>
      <c s="36" t="s">
        <v>53</v>
      </c>
      <c>
        <f>(M223*21)/100</f>
      </c>
      <c t="s">
        <v>26</v>
      </c>
    </row>
    <row r="224" spans="1:5" ht="63.75">
      <c r="A224" s="35" t="s">
        <v>54</v>
      </c>
      <c r="E224" s="39" t="s">
        <v>3931</v>
      </c>
    </row>
    <row r="225" spans="1:5" ht="38.25">
      <c r="A225" s="35" t="s">
        <v>55</v>
      </c>
      <c r="E225" s="40" t="s">
        <v>3932</v>
      </c>
    </row>
    <row r="226" spans="1:5" ht="76.5">
      <c r="A226" t="s">
        <v>57</v>
      </c>
      <c r="E226" s="39" t="s">
        <v>3933</v>
      </c>
    </row>
    <row r="227" spans="1:16" ht="12.75">
      <c r="A227" t="s">
        <v>48</v>
      </c>
      <c s="34" t="s">
        <v>251</v>
      </c>
      <c s="34" t="s">
        <v>3934</v>
      </c>
      <c s="35" t="s">
        <v>5</v>
      </c>
      <c s="6" t="s">
        <v>3935</v>
      </c>
      <c s="36" t="s">
        <v>61</v>
      </c>
      <c s="37">
        <v>140.4</v>
      </c>
      <c s="36">
        <v>0</v>
      </c>
      <c s="36">
        <f>ROUND(G227*H227,6)</f>
      </c>
      <c r="L227" s="38">
        <v>0</v>
      </c>
      <c s="32">
        <f>ROUND(ROUND(L227,2)*ROUND(G227,3),2)</f>
      </c>
      <c s="36" t="s">
        <v>53</v>
      </c>
      <c>
        <f>(M227*21)/100</f>
      </c>
      <c t="s">
        <v>26</v>
      </c>
    </row>
    <row r="228" spans="1:5" ht="38.25">
      <c r="A228" s="35" t="s">
        <v>54</v>
      </c>
      <c r="E228" s="39" t="s">
        <v>3936</v>
      </c>
    </row>
    <row r="229" spans="1:5" ht="38.25">
      <c r="A229" s="35" t="s">
        <v>55</v>
      </c>
      <c r="E229" s="40" t="s">
        <v>3937</v>
      </c>
    </row>
    <row r="230" spans="1:5" ht="76.5">
      <c r="A230" t="s">
        <v>57</v>
      </c>
      <c r="E230" s="39" t="s">
        <v>3933</v>
      </c>
    </row>
    <row r="231" spans="1:13" ht="12.75">
      <c r="A231" t="s">
        <v>45</v>
      </c>
      <c r="C231" s="31" t="s">
        <v>71</v>
      </c>
      <c r="E231" s="33" t="s">
        <v>3938</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3939</v>
      </c>
    </row>
    <row r="235" spans="1:5" ht="153">
      <c r="A235" t="s">
        <v>57</v>
      </c>
      <c r="E235" s="39" t="s">
        <v>81</v>
      </c>
    </row>
    <row r="236" spans="1:16" ht="25.5">
      <c r="A236" t="s">
        <v>48</v>
      </c>
      <c s="34" t="s">
        <v>259</v>
      </c>
      <c s="34" t="s">
        <v>3940</v>
      </c>
      <c s="35" t="s">
        <v>5</v>
      </c>
      <c s="6" t="s">
        <v>3941</v>
      </c>
      <c s="36" t="s">
        <v>65</v>
      </c>
      <c s="37">
        <v>2057</v>
      </c>
      <c s="36">
        <v>0</v>
      </c>
      <c s="36">
        <f>ROUND(G236*H236,6)</f>
      </c>
      <c r="L236" s="38">
        <v>0</v>
      </c>
      <c s="32">
        <f>ROUND(ROUND(L236,2)*ROUND(G236,3),2)</f>
      </c>
      <c s="36" t="s">
        <v>53</v>
      </c>
      <c>
        <f>(M236*21)/100</f>
      </c>
      <c t="s">
        <v>26</v>
      </c>
    </row>
    <row r="237" spans="1:5" ht="12.75">
      <c r="A237" s="35" t="s">
        <v>54</v>
      </c>
      <c r="E237" s="39" t="s">
        <v>3942</v>
      </c>
    </row>
    <row r="238" spans="1:5" ht="63.75">
      <c r="A238" s="35" t="s">
        <v>55</v>
      </c>
      <c r="E238" s="40" t="s">
        <v>3943</v>
      </c>
    </row>
    <row r="239" spans="1:5" ht="165.75">
      <c r="A239" t="s">
        <v>57</v>
      </c>
      <c r="E239" s="39" t="s">
        <v>3944</v>
      </c>
    </row>
    <row r="240" spans="1:16" ht="25.5">
      <c r="A240" t="s">
        <v>48</v>
      </c>
      <c s="34" t="s">
        <v>263</v>
      </c>
      <c s="34" t="s">
        <v>3945</v>
      </c>
      <c s="35" t="s">
        <v>5</v>
      </c>
      <c s="6" t="s">
        <v>3946</v>
      </c>
      <c s="36" t="s">
        <v>65</v>
      </c>
      <c s="37">
        <v>2468.4</v>
      </c>
      <c s="36">
        <v>0</v>
      </c>
      <c s="36">
        <f>ROUND(G240*H240,6)</f>
      </c>
      <c r="L240" s="38">
        <v>0</v>
      </c>
      <c s="32">
        <f>ROUND(ROUND(L240,2)*ROUND(G240,3),2)</f>
      </c>
      <c s="36" t="s">
        <v>53</v>
      </c>
      <c>
        <f>(M240*21)/100</f>
      </c>
      <c t="s">
        <v>26</v>
      </c>
    </row>
    <row r="241" spans="1:5" ht="76.5">
      <c r="A241" s="35" t="s">
        <v>54</v>
      </c>
      <c r="E241" s="39" t="s">
        <v>3947</v>
      </c>
    </row>
    <row r="242" spans="1:5" ht="63.75">
      <c r="A242" s="35" t="s">
        <v>55</v>
      </c>
      <c r="E242" s="40" t="s">
        <v>3948</v>
      </c>
    </row>
    <row r="243" spans="1:5" ht="165.75">
      <c r="A243" t="s">
        <v>57</v>
      </c>
      <c r="E243" s="39" t="s">
        <v>3944</v>
      </c>
    </row>
    <row r="244" spans="1:13" ht="12.75">
      <c r="A244" t="s">
        <v>45</v>
      </c>
      <c r="C244" s="31" t="s">
        <v>46</v>
      </c>
      <c r="E244" s="33" t="s">
        <v>2915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3949</v>
      </c>
    </row>
    <row r="247" spans="1:5" ht="63.75">
      <c r="A247" s="35" t="s">
        <v>55</v>
      </c>
      <c r="E247" s="40" t="s">
        <v>3950</v>
      </c>
    </row>
    <row r="248" spans="1:5" ht="51">
      <c r="A248" t="s">
        <v>57</v>
      </c>
      <c r="E248" s="39" t="s">
        <v>1225</v>
      </c>
    </row>
    <row r="249" spans="1:13" ht="12.75">
      <c r="A249" t="s">
        <v>45</v>
      </c>
      <c r="C249" s="31" t="s">
        <v>82</v>
      </c>
      <c r="E249" s="33" t="s">
        <v>3951</v>
      </c>
      <c r="J249" s="32">
        <f>0</f>
      </c>
      <c s="32">
        <f>0</f>
      </c>
      <c s="32">
        <f>0+L250+L254+L258+L262+L266</f>
      </c>
      <c s="32">
        <f>0+M250+M254+M258+M262+M266</f>
      </c>
    </row>
    <row r="250" spans="1:16" ht="12.75">
      <c r="A250" t="s">
        <v>48</v>
      </c>
      <c s="34" t="s">
        <v>271</v>
      </c>
      <c s="34" t="s">
        <v>3952</v>
      </c>
      <c s="35" t="s">
        <v>5</v>
      </c>
      <c s="6" t="s">
        <v>3953</v>
      </c>
      <c s="36" t="s">
        <v>101</v>
      </c>
      <c s="37">
        <v>344</v>
      </c>
      <c s="36">
        <v>0</v>
      </c>
      <c s="36">
        <f>ROUND(G250*H250,6)</f>
      </c>
      <c r="L250" s="38">
        <v>0</v>
      </c>
      <c s="32">
        <f>ROUND(ROUND(L250,2)*ROUND(G250,3),2)</f>
      </c>
      <c s="36" t="s">
        <v>53</v>
      </c>
      <c>
        <f>(M250*21)/100</f>
      </c>
      <c t="s">
        <v>26</v>
      </c>
    </row>
    <row r="251" spans="1:5" ht="12.75">
      <c r="A251" s="35" t="s">
        <v>54</v>
      </c>
      <c r="E251" s="39" t="s">
        <v>3825</v>
      </c>
    </row>
    <row r="252" spans="1:5" ht="38.25">
      <c r="A252" s="35" t="s">
        <v>55</v>
      </c>
      <c r="E252" s="40" t="s">
        <v>3954</v>
      </c>
    </row>
    <row r="253" spans="1:5" ht="178.5">
      <c r="A253" t="s">
        <v>57</v>
      </c>
      <c r="E253" s="39" t="s">
        <v>3955</v>
      </c>
    </row>
    <row r="254" spans="1:16" ht="12.75">
      <c r="A254" t="s">
        <v>48</v>
      </c>
      <c s="34" t="s">
        <v>275</v>
      </c>
      <c s="34" t="s">
        <v>3956</v>
      </c>
      <c s="35" t="s">
        <v>5</v>
      </c>
      <c s="6" t="s">
        <v>3957</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3958</v>
      </c>
    </row>
    <row r="257" spans="1:5" ht="165.75">
      <c r="A257" t="s">
        <v>57</v>
      </c>
      <c r="E257" s="39" t="s">
        <v>3959</v>
      </c>
    </row>
    <row r="258" spans="1:16" ht="12.75">
      <c r="A258" t="s">
        <v>48</v>
      </c>
      <c s="34" t="s">
        <v>278</v>
      </c>
      <c s="34" t="s">
        <v>3960</v>
      </c>
      <c s="35" t="s">
        <v>5</v>
      </c>
      <c s="6" t="s">
        <v>3961</v>
      </c>
      <c s="36" t="s">
        <v>52</v>
      </c>
      <c s="37">
        <v>14</v>
      </c>
      <c s="36">
        <v>0</v>
      </c>
      <c s="36">
        <f>ROUND(G258*H258,6)</f>
      </c>
      <c r="L258" s="38">
        <v>0</v>
      </c>
      <c s="32">
        <f>ROUND(ROUND(L258,2)*ROUND(G258,3),2)</f>
      </c>
      <c s="36" t="s">
        <v>53</v>
      </c>
      <c>
        <f>(M258*21)/100</f>
      </c>
      <c t="s">
        <v>26</v>
      </c>
    </row>
    <row r="259" spans="1:5" ht="12.75">
      <c r="A259" s="35" t="s">
        <v>54</v>
      </c>
      <c r="E259" s="39" t="s">
        <v>3962</v>
      </c>
    </row>
    <row r="260" spans="1:5" ht="38.25">
      <c r="A260" s="35" t="s">
        <v>55</v>
      </c>
      <c r="E260" s="40" t="s">
        <v>2933</v>
      </c>
    </row>
    <row r="261" spans="1:5" ht="165.75">
      <c r="A261" t="s">
        <v>57</v>
      </c>
      <c r="E261" s="39" t="s">
        <v>3963</v>
      </c>
    </row>
    <row r="262" spans="1:16" ht="12.75">
      <c r="A262" t="s">
        <v>48</v>
      </c>
      <c s="34" t="s">
        <v>281</v>
      </c>
      <c s="34" t="s">
        <v>3964</v>
      </c>
      <c s="35" t="s">
        <v>5</v>
      </c>
      <c s="6" t="s">
        <v>3965</v>
      </c>
      <c s="36" t="s">
        <v>52</v>
      </c>
      <c s="37">
        <v>27</v>
      </c>
      <c s="36">
        <v>0</v>
      </c>
      <c s="36">
        <f>ROUND(G262*H262,6)</f>
      </c>
      <c r="L262" s="38">
        <v>0</v>
      </c>
      <c s="32">
        <f>ROUND(ROUND(L262,2)*ROUND(G262,3),2)</f>
      </c>
      <c s="36" t="s">
        <v>53</v>
      </c>
      <c>
        <f>(M262*21)/100</f>
      </c>
      <c t="s">
        <v>26</v>
      </c>
    </row>
    <row r="263" spans="1:5" ht="12.75">
      <c r="A263" s="35" t="s">
        <v>54</v>
      </c>
      <c r="E263" s="39" t="s">
        <v>3966</v>
      </c>
    </row>
    <row r="264" spans="1:5" ht="38.25">
      <c r="A264" s="35" t="s">
        <v>55</v>
      </c>
      <c r="E264" s="40" t="s">
        <v>3967</v>
      </c>
    </row>
    <row r="265" spans="1:5" ht="51">
      <c r="A265" t="s">
        <v>57</v>
      </c>
      <c r="E265" s="39" t="s">
        <v>3968</v>
      </c>
    </row>
    <row r="266" spans="1:16" ht="12.75">
      <c r="A266" t="s">
        <v>48</v>
      </c>
      <c s="34" t="s">
        <v>284</v>
      </c>
      <c s="34" t="s">
        <v>3969</v>
      </c>
      <c s="35" t="s">
        <v>5</v>
      </c>
      <c s="6" t="s">
        <v>3970</v>
      </c>
      <c s="36" t="s">
        <v>65</v>
      </c>
      <c s="37">
        <v>17.22</v>
      </c>
      <c s="36">
        <v>0</v>
      </c>
      <c s="36">
        <f>ROUND(G266*H266,6)</f>
      </c>
      <c r="L266" s="38">
        <v>0</v>
      </c>
      <c s="32">
        <f>ROUND(ROUND(L266,2)*ROUND(G266,3),2)</f>
      </c>
      <c s="36" t="s">
        <v>53</v>
      </c>
      <c>
        <f>(M266*21)/100</f>
      </c>
      <c t="s">
        <v>26</v>
      </c>
    </row>
    <row r="267" spans="1:5" ht="12.75">
      <c r="A267" s="35" t="s">
        <v>54</v>
      </c>
      <c r="E267" s="39" t="s">
        <v>3971</v>
      </c>
    </row>
    <row r="268" spans="1:5" ht="38.25">
      <c r="A268" s="35" t="s">
        <v>55</v>
      </c>
      <c r="E268" s="40" t="s">
        <v>3972</v>
      </c>
    </row>
    <row r="269" spans="1:5" ht="267.75">
      <c r="A269" t="s">
        <v>57</v>
      </c>
      <c r="E269" s="39" t="s">
        <v>3923</v>
      </c>
    </row>
    <row r="270" spans="1:13" ht="12.75">
      <c r="A270" t="s">
        <v>45</v>
      </c>
      <c r="C270" s="31" t="s">
        <v>86</v>
      </c>
      <c r="E270" s="33" t="s">
        <v>2920</v>
      </c>
      <c r="J270" s="32">
        <f>0</f>
      </c>
      <c s="32">
        <f>0</f>
      </c>
      <c s="32">
        <f>0+L271+L275+L279+L283+L287</f>
      </c>
      <c s="32">
        <f>0+M271+M275+M279+M283+M287</f>
      </c>
    </row>
    <row r="271" spans="1:16" ht="12.75">
      <c r="A271" t="s">
        <v>48</v>
      </c>
      <c s="34" t="s">
        <v>287</v>
      </c>
      <c s="34" t="s">
        <v>3973</v>
      </c>
      <c s="35" t="s">
        <v>5</v>
      </c>
      <c s="6" t="s">
        <v>3974</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2919</v>
      </c>
    </row>
    <row r="274" spans="1:5" ht="76.5">
      <c r="A274" t="s">
        <v>57</v>
      </c>
      <c r="E274" s="39" t="s">
        <v>3975</v>
      </c>
    </row>
    <row r="275" spans="1:16" ht="12.75">
      <c r="A275" t="s">
        <v>48</v>
      </c>
      <c s="34" t="s">
        <v>291</v>
      </c>
      <c s="34" t="s">
        <v>3976</v>
      </c>
      <c s="35" t="s">
        <v>5</v>
      </c>
      <c s="6" t="s">
        <v>3977</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2916</v>
      </c>
    </row>
    <row r="278" spans="1:5" ht="89.25">
      <c r="A278" t="s">
        <v>57</v>
      </c>
      <c r="E278" s="39" t="s">
        <v>3978</v>
      </c>
    </row>
    <row r="279" spans="1:16" ht="25.5">
      <c r="A279" t="s">
        <v>48</v>
      </c>
      <c s="34" t="s">
        <v>294</v>
      </c>
      <c s="34" t="s">
        <v>3979</v>
      </c>
      <c s="35" t="s">
        <v>5</v>
      </c>
      <c s="6" t="s">
        <v>3980</v>
      </c>
      <c s="36" t="s">
        <v>3981</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3982</v>
      </c>
    </row>
    <row r="282" spans="1:5" ht="76.5">
      <c r="A282" t="s">
        <v>57</v>
      </c>
      <c r="E282" s="39" t="s">
        <v>3983</v>
      </c>
    </row>
    <row r="283" spans="1:16" ht="12.75">
      <c r="A283" t="s">
        <v>48</v>
      </c>
      <c s="34" t="s">
        <v>298</v>
      </c>
      <c s="34" t="s">
        <v>3984</v>
      </c>
      <c s="35" t="s">
        <v>5</v>
      </c>
      <c s="6" t="s">
        <v>3985</v>
      </c>
      <c s="36" t="s">
        <v>65</v>
      </c>
      <c s="37">
        <v>212</v>
      </c>
      <c s="36">
        <v>0</v>
      </c>
      <c s="36">
        <f>ROUND(G283*H283,6)</f>
      </c>
      <c r="L283" s="38">
        <v>0</v>
      </c>
      <c s="32">
        <f>ROUND(ROUND(L283,2)*ROUND(G283,3),2)</f>
      </c>
      <c s="36" t="s">
        <v>53</v>
      </c>
      <c>
        <f>(M283*21)/100</f>
      </c>
      <c t="s">
        <v>26</v>
      </c>
    </row>
    <row r="284" spans="1:5" ht="12.75">
      <c r="A284" s="35" t="s">
        <v>54</v>
      </c>
      <c r="E284" s="39" t="s">
        <v>3986</v>
      </c>
    </row>
    <row r="285" spans="1:5" ht="38.25">
      <c r="A285" s="35" t="s">
        <v>55</v>
      </c>
      <c r="E285" s="40" t="s">
        <v>3987</v>
      </c>
    </row>
    <row r="286" spans="1:5" ht="63.75">
      <c r="A286" t="s">
        <v>57</v>
      </c>
      <c r="E286" s="39" t="s">
        <v>3988</v>
      </c>
    </row>
    <row r="287" spans="1:16" ht="12.75">
      <c r="A287" t="s">
        <v>48</v>
      </c>
      <c s="34" t="s">
        <v>523</v>
      </c>
      <c s="34" t="s">
        <v>3989</v>
      </c>
      <c s="35" t="s">
        <v>5</v>
      </c>
      <c s="6" t="s">
        <v>3990</v>
      </c>
      <c s="36" t="s">
        <v>3981</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3991</v>
      </c>
    </row>
    <row r="290" spans="1:5" ht="25.5">
      <c r="A290" t="s">
        <v>57</v>
      </c>
      <c r="E290"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3995</v>
      </c>
      <c r="E8" s="30" t="s">
        <v>3994</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3755</v>
      </c>
      <c s="36" t="s">
        <v>309</v>
      </c>
      <c s="37">
        <v>1304.1</v>
      </c>
      <c s="36">
        <v>0</v>
      </c>
      <c s="36">
        <f>ROUND(G10*H10,6)</f>
      </c>
      <c r="L10" s="38">
        <v>0</v>
      </c>
      <c s="32">
        <f>ROUND(ROUND(L10,2)*ROUND(G10,3),2)</f>
      </c>
      <c s="36" t="s">
        <v>53</v>
      </c>
      <c>
        <f>(M10*21)/100</f>
      </c>
      <c t="s">
        <v>26</v>
      </c>
    </row>
    <row r="11" spans="1:5" ht="25.5">
      <c r="A11" s="35" t="s">
        <v>54</v>
      </c>
      <c r="E11" s="39" t="s">
        <v>3996</v>
      </c>
    </row>
    <row r="12" spans="1:5" ht="38.25">
      <c r="A12" s="35" t="s">
        <v>55</v>
      </c>
      <c r="E12" s="40" t="s">
        <v>3997</v>
      </c>
    </row>
    <row r="13" spans="1:5" ht="153">
      <c r="A13" t="s">
        <v>57</v>
      </c>
      <c r="E13" s="39" t="s">
        <v>316</v>
      </c>
    </row>
    <row r="14" spans="1:16" ht="38.25">
      <c r="A14" t="s">
        <v>48</v>
      </c>
      <c s="34" t="s">
        <v>26</v>
      </c>
      <c s="34" t="s">
        <v>944</v>
      </c>
      <c s="35" t="s">
        <v>5</v>
      </c>
      <c s="6" t="s">
        <v>3758</v>
      </c>
      <c s="36" t="s">
        <v>309</v>
      </c>
      <c s="37">
        <v>752.85</v>
      </c>
      <c s="36">
        <v>0</v>
      </c>
      <c s="36">
        <f>ROUND(G14*H14,6)</f>
      </c>
      <c r="L14" s="38">
        <v>0</v>
      </c>
      <c s="32">
        <f>ROUND(ROUND(L14,2)*ROUND(G14,3),2)</f>
      </c>
      <c s="36" t="s">
        <v>53</v>
      </c>
      <c>
        <f>(M14*21)/100</f>
      </c>
      <c t="s">
        <v>26</v>
      </c>
    </row>
    <row r="15" spans="1:5" ht="25.5">
      <c r="A15" s="35" t="s">
        <v>54</v>
      </c>
      <c r="E15" s="39" t="s">
        <v>3998</v>
      </c>
    </row>
    <row r="16" spans="1:5" ht="38.25">
      <c r="A16" s="35" t="s">
        <v>55</v>
      </c>
      <c r="E16" s="40" t="s">
        <v>3999</v>
      </c>
    </row>
    <row r="17" spans="1:5" ht="89.25">
      <c r="A17" t="s">
        <v>57</v>
      </c>
      <c r="E17" s="39" t="s">
        <v>4000</v>
      </c>
    </row>
    <row r="18" spans="1:16" ht="38.25">
      <c r="A18" t="s">
        <v>48</v>
      </c>
      <c s="34" t="s">
        <v>25</v>
      </c>
      <c s="34" t="s">
        <v>2574</v>
      </c>
      <c s="35" t="s">
        <v>5</v>
      </c>
      <c s="6" t="s">
        <v>3760</v>
      </c>
      <c s="36" t="s">
        <v>309</v>
      </c>
      <c s="37">
        <v>205</v>
      </c>
      <c s="36">
        <v>0</v>
      </c>
      <c s="36">
        <f>ROUND(G18*H18,6)</f>
      </c>
      <c r="L18" s="38">
        <v>0</v>
      </c>
      <c s="32">
        <f>ROUND(ROUND(L18,2)*ROUND(G18,3),2)</f>
      </c>
      <c s="36" t="s">
        <v>53</v>
      </c>
      <c>
        <f>(M18*21)/100</f>
      </c>
      <c t="s">
        <v>26</v>
      </c>
    </row>
    <row r="19" spans="1:5" ht="25.5">
      <c r="A19" s="35" t="s">
        <v>54</v>
      </c>
      <c r="E19" s="39" t="s">
        <v>4001</v>
      </c>
    </row>
    <row r="20" spans="1:5" ht="38.25">
      <c r="A20" s="35" t="s">
        <v>55</v>
      </c>
      <c r="E20" s="40" t="s">
        <v>4002</v>
      </c>
    </row>
    <row r="21" spans="1:5" ht="153">
      <c r="A21" t="s">
        <v>57</v>
      </c>
      <c r="E21" s="39" t="s">
        <v>316</v>
      </c>
    </row>
    <row r="22" spans="1:16" ht="38.25">
      <c r="A22" t="s">
        <v>48</v>
      </c>
      <c s="34" t="s">
        <v>67</v>
      </c>
      <c s="34" t="s">
        <v>3762</v>
      </c>
      <c s="35" t="s">
        <v>5</v>
      </c>
      <c s="6" t="s">
        <v>3763</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4003</v>
      </c>
    </row>
    <row r="25" spans="1:5" ht="153">
      <c r="A25" t="s">
        <v>57</v>
      </c>
      <c r="E25" s="39" t="s">
        <v>316</v>
      </c>
    </row>
    <row r="26" spans="1:13" ht="12.75">
      <c r="A26" t="s">
        <v>45</v>
      </c>
      <c r="C26" s="31" t="s">
        <v>49</v>
      </c>
      <c r="E26" s="33" t="s">
        <v>3770</v>
      </c>
      <c r="J26" s="32">
        <f>0</f>
      </c>
      <c s="32">
        <f>0</f>
      </c>
      <c s="32">
        <f>0+L27+L31+L35+L39+L43+L47+L51+L55</f>
      </c>
      <c s="32">
        <f>0+M27+M31+M35+M39+M43+M47+M51+M55</f>
      </c>
    </row>
    <row r="27" spans="1:16" ht="12.75">
      <c r="A27" t="s">
        <v>48</v>
      </c>
      <c s="34" t="s">
        <v>71</v>
      </c>
      <c s="34" t="s">
        <v>3774</v>
      </c>
      <c s="35" t="s">
        <v>5</v>
      </c>
      <c s="6" t="s">
        <v>3775</v>
      </c>
      <c s="36" t="s">
        <v>65</v>
      </c>
      <c s="37">
        <v>653.2</v>
      </c>
      <c s="36">
        <v>0</v>
      </c>
      <c s="36">
        <f>ROUND(G27*H27,6)</f>
      </c>
      <c r="L27" s="38">
        <v>0</v>
      </c>
      <c s="32">
        <f>ROUND(ROUND(L27,2)*ROUND(G27,3),2)</f>
      </c>
      <c s="36" t="s">
        <v>53</v>
      </c>
      <c>
        <f>(M27*21)/100</f>
      </c>
      <c t="s">
        <v>26</v>
      </c>
    </row>
    <row r="28" spans="1:5" ht="12.75">
      <c r="A28" s="35" t="s">
        <v>54</v>
      </c>
      <c r="E28" s="39" t="s">
        <v>4004</v>
      </c>
    </row>
    <row r="29" spans="1:5" ht="38.25">
      <c r="A29" s="35" t="s">
        <v>55</v>
      </c>
      <c r="E29" s="40" t="s">
        <v>4005</v>
      </c>
    </row>
    <row r="30" spans="1:5" ht="242.25">
      <c r="A30" t="s">
        <v>57</v>
      </c>
      <c r="E30" s="39" t="s">
        <v>3778</v>
      </c>
    </row>
    <row r="31" spans="1:16" ht="12.75">
      <c r="A31" t="s">
        <v>48</v>
      </c>
      <c s="34" t="s">
        <v>75</v>
      </c>
      <c s="34" t="s">
        <v>3779</v>
      </c>
      <c s="35" t="s">
        <v>5</v>
      </c>
      <c s="6" t="s">
        <v>3780</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4006</v>
      </c>
    </row>
    <row r="34" spans="1:5" ht="25.5">
      <c r="A34" t="s">
        <v>57</v>
      </c>
      <c r="E34" s="39" t="s">
        <v>3782</v>
      </c>
    </row>
    <row r="35" spans="1:16" ht="12.75">
      <c r="A35" t="s">
        <v>48</v>
      </c>
      <c s="34" t="s">
        <v>46</v>
      </c>
      <c s="34" t="s">
        <v>3783</v>
      </c>
      <c s="35" t="s">
        <v>5</v>
      </c>
      <c s="6" t="s">
        <v>3784</v>
      </c>
      <c s="36" t="s">
        <v>65</v>
      </c>
      <c s="37">
        <v>358.5</v>
      </c>
      <c s="36">
        <v>0</v>
      </c>
      <c s="36">
        <f>ROUND(G35*H35,6)</f>
      </c>
      <c r="L35" s="38">
        <v>0</v>
      </c>
      <c s="32">
        <f>ROUND(ROUND(L35,2)*ROUND(G35,3),2)</f>
      </c>
      <c s="36" t="s">
        <v>53</v>
      </c>
      <c>
        <f>(M35*21)/100</f>
      </c>
      <c t="s">
        <v>26</v>
      </c>
    </row>
    <row r="36" spans="1:5" ht="12.75">
      <c r="A36" s="35" t="s">
        <v>54</v>
      </c>
      <c r="E36" s="39" t="s">
        <v>4007</v>
      </c>
    </row>
    <row r="37" spans="1:5" ht="38.25">
      <c r="A37" s="35" t="s">
        <v>55</v>
      </c>
      <c r="E37" s="40" t="s">
        <v>4008</v>
      </c>
    </row>
    <row r="38" spans="1:5" ht="255">
      <c r="A38" t="s">
        <v>57</v>
      </c>
      <c r="E38" s="39" t="s">
        <v>3787</v>
      </c>
    </row>
    <row r="39" spans="1:16" ht="12.75">
      <c r="A39" t="s">
        <v>48</v>
      </c>
      <c s="34" t="s">
        <v>82</v>
      </c>
      <c s="34" t="s">
        <v>3788</v>
      </c>
      <c s="35" t="s">
        <v>5</v>
      </c>
      <c s="6" t="s">
        <v>3789</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4009</v>
      </c>
    </row>
    <row r="42" spans="1:5" ht="25.5">
      <c r="A42" t="s">
        <v>57</v>
      </c>
      <c r="E42" s="39" t="s">
        <v>3782</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4010</v>
      </c>
    </row>
    <row r="45" spans="1:5" ht="38.25">
      <c r="A45" s="35" t="s">
        <v>55</v>
      </c>
      <c r="E45" s="40" t="s">
        <v>4011</v>
      </c>
    </row>
    <row r="46" spans="1:5" ht="153">
      <c r="A46" t="s">
        <v>57</v>
      </c>
      <c r="E46" s="39" t="s">
        <v>70</v>
      </c>
    </row>
    <row r="47" spans="1:16" ht="12.75">
      <c r="A47" t="s">
        <v>48</v>
      </c>
      <c s="34" t="s">
        <v>90</v>
      </c>
      <c s="34" t="s">
        <v>3833</v>
      </c>
      <c s="35" t="s">
        <v>5</v>
      </c>
      <c s="6" t="s">
        <v>3834</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4012</v>
      </c>
    </row>
    <row r="50" spans="1:5" ht="25.5">
      <c r="A50" t="s">
        <v>57</v>
      </c>
      <c r="E50" s="39" t="s">
        <v>3836</v>
      </c>
    </row>
    <row r="51" spans="1:16" ht="12.75">
      <c r="A51" t="s">
        <v>48</v>
      </c>
      <c s="34" t="s">
        <v>94</v>
      </c>
      <c s="34" t="s">
        <v>3837</v>
      </c>
      <c s="35" t="s">
        <v>5</v>
      </c>
      <c s="6" t="s">
        <v>3838</v>
      </c>
      <c s="36" t="s">
        <v>61</v>
      </c>
      <c s="37">
        <v>232.5</v>
      </c>
      <c s="36">
        <v>0</v>
      </c>
      <c s="36">
        <f>ROUND(G51*H51,6)</f>
      </c>
      <c r="L51" s="38">
        <v>0</v>
      </c>
      <c s="32">
        <f>ROUND(ROUND(L51,2)*ROUND(G51,3),2)</f>
      </c>
      <c s="36" t="s">
        <v>53</v>
      </c>
      <c>
        <f>(M51*21)/100</f>
      </c>
      <c t="s">
        <v>26</v>
      </c>
    </row>
    <row r="52" spans="1:5" ht="12.75">
      <c r="A52" s="35" t="s">
        <v>54</v>
      </c>
      <c r="E52" s="39" t="s">
        <v>4013</v>
      </c>
    </row>
    <row r="53" spans="1:5" ht="38.25">
      <c r="A53" s="35" t="s">
        <v>55</v>
      </c>
      <c r="E53" s="40" t="s">
        <v>4014</v>
      </c>
    </row>
    <row r="54" spans="1:5" ht="25.5">
      <c r="A54" t="s">
        <v>57</v>
      </c>
      <c r="E54" s="39" t="s">
        <v>3840</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4013</v>
      </c>
    </row>
    <row r="57" spans="1:5" ht="38.25">
      <c r="A57" s="35" t="s">
        <v>55</v>
      </c>
      <c r="E57" s="40" t="s">
        <v>4014</v>
      </c>
    </row>
    <row r="58" spans="1:5" ht="25.5">
      <c r="A58" t="s">
        <v>57</v>
      </c>
      <c r="E58" s="39" t="s">
        <v>78</v>
      </c>
    </row>
    <row r="59" spans="1:13" ht="12.75">
      <c r="A59" t="s">
        <v>45</v>
      </c>
      <c r="C59" s="31" t="s">
        <v>26</v>
      </c>
      <c r="E59" s="33" t="s">
        <v>3900</v>
      </c>
      <c r="J59" s="32">
        <f>0</f>
      </c>
      <c s="32">
        <f>0</f>
      </c>
      <c s="32">
        <f>0+L60+L64</f>
      </c>
      <c s="32">
        <f>0+M60+M64</f>
      </c>
    </row>
    <row r="60" spans="1:16" ht="12.75">
      <c r="A60" t="s">
        <v>48</v>
      </c>
      <c s="34" t="s">
        <v>103</v>
      </c>
      <c s="34" t="s">
        <v>4015</v>
      </c>
      <c s="35" t="s">
        <v>5</v>
      </c>
      <c s="6" t="s">
        <v>4016</v>
      </c>
      <c s="36" t="s">
        <v>61</v>
      </c>
      <c s="37">
        <v>135</v>
      </c>
      <c s="36">
        <v>0</v>
      </c>
      <c s="36">
        <f>ROUND(G60*H60,6)</f>
      </c>
      <c r="L60" s="38">
        <v>0</v>
      </c>
      <c s="32">
        <f>ROUND(ROUND(L60,2)*ROUND(G60,3),2)</f>
      </c>
      <c s="36" t="s">
        <v>53</v>
      </c>
      <c>
        <f>(M60*21)/100</f>
      </c>
      <c t="s">
        <v>26</v>
      </c>
    </row>
    <row r="61" spans="1:5" ht="12.75">
      <c r="A61" s="35" t="s">
        <v>54</v>
      </c>
      <c r="E61" s="39" t="s">
        <v>4017</v>
      </c>
    </row>
    <row r="62" spans="1:5" ht="38.25">
      <c r="A62" s="35" t="s">
        <v>55</v>
      </c>
      <c r="E62" s="40" t="s">
        <v>4018</v>
      </c>
    </row>
    <row r="63" spans="1:5" ht="38.25">
      <c r="A63" t="s">
        <v>57</v>
      </c>
      <c r="E63" s="39" t="s">
        <v>4019</v>
      </c>
    </row>
    <row r="64" spans="1:16" ht="12.75">
      <c r="A64" t="s">
        <v>48</v>
      </c>
      <c s="34" t="s">
        <v>106</v>
      </c>
      <c s="34" t="s">
        <v>4020</v>
      </c>
      <c s="35" t="s">
        <v>5</v>
      </c>
      <c s="6" t="s">
        <v>4021</v>
      </c>
      <c s="36" t="s">
        <v>65</v>
      </c>
      <c s="37">
        <v>7.97</v>
      </c>
      <c s="36">
        <v>0</v>
      </c>
      <c s="36">
        <f>ROUND(G64*H64,6)</f>
      </c>
      <c r="L64" s="38">
        <v>0</v>
      </c>
      <c s="32">
        <f>ROUND(ROUND(L64,2)*ROUND(G64,3),2)</f>
      </c>
      <c s="36" t="s">
        <v>53</v>
      </c>
      <c>
        <f>(M64*21)/100</f>
      </c>
      <c t="s">
        <v>26</v>
      </c>
    </row>
    <row r="65" spans="1:5" ht="89.25">
      <c r="A65" s="35" t="s">
        <v>54</v>
      </c>
      <c r="E65" s="39" t="s">
        <v>4022</v>
      </c>
    </row>
    <row r="66" spans="1:5" ht="63.75">
      <c r="A66" s="35" t="s">
        <v>55</v>
      </c>
      <c r="E66" s="40" t="s">
        <v>4023</v>
      </c>
    </row>
    <row r="67" spans="1:5" ht="267.75">
      <c r="A67" t="s">
        <v>57</v>
      </c>
      <c r="E67" s="39" t="s">
        <v>4024</v>
      </c>
    </row>
    <row r="68" spans="1:13" ht="12.75">
      <c r="A68" t="s">
        <v>45</v>
      </c>
      <c r="C68" s="31" t="s">
        <v>25</v>
      </c>
      <c r="E68" s="33" t="s">
        <v>4025</v>
      </c>
      <c r="J68" s="32">
        <f>0</f>
      </c>
      <c s="32">
        <f>0</f>
      </c>
      <c s="32">
        <f>0+L69+L73+L77+L81</f>
      </c>
      <c s="32">
        <f>0+M69+M73+M77+M81</f>
      </c>
    </row>
    <row r="69" spans="1:16" ht="25.5">
      <c r="A69" t="s">
        <v>48</v>
      </c>
      <c s="34" t="s">
        <v>109</v>
      </c>
      <c s="34" t="s">
        <v>4026</v>
      </c>
      <c s="35" t="s">
        <v>5</v>
      </c>
      <c s="6" t="s">
        <v>4027</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4028</v>
      </c>
    </row>
    <row r="72" spans="1:5" ht="25.5">
      <c r="A72" t="s">
        <v>57</v>
      </c>
      <c r="E72" s="39" t="s">
        <v>4029</v>
      </c>
    </row>
    <row r="73" spans="1:16" ht="12.75">
      <c r="A73" t="s">
        <v>48</v>
      </c>
      <c s="34" t="s">
        <v>112</v>
      </c>
      <c s="34" t="s">
        <v>4030</v>
      </c>
      <c s="35" t="s">
        <v>5</v>
      </c>
      <c s="6" t="s">
        <v>4031</v>
      </c>
      <c s="36" t="s">
        <v>65</v>
      </c>
      <c s="37">
        <v>47.66</v>
      </c>
      <c s="36">
        <v>0</v>
      </c>
      <c s="36">
        <f>ROUND(G73*H73,6)</f>
      </c>
      <c r="L73" s="38">
        <v>0</v>
      </c>
      <c s="32">
        <f>ROUND(ROUND(L73,2)*ROUND(G73,3),2)</f>
      </c>
      <c s="36" t="s">
        <v>53</v>
      </c>
      <c>
        <f>(M73*21)/100</f>
      </c>
      <c t="s">
        <v>26</v>
      </c>
    </row>
    <row r="74" spans="1:5" ht="38.25">
      <c r="A74" s="35" t="s">
        <v>54</v>
      </c>
      <c r="E74" s="39" t="s">
        <v>4032</v>
      </c>
    </row>
    <row r="75" spans="1:5" ht="38.25">
      <c r="A75" s="35" t="s">
        <v>55</v>
      </c>
      <c r="E75" s="40" t="s">
        <v>4033</v>
      </c>
    </row>
    <row r="76" spans="1:5" ht="267.75">
      <c r="A76" t="s">
        <v>57</v>
      </c>
      <c r="E76" s="39" t="s">
        <v>3923</v>
      </c>
    </row>
    <row r="77" spans="1:16" ht="12.75">
      <c r="A77" t="s">
        <v>48</v>
      </c>
      <c s="34" t="s">
        <v>115</v>
      </c>
      <c s="34" t="s">
        <v>4034</v>
      </c>
      <c s="35" t="s">
        <v>5</v>
      </c>
      <c s="6" t="s">
        <v>4035</v>
      </c>
      <c s="36" t="s">
        <v>309</v>
      </c>
      <c s="37">
        <v>5.37</v>
      </c>
      <c s="36">
        <v>0</v>
      </c>
      <c s="36">
        <f>ROUND(G77*H77,6)</f>
      </c>
      <c r="L77" s="38">
        <v>0</v>
      </c>
      <c s="32">
        <f>ROUND(ROUND(L77,2)*ROUND(G77,3),2)</f>
      </c>
      <c s="36" t="s">
        <v>53</v>
      </c>
      <c>
        <f>(M77*21)/100</f>
      </c>
      <c t="s">
        <v>26</v>
      </c>
    </row>
    <row r="78" spans="1:5" ht="12.75">
      <c r="A78" s="35" t="s">
        <v>54</v>
      </c>
      <c r="E78" s="39" t="s">
        <v>4036</v>
      </c>
    </row>
    <row r="79" spans="1:5" ht="38.25">
      <c r="A79" s="35" t="s">
        <v>55</v>
      </c>
      <c r="E79" s="40" t="s">
        <v>4037</v>
      </c>
    </row>
    <row r="80" spans="1:5" ht="191.25">
      <c r="A80" t="s">
        <v>57</v>
      </c>
      <c r="E80" s="39" t="s">
        <v>4038</v>
      </c>
    </row>
    <row r="81" spans="1:16" ht="12.75">
      <c r="A81" t="s">
        <v>48</v>
      </c>
      <c s="34" t="s">
        <v>119</v>
      </c>
      <c s="34" t="s">
        <v>4039</v>
      </c>
      <c s="35" t="s">
        <v>5</v>
      </c>
      <c s="6" t="s">
        <v>4040</v>
      </c>
      <c s="36" t="s">
        <v>2421</v>
      </c>
      <c s="37">
        <v>4472.55</v>
      </c>
      <c s="36">
        <v>0</v>
      </c>
      <c s="36">
        <f>ROUND(G81*H81,6)</f>
      </c>
      <c r="L81" s="38">
        <v>0</v>
      </c>
      <c s="32">
        <f>ROUND(ROUND(L81,2)*ROUND(G81,3),2)</f>
      </c>
      <c s="36" t="s">
        <v>53</v>
      </c>
      <c>
        <f>(M81*21)/100</f>
      </c>
      <c t="s">
        <v>26</v>
      </c>
    </row>
    <row r="82" spans="1:5" ht="63.75">
      <c r="A82" s="35" t="s">
        <v>54</v>
      </c>
      <c r="E82" s="39" t="s">
        <v>4041</v>
      </c>
    </row>
    <row r="83" spans="1:5" ht="38.25">
      <c r="A83" s="35" t="s">
        <v>55</v>
      </c>
      <c r="E83" s="40" t="s">
        <v>4042</v>
      </c>
    </row>
    <row r="84" spans="1:5" ht="204">
      <c r="A84" t="s">
        <v>57</v>
      </c>
      <c r="E84" s="39" t="s">
        <v>4043</v>
      </c>
    </row>
    <row r="85" spans="1:13" ht="12.75">
      <c r="A85" t="s">
        <v>45</v>
      </c>
      <c r="C85" s="31" t="s">
        <v>67</v>
      </c>
      <c r="E85" s="33" t="s">
        <v>3919</v>
      </c>
      <c r="J85" s="32">
        <f>0</f>
      </c>
      <c s="32">
        <f>0</f>
      </c>
      <c s="32">
        <f>0+L86</f>
      </c>
      <c s="32">
        <f>0+M86</f>
      </c>
    </row>
    <row r="86" spans="1:16" ht="12.75">
      <c r="A86" t="s">
        <v>48</v>
      </c>
      <c s="34" t="s">
        <v>123</v>
      </c>
      <c s="34" t="s">
        <v>3239</v>
      </c>
      <c s="35" t="s">
        <v>5</v>
      </c>
      <c s="6" t="s">
        <v>3920</v>
      </c>
      <c s="36" t="s">
        <v>65</v>
      </c>
      <c s="37">
        <v>47.488</v>
      </c>
      <c s="36">
        <v>0</v>
      </c>
      <c s="36">
        <f>ROUND(G86*H86,6)</f>
      </c>
      <c r="L86" s="38">
        <v>0</v>
      </c>
      <c s="32">
        <f>ROUND(ROUND(L86,2)*ROUND(G86,3),2)</f>
      </c>
      <c s="36" t="s">
        <v>53</v>
      </c>
      <c>
        <f>(M86*21)/100</f>
      </c>
      <c t="s">
        <v>26</v>
      </c>
    </row>
    <row r="87" spans="1:5" ht="38.25">
      <c r="A87" s="35" t="s">
        <v>54</v>
      </c>
      <c r="E87" s="39" t="s">
        <v>4044</v>
      </c>
    </row>
    <row r="88" spans="1:5" ht="51">
      <c r="A88" s="35" t="s">
        <v>55</v>
      </c>
      <c r="E88" s="40" t="s">
        <v>4045</v>
      </c>
    </row>
    <row r="89" spans="1:5" ht="267.75">
      <c r="A89" t="s">
        <v>57</v>
      </c>
      <c r="E89" s="39" t="s">
        <v>3923</v>
      </c>
    </row>
    <row r="90" spans="1:13" ht="12.75">
      <c r="A90" t="s">
        <v>45</v>
      </c>
      <c r="C90" s="31" t="s">
        <v>71</v>
      </c>
      <c r="E90" s="33" t="s">
        <v>3938</v>
      </c>
      <c r="J90" s="32">
        <f>0</f>
      </c>
      <c s="32">
        <f>0</f>
      </c>
      <c s="32">
        <f>0+L91+L95+L99</f>
      </c>
      <c s="32">
        <f>0+M91+M95+M99</f>
      </c>
    </row>
    <row r="91" spans="1:16" ht="12.75">
      <c r="A91" t="s">
        <v>48</v>
      </c>
      <c s="34" t="s">
        <v>126</v>
      </c>
      <c s="34" t="s">
        <v>4046</v>
      </c>
      <c s="35" t="s">
        <v>5</v>
      </c>
      <c s="6" t="s">
        <v>4047</v>
      </c>
      <c s="36" t="s">
        <v>61</v>
      </c>
      <c s="37">
        <v>835.62</v>
      </c>
      <c s="36">
        <v>0</v>
      </c>
      <c s="36">
        <f>ROUND(G91*H91,6)</f>
      </c>
      <c r="L91" s="38">
        <v>0</v>
      </c>
      <c s="32">
        <f>ROUND(ROUND(L91,2)*ROUND(G91,3),2)</f>
      </c>
      <c s="36" t="s">
        <v>53</v>
      </c>
      <c>
        <f>(M91*21)/100</f>
      </c>
      <c t="s">
        <v>26</v>
      </c>
    </row>
    <row r="92" spans="1:5" ht="12.75">
      <c r="A92" s="35" t="s">
        <v>54</v>
      </c>
      <c r="E92" s="39" t="s">
        <v>5</v>
      </c>
    </row>
    <row r="93" spans="1:5" ht="38.25">
      <c r="A93" s="35" t="s">
        <v>55</v>
      </c>
      <c r="E93" s="40" t="s">
        <v>4048</v>
      </c>
    </row>
    <row r="94" spans="1:5" ht="38.25">
      <c r="A94" t="s">
        <v>57</v>
      </c>
      <c r="E94" s="39" t="s">
        <v>4049</v>
      </c>
    </row>
    <row r="95" spans="1:16" ht="12.75">
      <c r="A95" t="s">
        <v>48</v>
      </c>
      <c s="34" t="s">
        <v>131</v>
      </c>
      <c s="34" t="s">
        <v>4050</v>
      </c>
      <c s="35" t="s">
        <v>5</v>
      </c>
      <c s="6" t="s">
        <v>4051</v>
      </c>
      <c s="36" t="s">
        <v>61</v>
      </c>
      <c s="37">
        <v>727.62</v>
      </c>
      <c s="36">
        <v>0</v>
      </c>
      <c s="36">
        <f>ROUND(G95*H95,6)</f>
      </c>
      <c r="L95" s="38">
        <v>0</v>
      </c>
      <c s="32">
        <f>ROUND(ROUND(L95,2)*ROUND(G95,3),2)</f>
      </c>
      <c s="36" t="s">
        <v>53</v>
      </c>
      <c>
        <f>(M95*21)/100</f>
      </c>
      <c t="s">
        <v>26</v>
      </c>
    </row>
    <row r="96" spans="1:5" ht="12.75">
      <c r="A96" s="35" t="s">
        <v>54</v>
      </c>
      <c r="E96" s="39" t="s">
        <v>4052</v>
      </c>
    </row>
    <row r="97" spans="1:5" ht="38.25">
      <c r="A97" s="35" t="s">
        <v>55</v>
      </c>
      <c r="E97" s="40" t="s">
        <v>4053</v>
      </c>
    </row>
    <row r="98" spans="1:5" ht="114.75">
      <c r="A98" t="s">
        <v>57</v>
      </c>
      <c r="E98" s="39" t="s">
        <v>89</v>
      </c>
    </row>
    <row r="99" spans="1:16" ht="25.5">
      <c r="A99" t="s">
        <v>48</v>
      </c>
      <c s="34" t="s">
        <v>135</v>
      </c>
      <c s="34" t="s">
        <v>4054</v>
      </c>
      <c s="35" t="s">
        <v>5</v>
      </c>
      <c s="6" t="s">
        <v>4055</v>
      </c>
      <c s="36" t="s">
        <v>61</v>
      </c>
      <c s="37">
        <v>3.04</v>
      </c>
      <c s="36">
        <v>0</v>
      </c>
      <c s="36">
        <f>ROUND(G99*H99,6)</f>
      </c>
      <c r="L99" s="38">
        <v>0</v>
      </c>
      <c s="32">
        <f>ROUND(ROUND(L99,2)*ROUND(G99,3),2)</f>
      </c>
      <c s="36" t="s">
        <v>53</v>
      </c>
      <c>
        <f>(M99*21)/100</f>
      </c>
      <c t="s">
        <v>26</v>
      </c>
    </row>
    <row r="100" spans="1:5" ht="38.25">
      <c r="A100" s="35" t="s">
        <v>54</v>
      </c>
      <c r="E100" s="39" t="s">
        <v>4056</v>
      </c>
    </row>
    <row r="101" spans="1:5" ht="38.25">
      <c r="A101" s="35" t="s">
        <v>55</v>
      </c>
      <c r="E101" s="40" t="s">
        <v>4057</v>
      </c>
    </row>
    <row r="102" spans="1:5" ht="114.75">
      <c r="A102" t="s">
        <v>57</v>
      </c>
      <c r="E102" s="39" t="s">
        <v>89</v>
      </c>
    </row>
    <row r="103" spans="1:13" ht="12.75">
      <c r="A103" t="s">
        <v>45</v>
      </c>
      <c r="C103" s="31" t="s">
        <v>46</v>
      </c>
      <c r="E103" s="33" t="s">
        <v>2915</v>
      </c>
      <c r="J103" s="32">
        <f>0</f>
      </c>
      <c s="32">
        <f>0</f>
      </c>
      <c s="32">
        <f>0+L104+L108</f>
      </c>
      <c s="32">
        <f>0+M104+M108</f>
      </c>
    </row>
    <row r="104" spans="1:16" ht="12.75">
      <c r="A104" t="s">
        <v>48</v>
      </c>
      <c s="34" t="s">
        <v>139</v>
      </c>
      <c s="34" t="s">
        <v>967</v>
      </c>
      <c s="35" t="s">
        <v>5</v>
      </c>
      <c s="6" t="s">
        <v>968</v>
      </c>
      <c s="36" t="s">
        <v>101</v>
      </c>
      <c s="37">
        <v>1.2</v>
      </c>
      <c s="36">
        <v>0</v>
      </c>
      <c s="36">
        <f>ROUND(G104*H104,6)</f>
      </c>
      <c r="L104" s="38">
        <v>0</v>
      </c>
      <c s="32">
        <f>ROUND(ROUND(L104,2)*ROUND(G104,3),2)</f>
      </c>
      <c s="36" t="s">
        <v>53</v>
      </c>
      <c>
        <f>(M104*21)/100</f>
      </c>
      <c t="s">
        <v>26</v>
      </c>
    </row>
    <row r="105" spans="1:5" ht="38.25">
      <c r="A105" s="35" t="s">
        <v>54</v>
      </c>
      <c r="E105" s="39" t="s">
        <v>4058</v>
      </c>
    </row>
    <row r="106" spans="1:5" ht="38.25">
      <c r="A106" s="35" t="s">
        <v>55</v>
      </c>
      <c r="E106" s="40" t="s">
        <v>4059</v>
      </c>
    </row>
    <row r="107" spans="1:5" ht="51">
      <c r="A107" t="s">
        <v>57</v>
      </c>
      <c r="E107" s="39" t="s">
        <v>1225</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4060</v>
      </c>
    </row>
    <row r="110" spans="1:5" ht="38.25">
      <c r="A110" s="35" t="s">
        <v>55</v>
      </c>
      <c r="E110" s="40" t="s">
        <v>4061</v>
      </c>
    </row>
    <row r="111" spans="1:5" ht="51">
      <c r="A111" t="s">
        <v>57</v>
      </c>
      <c r="E111" s="39" t="s">
        <v>1225</v>
      </c>
    </row>
    <row r="112" spans="1:13" ht="12.75">
      <c r="A112" t="s">
        <v>45</v>
      </c>
      <c r="C112" s="31" t="s">
        <v>86</v>
      </c>
      <c r="E112" s="33" t="s">
        <v>2920</v>
      </c>
      <c r="J112" s="32">
        <f>0</f>
      </c>
      <c s="32">
        <f>0</f>
      </c>
      <c s="32">
        <f>0+L113+L117+L121+L125+L129+L133+L137+L141</f>
      </c>
      <c s="32">
        <f>0+M113+M117+M121+M125+M129+M133+M137+M141</f>
      </c>
    </row>
    <row r="113" spans="1:16" ht="12.75">
      <c r="A113" t="s">
        <v>48</v>
      </c>
      <c s="34" t="s">
        <v>147</v>
      </c>
      <c s="34" t="s">
        <v>4062</v>
      </c>
      <c s="35" t="s">
        <v>5</v>
      </c>
      <c s="6" t="s">
        <v>4063</v>
      </c>
      <c s="36" t="s">
        <v>101</v>
      </c>
      <c s="37">
        <v>247.9</v>
      </c>
      <c s="36">
        <v>0</v>
      </c>
      <c s="36">
        <f>ROUND(G113*H113,6)</f>
      </c>
      <c r="L113" s="38">
        <v>0</v>
      </c>
      <c s="32">
        <f>ROUND(ROUND(L113,2)*ROUND(G113,3),2)</f>
      </c>
      <c s="36" t="s">
        <v>53</v>
      </c>
      <c>
        <f>(M113*21)/100</f>
      </c>
      <c t="s">
        <v>26</v>
      </c>
    </row>
    <row r="114" spans="1:5" ht="12.75">
      <c r="A114" s="35" t="s">
        <v>54</v>
      </c>
      <c r="E114" s="39" t="s">
        <v>4064</v>
      </c>
    </row>
    <row r="115" spans="1:5" ht="38.25">
      <c r="A115" s="35" t="s">
        <v>55</v>
      </c>
      <c r="E115" s="40" t="s">
        <v>4065</v>
      </c>
    </row>
    <row r="116" spans="1:5" ht="25.5">
      <c r="A116" t="s">
        <v>57</v>
      </c>
      <c r="E116" s="39" t="s">
        <v>4066</v>
      </c>
    </row>
    <row r="117" spans="1:16" ht="12.75">
      <c r="A117" t="s">
        <v>48</v>
      </c>
      <c s="34" t="s">
        <v>151</v>
      </c>
      <c s="34" t="s">
        <v>4067</v>
      </c>
      <c s="35" t="s">
        <v>5</v>
      </c>
      <c s="6" t="s">
        <v>4068</v>
      </c>
      <c s="36" t="s">
        <v>101</v>
      </c>
      <c s="37">
        <v>130</v>
      </c>
      <c s="36">
        <v>0</v>
      </c>
      <c s="36">
        <f>ROUND(G117*H117,6)</f>
      </c>
      <c r="L117" s="38">
        <v>0</v>
      </c>
      <c s="32">
        <f>ROUND(ROUND(L117,2)*ROUND(G117,3),2)</f>
      </c>
      <c s="36" t="s">
        <v>53</v>
      </c>
      <c>
        <f>(M117*21)/100</f>
      </c>
      <c t="s">
        <v>26</v>
      </c>
    </row>
    <row r="118" spans="1:5" ht="12.75">
      <c r="A118" s="35" t="s">
        <v>54</v>
      </c>
      <c r="E118" s="39" t="s">
        <v>4069</v>
      </c>
    </row>
    <row r="119" spans="1:5" ht="38.25">
      <c r="A119" s="35" t="s">
        <v>55</v>
      </c>
      <c r="E119" s="40" t="s">
        <v>4070</v>
      </c>
    </row>
    <row r="120" spans="1:5" ht="102">
      <c r="A120" t="s">
        <v>57</v>
      </c>
      <c r="E120" s="39" t="s">
        <v>4071</v>
      </c>
    </row>
    <row r="121" spans="1:16" ht="12.75">
      <c r="A121" t="s">
        <v>48</v>
      </c>
      <c s="34" t="s">
        <v>155</v>
      </c>
      <c s="34" t="s">
        <v>4072</v>
      </c>
      <c s="35" t="s">
        <v>5</v>
      </c>
      <c s="6" t="s">
        <v>4073</v>
      </c>
      <c s="36" t="s">
        <v>101</v>
      </c>
      <c s="37">
        <v>270</v>
      </c>
      <c s="36">
        <v>0</v>
      </c>
      <c s="36">
        <f>ROUND(G121*H121,6)</f>
      </c>
      <c r="L121" s="38">
        <v>0</v>
      </c>
      <c s="32">
        <f>ROUND(ROUND(L121,2)*ROUND(G121,3),2)</f>
      </c>
      <c s="36" t="s">
        <v>53</v>
      </c>
      <c>
        <f>(M121*21)/100</f>
      </c>
      <c t="s">
        <v>26</v>
      </c>
    </row>
    <row r="122" spans="1:5" ht="51">
      <c r="A122" s="35" t="s">
        <v>54</v>
      </c>
      <c r="E122" s="39" t="s">
        <v>4074</v>
      </c>
    </row>
    <row r="123" spans="1:5" ht="38.25">
      <c r="A123" s="35" t="s">
        <v>55</v>
      </c>
      <c r="E123" s="40" t="s">
        <v>4075</v>
      </c>
    </row>
    <row r="124" spans="1:5" ht="153">
      <c r="A124" t="s">
        <v>57</v>
      </c>
      <c r="E124" s="39" t="s">
        <v>4076</v>
      </c>
    </row>
    <row r="125" spans="1:16" ht="25.5">
      <c r="A125" t="s">
        <v>48</v>
      </c>
      <c s="34" t="s">
        <v>159</v>
      </c>
      <c s="34" t="s">
        <v>4077</v>
      </c>
      <c s="35" t="s">
        <v>5</v>
      </c>
      <c s="6" t="s">
        <v>4078</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4075</v>
      </c>
    </row>
    <row r="128" spans="1:5" ht="140.25">
      <c r="A128" t="s">
        <v>57</v>
      </c>
      <c r="E128" s="39" t="s">
        <v>4079</v>
      </c>
    </row>
    <row r="129" spans="1:16" ht="25.5">
      <c r="A129" t="s">
        <v>48</v>
      </c>
      <c s="34" t="s">
        <v>162</v>
      </c>
      <c s="34" t="s">
        <v>4080</v>
      </c>
      <c s="35" t="s">
        <v>5</v>
      </c>
      <c s="6" t="s">
        <v>4081</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4075</v>
      </c>
    </row>
    <row r="132" spans="1:5" ht="25.5">
      <c r="A132" t="s">
        <v>57</v>
      </c>
      <c r="E132" s="39" t="s">
        <v>4082</v>
      </c>
    </row>
    <row r="133" spans="1:16" ht="12.75">
      <c r="A133" t="s">
        <v>48</v>
      </c>
      <c s="34" t="s">
        <v>166</v>
      </c>
      <c s="34" t="s">
        <v>4083</v>
      </c>
      <c s="35" t="s">
        <v>5</v>
      </c>
      <c s="6" t="s">
        <v>4084</v>
      </c>
      <c s="36" t="s">
        <v>61</v>
      </c>
      <c s="37">
        <v>4.16</v>
      </c>
      <c s="36">
        <v>0</v>
      </c>
      <c s="36">
        <f>ROUND(G133*H133,6)</f>
      </c>
      <c r="L133" s="38">
        <v>0</v>
      </c>
      <c s="32">
        <f>ROUND(ROUND(L133,2)*ROUND(G133,3),2)</f>
      </c>
      <c s="36" t="s">
        <v>53</v>
      </c>
      <c>
        <f>(M133*21)/100</f>
      </c>
      <c t="s">
        <v>26</v>
      </c>
    </row>
    <row r="134" spans="1:5" ht="12.75">
      <c r="A134" s="35" t="s">
        <v>54</v>
      </c>
      <c r="E134" s="39" t="s">
        <v>4085</v>
      </c>
    </row>
    <row r="135" spans="1:5" ht="38.25">
      <c r="A135" s="35" t="s">
        <v>55</v>
      </c>
      <c r="E135" s="40" t="s">
        <v>4086</v>
      </c>
    </row>
    <row r="136" spans="1:5" ht="140.25">
      <c r="A136" t="s">
        <v>57</v>
      </c>
      <c r="E136" s="39" t="s">
        <v>4087</v>
      </c>
    </row>
    <row r="137" spans="1:16" ht="12.75">
      <c r="A137" t="s">
        <v>48</v>
      </c>
      <c s="34" t="s">
        <v>170</v>
      </c>
      <c s="34" t="s">
        <v>4088</v>
      </c>
      <c s="35" t="s">
        <v>5</v>
      </c>
      <c s="6" t="s">
        <v>4089</v>
      </c>
      <c s="36" t="s">
        <v>101</v>
      </c>
      <c s="37">
        <v>410</v>
      </c>
      <c s="36">
        <v>0</v>
      </c>
      <c s="36">
        <f>ROUND(G137*H137,6)</f>
      </c>
      <c r="L137" s="38">
        <v>0</v>
      </c>
      <c s="32">
        <f>ROUND(ROUND(L137,2)*ROUND(G137,3),2)</f>
      </c>
      <c s="36" t="s">
        <v>53</v>
      </c>
      <c>
        <f>(M137*21)/100</f>
      </c>
      <c t="s">
        <v>26</v>
      </c>
    </row>
    <row r="138" spans="1:5" ht="12.75">
      <c r="A138" s="35" t="s">
        <v>54</v>
      </c>
      <c r="E138" s="39" t="s">
        <v>4090</v>
      </c>
    </row>
    <row r="139" spans="1:5" ht="38.25">
      <c r="A139" s="35" t="s">
        <v>55</v>
      </c>
      <c r="E139" s="40" t="s">
        <v>4091</v>
      </c>
    </row>
    <row r="140" spans="1:5" ht="102">
      <c r="A140" t="s">
        <v>57</v>
      </c>
      <c r="E140" s="39" t="s">
        <v>4092</v>
      </c>
    </row>
    <row r="141" spans="1:16" ht="25.5">
      <c r="A141" t="s">
        <v>48</v>
      </c>
      <c s="34" t="s">
        <v>174</v>
      </c>
      <c s="34" t="s">
        <v>4093</v>
      </c>
      <c s="35" t="s">
        <v>5</v>
      </c>
      <c s="6" t="s">
        <v>4094</v>
      </c>
      <c s="36" t="s">
        <v>3981</v>
      </c>
      <c s="37">
        <v>1025</v>
      </c>
      <c s="36">
        <v>0</v>
      </c>
      <c s="36">
        <f>ROUND(G141*H141,6)</f>
      </c>
      <c r="L141" s="38">
        <v>0</v>
      </c>
      <c s="32">
        <f>ROUND(ROUND(L141,2)*ROUND(G141,3),2)</f>
      </c>
      <c s="36" t="s">
        <v>53</v>
      </c>
      <c>
        <f>(M141*21)/100</f>
      </c>
      <c t="s">
        <v>26</v>
      </c>
    </row>
    <row r="142" spans="1:5" ht="12.75">
      <c r="A142" s="35" t="s">
        <v>54</v>
      </c>
      <c r="E142" s="39" t="s">
        <v>4095</v>
      </c>
    </row>
    <row r="143" spans="1:5" ht="38.25">
      <c r="A143" s="35" t="s">
        <v>55</v>
      </c>
      <c r="E143" s="40" t="s">
        <v>4096</v>
      </c>
    </row>
    <row r="144" spans="1:5" ht="76.5">
      <c r="A144" t="s">
        <v>57</v>
      </c>
      <c r="E144"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4099</v>
      </c>
      <c r="E8" s="30" t="s">
        <v>4098</v>
      </c>
      <c r="J8" s="29">
        <f>0+J9+J46+J63+J68+J81+J86+J139</f>
      </c>
      <c s="29">
        <f>0+K9+K46+K63+K68+K81+K86+K139</f>
      </c>
      <c s="29">
        <f>0+L9+L46+L63+L68+L81+L86+L139</f>
      </c>
      <c s="29">
        <f>0+M9+M46+M63+M68+M81+M86+M139</f>
      </c>
    </row>
    <row r="9" spans="1:13" ht="12.75">
      <c r="A9" t="s">
        <v>45</v>
      </c>
      <c r="C9" s="31" t="s">
        <v>49</v>
      </c>
      <c r="E9" s="33" t="s">
        <v>1199</v>
      </c>
      <c r="J9" s="32">
        <f>0</f>
      </c>
      <c s="32">
        <f>0</f>
      </c>
      <c s="32">
        <f>0+L10+L14+L18+L22+L26+L30+L34+L38+L42</f>
      </c>
      <c s="32">
        <f>0+M10+M14+M18+M22+M26+M30+M34+M38+M42</f>
      </c>
    </row>
    <row r="10" spans="1:16" ht="12.75">
      <c r="A10" t="s">
        <v>48</v>
      </c>
      <c s="34" t="s">
        <v>49</v>
      </c>
      <c s="34" t="s">
        <v>4100</v>
      </c>
      <c s="35" t="s">
        <v>5</v>
      </c>
      <c s="6" t="s">
        <v>4101</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4102</v>
      </c>
      <c s="35" t="s">
        <v>5</v>
      </c>
      <c s="6" t="s">
        <v>4103</v>
      </c>
      <c s="36" t="s">
        <v>4104</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4105</v>
      </c>
      <c s="35" t="s">
        <v>5</v>
      </c>
      <c s="6" t="s">
        <v>4106</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4107</v>
      </c>
      <c s="35" t="s">
        <v>5</v>
      </c>
      <c s="6" t="s">
        <v>4108</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4109</v>
      </c>
      <c s="35" t="s">
        <v>5</v>
      </c>
      <c s="6" t="s">
        <v>4110</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4111</v>
      </c>
      <c s="35" t="s">
        <v>5</v>
      </c>
      <c s="6" t="s">
        <v>4112</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4113</v>
      </c>
      <c s="35" t="s">
        <v>5</v>
      </c>
      <c s="6" t="s">
        <v>4114</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4115</v>
      </c>
      <c s="35" t="s">
        <v>5</v>
      </c>
      <c s="6" t="s">
        <v>4116</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3755</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4117</v>
      </c>
    </row>
    <row r="45" spans="1:5" ht="255">
      <c r="A45" t="s">
        <v>57</v>
      </c>
      <c r="E45" s="39" t="s">
        <v>3757</v>
      </c>
    </row>
    <row r="46" spans="1:13" ht="12.75">
      <c r="A46" t="s">
        <v>45</v>
      </c>
      <c r="C46" s="31" t="s">
        <v>26</v>
      </c>
      <c r="E46" s="33" t="s">
        <v>4118</v>
      </c>
      <c r="J46" s="32">
        <f>0</f>
      </c>
      <c s="32">
        <f>0</f>
      </c>
      <c s="32">
        <f>0+L47+L51+L55+L59</f>
      </c>
      <c s="32">
        <f>0+M47+M51+M55+M59</f>
      </c>
    </row>
    <row r="47" spans="1:16" ht="12.75">
      <c r="A47" t="s">
        <v>48</v>
      </c>
      <c s="34" t="s">
        <v>90</v>
      </c>
      <c s="34" t="s">
        <v>4119</v>
      </c>
      <c s="35" t="s">
        <v>5</v>
      </c>
      <c s="6" t="s">
        <v>4120</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4121</v>
      </c>
      <c s="35" t="s">
        <v>5</v>
      </c>
      <c s="6" t="s">
        <v>4122</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4123</v>
      </c>
      <c s="35" t="s">
        <v>5</v>
      </c>
      <c s="6" t="s">
        <v>4124</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4125</v>
      </c>
      <c s="35" t="s">
        <v>5</v>
      </c>
      <c s="6" t="s">
        <v>4126</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2966</v>
      </c>
      <c r="J63" s="32">
        <f>0</f>
      </c>
      <c s="32">
        <f>0</f>
      </c>
      <c s="32">
        <f>0+L64</f>
      </c>
      <c s="32">
        <f>0+M64</f>
      </c>
    </row>
    <row r="64" spans="1:16" ht="25.5">
      <c r="A64" t="s">
        <v>48</v>
      </c>
      <c s="34" t="s">
        <v>106</v>
      </c>
      <c s="34" t="s">
        <v>4127</v>
      </c>
      <c s="35" t="s">
        <v>5</v>
      </c>
      <c s="6" t="s">
        <v>4128</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2991</v>
      </c>
      <c r="J68" s="32">
        <f>0</f>
      </c>
      <c s="32">
        <f>0</f>
      </c>
      <c s="32">
        <f>0+L69+L73+L77</f>
      </c>
      <c s="32">
        <f>0+M69+M73+M77</f>
      </c>
    </row>
    <row r="69" spans="1:16" ht="12.75">
      <c r="A69" t="s">
        <v>48</v>
      </c>
      <c s="34" t="s">
        <v>109</v>
      </c>
      <c s="34" t="s">
        <v>4129</v>
      </c>
      <c s="35" t="s">
        <v>5</v>
      </c>
      <c s="6" t="s">
        <v>4130</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4131</v>
      </c>
      <c s="35" t="s">
        <v>5</v>
      </c>
      <c s="6" t="s">
        <v>4132</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4133</v>
      </c>
      <c s="35" t="s">
        <v>5</v>
      </c>
      <c s="6" t="s">
        <v>4134</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3688</v>
      </c>
      <c r="E81" s="33" t="s">
        <v>4135</v>
      </c>
      <c r="J81" s="32">
        <f>0</f>
      </c>
      <c s="32">
        <f>0</f>
      </c>
      <c s="32">
        <f>0+L82</f>
      </c>
      <c s="32">
        <f>0+M82</f>
      </c>
    </row>
    <row r="82" spans="1:16" ht="25.5">
      <c r="A82" t="s">
        <v>48</v>
      </c>
      <c s="34" t="s">
        <v>119</v>
      </c>
      <c s="34" t="s">
        <v>4136</v>
      </c>
      <c s="35" t="s">
        <v>5</v>
      </c>
      <c s="6" t="s">
        <v>4137</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3666</v>
      </c>
      <c r="J86" s="32">
        <f>0</f>
      </c>
      <c s="32">
        <f>0</f>
      </c>
      <c s="32">
        <f>0+L87+L91+L95+L99+L103+L107+L111+L115+L119+L123+L127+L131+L135</f>
      </c>
      <c s="32">
        <f>0+M87+M91+M95+M99+M103+M107+M111+M115+M119+M123+M127+M131+M135</f>
      </c>
    </row>
    <row r="87" spans="1:16" ht="12.75">
      <c r="A87" t="s">
        <v>48</v>
      </c>
      <c s="34" t="s">
        <v>123</v>
      </c>
      <c s="34" t="s">
        <v>4138</v>
      </c>
      <c s="35" t="s">
        <v>5</v>
      </c>
      <c s="6" t="s">
        <v>4139</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4140</v>
      </c>
      <c s="35" t="s">
        <v>5</v>
      </c>
      <c s="6" t="s">
        <v>4141</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4142</v>
      </c>
      <c s="35" t="s">
        <v>5</v>
      </c>
      <c s="6" t="s">
        <v>4143</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4144</v>
      </c>
      <c s="35" t="s">
        <v>5</v>
      </c>
      <c s="6" t="s">
        <v>4145</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4146</v>
      </c>
      <c s="35" t="s">
        <v>5</v>
      </c>
      <c s="6" t="s">
        <v>4147</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4148</v>
      </c>
      <c s="35" t="s">
        <v>5</v>
      </c>
      <c s="6" t="s">
        <v>4149</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4150</v>
      </c>
      <c s="35" t="s">
        <v>5</v>
      </c>
      <c s="6" t="s">
        <v>4151</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4152</v>
      </c>
      <c s="35" t="s">
        <v>5</v>
      </c>
      <c s="6" t="s">
        <v>4153</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4154</v>
      </c>
      <c s="35" t="s">
        <v>5</v>
      </c>
      <c s="6" t="s">
        <v>4155</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4156</v>
      </c>
      <c s="35" t="s">
        <v>5</v>
      </c>
      <c s="6" t="s">
        <v>4157</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4158</v>
      </c>
      <c s="35" t="s">
        <v>5</v>
      </c>
      <c s="6" t="s">
        <v>4159</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4160</v>
      </c>
      <c s="35" t="s">
        <v>5</v>
      </c>
      <c s="6" t="s">
        <v>4161</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4162</v>
      </c>
      <c s="35" t="s">
        <v>5</v>
      </c>
      <c s="6" t="s">
        <v>4163</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1946</v>
      </c>
      <c r="E139" s="33" t="s">
        <v>4164</v>
      </c>
      <c r="J139" s="32">
        <f>0</f>
      </c>
      <c s="32">
        <f>0</f>
      </c>
      <c s="32">
        <f>0+L140</f>
      </c>
      <c s="32">
        <f>0+M140</f>
      </c>
    </row>
    <row r="140" spans="1:16" ht="12.75">
      <c r="A140" t="s">
        <v>48</v>
      </c>
      <c s="34" t="s">
        <v>174</v>
      </c>
      <c s="34" t="s">
        <v>4165</v>
      </c>
      <c s="35" t="s">
        <v>5</v>
      </c>
      <c s="6" t="s">
        <v>4166</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COUNTIFS(L8:L333,"=0",A8:A333,"P")+COUNTIFS(L8:L333,"",A8:A333,"P")+SUM(Q8:Q333)</f>
      </c>
    </row>
    <row r="8" spans="1:13" ht="12.75">
      <c r="A8" t="s">
        <v>43</v>
      </c>
      <c r="C8" s="28" t="s">
        <v>4169</v>
      </c>
      <c r="E8" s="30" t="s">
        <v>4168</v>
      </c>
      <c r="J8" s="29">
        <f>0+J9+J62+J71+J248</f>
      </c>
      <c s="29">
        <f>0+K9+K62+K71+K248</f>
      </c>
      <c s="29">
        <f>0+L9+L62+L71+L248</f>
      </c>
      <c s="29">
        <f>0+M9+M62+M71+M248</f>
      </c>
    </row>
    <row r="9" spans="1:13" ht="12.75">
      <c r="A9" t="s">
        <v>45</v>
      </c>
      <c r="C9" s="31" t="s">
        <v>1664</v>
      </c>
      <c r="E9" s="33" t="s">
        <v>3748</v>
      </c>
      <c r="J9" s="32">
        <f>0</f>
      </c>
      <c s="32">
        <f>0</f>
      </c>
      <c s="32">
        <f>0+L10+L14+L18+L22+L26+L30+L34+L38+L42+L46+L50+L54+L58</f>
      </c>
      <c s="32">
        <f>0+M10+M14+M18+M22+M26+M30+M34+M38+M42+M46+M50+M54+M58</f>
      </c>
    </row>
    <row r="10" spans="1:16" ht="38.25">
      <c r="A10" t="s">
        <v>48</v>
      </c>
      <c s="34" t="s">
        <v>49</v>
      </c>
      <c s="34" t="s">
        <v>2574</v>
      </c>
      <c s="35" t="s">
        <v>5</v>
      </c>
      <c s="6" t="s">
        <v>3760</v>
      </c>
      <c s="36" t="s">
        <v>309</v>
      </c>
      <c s="37">
        <v>115</v>
      </c>
      <c s="36">
        <v>0</v>
      </c>
      <c s="36">
        <f>ROUND(G10*H10,6)</f>
      </c>
      <c r="L10" s="38">
        <v>0</v>
      </c>
      <c s="32">
        <f>ROUND(ROUND(L10,2)*ROUND(G10,3),2)</f>
      </c>
      <c s="36" t="s">
        <v>53</v>
      </c>
      <c>
        <f>(M10*21)/100</f>
      </c>
      <c t="s">
        <v>26</v>
      </c>
    </row>
    <row r="11" spans="1:5" ht="25.5">
      <c r="A11" s="35" t="s">
        <v>54</v>
      </c>
      <c r="E11" s="39" t="s">
        <v>4170</v>
      </c>
    </row>
    <row r="12" spans="1:5" ht="38.25">
      <c r="A12" s="35" t="s">
        <v>55</v>
      </c>
      <c r="E12" s="40" t="s">
        <v>4171</v>
      </c>
    </row>
    <row r="13" spans="1:5" ht="153">
      <c r="A13" t="s">
        <v>57</v>
      </c>
      <c r="E13" s="39" t="s">
        <v>316</v>
      </c>
    </row>
    <row r="14" spans="1:16" ht="38.25">
      <c r="A14" t="s">
        <v>48</v>
      </c>
      <c s="34" t="s">
        <v>26</v>
      </c>
      <c s="34" t="s">
        <v>2881</v>
      </c>
      <c s="35" t="s">
        <v>5</v>
      </c>
      <c s="6" t="s">
        <v>4172</v>
      </c>
      <c s="36" t="s">
        <v>309</v>
      </c>
      <c s="37">
        <v>5099.22</v>
      </c>
      <c s="36">
        <v>0</v>
      </c>
      <c s="36">
        <f>ROUND(G14*H14,6)</f>
      </c>
      <c r="L14" s="38">
        <v>0</v>
      </c>
      <c s="32">
        <f>ROUND(ROUND(L14,2)*ROUND(G14,3),2)</f>
      </c>
      <c s="36" t="s">
        <v>53</v>
      </c>
      <c>
        <f>(M14*21)/100</f>
      </c>
      <c t="s">
        <v>26</v>
      </c>
    </row>
    <row r="15" spans="1:5" ht="25.5">
      <c r="A15" s="35" t="s">
        <v>54</v>
      </c>
      <c r="E15" s="39" t="s">
        <v>4173</v>
      </c>
    </row>
    <row r="16" spans="1:5" ht="38.25">
      <c r="A16" s="35" t="s">
        <v>55</v>
      </c>
      <c r="E16" s="40" t="s">
        <v>4174</v>
      </c>
    </row>
    <row r="17" spans="1:5" ht="153">
      <c r="A17" t="s">
        <v>57</v>
      </c>
      <c r="E17" s="39" t="s">
        <v>316</v>
      </c>
    </row>
    <row r="18" spans="1:16" ht="25.5">
      <c r="A18" t="s">
        <v>48</v>
      </c>
      <c s="34" t="s">
        <v>25</v>
      </c>
      <c s="34" t="s">
        <v>4175</v>
      </c>
      <c s="35" t="s">
        <v>5</v>
      </c>
      <c s="6" t="s">
        <v>4176</v>
      </c>
      <c s="36" t="s">
        <v>309</v>
      </c>
      <c s="37">
        <v>381.04</v>
      </c>
      <c s="36">
        <v>0</v>
      </c>
      <c s="36">
        <f>ROUND(G18*H18,6)</f>
      </c>
      <c r="L18" s="38">
        <v>0</v>
      </c>
      <c s="32">
        <f>ROUND(ROUND(L18,2)*ROUND(G18,3),2)</f>
      </c>
      <c s="36" t="s">
        <v>53</v>
      </c>
      <c>
        <f>(M18*21)/100</f>
      </c>
      <c t="s">
        <v>26</v>
      </c>
    </row>
    <row r="19" spans="1:5" ht="25.5">
      <c r="A19" s="35" t="s">
        <v>54</v>
      </c>
      <c r="E19" s="39" t="s">
        <v>4177</v>
      </c>
    </row>
    <row r="20" spans="1:5" ht="38.25">
      <c r="A20" s="35" t="s">
        <v>55</v>
      </c>
      <c r="E20" s="40" t="s">
        <v>4178</v>
      </c>
    </row>
    <row r="21" spans="1:5" ht="153">
      <c r="A21" t="s">
        <v>57</v>
      </c>
      <c r="E21" s="39" t="s">
        <v>316</v>
      </c>
    </row>
    <row r="22" spans="1:16" ht="38.25">
      <c r="A22" t="s">
        <v>48</v>
      </c>
      <c s="34" t="s">
        <v>67</v>
      </c>
      <c s="34" t="s">
        <v>4175</v>
      </c>
      <c s="35" t="s">
        <v>49</v>
      </c>
      <c s="6" t="s">
        <v>4179</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4180</v>
      </c>
    </row>
    <row r="25" spans="1:5" ht="89.25">
      <c r="A25" t="s">
        <v>57</v>
      </c>
      <c r="E25" s="39" t="s">
        <v>4000</v>
      </c>
    </row>
    <row r="26" spans="1:16" ht="38.25">
      <c r="A26" t="s">
        <v>48</v>
      </c>
      <c s="34" t="s">
        <v>71</v>
      </c>
      <c s="34" t="s">
        <v>4181</v>
      </c>
      <c s="35" t="s">
        <v>5</v>
      </c>
      <c s="6" t="s">
        <v>4182</v>
      </c>
      <c s="36" t="s">
        <v>309</v>
      </c>
      <c s="37">
        <v>0.273</v>
      </c>
      <c s="36">
        <v>0</v>
      </c>
      <c s="36">
        <f>ROUND(G26*H26,6)</f>
      </c>
      <c r="L26" s="38">
        <v>0</v>
      </c>
      <c s="32">
        <f>ROUND(ROUND(L26,2)*ROUND(G26,3),2)</f>
      </c>
      <c s="36" t="s">
        <v>53</v>
      </c>
      <c>
        <f>(M26*21)/100</f>
      </c>
      <c t="s">
        <v>26</v>
      </c>
    </row>
    <row r="27" spans="1:5" ht="25.5">
      <c r="A27" s="35" t="s">
        <v>54</v>
      </c>
      <c r="E27" s="39" t="s">
        <v>4183</v>
      </c>
    </row>
    <row r="28" spans="1:5" ht="38.25">
      <c r="A28" s="35" t="s">
        <v>55</v>
      </c>
      <c r="E28" s="40" t="s">
        <v>4184</v>
      </c>
    </row>
    <row r="29" spans="1:5" ht="153">
      <c r="A29" t="s">
        <v>57</v>
      </c>
      <c r="E29" s="39" t="s">
        <v>316</v>
      </c>
    </row>
    <row r="30" spans="1:16" ht="38.25">
      <c r="A30" t="s">
        <v>48</v>
      </c>
      <c s="34" t="s">
        <v>75</v>
      </c>
      <c s="34" t="s">
        <v>4185</v>
      </c>
      <c s="35" t="s">
        <v>5</v>
      </c>
      <c s="6" t="s">
        <v>4186</v>
      </c>
      <c s="36" t="s">
        <v>309</v>
      </c>
      <c s="37">
        <v>1.042</v>
      </c>
      <c s="36">
        <v>0</v>
      </c>
      <c s="36">
        <f>ROUND(G30*H30,6)</f>
      </c>
      <c r="L30" s="38">
        <v>0</v>
      </c>
      <c s="32">
        <f>ROUND(ROUND(L30,2)*ROUND(G30,3),2)</f>
      </c>
      <c s="36" t="s">
        <v>53</v>
      </c>
      <c>
        <f>(M30*21)/100</f>
      </c>
      <c t="s">
        <v>26</v>
      </c>
    </row>
    <row r="31" spans="1:5" ht="25.5">
      <c r="A31" s="35" t="s">
        <v>54</v>
      </c>
      <c r="E31" s="39" t="s">
        <v>4187</v>
      </c>
    </row>
    <row r="32" spans="1:5" ht="38.25">
      <c r="A32" s="35" t="s">
        <v>55</v>
      </c>
      <c r="E32" s="40" t="s">
        <v>4188</v>
      </c>
    </row>
    <row r="33" spans="1:5" ht="153">
      <c r="A33" t="s">
        <v>57</v>
      </c>
      <c r="E33" s="39" t="s">
        <v>316</v>
      </c>
    </row>
    <row r="34" spans="1:16" ht="38.25">
      <c r="A34" t="s">
        <v>48</v>
      </c>
      <c s="34" t="s">
        <v>46</v>
      </c>
      <c s="34" t="s">
        <v>3762</v>
      </c>
      <c s="35" t="s">
        <v>5</v>
      </c>
      <c s="6" t="s">
        <v>3763</v>
      </c>
      <c s="36" t="s">
        <v>309</v>
      </c>
      <c s="37">
        <v>630</v>
      </c>
      <c s="36">
        <v>0</v>
      </c>
      <c s="36">
        <f>ROUND(G34*H34,6)</f>
      </c>
      <c r="L34" s="38">
        <v>0</v>
      </c>
      <c s="32">
        <f>ROUND(ROUND(L34,2)*ROUND(G34,3),2)</f>
      </c>
      <c s="36" t="s">
        <v>53</v>
      </c>
      <c>
        <f>(M34*21)/100</f>
      </c>
      <c t="s">
        <v>26</v>
      </c>
    </row>
    <row r="35" spans="1:5" ht="25.5">
      <c r="A35" s="35" t="s">
        <v>54</v>
      </c>
      <c r="E35" s="39" t="s">
        <v>4189</v>
      </c>
    </row>
    <row r="36" spans="1:5" ht="38.25">
      <c r="A36" s="35" t="s">
        <v>55</v>
      </c>
      <c r="E36" s="40" t="s">
        <v>4190</v>
      </c>
    </row>
    <row r="37" spans="1:5" ht="153">
      <c r="A37" t="s">
        <v>57</v>
      </c>
      <c r="E37" s="39" t="s">
        <v>316</v>
      </c>
    </row>
    <row r="38" spans="1:16" ht="38.25">
      <c r="A38" t="s">
        <v>48</v>
      </c>
      <c s="34" t="s">
        <v>82</v>
      </c>
      <c s="34" t="s">
        <v>3765</v>
      </c>
      <c s="35" t="s">
        <v>5</v>
      </c>
      <c s="6" t="s">
        <v>3766</v>
      </c>
      <c s="36" t="s">
        <v>309</v>
      </c>
      <c s="37">
        <v>126.05</v>
      </c>
      <c s="36">
        <v>0</v>
      </c>
      <c s="36">
        <f>ROUND(G38*H38,6)</f>
      </c>
      <c r="L38" s="38">
        <v>0</v>
      </c>
      <c s="32">
        <f>ROUND(ROUND(L38,2)*ROUND(G38,3),2)</f>
      </c>
      <c s="36" t="s">
        <v>53</v>
      </c>
      <c>
        <f>(M38*21)/100</f>
      </c>
      <c t="s">
        <v>26</v>
      </c>
    </row>
    <row r="39" spans="1:5" ht="25.5">
      <c r="A39" s="35" t="s">
        <v>54</v>
      </c>
      <c r="E39" s="39" t="s">
        <v>4191</v>
      </c>
    </row>
    <row r="40" spans="1:5" ht="38.25">
      <c r="A40" s="35" t="s">
        <v>55</v>
      </c>
      <c r="E40" s="40" t="s">
        <v>4192</v>
      </c>
    </row>
    <row r="41" spans="1:5" ht="153">
      <c r="A41" t="s">
        <v>57</v>
      </c>
      <c r="E41" s="39" t="s">
        <v>316</v>
      </c>
    </row>
    <row r="42" spans="1:16" ht="25.5">
      <c r="A42" t="s">
        <v>48</v>
      </c>
      <c s="34" t="s">
        <v>86</v>
      </c>
      <c s="34" t="s">
        <v>4193</v>
      </c>
      <c s="35" t="s">
        <v>5</v>
      </c>
      <c s="6" t="s">
        <v>4194</v>
      </c>
      <c s="36" t="s">
        <v>309</v>
      </c>
      <c s="37">
        <v>13.32</v>
      </c>
      <c s="36">
        <v>0</v>
      </c>
      <c s="36">
        <f>ROUND(G42*H42,6)</f>
      </c>
      <c r="L42" s="38">
        <v>0</v>
      </c>
      <c s="32">
        <f>ROUND(ROUND(L42,2)*ROUND(G42,3),2)</f>
      </c>
      <c s="36" t="s">
        <v>53</v>
      </c>
      <c>
        <f>(M42*21)/100</f>
      </c>
      <c t="s">
        <v>26</v>
      </c>
    </row>
    <row r="43" spans="1:5" ht="25.5">
      <c r="A43" s="35" t="s">
        <v>54</v>
      </c>
      <c r="E43" s="39" t="s">
        <v>4195</v>
      </c>
    </row>
    <row r="44" spans="1:5" ht="38.25">
      <c r="A44" s="35" t="s">
        <v>55</v>
      </c>
      <c r="E44" s="40" t="s">
        <v>4196</v>
      </c>
    </row>
    <row r="45" spans="1:5" ht="153">
      <c r="A45" t="s">
        <v>57</v>
      </c>
      <c r="E45" s="39" t="s">
        <v>316</v>
      </c>
    </row>
    <row r="46" spans="1:16" ht="12.75">
      <c r="A46" t="s">
        <v>48</v>
      </c>
      <c s="34" t="s">
        <v>90</v>
      </c>
      <c s="34" t="s">
        <v>4197</v>
      </c>
      <c s="35" t="s">
        <v>5</v>
      </c>
      <c s="6" t="s">
        <v>4198</v>
      </c>
      <c s="36" t="s">
        <v>985</v>
      </c>
      <c s="37">
        <v>4</v>
      </c>
      <c s="36">
        <v>0</v>
      </c>
      <c s="36">
        <f>ROUND(G46*H46,6)</f>
      </c>
      <c r="L46" s="38">
        <v>0</v>
      </c>
      <c s="32">
        <f>ROUND(ROUND(L46,2)*ROUND(G46,3),2)</f>
      </c>
      <c s="36" t="s">
        <v>53</v>
      </c>
      <c>
        <f>(M46*21)/100</f>
      </c>
      <c t="s">
        <v>26</v>
      </c>
    </row>
    <row r="47" spans="1:5" ht="12.75">
      <c r="A47" s="35" t="s">
        <v>54</v>
      </c>
      <c r="E47" s="39" t="s">
        <v>5</v>
      </c>
    </row>
    <row r="48" spans="1:5" ht="38.25">
      <c r="A48" s="35" t="s">
        <v>55</v>
      </c>
      <c r="E48" s="40" t="s">
        <v>4199</v>
      </c>
    </row>
    <row r="49" spans="1:5" ht="12.75">
      <c r="A49" t="s">
        <v>57</v>
      </c>
      <c r="E49" s="39" t="s">
        <v>58</v>
      </c>
    </row>
    <row r="50" spans="1:16" ht="12.75">
      <c r="A50" t="s">
        <v>48</v>
      </c>
      <c s="34" t="s">
        <v>94</v>
      </c>
      <c s="34" t="s">
        <v>4200</v>
      </c>
      <c s="35" t="s">
        <v>5</v>
      </c>
      <c s="6" t="s">
        <v>4201</v>
      </c>
      <c s="36" t="s">
        <v>2329</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4202</v>
      </c>
    </row>
    <row r="53" spans="1:5" ht="12.75">
      <c r="A53" t="s">
        <v>57</v>
      </c>
      <c r="E53" s="39" t="s">
        <v>58</v>
      </c>
    </row>
    <row r="54" spans="1:16" ht="12.75">
      <c r="A54" t="s">
        <v>48</v>
      </c>
      <c s="34" t="s">
        <v>98</v>
      </c>
      <c s="34" t="s">
        <v>4203</v>
      </c>
      <c s="35" t="s">
        <v>5</v>
      </c>
      <c s="6" t="s">
        <v>4204</v>
      </c>
      <c s="36" t="s">
        <v>2329</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4202</v>
      </c>
    </row>
    <row r="57" spans="1:5" ht="12.75">
      <c r="A57" t="s">
        <v>57</v>
      </c>
      <c r="E57" s="39" t="s">
        <v>58</v>
      </c>
    </row>
    <row r="58" spans="1:16" ht="38.25">
      <c r="A58" t="s">
        <v>48</v>
      </c>
      <c s="34" t="s">
        <v>103</v>
      </c>
      <c s="34" t="s">
        <v>4205</v>
      </c>
      <c s="35" t="s">
        <v>5</v>
      </c>
      <c s="6" t="s">
        <v>4206</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2937</v>
      </c>
    </row>
    <row r="61" spans="1:5" ht="38.25">
      <c r="A61" t="s">
        <v>57</v>
      </c>
      <c r="E61" s="39" t="s">
        <v>4207</v>
      </c>
    </row>
    <row r="62" spans="1:13" ht="12.75">
      <c r="A62" t="s">
        <v>45</v>
      </c>
      <c r="C62" s="31" t="s">
        <v>49</v>
      </c>
      <c r="E62" s="33" t="s">
        <v>3770</v>
      </c>
      <c r="J62" s="32">
        <f>0</f>
      </c>
      <c s="32">
        <f>0</f>
      </c>
      <c s="32">
        <f>0+L63+L67</f>
      </c>
      <c s="32">
        <f>0+M63+M67</f>
      </c>
    </row>
    <row r="63" spans="1:16" ht="12.75">
      <c r="A63" t="s">
        <v>48</v>
      </c>
      <c s="34" t="s">
        <v>106</v>
      </c>
      <c s="34" t="s">
        <v>4208</v>
      </c>
      <c s="35" t="s">
        <v>5</v>
      </c>
      <c s="6" t="s">
        <v>4209</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4210</v>
      </c>
    </row>
    <row r="66" spans="1:5" ht="63.75">
      <c r="A66" t="s">
        <v>57</v>
      </c>
      <c r="E66" s="39" t="s">
        <v>2284</v>
      </c>
    </row>
    <row r="67" spans="1:16" ht="12.75">
      <c r="A67" t="s">
        <v>48</v>
      </c>
      <c s="34" t="s">
        <v>109</v>
      </c>
      <c s="34" t="s">
        <v>4211</v>
      </c>
      <c s="35" t="s">
        <v>5</v>
      </c>
      <c s="6" t="s">
        <v>4212</v>
      </c>
      <c s="36" t="s">
        <v>3981</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4213</v>
      </c>
    </row>
    <row r="70" spans="1:5" ht="25.5">
      <c r="A70" t="s">
        <v>57</v>
      </c>
      <c r="E70" s="39" t="s">
        <v>3992</v>
      </c>
    </row>
    <row r="71" spans="1:13" ht="12.75">
      <c r="A71" t="s">
        <v>45</v>
      </c>
      <c r="C71" s="31" t="s">
        <v>71</v>
      </c>
      <c r="E71" s="33" t="s">
        <v>3938</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4214</v>
      </c>
      <c s="35" t="s">
        <v>5</v>
      </c>
      <c s="6" t="s">
        <v>4215</v>
      </c>
      <c s="36" t="s">
        <v>65</v>
      </c>
      <c s="37">
        <v>3874.19</v>
      </c>
      <c s="36">
        <v>0</v>
      </c>
      <c s="36">
        <f>ROUND(G72*H72,6)</f>
      </c>
      <c r="L72" s="38">
        <v>0</v>
      </c>
      <c s="32">
        <f>ROUND(ROUND(L72,2)*ROUND(G72,3),2)</f>
      </c>
      <c s="36" t="s">
        <v>53</v>
      </c>
      <c>
        <f>(M72*21)/100</f>
      </c>
      <c t="s">
        <v>26</v>
      </c>
    </row>
    <row r="73" spans="1:5" ht="12.75">
      <c r="A73" s="35" t="s">
        <v>54</v>
      </c>
      <c r="E73" s="39" t="s">
        <v>4216</v>
      </c>
    </row>
    <row r="74" spans="1:5" ht="38.25">
      <c r="A74" s="35" t="s">
        <v>55</v>
      </c>
      <c r="E74" s="40" t="s">
        <v>4217</v>
      </c>
    </row>
    <row r="75" spans="1:5" ht="38.25">
      <c r="A75" t="s">
        <v>57</v>
      </c>
      <c r="E75" s="39" t="s">
        <v>4218</v>
      </c>
    </row>
    <row r="76" spans="1:16" ht="12.75">
      <c r="A76" t="s">
        <v>48</v>
      </c>
      <c s="34" t="s">
        <v>115</v>
      </c>
      <c s="34" t="s">
        <v>4219</v>
      </c>
      <c s="35" t="s">
        <v>5</v>
      </c>
      <c s="6" t="s">
        <v>4220</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4221</v>
      </c>
    </row>
    <row r="79" spans="1:5" ht="38.25">
      <c r="A79" t="s">
        <v>57</v>
      </c>
      <c r="E79" s="39" t="s">
        <v>4218</v>
      </c>
    </row>
    <row r="80" spans="1:16" ht="25.5">
      <c r="A80" t="s">
        <v>48</v>
      </c>
      <c s="34" t="s">
        <v>119</v>
      </c>
      <c s="34" t="s">
        <v>4222</v>
      </c>
      <c s="35" t="s">
        <v>5</v>
      </c>
      <c s="6" t="s">
        <v>4223</v>
      </c>
      <c s="36" t="s">
        <v>101</v>
      </c>
      <c s="37">
        <v>693</v>
      </c>
      <c s="36">
        <v>0</v>
      </c>
      <c s="36">
        <f>ROUND(G80*H80,6)</f>
      </c>
      <c r="L80" s="38">
        <v>0</v>
      </c>
      <c s="32">
        <f>ROUND(ROUND(L80,2)*ROUND(G80,3),2)</f>
      </c>
      <c s="36" t="s">
        <v>53</v>
      </c>
      <c>
        <f>(M80*21)/100</f>
      </c>
      <c t="s">
        <v>26</v>
      </c>
    </row>
    <row r="81" spans="1:5" ht="12.75">
      <c r="A81" s="35" t="s">
        <v>54</v>
      </c>
      <c r="E81" s="39" t="s">
        <v>4224</v>
      </c>
    </row>
    <row r="82" spans="1:5" ht="38.25">
      <c r="A82" s="35" t="s">
        <v>55</v>
      </c>
      <c r="E82" s="40" t="s">
        <v>4225</v>
      </c>
    </row>
    <row r="83" spans="1:5" ht="204">
      <c r="A83" t="s">
        <v>57</v>
      </c>
      <c r="E83" s="39" t="s">
        <v>4226</v>
      </c>
    </row>
    <row r="84" spans="1:16" ht="25.5">
      <c r="A84" t="s">
        <v>48</v>
      </c>
      <c s="34" t="s">
        <v>123</v>
      </c>
      <c s="34" t="s">
        <v>4227</v>
      </c>
      <c s="35" t="s">
        <v>5</v>
      </c>
      <c s="6" t="s">
        <v>4228</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4229</v>
      </c>
    </row>
    <row r="87" spans="1:5" ht="204">
      <c r="A87" t="s">
        <v>57</v>
      </c>
      <c r="E87" s="39" t="s">
        <v>4230</v>
      </c>
    </row>
    <row r="88" spans="1:16" ht="25.5">
      <c r="A88" t="s">
        <v>48</v>
      </c>
      <c s="34" t="s">
        <v>126</v>
      </c>
      <c s="34" t="s">
        <v>4231</v>
      </c>
      <c s="35" t="s">
        <v>5</v>
      </c>
      <c s="6" t="s">
        <v>4232</v>
      </c>
      <c s="36" t="s">
        <v>101</v>
      </c>
      <c s="37">
        <v>131</v>
      </c>
      <c s="36">
        <v>0</v>
      </c>
      <c s="36">
        <f>ROUND(G88*H88,6)</f>
      </c>
      <c r="L88" s="38">
        <v>0</v>
      </c>
      <c s="32">
        <f>ROUND(ROUND(L88,2)*ROUND(G88,3),2)</f>
      </c>
      <c s="36" t="s">
        <v>53</v>
      </c>
      <c>
        <f>(M88*21)/100</f>
      </c>
      <c t="s">
        <v>26</v>
      </c>
    </row>
    <row r="89" spans="1:5" ht="12.75">
      <c r="A89" s="35" t="s">
        <v>54</v>
      </c>
      <c r="E89" s="39" t="s">
        <v>4233</v>
      </c>
    </row>
    <row r="90" spans="1:5" ht="38.25">
      <c r="A90" s="35" t="s">
        <v>55</v>
      </c>
      <c r="E90" s="40" t="s">
        <v>4234</v>
      </c>
    </row>
    <row r="91" spans="1:5" ht="204">
      <c r="A91" t="s">
        <v>57</v>
      </c>
      <c r="E91" s="39" t="s">
        <v>4226</v>
      </c>
    </row>
    <row r="92" spans="1:16" ht="25.5">
      <c r="A92" t="s">
        <v>48</v>
      </c>
      <c s="34" t="s">
        <v>131</v>
      </c>
      <c s="34" t="s">
        <v>4235</v>
      </c>
      <c s="35" t="s">
        <v>5</v>
      </c>
      <c s="6" t="s">
        <v>4236</v>
      </c>
      <c s="36" t="s">
        <v>101</v>
      </c>
      <c s="37">
        <v>301</v>
      </c>
      <c s="36">
        <v>0</v>
      </c>
      <c s="36">
        <f>ROUND(G92*H92,6)</f>
      </c>
      <c r="L92" s="38">
        <v>0</v>
      </c>
      <c s="32">
        <f>ROUND(ROUND(L92,2)*ROUND(G92,3),2)</f>
      </c>
      <c s="36" t="s">
        <v>53</v>
      </c>
      <c>
        <f>(M92*21)/100</f>
      </c>
      <c t="s">
        <v>26</v>
      </c>
    </row>
    <row r="93" spans="1:5" ht="12.75">
      <c r="A93" s="35" t="s">
        <v>54</v>
      </c>
      <c r="E93" s="39" t="s">
        <v>4237</v>
      </c>
    </row>
    <row r="94" spans="1:5" ht="38.25">
      <c r="A94" s="35" t="s">
        <v>55</v>
      </c>
      <c r="E94" s="40" t="s">
        <v>4238</v>
      </c>
    </row>
    <row r="95" spans="1:5" ht="229.5">
      <c r="A95" t="s">
        <v>57</v>
      </c>
      <c r="E95" s="39" t="s">
        <v>4239</v>
      </c>
    </row>
    <row r="96" spans="1:16" ht="25.5">
      <c r="A96" t="s">
        <v>48</v>
      </c>
      <c s="34" t="s">
        <v>135</v>
      </c>
      <c s="34" t="s">
        <v>4240</v>
      </c>
      <c s="35" t="s">
        <v>5</v>
      </c>
      <c s="6" t="s">
        <v>4241</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4242</v>
      </c>
    </row>
    <row r="99" spans="1:5" ht="216.75">
      <c r="A99" t="s">
        <v>57</v>
      </c>
      <c r="E99" s="39" t="s">
        <v>4243</v>
      </c>
    </row>
    <row r="100" spans="1:16" ht="25.5">
      <c r="A100" t="s">
        <v>48</v>
      </c>
      <c s="34" t="s">
        <v>139</v>
      </c>
      <c s="34" t="s">
        <v>4244</v>
      </c>
      <c s="35" t="s">
        <v>5</v>
      </c>
      <c s="6" t="s">
        <v>4245</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4246</v>
      </c>
    </row>
    <row r="103" spans="1:5" ht="216.75">
      <c r="A103" t="s">
        <v>57</v>
      </c>
      <c r="E103" s="39" t="s">
        <v>4247</v>
      </c>
    </row>
    <row r="104" spans="1:16" ht="25.5">
      <c r="A104" t="s">
        <v>48</v>
      </c>
      <c s="34" t="s">
        <v>143</v>
      </c>
      <c s="34" t="s">
        <v>4248</v>
      </c>
      <c s="35" t="s">
        <v>5</v>
      </c>
      <c s="6" t="s">
        <v>4249</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4250</v>
      </c>
    </row>
    <row r="107" spans="1:5" ht="216.75">
      <c r="A107" t="s">
        <v>57</v>
      </c>
      <c r="E107" s="39" t="s">
        <v>4243</v>
      </c>
    </row>
    <row r="108" spans="1:16" ht="12.75">
      <c r="A108" t="s">
        <v>48</v>
      </c>
      <c s="34" t="s">
        <v>147</v>
      </c>
      <c s="34" t="s">
        <v>4251</v>
      </c>
      <c s="35" t="s">
        <v>5</v>
      </c>
      <c s="6" t="s">
        <v>4252</v>
      </c>
      <c s="36" t="s">
        <v>52</v>
      </c>
      <c s="37">
        <v>3</v>
      </c>
      <c s="36">
        <v>0</v>
      </c>
      <c s="36">
        <f>ROUND(G108*H108,6)</f>
      </c>
      <c r="L108" s="38">
        <v>0</v>
      </c>
      <c s="32">
        <f>ROUND(ROUND(L108,2)*ROUND(G108,3),2)</f>
      </c>
      <c s="36" t="s">
        <v>53</v>
      </c>
      <c>
        <f>(M108*21)/100</f>
      </c>
      <c t="s">
        <v>26</v>
      </c>
    </row>
    <row r="109" spans="1:5" ht="12.75">
      <c r="A109" s="35" t="s">
        <v>54</v>
      </c>
      <c r="E109" s="39" t="s">
        <v>4253</v>
      </c>
    </row>
    <row r="110" spans="1:5" ht="38.25">
      <c r="A110" s="35" t="s">
        <v>55</v>
      </c>
      <c r="E110" s="40" t="s">
        <v>4254</v>
      </c>
    </row>
    <row r="111" spans="1:5" ht="344.25">
      <c r="A111" t="s">
        <v>57</v>
      </c>
      <c r="E111" s="39" t="s">
        <v>4255</v>
      </c>
    </row>
    <row r="112" spans="1:16" ht="12.75">
      <c r="A112" t="s">
        <v>48</v>
      </c>
      <c s="34" t="s">
        <v>151</v>
      </c>
      <c s="34" t="s">
        <v>4256</v>
      </c>
      <c s="35" t="s">
        <v>5</v>
      </c>
      <c s="6" t="s">
        <v>4257</v>
      </c>
      <c s="36" t="s">
        <v>52</v>
      </c>
      <c s="37">
        <v>2</v>
      </c>
      <c s="36">
        <v>0</v>
      </c>
      <c s="36">
        <f>ROUND(G112*H112,6)</f>
      </c>
      <c r="L112" s="38">
        <v>0</v>
      </c>
      <c s="32">
        <f>ROUND(ROUND(L112,2)*ROUND(G112,3),2)</f>
      </c>
      <c s="36" t="s">
        <v>53</v>
      </c>
      <c>
        <f>(M112*21)/100</f>
      </c>
      <c t="s">
        <v>26</v>
      </c>
    </row>
    <row r="113" spans="1:5" ht="12.75">
      <c r="A113" s="35" t="s">
        <v>54</v>
      </c>
      <c r="E113" s="39" t="s">
        <v>4258</v>
      </c>
    </row>
    <row r="114" spans="1:5" ht="38.25">
      <c r="A114" s="35" t="s">
        <v>55</v>
      </c>
      <c r="E114" s="40" t="s">
        <v>2937</v>
      </c>
    </row>
    <row r="115" spans="1:5" ht="344.25">
      <c r="A115" t="s">
        <v>57</v>
      </c>
      <c r="E115" s="39" t="s">
        <v>4255</v>
      </c>
    </row>
    <row r="116" spans="1:16" ht="12.75">
      <c r="A116" t="s">
        <v>48</v>
      </c>
      <c s="34" t="s">
        <v>155</v>
      </c>
      <c s="34" t="s">
        <v>4259</v>
      </c>
      <c s="35" t="s">
        <v>5</v>
      </c>
      <c s="6" t="s">
        <v>4260</v>
      </c>
      <c s="36" t="s">
        <v>52</v>
      </c>
      <c s="37">
        <v>2</v>
      </c>
      <c s="36">
        <v>0</v>
      </c>
      <c s="36">
        <f>ROUND(G116*H116,6)</f>
      </c>
      <c r="L116" s="38">
        <v>0</v>
      </c>
      <c s="32">
        <f>ROUND(ROUND(L116,2)*ROUND(G116,3),2)</f>
      </c>
      <c s="36" t="s">
        <v>53</v>
      </c>
      <c>
        <f>(M116*21)/100</f>
      </c>
      <c t="s">
        <v>26</v>
      </c>
    </row>
    <row r="117" spans="1:5" ht="12.75">
      <c r="A117" s="35" t="s">
        <v>54</v>
      </c>
      <c r="E117" s="39" t="s">
        <v>4261</v>
      </c>
    </row>
    <row r="118" spans="1:5" ht="38.25">
      <c r="A118" s="35" t="s">
        <v>55</v>
      </c>
      <c r="E118" s="40" t="s">
        <v>2937</v>
      </c>
    </row>
    <row r="119" spans="1:5" ht="344.25">
      <c r="A119" t="s">
        <v>57</v>
      </c>
      <c r="E119" s="39" t="s">
        <v>4255</v>
      </c>
    </row>
    <row r="120" spans="1:16" ht="12.75">
      <c r="A120" t="s">
        <v>48</v>
      </c>
      <c s="34" t="s">
        <v>159</v>
      </c>
      <c s="34" t="s">
        <v>4262</v>
      </c>
      <c s="35" t="s">
        <v>5</v>
      </c>
      <c s="6" t="s">
        <v>4263</v>
      </c>
      <c s="36" t="s">
        <v>52</v>
      </c>
      <c s="37">
        <v>1</v>
      </c>
      <c s="36">
        <v>0</v>
      </c>
      <c s="36">
        <f>ROUND(G120*H120,6)</f>
      </c>
      <c r="L120" s="38">
        <v>0</v>
      </c>
      <c s="32">
        <f>ROUND(ROUND(L120,2)*ROUND(G120,3),2)</f>
      </c>
      <c s="36" t="s">
        <v>53</v>
      </c>
      <c>
        <f>(M120*21)/100</f>
      </c>
      <c t="s">
        <v>26</v>
      </c>
    </row>
    <row r="121" spans="1:5" ht="12.75">
      <c r="A121" s="35" t="s">
        <v>54</v>
      </c>
      <c r="E121" s="39" t="s">
        <v>4264</v>
      </c>
    </row>
    <row r="122" spans="1:5" ht="38.25">
      <c r="A122" s="35" t="s">
        <v>55</v>
      </c>
      <c r="E122" s="40" t="s">
        <v>2919</v>
      </c>
    </row>
    <row r="123" spans="1:5" ht="344.25">
      <c r="A123" t="s">
        <v>57</v>
      </c>
      <c r="E123" s="39" t="s">
        <v>4255</v>
      </c>
    </row>
    <row r="124" spans="1:16" ht="12.75">
      <c r="A124" t="s">
        <v>48</v>
      </c>
      <c s="34" t="s">
        <v>162</v>
      </c>
      <c s="34" t="s">
        <v>4265</v>
      </c>
      <c s="35" t="s">
        <v>5</v>
      </c>
      <c s="6" t="s">
        <v>4266</v>
      </c>
      <c s="36" t="s">
        <v>52</v>
      </c>
      <c s="37">
        <v>1</v>
      </c>
      <c s="36">
        <v>0</v>
      </c>
      <c s="36">
        <f>ROUND(G124*H124,6)</f>
      </c>
      <c r="L124" s="38">
        <v>0</v>
      </c>
      <c s="32">
        <f>ROUND(ROUND(L124,2)*ROUND(G124,3),2)</f>
      </c>
      <c s="36" t="s">
        <v>53</v>
      </c>
      <c>
        <f>(M124*21)/100</f>
      </c>
      <c t="s">
        <v>26</v>
      </c>
    </row>
    <row r="125" spans="1:5" ht="12.75">
      <c r="A125" s="35" t="s">
        <v>54</v>
      </c>
      <c r="E125" s="39" t="s">
        <v>4267</v>
      </c>
    </row>
    <row r="126" spans="1:5" ht="38.25">
      <c r="A126" s="35" t="s">
        <v>55</v>
      </c>
      <c r="E126" s="40" t="s">
        <v>2919</v>
      </c>
    </row>
    <row r="127" spans="1:5" ht="344.25">
      <c r="A127" t="s">
        <v>57</v>
      </c>
      <c r="E127" s="39" t="s">
        <v>4255</v>
      </c>
    </row>
    <row r="128" spans="1:16" ht="12.75">
      <c r="A128" t="s">
        <v>48</v>
      </c>
      <c s="34" t="s">
        <v>166</v>
      </c>
      <c s="34" t="s">
        <v>4268</v>
      </c>
      <c s="35" t="s">
        <v>5</v>
      </c>
      <c s="6" t="s">
        <v>4269</v>
      </c>
      <c s="36" t="s">
        <v>52</v>
      </c>
      <c s="37">
        <v>1</v>
      </c>
      <c s="36">
        <v>0</v>
      </c>
      <c s="36">
        <f>ROUND(G128*H128,6)</f>
      </c>
      <c r="L128" s="38">
        <v>0</v>
      </c>
      <c s="32">
        <f>ROUND(ROUND(L128,2)*ROUND(G128,3),2)</f>
      </c>
      <c s="36" t="s">
        <v>53</v>
      </c>
      <c>
        <f>(M128*21)/100</f>
      </c>
      <c t="s">
        <v>26</v>
      </c>
    </row>
    <row r="129" spans="1:5" ht="12.75">
      <c r="A129" s="35" t="s">
        <v>54</v>
      </c>
      <c r="E129" s="39" t="s">
        <v>4270</v>
      </c>
    </row>
    <row r="130" spans="1:5" ht="38.25">
      <c r="A130" s="35" t="s">
        <v>55</v>
      </c>
      <c r="E130" s="40" t="s">
        <v>2919</v>
      </c>
    </row>
    <row r="131" spans="1:5" ht="344.25">
      <c r="A131" t="s">
        <v>57</v>
      </c>
      <c r="E131" s="39" t="s">
        <v>4255</v>
      </c>
    </row>
    <row r="132" spans="1:16" ht="12.75">
      <c r="A132" t="s">
        <v>48</v>
      </c>
      <c s="34" t="s">
        <v>170</v>
      </c>
      <c s="34" t="s">
        <v>4271</v>
      </c>
      <c s="35" t="s">
        <v>5</v>
      </c>
      <c s="6" t="s">
        <v>4272</v>
      </c>
      <c s="36" t="s">
        <v>985</v>
      </c>
      <c s="37">
        <v>3</v>
      </c>
      <c s="36">
        <v>0</v>
      </c>
      <c s="36">
        <f>ROUND(G132*H132,6)</f>
      </c>
      <c r="L132" s="38">
        <v>0</v>
      </c>
      <c s="32">
        <f>ROUND(ROUND(L132,2)*ROUND(G132,3),2)</f>
      </c>
      <c s="36" t="s">
        <v>53</v>
      </c>
      <c>
        <f>(M132*21)/100</f>
      </c>
      <c t="s">
        <v>26</v>
      </c>
    </row>
    <row r="133" spans="1:5" ht="12.75">
      <c r="A133" s="35" t="s">
        <v>54</v>
      </c>
      <c r="E133" s="39" t="s">
        <v>4273</v>
      </c>
    </row>
    <row r="134" spans="1:5" ht="38.25">
      <c r="A134" s="35" t="s">
        <v>55</v>
      </c>
      <c r="E134" s="40" t="s">
        <v>4274</v>
      </c>
    </row>
    <row r="135" spans="1:5" ht="63.75">
      <c r="A135" t="s">
        <v>57</v>
      </c>
      <c r="E135" s="39" t="s">
        <v>4275</v>
      </c>
    </row>
    <row r="136" spans="1:16" ht="12.75">
      <c r="A136" t="s">
        <v>48</v>
      </c>
      <c s="34" t="s">
        <v>174</v>
      </c>
      <c s="34" t="s">
        <v>4276</v>
      </c>
      <c s="35" t="s">
        <v>5</v>
      </c>
      <c s="6" t="s">
        <v>4277</v>
      </c>
      <c s="36" t="s">
        <v>985</v>
      </c>
      <c s="37">
        <v>2</v>
      </c>
      <c s="36">
        <v>0</v>
      </c>
      <c s="36">
        <f>ROUND(G136*H136,6)</f>
      </c>
      <c r="L136" s="38">
        <v>0</v>
      </c>
      <c s="32">
        <f>ROUND(ROUND(L136,2)*ROUND(G136,3),2)</f>
      </c>
      <c s="36" t="s">
        <v>53</v>
      </c>
      <c>
        <f>(M136*21)/100</f>
      </c>
      <c t="s">
        <v>26</v>
      </c>
    </row>
    <row r="137" spans="1:5" ht="12.75">
      <c r="A137" s="35" t="s">
        <v>54</v>
      </c>
      <c r="E137" s="39" t="s">
        <v>4278</v>
      </c>
    </row>
    <row r="138" spans="1:5" ht="38.25">
      <c r="A138" s="35" t="s">
        <v>55</v>
      </c>
      <c r="E138" s="40" t="s">
        <v>4279</v>
      </c>
    </row>
    <row r="139" spans="1:5" ht="63.75">
      <c r="A139" t="s">
        <v>57</v>
      </c>
      <c r="E139" s="39" t="s">
        <v>4275</v>
      </c>
    </row>
    <row r="140" spans="1:16" ht="25.5">
      <c r="A140" t="s">
        <v>48</v>
      </c>
      <c s="34" t="s">
        <v>177</v>
      </c>
      <c s="34" t="s">
        <v>4280</v>
      </c>
      <c s="35" t="s">
        <v>5</v>
      </c>
      <c s="6" t="s">
        <v>4281</v>
      </c>
      <c s="36" t="s">
        <v>985</v>
      </c>
      <c s="37">
        <v>2</v>
      </c>
      <c s="36">
        <v>0</v>
      </c>
      <c s="36">
        <f>ROUND(G140*H140,6)</f>
      </c>
      <c r="L140" s="38">
        <v>0</v>
      </c>
      <c s="32">
        <f>ROUND(ROUND(L140,2)*ROUND(G140,3),2)</f>
      </c>
      <c s="36" t="s">
        <v>53</v>
      </c>
      <c>
        <f>(M140*21)/100</f>
      </c>
      <c t="s">
        <v>26</v>
      </c>
    </row>
    <row r="141" spans="1:5" ht="12.75">
      <c r="A141" s="35" t="s">
        <v>54</v>
      </c>
      <c r="E141" s="39" t="s">
        <v>4282</v>
      </c>
    </row>
    <row r="142" spans="1:5" ht="38.25">
      <c r="A142" s="35" t="s">
        <v>55</v>
      </c>
      <c r="E142" s="40" t="s">
        <v>2937</v>
      </c>
    </row>
    <row r="143" spans="1:5" ht="63.75">
      <c r="A143" t="s">
        <v>57</v>
      </c>
      <c r="E143" s="39" t="s">
        <v>4283</v>
      </c>
    </row>
    <row r="144" spans="1:16" ht="25.5">
      <c r="A144" t="s">
        <v>48</v>
      </c>
      <c s="34" t="s">
        <v>180</v>
      </c>
      <c s="34" t="s">
        <v>4284</v>
      </c>
      <c s="35" t="s">
        <v>5</v>
      </c>
      <c s="6" t="s">
        <v>4285</v>
      </c>
      <c s="36" t="s">
        <v>985</v>
      </c>
      <c s="37">
        <v>1</v>
      </c>
      <c s="36">
        <v>0</v>
      </c>
      <c s="36">
        <f>ROUND(G144*H144,6)</f>
      </c>
      <c r="L144" s="38">
        <v>0</v>
      </c>
      <c s="32">
        <f>ROUND(ROUND(L144,2)*ROUND(G144,3),2)</f>
      </c>
      <c s="36" t="s">
        <v>53</v>
      </c>
      <c>
        <f>(M144*21)/100</f>
      </c>
      <c t="s">
        <v>26</v>
      </c>
    </row>
    <row r="145" spans="1:5" ht="12.75">
      <c r="A145" s="35" t="s">
        <v>54</v>
      </c>
      <c r="E145" s="39" t="s">
        <v>4286</v>
      </c>
    </row>
    <row r="146" spans="1:5" ht="38.25">
      <c r="A146" s="35" t="s">
        <v>55</v>
      </c>
      <c r="E146" s="40" t="s">
        <v>2919</v>
      </c>
    </row>
    <row r="147" spans="1:5" ht="63.75">
      <c r="A147" t="s">
        <v>57</v>
      </c>
      <c r="E147" s="39" t="s">
        <v>4283</v>
      </c>
    </row>
    <row r="148" spans="1:16" ht="25.5">
      <c r="A148" t="s">
        <v>48</v>
      </c>
      <c s="34" t="s">
        <v>183</v>
      </c>
      <c s="34" t="s">
        <v>4287</v>
      </c>
      <c s="35" t="s">
        <v>5</v>
      </c>
      <c s="6" t="s">
        <v>4288</v>
      </c>
      <c s="36" t="s">
        <v>985</v>
      </c>
      <c s="37">
        <v>1</v>
      </c>
      <c s="36">
        <v>0</v>
      </c>
      <c s="36">
        <f>ROUND(G148*H148,6)</f>
      </c>
      <c r="L148" s="38">
        <v>0</v>
      </c>
      <c s="32">
        <f>ROUND(ROUND(L148,2)*ROUND(G148,3),2)</f>
      </c>
      <c s="36" t="s">
        <v>53</v>
      </c>
      <c>
        <f>(M148*21)/100</f>
      </c>
      <c t="s">
        <v>26</v>
      </c>
    </row>
    <row r="149" spans="1:5" ht="12.75">
      <c r="A149" s="35" t="s">
        <v>54</v>
      </c>
      <c r="E149" s="39" t="s">
        <v>4289</v>
      </c>
    </row>
    <row r="150" spans="1:5" ht="38.25">
      <c r="A150" s="35" t="s">
        <v>55</v>
      </c>
      <c r="E150" s="40" t="s">
        <v>2919</v>
      </c>
    </row>
    <row r="151" spans="1:5" ht="63.75">
      <c r="A151" t="s">
        <v>57</v>
      </c>
      <c r="E151" s="39" t="s">
        <v>4283</v>
      </c>
    </row>
    <row r="152" spans="1:16" ht="25.5">
      <c r="A152" t="s">
        <v>48</v>
      </c>
      <c s="34" t="s">
        <v>187</v>
      </c>
      <c s="34" t="s">
        <v>4290</v>
      </c>
      <c s="35" t="s">
        <v>5</v>
      </c>
      <c s="6" t="s">
        <v>4291</v>
      </c>
      <c s="36" t="s">
        <v>985</v>
      </c>
      <c s="37">
        <v>3</v>
      </c>
      <c s="36">
        <v>0</v>
      </c>
      <c s="36">
        <f>ROUND(G152*H152,6)</f>
      </c>
      <c r="L152" s="38">
        <v>0</v>
      </c>
      <c s="32">
        <f>ROUND(ROUND(L152,2)*ROUND(G152,3),2)</f>
      </c>
      <c s="36" t="s">
        <v>53</v>
      </c>
      <c>
        <f>(M152*21)/100</f>
      </c>
      <c t="s">
        <v>26</v>
      </c>
    </row>
    <row r="153" spans="1:5" ht="12.75">
      <c r="A153" s="35" t="s">
        <v>54</v>
      </c>
      <c r="E153" s="39" t="s">
        <v>4292</v>
      </c>
    </row>
    <row r="154" spans="1:5" ht="38.25">
      <c r="A154" s="35" t="s">
        <v>55</v>
      </c>
      <c r="E154" s="40" t="s">
        <v>4274</v>
      </c>
    </row>
    <row r="155" spans="1:5" ht="51">
      <c r="A155" t="s">
        <v>57</v>
      </c>
      <c r="E155" s="39" t="s">
        <v>4293</v>
      </c>
    </row>
    <row r="156" spans="1:16" ht="25.5">
      <c r="A156" t="s">
        <v>48</v>
      </c>
      <c s="34" t="s">
        <v>190</v>
      </c>
      <c s="34" t="s">
        <v>4294</v>
      </c>
      <c s="35" t="s">
        <v>5</v>
      </c>
      <c s="6" t="s">
        <v>4295</v>
      </c>
      <c s="36" t="s">
        <v>985</v>
      </c>
      <c s="37">
        <v>2</v>
      </c>
      <c s="36">
        <v>0</v>
      </c>
      <c s="36">
        <f>ROUND(G156*H156,6)</f>
      </c>
      <c r="L156" s="38">
        <v>0</v>
      </c>
      <c s="32">
        <f>ROUND(ROUND(L156,2)*ROUND(G156,3),2)</f>
      </c>
      <c s="36" t="s">
        <v>53</v>
      </c>
      <c>
        <f>(M156*21)/100</f>
      </c>
      <c t="s">
        <v>26</v>
      </c>
    </row>
    <row r="157" spans="1:5" ht="12.75">
      <c r="A157" s="35" t="s">
        <v>54</v>
      </c>
      <c r="E157" s="39" t="s">
        <v>4258</v>
      </c>
    </row>
    <row r="158" spans="1:5" ht="38.25">
      <c r="A158" s="35" t="s">
        <v>55</v>
      </c>
      <c r="E158" s="40" t="s">
        <v>4279</v>
      </c>
    </row>
    <row r="159" spans="1:5" ht="51">
      <c r="A159" t="s">
        <v>57</v>
      </c>
      <c r="E159" s="39" t="s">
        <v>4293</v>
      </c>
    </row>
    <row r="160" spans="1:16" ht="25.5">
      <c r="A160" t="s">
        <v>48</v>
      </c>
      <c s="34" t="s">
        <v>193</v>
      </c>
      <c s="34" t="s">
        <v>4296</v>
      </c>
      <c s="35" t="s">
        <v>5</v>
      </c>
      <c s="6" t="s">
        <v>4297</v>
      </c>
      <c s="36" t="s">
        <v>985</v>
      </c>
      <c s="37">
        <v>2</v>
      </c>
      <c s="36">
        <v>0</v>
      </c>
      <c s="36">
        <f>ROUND(G160*H160,6)</f>
      </c>
      <c r="L160" s="38">
        <v>0</v>
      </c>
      <c s="32">
        <f>ROUND(ROUND(L160,2)*ROUND(G160,3),2)</f>
      </c>
      <c s="36" t="s">
        <v>53</v>
      </c>
      <c>
        <f>(M160*21)/100</f>
      </c>
      <c t="s">
        <v>26</v>
      </c>
    </row>
    <row r="161" spans="1:5" ht="12.75">
      <c r="A161" s="35" t="s">
        <v>54</v>
      </c>
      <c r="E161" s="39" t="s">
        <v>4298</v>
      </c>
    </row>
    <row r="162" spans="1:5" ht="38.25">
      <c r="A162" s="35" t="s">
        <v>55</v>
      </c>
      <c r="E162" s="40" t="s">
        <v>4279</v>
      </c>
    </row>
    <row r="163" spans="1:5" ht="51">
      <c r="A163" t="s">
        <v>57</v>
      </c>
      <c r="E163" s="39" t="s">
        <v>4293</v>
      </c>
    </row>
    <row r="164" spans="1:16" ht="25.5">
      <c r="A164" t="s">
        <v>48</v>
      </c>
      <c s="34" t="s">
        <v>196</v>
      </c>
      <c s="34" t="s">
        <v>4299</v>
      </c>
      <c s="35" t="s">
        <v>5</v>
      </c>
      <c s="6" t="s">
        <v>4300</v>
      </c>
      <c s="36" t="s">
        <v>985</v>
      </c>
      <c s="37">
        <v>3</v>
      </c>
      <c s="36">
        <v>0</v>
      </c>
      <c s="36">
        <f>ROUND(G164*H164,6)</f>
      </c>
      <c r="L164" s="38">
        <v>0</v>
      </c>
      <c s="32">
        <f>ROUND(ROUND(L164,2)*ROUND(G164,3),2)</f>
      </c>
      <c s="36" t="s">
        <v>53</v>
      </c>
      <c>
        <f>(M164*21)/100</f>
      </c>
      <c t="s">
        <v>26</v>
      </c>
    </row>
    <row r="165" spans="1:5" ht="12.75">
      <c r="A165" s="35" t="s">
        <v>54</v>
      </c>
      <c r="E165" s="39" t="s">
        <v>4301</v>
      </c>
    </row>
    <row r="166" spans="1:5" ht="38.25">
      <c r="A166" s="35" t="s">
        <v>55</v>
      </c>
      <c r="E166" s="40" t="s">
        <v>4302</v>
      </c>
    </row>
    <row r="167" spans="1:5" ht="51">
      <c r="A167" t="s">
        <v>57</v>
      </c>
      <c r="E167" s="39" t="s">
        <v>4293</v>
      </c>
    </row>
    <row r="168" spans="1:16" ht="25.5">
      <c r="A168" t="s">
        <v>48</v>
      </c>
      <c s="34" t="s">
        <v>199</v>
      </c>
      <c s="34" t="s">
        <v>4303</v>
      </c>
      <c s="35" t="s">
        <v>5</v>
      </c>
      <c s="6" t="s">
        <v>4304</v>
      </c>
      <c s="36" t="s">
        <v>985</v>
      </c>
      <c s="37">
        <v>1</v>
      </c>
      <c s="36">
        <v>0</v>
      </c>
      <c s="36">
        <f>ROUND(G168*H168,6)</f>
      </c>
      <c r="L168" s="38">
        <v>0</v>
      </c>
      <c s="32">
        <f>ROUND(ROUND(L168,2)*ROUND(G168,3),2)</f>
      </c>
      <c s="36" t="s">
        <v>53</v>
      </c>
      <c>
        <f>(M168*21)/100</f>
      </c>
      <c t="s">
        <v>26</v>
      </c>
    </row>
    <row r="169" spans="1:5" ht="12.75">
      <c r="A169" s="35" t="s">
        <v>54</v>
      </c>
      <c r="E169" s="39" t="s">
        <v>4289</v>
      </c>
    </row>
    <row r="170" spans="1:5" ht="38.25">
      <c r="A170" s="35" t="s">
        <v>55</v>
      </c>
      <c r="E170" s="40" t="s">
        <v>4305</v>
      </c>
    </row>
    <row r="171" spans="1:5" ht="51">
      <c r="A171" t="s">
        <v>57</v>
      </c>
      <c r="E171" s="39" t="s">
        <v>4293</v>
      </c>
    </row>
    <row r="172" spans="1:16" ht="12.75">
      <c r="A172" t="s">
        <v>48</v>
      </c>
      <c s="34" t="s">
        <v>203</v>
      </c>
      <c s="34" t="s">
        <v>4306</v>
      </c>
      <c s="35" t="s">
        <v>5</v>
      </c>
      <c s="6" t="s">
        <v>4307</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4308</v>
      </c>
    </row>
    <row r="175" spans="1:5" ht="25.5">
      <c r="A175" t="s">
        <v>57</v>
      </c>
      <c r="E175" s="39" t="s">
        <v>4309</v>
      </c>
    </row>
    <row r="176" spans="1:16" ht="25.5">
      <c r="A176" t="s">
        <v>48</v>
      </c>
      <c s="34" t="s">
        <v>206</v>
      </c>
      <c s="34" t="s">
        <v>4310</v>
      </c>
      <c s="35" t="s">
        <v>5</v>
      </c>
      <c s="6" t="s">
        <v>4311</v>
      </c>
      <c s="36" t="s">
        <v>101</v>
      </c>
      <c s="37">
        <v>108</v>
      </c>
      <c s="36">
        <v>0</v>
      </c>
      <c s="36">
        <f>ROUND(G176*H176,6)</f>
      </c>
      <c r="L176" s="38">
        <v>0</v>
      </c>
      <c s="32">
        <f>ROUND(ROUND(L176,2)*ROUND(G176,3),2)</f>
      </c>
      <c s="36" t="s">
        <v>53</v>
      </c>
      <c>
        <f>(M176*21)/100</f>
      </c>
      <c t="s">
        <v>26</v>
      </c>
    </row>
    <row r="177" spans="1:5" ht="12.75">
      <c r="A177" s="35" t="s">
        <v>54</v>
      </c>
      <c r="E177" s="39" t="s">
        <v>4312</v>
      </c>
    </row>
    <row r="178" spans="1:5" ht="38.25">
      <c r="A178" s="35" t="s">
        <v>55</v>
      </c>
      <c r="E178" s="40" t="s">
        <v>4313</v>
      </c>
    </row>
    <row r="179" spans="1:5" ht="63.75">
      <c r="A179" t="s">
        <v>57</v>
      </c>
      <c r="E179" s="39" t="s">
        <v>4314</v>
      </c>
    </row>
    <row r="180" spans="1:16" ht="25.5">
      <c r="A180" t="s">
        <v>48</v>
      </c>
      <c s="34" t="s">
        <v>209</v>
      </c>
      <c s="34" t="s">
        <v>4315</v>
      </c>
      <c s="35" t="s">
        <v>5</v>
      </c>
      <c s="6" t="s">
        <v>4316</v>
      </c>
      <c s="36" t="s">
        <v>101</v>
      </c>
      <c s="37">
        <v>1200</v>
      </c>
      <c s="36">
        <v>0</v>
      </c>
      <c s="36">
        <f>ROUND(G180*H180,6)</f>
      </c>
      <c r="L180" s="38">
        <v>0</v>
      </c>
      <c s="32">
        <f>ROUND(ROUND(L180,2)*ROUND(G180,3),2)</f>
      </c>
      <c s="36" t="s">
        <v>53</v>
      </c>
      <c>
        <f>(M180*21)/100</f>
      </c>
      <c t="s">
        <v>26</v>
      </c>
    </row>
    <row r="181" spans="1:5" ht="12.75">
      <c r="A181" s="35" t="s">
        <v>54</v>
      </c>
      <c r="E181" s="39" t="s">
        <v>4317</v>
      </c>
    </row>
    <row r="182" spans="1:5" ht="38.25">
      <c r="A182" s="35" t="s">
        <v>55</v>
      </c>
      <c r="E182" s="40" t="s">
        <v>4318</v>
      </c>
    </row>
    <row r="183" spans="1:5" ht="63.75">
      <c r="A183" t="s">
        <v>57</v>
      </c>
      <c r="E183" s="39" t="s">
        <v>4314</v>
      </c>
    </row>
    <row r="184" spans="1:16" ht="25.5">
      <c r="A184" t="s">
        <v>48</v>
      </c>
      <c s="34" t="s">
        <v>213</v>
      </c>
      <c s="34" t="s">
        <v>4319</v>
      </c>
      <c s="35" t="s">
        <v>5</v>
      </c>
      <c s="6" t="s">
        <v>4320</v>
      </c>
      <c s="36" t="s">
        <v>101</v>
      </c>
      <c s="37">
        <v>216</v>
      </c>
      <c s="36">
        <v>0</v>
      </c>
      <c s="36">
        <f>ROUND(G184*H184,6)</f>
      </c>
      <c r="L184" s="38">
        <v>0</v>
      </c>
      <c s="32">
        <f>ROUND(ROUND(L184,2)*ROUND(G184,3),2)</f>
      </c>
      <c s="36" t="s">
        <v>53</v>
      </c>
      <c>
        <f>(M184*21)/100</f>
      </c>
      <c t="s">
        <v>26</v>
      </c>
    </row>
    <row r="185" spans="1:5" ht="12.75">
      <c r="A185" s="35" t="s">
        <v>54</v>
      </c>
      <c r="E185" s="39" t="s">
        <v>4321</v>
      </c>
    </row>
    <row r="186" spans="1:5" ht="38.25">
      <c r="A186" s="35" t="s">
        <v>55</v>
      </c>
      <c r="E186" s="40" t="s">
        <v>4322</v>
      </c>
    </row>
    <row r="187" spans="1:5" ht="63.75">
      <c r="A187" t="s">
        <v>57</v>
      </c>
      <c r="E187" s="39" t="s">
        <v>4314</v>
      </c>
    </row>
    <row r="188" spans="1:16" ht="12.75">
      <c r="A188" t="s">
        <v>48</v>
      </c>
      <c s="34" t="s">
        <v>217</v>
      </c>
      <c s="34" t="s">
        <v>4323</v>
      </c>
      <c s="35" t="s">
        <v>5</v>
      </c>
      <c s="6" t="s">
        <v>4324</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4325</v>
      </c>
    </row>
    <row r="191" spans="1:5" ht="89.25">
      <c r="A191" t="s">
        <v>57</v>
      </c>
      <c r="E191" s="39" t="s">
        <v>4326</v>
      </c>
    </row>
    <row r="192" spans="1:16" ht="25.5">
      <c r="A192" t="s">
        <v>48</v>
      </c>
      <c s="34" t="s">
        <v>221</v>
      </c>
      <c s="34" t="s">
        <v>4327</v>
      </c>
      <c s="35" t="s">
        <v>5</v>
      </c>
      <c s="6" t="s">
        <v>4328</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4329</v>
      </c>
    </row>
    <row r="195" spans="1:5" ht="89.25">
      <c r="A195" t="s">
        <v>57</v>
      </c>
      <c r="E195" s="39" t="s">
        <v>4326</v>
      </c>
    </row>
    <row r="196" spans="1:16" ht="12.75">
      <c r="A196" t="s">
        <v>48</v>
      </c>
      <c s="34" t="s">
        <v>224</v>
      </c>
      <c s="34" t="s">
        <v>4330</v>
      </c>
      <c s="35" t="s">
        <v>5</v>
      </c>
      <c s="6" t="s">
        <v>4331</v>
      </c>
      <c s="36" t="s">
        <v>101</v>
      </c>
      <c s="37">
        <v>113</v>
      </c>
      <c s="36">
        <v>0</v>
      </c>
      <c s="36">
        <f>ROUND(G196*H196,6)</f>
      </c>
      <c r="L196" s="38">
        <v>0</v>
      </c>
      <c s="32">
        <f>ROUND(ROUND(L196,2)*ROUND(G196,3),2)</f>
      </c>
      <c s="36" t="s">
        <v>53</v>
      </c>
      <c>
        <f>(M196*21)/100</f>
      </c>
      <c t="s">
        <v>26</v>
      </c>
    </row>
    <row r="197" spans="1:5" ht="12.75">
      <c r="A197" s="35" t="s">
        <v>54</v>
      </c>
      <c r="E197" s="39" t="s">
        <v>4332</v>
      </c>
    </row>
    <row r="198" spans="1:5" ht="38.25">
      <c r="A198" s="35" t="s">
        <v>55</v>
      </c>
      <c r="E198" s="40" t="s">
        <v>4333</v>
      </c>
    </row>
    <row r="199" spans="1:5" ht="76.5">
      <c r="A199" t="s">
        <v>57</v>
      </c>
      <c r="E199" s="39" t="s">
        <v>4334</v>
      </c>
    </row>
    <row r="200" spans="1:16" ht="12.75">
      <c r="A200" t="s">
        <v>48</v>
      </c>
      <c s="34" t="s">
        <v>228</v>
      </c>
      <c s="34" t="s">
        <v>4335</v>
      </c>
      <c s="35" t="s">
        <v>5</v>
      </c>
      <c s="6" t="s">
        <v>4336</v>
      </c>
      <c s="36" t="s">
        <v>4337</v>
      </c>
      <c s="37">
        <v>149</v>
      </c>
      <c s="36">
        <v>0</v>
      </c>
      <c s="36">
        <f>ROUND(G200*H200,6)</f>
      </c>
      <c r="L200" s="38">
        <v>0</v>
      </c>
      <c s="32">
        <f>ROUND(ROUND(L200,2)*ROUND(G200,3),2)</f>
      </c>
      <c s="36" t="s">
        <v>53</v>
      </c>
      <c>
        <f>(M200*21)/100</f>
      </c>
      <c t="s">
        <v>26</v>
      </c>
    </row>
    <row r="201" spans="1:5" ht="12.75">
      <c r="A201" s="35" t="s">
        <v>54</v>
      </c>
      <c r="E201" s="39" t="s">
        <v>4338</v>
      </c>
    </row>
    <row r="202" spans="1:5" ht="38.25">
      <c r="A202" s="35" t="s">
        <v>55</v>
      </c>
      <c r="E202" s="40" t="s">
        <v>4339</v>
      </c>
    </row>
    <row r="203" spans="1:5" ht="76.5">
      <c r="A203" t="s">
        <v>57</v>
      </c>
      <c r="E203" s="39" t="s">
        <v>4340</v>
      </c>
    </row>
    <row r="204" spans="1:16" ht="12.75">
      <c r="A204" t="s">
        <v>48</v>
      </c>
      <c s="34" t="s">
        <v>232</v>
      </c>
      <c s="34" t="s">
        <v>4341</v>
      </c>
      <c s="35" t="s">
        <v>5</v>
      </c>
      <c s="6" t="s">
        <v>4342</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4343</v>
      </c>
    </row>
    <row r="207" spans="1:5" ht="191.25">
      <c r="A207" t="s">
        <v>57</v>
      </c>
      <c r="E207" s="39" t="s">
        <v>4344</v>
      </c>
    </row>
    <row r="208" spans="1:16" ht="12.75">
      <c r="A208" t="s">
        <v>48</v>
      </c>
      <c s="34" t="s">
        <v>236</v>
      </c>
      <c s="34" t="s">
        <v>4345</v>
      </c>
      <c s="35" t="s">
        <v>5</v>
      </c>
      <c s="6" t="s">
        <v>4346</v>
      </c>
      <c s="36" t="s">
        <v>52</v>
      </c>
      <c s="37">
        <v>262</v>
      </c>
      <c s="36">
        <v>0</v>
      </c>
      <c s="36">
        <f>ROUND(G208*H208,6)</f>
      </c>
      <c r="L208" s="38">
        <v>0</v>
      </c>
      <c s="32">
        <f>ROUND(ROUND(L208,2)*ROUND(G208,3),2)</f>
      </c>
      <c s="36" t="s">
        <v>53</v>
      </c>
      <c>
        <f>(M208*21)/100</f>
      </c>
      <c t="s">
        <v>26</v>
      </c>
    </row>
    <row r="209" spans="1:5" ht="12.75">
      <c r="A209" s="35" t="s">
        <v>54</v>
      </c>
      <c r="E209" s="39" t="s">
        <v>4347</v>
      </c>
    </row>
    <row r="210" spans="1:5" ht="38.25">
      <c r="A210" s="35" t="s">
        <v>55</v>
      </c>
      <c r="E210" s="40" t="s">
        <v>4348</v>
      </c>
    </row>
    <row r="211" spans="1:5" ht="191.25">
      <c r="A211" t="s">
        <v>57</v>
      </c>
      <c r="E211" s="39" t="s">
        <v>4344</v>
      </c>
    </row>
    <row r="212" spans="1:16" ht="12.75">
      <c r="A212" t="s">
        <v>48</v>
      </c>
      <c s="34" t="s">
        <v>239</v>
      </c>
      <c s="34" t="s">
        <v>4349</v>
      </c>
      <c s="35" t="s">
        <v>5</v>
      </c>
      <c s="6" t="s">
        <v>4350</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4351</v>
      </c>
    </row>
    <row r="215" spans="1:5" ht="76.5">
      <c r="A215" t="s">
        <v>57</v>
      </c>
      <c r="E215" s="39" t="s">
        <v>4352</v>
      </c>
    </row>
    <row r="216" spans="1:16" ht="12.75">
      <c r="A216" t="s">
        <v>48</v>
      </c>
      <c s="34" t="s">
        <v>242</v>
      </c>
      <c s="34" t="s">
        <v>4353</v>
      </c>
      <c s="35" t="s">
        <v>5</v>
      </c>
      <c s="6" t="s">
        <v>4354</v>
      </c>
      <c s="36" t="s">
        <v>52</v>
      </c>
      <c s="37">
        <v>5</v>
      </c>
      <c s="36">
        <v>0</v>
      </c>
      <c s="36">
        <f>ROUND(G216*H216,6)</f>
      </c>
      <c r="L216" s="38">
        <v>0</v>
      </c>
      <c s="32">
        <f>ROUND(ROUND(L216,2)*ROUND(G216,3),2)</f>
      </c>
      <c s="36" t="s">
        <v>53</v>
      </c>
      <c>
        <f>(M216*21)/100</f>
      </c>
      <c t="s">
        <v>26</v>
      </c>
    </row>
    <row r="217" spans="1:5" ht="12.75">
      <c r="A217" s="35" t="s">
        <v>54</v>
      </c>
      <c r="E217" s="39" t="s">
        <v>4355</v>
      </c>
    </row>
    <row r="218" spans="1:5" ht="38.25">
      <c r="A218" s="35" t="s">
        <v>55</v>
      </c>
      <c r="E218" s="40" t="s">
        <v>4356</v>
      </c>
    </row>
    <row r="219" spans="1:5" ht="76.5">
      <c r="A219" t="s">
        <v>57</v>
      </c>
      <c r="E219" s="39" t="s">
        <v>4357</v>
      </c>
    </row>
    <row r="220" spans="1:16" ht="25.5">
      <c r="A220" t="s">
        <v>48</v>
      </c>
      <c s="34" t="s">
        <v>246</v>
      </c>
      <c s="34" t="s">
        <v>4358</v>
      </c>
      <c s="35" t="s">
        <v>5</v>
      </c>
      <c s="6" t="s">
        <v>4359</v>
      </c>
      <c s="36" t="s">
        <v>101</v>
      </c>
      <c s="37">
        <v>576</v>
      </c>
      <c s="36">
        <v>0</v>
      </c>
      <c s="36">
        <f>ROUND(G220*H220,6)</f>
      </c>
      <c r="L220" s="38">
        <v>0</v>
      </c>
      <c s="32">
        <f>ROUND(ROUND(L220,2)*ROUND(G220,3),2)</f>
      </c>
      <c s="36" t="s">
        <v>53</v>
      </c>
      <c>
        <f>(M220*21)/100</f>
      </c>
      <c t="s">
        <v>26</v>
      </c>
    </row>
    <row r="221" spans="1:5" ht="12.75">
      <c r="A221" s="35" t="s">
        <v>54</v>
      </c>
      <c r="E221" s="39" t="s">
        <v>4360</v>
      </c>
    </row>
    <row r="222" spans="1:5" ht="38.25">
      <c r="A222" s="35" t="s">
        <v>55</v>
      </c>
      <c r="E222" s="40" t="s">
        <v>4361</v>
      </c>
    </row>
    <row r="223" spans="1:5" ht="102">
      <c r="A223" t="s">
        <v>57</v>
      </c>
      <c r="E223" s="39" t="s">
        <v>4362</v>
      </c>
    </row>
    <row r="224" spans="1:16" ht="12.75">
      <c r="A224" t="s">
        <v>48</v>
      </c>
      <c s="34" t="s">
        <v>251</v>
      </c>
      <c s="34" t="s">
        <v>4363</v>
      </c>
      <c s="35" t="s">
        <v>5</v>
      </c>
      <c s="6" t="s">
        <v>4364</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4365</v>
      </c>
    </row>
    <row r="227" spans="1:5" ht="38.25">
      <c r="A227" t="s">
        <v>57</v>
      </c>
      <c r="E227" s="39" t="s">
        <v>4218</v>
      </c>
    </row>
    <row r="228" spans="1:16" ht="25.5">
      <c r="A228" t="s">
        <v>48</v>
      </c>
      <c s="34" t="s">
        <v>255</v>
      </c>
      <c s="34" t="s">
        <v>4366</v>
      </c>
      <c s="35" t="s">
        <v>5</v>
      </c>
      <c s="6" t="s">
        <v>4367</v>
      </c>
      <c s="36" t="s">
        <v>65</v>
      </c>
      <c s="37">
        <v>870.81</v>
      </c>
      <c s="36">
        <v>0</v>
      </c>
      <c s="36">
        <f>ROUND(G228*H228,6)</f>
      </c>
      <c r="L228" s="38">
        <v>0</v>
      </c>
      <c s="32">
        <f>ROUND(ROUND(L228,2)*ROUND(G228,3),2)</f>
      </c>
      <c s="36" t="s">
        <v>53</v>
      </c>
      <c>
        <f>(M228*21)/100</f>
      </c>
      <c t="s">
        <v>26</v>
      </c>
    </row>
    <row r="229" spans="1:5" ht="25.5">
      <c r="A229" s="35" t="s">
        <v>54</v>
      </c>
      <c r="E229" s="39" t="s">
        <v>4368</v>
      </c>
    </row>
    <row r="230" spans="1:5" ht="38.25">
      <c r="A230" s="35" t="s">
        <v>55</v>
      </c>
      <c r="E230" s="40" t="s">
        <v>4369</v>
      </c>
    </row>
    <row r="231" spans="1:5" ht="114.75">
      <c r="A231" t="s">
        <v>57</v>
      </c>
      <c r="E231" s="39" t="s">
        <v>4370</v>
      </c>
    </row>
    <row r="232" spans="1:16" ht="12.75">
      <c r="A232" t="s">
        <v>48</v>
      </c>
      <c s="34" t="s">
        <v>259</v>
      </c>
      <c s="34" t="s">
        <v>4371</v>
      </c>
      <c s="35" t="s">
        <v>5</v>
      </c>
      <c s="6" t="s">
        <v>4372</v>
      </c>
      <c s="36" t="s">
        <v>52</v>
      </c>
      <c s="37">
        <v>18</v>
      </c>
      <c s="36">
        <v>0</v>
      </c>
      <c s="36">
        <f>ROUND(G232*H232,6)</f>
      </c>
      <c r="L232" s="38">
        <v>0</v>
      </c>
      <c s="32">
        <f>ROUND(ROUND(L232,2)*ROUND(G232,3),2)</f>
      </c>
      <c s="36" t="s">
        <v>53</v>
      </c>
      <c>
        <f>(M232*21)/100</f>
      </c>
      <c t="s">
        <v>26</v>
      </c>
    </row>
    <row r="233" spans="1:5" ht="25.5">
      <c r="A233" s="35" t="s">
        <v>54</v>
      </c>
      <c r="E233" s="39" t="s">
        <v>4373</v>
      </c>
    </row>
    <row r="234" spans="1:5" ht="38.25">
      <c r="A234" s="35" t="s">
        <v>55</v>
      </c>
      <c r="E234" s="40" t="s">
        <v>4374</v>
      </c>
    </row>
    <row r="235" spans="1:5" ht="191.25">
      <c r="A235" t="s">
        <v>57</v>
      </c>
      <c r="E235" s="39" t="s">
        <v>4344</v>
      </c>
    </row>
    <row r="236" spans="1:16" ht="12.75">
      <c r="A236" t="s">
        <v>48</v>
      </c>
      <c s="34" t="s">
        <v>263</v>
      </c>
      <c s="34" t="s">
        <v>4375</v>
      </c>
      <c s="35" t="s">
        <v>5</v>
      </c>
      <c s="6" t="s">
        <v>4376</v>
      </c>
      <c s="36" t="s">
        <v>52</v>
      </c>
      <c s="37">
        <v>60</v>
      </c>
      <c s="36">
        <v>0</v>
      </c>
      <c s="36">
        <f>ROUND(G236*H236,6)</f>
      </c>
      <c r="L236" s="38">
        <v>0</v>
      </c>
      <c s="32">
        <f>ROUND(ROUND(L236,2)*ROUND(G236,3),2)</f>
      </c>
      <c s="36" t="s">
        <v>53</v>
      </c>
      <c>
        <f>(M236*21)/100</f>
      </c>
      <c t="s">
        <v>26</v>
      </c>
    </row>
    <row r="237" spans="1:5" ht="12.75">
      <c r="A237" s="35" t="s">
        <v>54</v>
      </c>
      <c r="E237" s="39" t="s">
        <v>4377</v>
      </c>
    </row>
    <row r="238" spans="1:5" ht="38.25">
      <c r="A238" s="35" t="s">
        <v>55</v>
      </c>
      <c r="E238" s="40" t="s">
        <v>4378</v>
      </c>
    </row>
    <row r="239" spans="1:5" ht="76.5">
      <c r="A239" t="s">
        <v>57</v>
      </c>
      <c r="E239" s="39" t="s">
        <v>4379</v>
      </c>
    </row>
    <row r="240" spans="1:16" ht="25.5">
      <c r="A240" t="s">
        <v>48</v>
      </c>
      <c s="34" t="s">
        <v>267</v>
      </c>
      <c s="34" t="s">
        <v>4380</v>
      </c>
      <c s="35" t="s">
        <v>5</v>
      </c>
      <c s="6" t="s">
        <v>4381</v>
      </c>
      <c s="36" t="s">
        <v>2116</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4382</v>
      </c>
    </row>
    <row r="243" spans="1:5" ht="102">
      <c r="A243" t="s">
        <v>57</v>
      </c>
      <c r="E243" s="39" t="s">
        <v>4362</v>
      </c>
    </row>
    <row r="244" spans="1:16" ht="12.75">
      <c r="A244" t="s">
        <v>48</v>
      </c>
      <c s="34" t="s">
        <v>271</v>
      </c>
      <c s="34" t="s">
        <v>4383</v>
      </c>
      <c s="35" t="s">
        <v>5</v>
      </c>
      <c s="6" t="s">
        <v>4384</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4385</v>
      </c>
    </row>
    <row r="247" spans="1:5" ht="102">
      <c r="A247" t="s">
        <v>57</v>
      </c>
      <c r="E247" s="39" t="s">
        <v>4386</v>
      </c>
    </row>
    <row r="248" spans="1:13" ht="12.75">
      <c r="A248" t="s">
        <v>45</v>
      </c>
      <c r="C248" s="31" t="s">
        <v>86</v>
      </c>
      <c r="E248" s="33" t="s">
        <v>2920</v>
      </c>
      <c r="J248" s="32">
        <f>0</f>
      </c>
      <c s="32">
        <f>0</f>
      </c>
      <c s="32">
        <f>0+L249+L253+L257+L261+L265+L269+L273+L277+L281+L285+L289+L293+L297+L301+L305+L309+L313+L317+L321+L325+L329+L333</f>
      </c>
      <c s="32">
        <f>0+M249+M253+M257+M261+M265+M269+M273+M277+M281+M285+M289+M293+M297+M301+M305+M309+M313+M317+M321+M325+M329+M333</f>
      </c>
    </row>
    <row r="249" spans="1:16" ht="12.75">
      <c r="A249" t="s">
        <v>48</v>
      </c>
      <c s="34" t="s">
        <v>275</v>
      </c>
      <c s="34" t="s">
        <v>4387</v>
      </c>
      <c s="35" t="s">
        <v>5</v>
      </c>
      <c s="6" t="s">
        <v>4388</v>
      </c>
      <c s="36" t="s">
        <v>101</v>
      </c>
      <c s="37">
        <v>10.8</v>
      </c>
      <c s="36">
        <v>0</v>
      </c>
      <c s="36">
        <f>ROUND(G249*H249,6)</f>
      </c>
      <c r="L249" s="38">
        <v>0</v>
      </c>
      <c s="32">
        <f>ROUND(ROUND(L249,2)*ROUND(G249,3),2)</f>
      </c>
      <c s="36" t="s">
        <v>53</v>
      </c>
      <c>
        <f>(M249*21)/100</f>
      </c>
      <c t="s">
        <v>26</v>
      </c>
    </row>
    <row r="250" spans="1:5" ht="12.75">
      <c r="A250" s="35" t="s">
        <v>54</v>
      </c>
      <c r="E250" s="39" t="s">
        <v>4389</v>
      </c>
    </row>
    <row r="251" spans="1:5" ht="38.25">
      <c r="A251" s="35" t="s">
        <v>55</v>
      </c>
      <c r="E251" s="40" t="s">
        <v>4390</v>
      </c>
    </row>
    <row r="252" spans="1:5" ht="89.25">
      <c r="A252" t="s">
        <v>57</v>
      </c>
      <c r="E252" s="39" t="s">
        <v>4391</v>
      </c>
    </row>
    <row r="253" spans="1:16" ht="12.75">
      <c r="A253" t="s">
        <v>48</v>
      </c>
      <c s="34" t="s">
        <v>278</v>
      </c>
      <c s="34" t="s">
        <v>4392</v>
      </c>
      <c s="35" t="s">
        <v>5</v>
      </c>
      <c s="6" t="s">
        <v>4393</v>
      </c>
      <c s="36" t="s">
        <v>52</v>
      </c>
      <c s="37">
        <v>11</v>
      </c>
      <c s="36">
        <v>0</v>
      </c>
      <c s="36">
        <f>ROUND(G253*H253,6)</f>
      </c>
      <c r="L253" s="38">
        <v>0</v>
      </c>
      <c s="32">
        <f>ROUND(ROUND(L253,2)*ROUND(G253,3),2)</f>
      </c>
      <c s="36" t="s">
        <v>53</v>
      </c>
      <c>
        <f>(M253*21)/100</f>
      </c>
      <c t="s">
        <v>26</v>
      </c>
    </row>
    <row r="254" spans="1:5" ht="12.75">
      <c r="A254" s="35" t="s">
        <v>54</v>
      </c>
      <c r="E254" s="39" t="s">
        <v>5</v>
      </c>
    </row>
    <row r="255" spans="1:5" ht="38.25">
      <c r="A255" s="35" t="s">
        <v>55</v>
      </c>
      <c r="E255" s="40" t="s">
        <v>4394</v>
      </c>
    </row>
    <row r="256" spans="1:5" ht="38.25">
      <c r="A256" t="s">
        <v>57</v>
      </c>
      <c r="E256" s="39" t="s">
        <v>4395</v>
      </c>
    </row>
    <row r="257" spans="1:16" ht="12.75">
      <c r="A257" t="s">
        <v>48</v>
      </c>
      <c s="34" t="s">
        <v>281</v>
      </c>
      <c s="34" t="s">
        <v>4396</v>
      </c>
      <c s="35" t="s">
        <v>5</v>
      </c>
      <c s="6" t="s">
        <v>4397</v>
      </c>
      <c s="36" t="s">
        <v>52</v>
      </c>
      <c s="37">
        <v>12</v>
      </c>
      <c s="36">
        <v>0</v>
      </c>
      <c s="36">
        <f>ROUND(G257*H257,6)</f>
      </c>
      <c r="L257" s="38">
        <v>0</v>
      </c>
      <c s="32">
        <f>ROUND(ROUND(L257,2)*ROUND(G257,3),2)</f>
      </c>
      <c s="36" t="s">
        <v>53</v>
      </c>
      <c>
        <f>(M257*21)/100</f>
      </c>
      <c t="s">
        <v>26</v>
      </c>
    </row>
    <row r="258" spans="1:5" ht="12.75">
      <c r="A258" s="35" t="s">
        <v>54</v>
      </c>
      <c r="E258" s="39" t="s">
        <v>5</v>
      </c>
    </row>
    <row r="259" spans="1:5" ht="38.25">
      <c r="A259" s="35" t="s">
        <v>55</v>
      </c>
      <c r="E259" s="40" t="s">
        <v>4398</v>
      </c>
    </row>
    <row r="260" spans="1:5" ht="89.25">
      <c r="A260" t="s">
        <v>57</v>
      </c>
      <c r="E260" s="39" t="s">
        <v>4399</v>
      </c>
    </row>
    <row r="261" spans="1:16" ht="12.75">
      <c r="A261" t="s">
        <v>48</v>
      </c>
      <c s="34" t="s">
        <v>284</v>
      </c>
      <c s="34" t="s">
        <v>4400</v>
      </c>
      <c s="35" t="s">
        <v>5</v>
      </c>
      <c s="6" t="s">
        <v>4401</v>
      </c>
      <c s="36" t="s">
        <v>52</v>
      </c>
      <c s="37">
        <v>8</v>
      </c>
      <c s="36">
        <v>0</v>
      </c>
      <c s="36">
        <f>ROUND(G261*H261,6)</f>
      </c>
      <c r="L261" s="38">
        <v>0</v>
      </c>
      <c s="32">
        <f>ROUND(ROUND(L261,2)*ROUND(G261,3),2)</f>
      </c>
      <c s="36" t="s">
        <v>53</v>
      </c>
      <c>
        <f>(M261*21)/100</f>
      </c>
      <c t="s">
        <v>26</v>
      </c>
    </row>
    <row r="262" spans="1:5" ht="12.75">
      <c r="A262" s="35" t="s">
        <v>54</v>
      </c>
      <c r="E262" s="39" t="s">
        <v>5</v>
      </c>
    </row>
    <row r="263" spans="1:5" ht="38.25">
      <c r="A263" s="35" t="s">
        <v>55</v>
      </c>
      <c r="E263" s="40" t="s">
        <v>2929</v>
      </c>
    </row>
    <row r="264" spans="1:5" ht="76.5">
      <c r="A264" t="s">
        <v>57</v>
      </c>
      <c r="E264" s="39" t="s">
        <v>4402</v>
      </c>
    </row>
    <row r="265" spans="1:16" ht="12.75">
      <c r="A265" t="s">
        <v>48</v>
      </c>
      <c s="34" t="s">
        <v>287</v>
      </c>
      <c s="34" t="s">
        <v>4403</v>
      </c>
      <c s="35" t="s">
        <v>5</v>
      </c>
      <c s="6" t="s">
        <v>4404</v>
      </c>
      <c s="36" t="s">
        <v>65</v>
      </c>
      <c s="37">
        <v>3598.2</v>
      </c>
      <c s="36">
        <v>0</v>
      </c>
      <c s="36">
        <f>ROUND(G265*H265,6)</f>
      </c>
      <c r="L265" s="38">
        <v>0</v>
      </c>
      <c s="32">
        <f>ROUND(ROUND(L265,2)*ROUND(G265,3),2)</f>
      </c>
      <c s="36" t="s">
        <v>53</v>
      </c>
      <c>
        <f>(M265*21)/100</f>
      </c>
      <c t="s">
        <v>26</v>
      </c>
    </row>
    <row r="266" spans="1:5" ht="25.5">
      <c r="A266" s="35" t="s">
        <v>54</v>
      </c>
      <c r="E266" s="39" t="s">
        <v>4405</v>
      </c>
    </row>
    <row r="267" spans="1:5" ht="38.25">
      <c r="A267" s="35" t="s">
        <v>55</v>
      </c>
      <c r="E267" s="40" t="s">
        <v>4406</v>
      </c>
    </row>
    <row r="268" spans="1:5" ht="89.25">
      <c r="A268" t="s">
        <v>57</v>
      </c>
      <c r="E268" s="39" t="s">
        <v>4407</v>
      </c>
    </row>
    <row r="269" spans="1:16" ht="25.5">
      <c r="A269" t="s">
        <v>48</v>
      </c>
      <c s="34" t="s">
        <v>291</v>
      </c>
      <c s="34" t="s">
        <v>4408</v>
      </c>
      <c s="35" t="s">
        <v>5</v>
      </c>
      <c s="6" t="s">
        <v>4409</v>
      </c>
      <c s="36" t="s">
        <v>129</v>
      </c>
      <c s="37">
        <v>10126.95</v>
      </c>
      <c s="36">
        <v>0</v>
      </c>
      <c s="36">
        <f>ROUND(G269*H269,6)</f>
      </c>
      <c r="L269" s="38">
        <v>0</v>
      </c>
      <c s="32">
        <f>ROUND(ROUND(L269,2)*ROUND(G269,3),2)</f>
      </c>
      <c s="36" t="s">
        <v>53</v>
      </c>
      <c>
        <f>(M269*21)/100</f>
      </c>
      <c t="s">
        <v>26</v>
      </c>
    </row>
    <row r="270" spans="1:5" ht="25.5">
      <c r="A270" s="35" t="s">
        <v>54</v>
      </c>
      <c r="E270" s="39" t="s">
        <v>4410</v>
      </c>
    </row>
    <row r="271" spans="1:5" ht="38.25">
      <c r="A271" s="35" t="s">
        <v>55</v>
      </c>
      <c r="E271" s="40" t="s">
        <v>4411</v>
      </c>
    </row>
    <row r="272" spans="1:5" ht="76.5">
      <c r="A272" t="s">
        <v>57</v>
      </c>
      <c r="E272" s="39" t="s">
        <v>130</v>
      </c>
    </row>
    <row r="273" spans="1:16" ht="25.5">
      <c r="A273" t="s">
        <v>48</v>
      </c>
      <c s="34" t="s">
        <v>294</v>
      </c>
      <c s="34" t="s">
        <v>4412</v>
      </c>
      <c s="35" t="s">
        <v>5</v>
      </c>
      <c s="6" t="s">
        <v>4413</v>
      </c>
      <c s="36" t="s">
        <v>129</v>
      </c>
      <c s="37">
        <v>1771.25</v>
      </c>
      <c s="36">
        <v>0</v>
      </c>
      <c s="36">
        <f>ROUND(G273*H273,6)</f>
      </c>
      <c r="L273" s="38">
        <v>0</v>
      </c>
      <c s="32">
        <f>ROUND(ROUND(L273,2)*ROUND(G273,3),2)</f>
      </c>
      <c s="36" t="s">
        <v>53</v>
      </c>
      <c>
        <f>(M273*21)/100</f>
      </c>
      <c t="s">
        <v>26</v>
      </c>
    </row>
    <row r="274" spans="1:5" ht="12.75">
      <c r="A274" s="35" t="s">
        <v>54</v>
      </c>
      <c r="E274" s="39" t="s">
        <v>4414</v>
      </c>
    </row>
    <row r="275" spans="1:5" ht="38.25">
      <c r="A275" s="35" t="s">
        <v>55</v>
      </c>
      <c r="E275" s="40" t="s">
        <v>4415</v>
      </c>
    </row>
    <row r="276" spans="1:5" ht="76.5">
      <c r="A276" t="s">
        <v>57</v>
      </c>
      <c r="E276" s="39" t="s">
        <v>130</v>
      </c>
    </row>
    <row r="277" spans="1:16" ht="25.5">
      <c r="A277" t="s">
        <v>48</v>
      </c>
      <c s="34" t="s">
        <v>298</v>
      </c>
      <c s="34" t="s">
        <v>4416</v>
      </c>
      <c s="35" t="s">
        <v>5</v>
      </c>
      <c s="6" t="s">
        <v>4417</v>
      </c>
      <c s="36" t="s">
        <v>101</v>
      </c>
      <c s="37">
        <v>478</v>
      </c>
      <c s="36">
        <v>0</v>
      </c>
      <c s="36">
        <f>ROUND(G277*H277,6)</f>
      </c>
      <c r="L277" s="38">
        <v>0</v>
      </c>
      <c s="32">
        <f>ROUND(ROUND(L277,2)*ROUND(G277,3),2)</f>
      </c>
      <c s="36" t="s">
        <v>53</v>
      </c>
      <c>
        <f>(M277*21)/100</f>
      </c>
      <c t="s">
        <v>26</v>
      </c>
    </row>
    <row r="278" spans="1:5" ht="12.75">
      <c r="A278" s="35" t="s">
        <v>54</v>
      </c>
      <c r="E278" s="39" t="s">
        <v>5</v>
      </c>
    </row>
    <row r="279" spans="1:5" ht="38.25">
      <c r="A279" s="35" t="s">
        <v>55</v>
      </c>
      <c r="E279" s="40" t="s">
        <v>4418</v>
      </c>
    </row>
    <row r="280" spans="1:5" ht="127.5">
      <c r="A280" t="s">
        <v>57</v>
      </c>
      <c r="E280" s="39" t="s">
        <v>4419</v>
      </c>
    </row>
    <row r="281" spans="1:16" ht="25.5">
      <c r="A281" t="s">
        <v>48</v>
      </c>
      <c s="34" t="s">
        <v>523</v>
      </c>
      <c s="34" t="s">
        <v>4420</v>
      </c>
      <c s="35" t="s">
        <v>5</v>
      </c>
      <c s="6" t="s">
        <v>4421</v>
      </c>
      <c s="36" t="s">
        <v>3981</v>
      </c>
      <c s="37">
        <v>5773.6</v>
      </c>
      <c s="36">
        <v>0</v>
      </c>
      <c s="36">
        <f>ROUND(G281*H281,6)</f>
      </c>
      <c r="L281" s="38">
        <v>0</v>
      </c>
      <c s="32">
        <f>ROUND(ROUND(L281,2)*ROUND(G281,3),2)</f>
      </c>
      <c s="36" t="s">
        <v>53</v>
      </c>
      <c>
        <f>(M281*21)/100</f>
      </c>
      <c t="s">
        <v>26</v>
      </c>
    </row>
    <row r="282" spans="1:5" ht="38.25">
      <c r="A282" s="35" t="s">
        <v>54</v>
      </c>
      <c r="E282" s="39" t="s">
        <v>4422</v>
      </c>
    </row>
    <row r="283" spans="1:5" ht="63.75">
      <c r="A283" s="35" t="s">
        <v>55</v>
      </c>
      <c r="E283" s="40" t="s">
        <v>4423</v>
      </c>
    </row>
    <row r="284" spans="1:5" ht="63.75">
      <c r="A284" t="s">
        <v>57</v>
      </c>
      <c r="E284" s="39" t="s">
        <v>4424</v>
      </c>
    </row>
    <row r="285" spans="1:16" ht="25.5">
      <c r="A285" t="s">
        <v>48</v>
      </c>
      <c s="34" t="s">
        <v>527</v>
      </c>
      <c s="34" t="s">
        <v>4425</v>
      </c>
      <c s="35" t="s">
        <v>5</v>
      </c>
      <c s="6" t="s">
        <v>4426</v>
      </c>
      <c s="36" t="s">
        <v>101</v>
      </c>
      <c s="37">
        <v>683</v>
      </c>
      <c s="36">
        <v>0</v>
      </c>
      <c s="36">
        <f>ROUND(G285*H285,6)</f>
      </c>
      <c r="L285" s="38">
        <v>0</v>
      </c>
      <c s="32">
        <f>ROUND(ROUND(L285,2)*ROUND(G285,3),2)</f>
      </c>
      <c s="36" t="s">
        <v>53</v>
      </c>
      <c>
        <f>(M285*21)/100</f>
      </c>
      <c t="s">
        <v>26</v>
      </c>
    </row>
    <row r="286" spans="1:5" ht="12.75">
      <c r="A286" s="35" t="s">
        <v>54</v>
      </c>
      <c r="E286" s="39" t="s">
        <v>5</v>
      </c>
    </row>
    <row r="287" spans="1:5" ht="38.25">
      <c r="A287" s="35" t="s">
        <v>55</v>
      </c>
      <c r="E287" s="40" t="s">
        <v>4427</v>
      </c>
    </row>
    <row r="288" spans="1:5" ht="127.5">
      <c r="A288" t="s">
        <v>57</v>
      </c>
      <c r="E288" s="39" t="s">
        <v>4428</v>
      </c>
    </row>
    <row r="289" spans="1:16" ht="25.5">
      <c r="A289" t="s">
        <v>48</v>
      </c>
      <c s="34" t="s">
        <v>353</v>
      </c>
      <c s="34" t="s">
        <v>4429</v>
      </c>
      <c s="35" t="s">
        <v>5</v>
      </c>
      <c s="6" t="s">
        <v>4430</v>
      </c>
      <c s="36" t="s">
        <v>3981</v>
      </c>
      <c s="37">
        <v>2826</v>
      </c>
      <c s="36">
        <v>0</v>
      </c>
      <c s="36">
        <f>ROUND(G289*H289,6)</f>
      </c>
      <c r="L289" s="38">
        <v>0</v>
      </c>
      <c s="32">
        <f>ROUND(ROUND(L289,2)*ROUND(G289,3),2)</f>
      </c>
      <c s="36" t="s">
        <v>53</v>
      </c>
      <c>
        <f>(M289*21)/100</f>
      </c>
      <c t="s">
        <v>26</v>
      </c>
    </row>
    <row r="290" spans="1:5" ht="25.5">
      <c r="A290" s="35" t="s">
        <v>54</v>
      </c>
      <c r="E290" s="39" t="s">
        <v>4431</v>
      </c>
    </row>
    <row r="291" spans="1:5" ht="38.25">
      <c r="A291" s="35" t="s">
        <v>55</v>
      </c>
      <c r="E291" s="40" t="s">
        <v>4432</v>
      </c>
    </row>
    <row r="292" spans="1:5" ht="63.75">
      <c r="A292" t="s">
        <v>57</v>
      </c>
      <c r="E292" s="39" t="s">
        <v>4424</v>
      </c>
    </row>
    <row r="293" spans="1:16" ht="25.5">
      <c r="A293" t="s">
        <v>48</v>
      </c>
      <c s="34" t="s">
        <v>533</v>
      </c>
      <c s="34" t="s">
        <v>4433</v>
      </c>
      <c s="35" t="s">
        <v>5</v>
      </c>
      <c s="6" t="s">
        <v>4434</v>
      </c>
      <c s="36" t="s">
        <v>101</v>
      </c>
      <c s="37">
        <v>708</v>
      </c>
      <c s="36">
        <v>0</v>
      </c>
      <c s="36">
        <f>ROUND(G293*H293,6)</f>
      </c>
      <c r="L293" s="38">
        <v>0</v>
      </c>
      <c s="32">
        <f>ROUND(ROUND(L293,2)*ROUND(G293,3),2)</f>
      </c>
      <c s="36" t="s">
        <v>53</v>
      </c>
      <c>
        <f>(M293*21)/100</f>
      </c>
      <c t="s">
        <v>26</v>
      </c>
    </row>
    <row r="294" spans="1:5" ht="12.75">
      <c r="A294" s="35" t="s">
        <v>54</v>
      </c>
      <c r="E294" s="39" t="s">
        <v>5</v>
      </c>
    </row>
    <row r="295" spans="1:5" ht="38.25">
      <c r="A295" s="35" t="s">
        <v>55</v>
      </c>
      <c r="E295" s="40" t="s">
        <v>4435</v>
      </c>
    </row>
    <row r="296" spans="1:5" ht="127.5">
      <c r="A296" t="s">
        <v>57</v>
      </c>
      <c r="E296" s="39" t="s">
        <v>4428</v>
      </c>
    </row>
    <row r="297" spans="1:16" ht="25.5">
      <c r="A297" t="s">
        <v>48</v>
      </c>
      <c s="34" t="s">
        <v>537</v>
      </c>
      <c s="34" t="s">
        <v>4436</v>
      </c>
      <c s="35" t="s">
        <v>5</v>
      </c>
      <c s="6" t="s">
        <v>4437</v>
      </c>
      <c s="36" t="s">
        <v>3981</v>
      </c>
      <c s="37">
        <v>3906</v>
      </c>
      <c s="36">
        <v>0</v>
      </c>
      <c s="36">
        <f>ROUND(G297*H297,6)</f>
      </c>
      <c r="L297" s="38">
        <v>0</v>
      </c>
      <c s="32">
        <f>ROUND(ROUND(L297,2)*ROUND(G297,3),2)</f>
      </c>
      <c s="36" t="s">
        <v>53</v>
      </c>
      <c>
        <f>(M297*21)/100</f>
      </c>
      <c t="s">
        <v>26</v>
      </c>
    </row>
    <row r="298" spans="1:5" ht="12.75">
      <c r="A298" s="35" t="s">
        <v>54</v>
      </c>
      <c r="E298" s="39" t="s">
        <v>4438</v>
      </c>
    </row>
    <row r="299" spans="1:5" ht="38.25">
      <c r="A299" s="35" t="s">
        <v>55</v>
      </c>
      <c r="E299" s="40" t="s">
        <v>4439</v>
      </c>
    </row>
    <row r="300" spans="1:5" ht="63.75">
      <c r="A300" t="s">
        <v>57</v>
      </c>
      <c r="E300" s="39" t="s">
        <v>4424</v>
      </c>
    </row>
    <row r="301" spans="1:16" ht="38.25">
      <c r="A301" t="s">
        <v>48</v>
      </c>
      <c s="34" t="s">
        <v>540</v>
      </c>
      <c s="34" t="s">
        <v>4440</v>
      </c>
      <c s="35" t="s">
        <v>5</v>
      </c>
      <c s="6" t="s">
        <v>4441</v>
      </c>
      <c s="36" t="s">
        <v>101</v>
      </c>
      <c s="37">
        <v>705</v>
      </c>
      <c s="36">
        <v>0</v>
      </c>
      <c s="36">
        <f>ROUND(G301*H301,6)</f>
      </c>
      <c r="L301" s="38">
        <v>0</v>
      </c>
      <c s="32">
        <f>ROUND(ROUND(L301,2)*ROUND(G301,3),2)</f>
      </c>
      <c s="36" t="s">
        <v>53</v>
      </c>
      <c>
        <f>(M301*21)/100</f>
      </c>
      <c t="s">
        <v>26</v>
      </c>
    </row>
    <row r="302" spans="1:5" ht="12.75">
      <c r="A302" s="35" t="s">
        <v>54</v>
      </c>
      <c r="E302" s="39" t="s">
        <v>5</v>
      </c>
    </row>
    <row r="303" spans="1:5" ht="38.25">
      <c r="A303" s="35" t="s">
        <v>55</v>
      </c>
      <c r="E303" s="40" t="s">
        <v>4442</v>
      </c>
    </row>
    <row r="304" spans="1:5" ht="140.25">
      <c r="A304" t="s">
        <v>57</v>
      </c>
      <c r="E304" s="39" t="s">
        <v>4443</v>
      </c>
    </row>
    <row r="305" spans="1:16" ht="38.25">
      <c r="A305" t="s">
        <v>48</v>
      </c>
      <c s="34" t="s">
        <v>370</v>
      </c>
      <c s="34" t="s">
        <v>4444</v>
      </c>
      <c s="35" t="s">
        <v>5</v>
      </c>
      <c s="6" t="s">
        <v>4445</v>
      </c>
      <c s="36" t="s">
        <v>3981</v>
      </c>
      <c s="37">
        <v>2104.75</v>
      </c>
      <c s="36">
        <v>0</v>
      </c>
      <c s="36">
        <f>ROUND(G305*H305,6)</f>
      </c>
      <c r="L305" s="38">
        <v>0</v>
      </c>
      <c s="32">
        <f>ROUND(ROUND(L305,2)*ROUND(G305,3),2)</f>
      </c>
      <c s="36" t="s">
        <v>53</v>
      </c>
      <c>
        <f>(M305*21)/100</f>
      </c>
      <c t="s">
        <v>26</v>
      </c>
    </row>
    <row r="306" spans="1:5" ht="12.75">
      <c r="A306" s="35" t="s">
        <v>54</v>
      </c>
      <c r="E306" s="39" t="s">
        <v>4446</v>
      </c>
    </row>
    <row r="307" spans="1:5" ht="38.25">
      <c r="A307" s="35" t="s">
        <v>55</v>
      </c>
      <c r="E307" s="40" t="s">
        <v>4447</v>
      </c>
    </row>
    <row r="308" spans="1:5" ht="63.75">
      <c r="A308" t="s">
        <v>57</v>
      </c>
      <c r="E308" s="39" t="s">
        <v>4424</v>
      </c>
    </row>
    <row r="309" spans="1:16" ht="38.25">
      <c r="A309" t="s">
        <v>48</v>
      </c>
      <c s="34" t="s">
        <v>546</v>
      </c>
      <c s="34" t="s">
        <v>4448</v>
      </c>
      <c s="35" t="s">
        <v>5</v>
      </c>
      <c s="6" t="s">
        <v>4449</v>
      </c>
      <c s="36" t="s">
        <v>101</v>
      </c>
      <c s="37">
        <v>54</v>
      </c>
      <c s="36">
        <v>0</v>
      </c>
      <c s="36">
        <f>ROUND(G309*H309,6)</f>
      </c>
      <c r="L309" s="38">
        <v>0</v>
      </c>
      <c s="32">
        <f>ROUND(ROUND(L309,2)*ROUND(G309,3),2)</f>
      </c>
      <c s="36" t="s">
        <v>53</v>
      </c>
      <c>
        <f>(M309*21)/100</f>
      </c>
      <c t="s">
        <v>26</v>
      </c>
    </row>
    <row r="310" spans="1:5" ht="12.75">
      <c r="A310" s="35" t="s">
        <v>54</v>
      </c>
      <c r="E310" s="39" t="s">
        <v>4450</v>
      </c>
    </row>
    <row r="311" spans="1:5" ht="38.25">
      <c r="A311" s="35" t="s">
        <v>55</v>
      </c>
      <c r="E311" s="40" t="s">
        <v>4451</v>
      </c>
    </row>
    <row r="312" spans="1:5" ht="140.25">
      <c r="A312" t="s">
        <v>57</v>
      </c>
      <c r="E312" s="39" t="s">
        <v>4443</v>
      </c>
    </row>
    <row r="313" spans="1:16" ht="38.25">
      <c r="A313" t="s">
        <v>48</v>
      </c>
      <c s="34" t="s">
        <v>1322</v>
      </c>
      <c s="34" t="s">
        <v>4452</v>
      </c>
      <c s="35" t="s">
        <v>5</v>
      </c>
      <c s="6" t="s">
        <v>4453</v>
      </c>
      <c s="36" t="s">
        <v>3981</v>
      </c>
      <c s="37">
        <v>272.5</v>
      </c>
      <c s="36">
        <v>0</v>
      </c>
      <c s="36">
        <f>ROUND(G313*H313,6)</f>
      </c>
      <c r="L313" s="38">
        <v>0</v>
      </c>
      <c s="32">
        <f>ROUND(ROUND(L313,2)*ROUND(G313,3),2)</f>
      </c>
      <c s="36" t="s">
        <v>53</v>
      </c>
      <c>
        <f>(M313*21)/100</f>
      </c>
      <c t="s">
        <v>26</v>
      </c>
    </row>
    <row r="314" spans="1:5" ht="12.75">
      <c r="A314" s="35" t="s">
        <v>54</v>
      </c>
      <c r="E314" s="39" t="s">
        <v>4454</v>
      </c>
    </row>
    <row r="315" spans="1:5" ht="38.25">
      <c r="A315" s="35" t="s">
        <v>55</v>
      </c>
      <c r="E315" s="40" t="s">
        <v>4455</v>
      </c>
    </row>
    <row r="316" spans="1:5" ht="63.75">
      <c r="A316" t="s">
        <v>57</v>
      </c>
      <c r="E316" s="39" t="s">
        <v>4424</v>
      </c>
    </row>
    <row r="317" spans="1:16" ht="12.75">
      <c r="A317" t="s">
        <v>48</v>
      </c>
      <c s="34" t="s">
        <v>1326</v>
      </c>
      <c s="34" t="s">
        <v>4456</v>
      </c>
      <c s="35" t="s">
        <v>5</v>
      </c>
      <c s="6" t="s">
        <v>4457</v>
      </c>
      <c s="36" t="s">
        <v>52</v>
      </c>
      <c s="37">
        <v>24</v>
      </c>
      <c s="36">
        <v>0</v>
      </c>
      <c s="36">
        <f>ROUND(G317*H317,6)</f>
      </c>
      <c r="L317" s="38">
        <v>0</v>
      </c>
      <c s="32">
        <f>ROUND(ROUND(L317,2)*ROUND(G317,3),2)</f>
      </c>
      <c s="36" t="s">
        <v>53</v>
      </c>
      <c>
        <f>(M317*21)/100</f>
      </c>
      <c t="s">
        <v>26</v>
      </c>
    </row>
    <row r="318" spans="1:5" ht="12.75">
      <c r="A318" s="35" t="s">
        <v>54</v>
      </c>
      <c r="E318" s="39" t="s">
        <v>5</v>
      </c>
    </row>
    <row r="319" spans="1:5" ht="38.25">
      <c r="A319" s="35" t="s">
        <v>55</v>
      </c>
      <c r="E319" s="40" t="s">
        <v>4458</v>
      </c>
    </row>
    <row r="320" spans="1:5" ht="76.5">
      <c r="A320" t="s">
        <v>57</v>
      </c>
      <c r="E320" s="39" t="s">
        <v>4459</v>
      </c>
    </row>
    <row r="321" spans="1:16" ht="25.5">
      <c r="A321" t="s">
        <v>48</v>
      </c>
      <c s="34" t="s">
        <v>1329</v>
      </c>
      <c s="34" t="s">
        <v>4460</v>
      </c>
      <c s="35" t="s">
        <v>5</v>
      </c>
      <c s="6" t="s">
        <v>4461</v>
      </c>
      <c s="36" t="s">
        <v>3981</v>
      </c>
      <c s="37">
        <v>6.72</v>
      </c>
      <c s="36">
        <v>0</v>
      </c>
      <c s="36">
        <f>ROUND(G321*H321,6)</f>
      </c>
      <c r="L321" s="38">
        <v>0</v>
      </c>
      <c s="32">
        <f>ROUND(ROUND(L321,2)*ROUND(G321,3),2)</f>
      </c>
      <c s="36" t="s">
        <v>53</v>
      </c>
      <c>
        <f>(M321*21)/100</f>
      </c>
      <c t="s">
        <v>26</v>
      </c>
    </row>
    <row r="322" spans="1:5" ht="12.75">
      <c r="A322" s="35" t="s">
        <v>54</v>
      </c>
      <c r="E322" s="39" t="s">
        <v>5</v>
      </c>
    </row>
    <row r="323" spans="1:5" ht="38.25">
      <c r="A323" s="35" t="s">
        <v>55</v>
      </c>
      <c r="E323" s="40" t="s">
        <v>4462</v>
      </c>
    </row>
    <row r="324" spans="1:5" ht="76.5">
      <c r="A324" t="s">
        <v>57</v>
      </c>
      <c r="E324" s="39" t="s">
        <v>3983</v>
      </c>
    </row>
    <row r="325" spans="1:16" ht="12.75">
      <c r="A325" t="s">
        <v>48</v>
      </c>
      <c s="34" t="s">
        <v>1333</v>
      </c>
      <c s="34" t="s">
        <v>4463</v>
      </c>
      <c s="35" t="s">
        <v>5</v>
      </c>
      <c s="6" t="s">
        <v>4464</v>
      </c>
      <c s="36" t="s">
        <v>101</v>
      </c>
      <c s="37">
        <v>185</v>
      </c>
      <c s="36">
        <v>0</v>
      </c>
      <c s="36">
        <f>ROUND(G325*H325,6)</f>
      </c>
      <c r="L325" s="38">
        <v>0</v>
      </c>
      <c s="32">
        <f>ROUND(ROUND(L325,2)*ROUND(G325,3),2)</f>
      </c>
      <c s="36" t="s">
        <v>53</v>
      </c>
      <c>
        <f>(M325*21)/100</f>
      </c>
      <c t="s">
        <v>26</v>
      </c>
    </row>
    <row r="326" spans="1:5" ht="38.25">
      <c r="A326" s="35" t="s">
        <v>54</v>
      </c>
      <c r="E326" s="39" t="s">
        <v>4465</v>
      </c>
    </row>
    <row r="327" spans="1:5" ht="38.25">
      <c r="A327" s="35" t="s">
        <v>55</v>
      </c>
      <c r="E327" s="40" t="s">
        <v>4466</v>
      </c>
    </row>
    <row r="328" spans="1:5" ht="102">
      <c r="A328" t="s">
        <v>57</v>
      </c>
      <c r="E328" s="39" t="s">
        <v>4467</v>
      </c>
    </row>
    <row r="329" spans="1:16" ht="38.25">
      <c r="A329" t="s">
        <v>48</v>
      </c>
      <c s="34" t="s">
        <v>1336</v>
      </c>
      <c s="34" t="s">
        <v>4468</v>
      </c>
      <c s="35" t="s">
        <v>5</v>
      </c>
      <c s="6" t="s">
        <v>4469</v>
      </c>
      <c s="36" t="s">
        <v>3981</v>
      </c>
      <c s="37">
        <v>55.64</v>
      </c>
      <c s="36">
        <v>0</v>
      </c>
      <c s="36">
        <f>ROUND(G329*H329,6)</f>
      </c>
      <c r="L329" s="38">
        <v>0</v>
      </c>
      <c s="32">
        <f>ROUND(ROUND(L329,2)*ROUND(G329,3),2)</f>
      </c>
      <c s="36" t="s">
        <v>53</v>
      </c>
      <c>
        <f>(M329*21)/100</f>
      </c>
      <c t="s">
        <v>26</v>
      </c>
    </row>
    <row r="330" spans="1:5" ht="12.75">
      <c r="A330" s="35" t="s">
        <v>54</v>
      </c>
      <c r="E330" s="39" t="s">
        <v>4470</v>
      </c>
    </row>
    <row r="331" spans="1:5" ht="38.25">
      <c r="A331" s="35" t="s">
        <v>55</v>
      </c>
      <c r="E331" s="40" t="s">
        <v>4471</v>
      </c>
    </row>
    <row r="332" spans="1:5" ht="63.75">
      <c r="A332" t="s">
        <v>57</v>
      </c>
      <c r="E332" s="39" t="s">
        <v>4424</v>
      </c>
    </row>
    <row r="333" spans="1:16" ht="25.5">
      <c r="A333" t="s">
        <v>48</v>
      </c>
      <c s="34" t="s">
        <v>1339</v>
      </c>
      <c s="34" t="s">
        <v>4472</v>
      </c>
      <c s="35" t="s">
        <v>5</v>
      </c>
      <c s="6" t="s">
        <v>4473</v>
      </c>
      <c s="36" t="s">
        <v>3981</v>
      </c>
      <c s="37">
        <v>3494.125</v>
      </c>
      <c s="36">
        <v>0</v>
      </c>
      <c s="36">
        <f>ROUND(G333*H333,6)</f>
      </c>
      <c r="L333" s="38">
        <v>0</v>
      </c>
      <c s="32">
        <f>ROUND(ROUND(L333,2)*ROUND(G333,3),2)</f>
      </c>
      <c s="36" t="s">
        <v>53</v>
      </c>
      <c>
        <f>(M333*21)/100</f>
      </c>
      <c t="s">
        <v>26</v>
      </c>
    </row>
    <row r="334" spans="1:5" ht="12.75">
      <c r="A334" s="35" t="s">
        <v>54</v>
      </c>
      <c r="E334" s="39" t="s">
        <v>4474</v>
      </c>
    </row>
    <row r="335" spans="1:5" ht="63.75">
      <c r="A335" s="35" t="s">
        <v>55</v>
      </c>
      <c r="E335" s="40" t="s">
        <v>4475</v>
      </c>
    </row>
    <row r="336" spans="1:5" ht="76.5">
      <c r="A336" t="s">
        <v>57</v>
      </c>
      <c r="E336" s="39" t="s">
        <v>4476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4479</v>
      </c>
      <c r="E8" s="30" t="s">
        <v>4478</v>
      </c>
      <c r="J8" s="29">
        <f>0+J9</f>
      </c>
      <c s="29">
        <f>0+K9</f>
      </c>
      <c s="29">
        <f>0+L9</f>
      </c>
      <c s="29">
        <f>0+M9</f>
      </c>
    </row>
    <row r="9" spans="1:13" ht="12.75">
      <c r="A9" t="s">
        <v>45</v>
      </c>
      <c r="C9" s="31" t="s">
        <v>71</v>
      </c>
      <c r="E9" s="33" t="s">
        <v>3938</v>
      </c>
      <c r="J9" s="32">
        <f>0</f>
      </c>
      <c s="32">
        <f>0</f>
      </c>
      <c s="32">
        <f>0+L10+L14+L18+L22+L26+L30</f>
      </c>
      <c s="32">
        <f>0+M10+M14+M18+M22+M26+M30</f>
      </c>
    </row>
    <row r="10" spans="1:16" ht="12.75">
      <c r="A10" t="s">
        <v>48</v>
      </c>
      <c s="34" t="s">
        <v>49</v>
      </c>
      <c s="34" t="s">
        <v>4219</v>
      </c>
      <c s="35" t="s">
        <v>5</v>
      </c>
      <c s="6" t="s">
        <v>4220</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4480</v>
      </c>
    </row>
    <row r="13" spans="1:5" ht="38.25">
      <c r="A13" t="s">
        <v>57</v>
      </c>
      <c r="E13" s="39" t="s">
        <v>4218</v>
      </c>
    </row>
    <row r="14" spans="1:16" ht="25.5">
      <c r="A14" t="s">
        <v>48</v>
      </c>
      <c s="34" t="s">
        <v>26</v>
      </c>
      <c s="34" t="s">
        <v>4481</v>
      </c>
      <c s="35" t="s">
        <v>5</v>
      </c>
      <c s="6" t="s">
        <v>4482</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4483</v>
      </c>
    </row>
    <row r="17" spans="1:5" ht="63.75">
      <c r="A17" t="s">
        <v>57</v>
      </c>
      <c r="E17" s="39" t="s">
        <v>4484</v>
      </c>
    </row>
    <row r="18" spans="1:16" ht="25.5">
      <c r="A18" t="s">
        <v>48</v>
      </c>
      <c s="34" t="s">
        <v>25</v>
      </c>
      <c s="34" t="s">
        <v>4485</v>
      </c>
      <c s="35" t="s">
        <v>5</v>
      </c>
      <c s="6" t="s">
        <v>4486</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4487</v>
      </c>
    </row>
    <row r="21" spans="1:5" ht="63.75">
      <c r="A21" t="s">
        <v>57</v>
      </c>
      <c r="E21" s="39" t="s">
        <v>4484</v>
      </c>
    </row>
    <row r="22" spans="1:16" ht="25.5">
      <c r="A22" t="s">
        <v>48</v>
      </c>
      <c s="34" t="s">
        <v>67</v>
      </c>
      <c s="34" t="s">
        <v>4488</v>
      </c>
      <c s="35" t="s">
        <v>5</v>
      </c>
      <c s="6" t="s">
        <v>4489</v>
      </c>
      <c s="36" t="s">
        <v>101</v>
      </c>
      <c s="37">
        <v>108</v>
      </c>
      <c s="36">
        <v>0</v>
      </c>
      <c s="36">
        <f>ROUND(G22*H22,6)</f>
      </c>
      <c r="L22" s="38">
        <v>0</v>
      </c>
      <c s="32">
        <f>ROUND(ROUND(L22,2)*ROUND(G22,3),2)</f>
      </c>
      <c s="36" t="s">
        <v>53</v>
      </c>
      <c>
        <f>(M22*21)/100</f>
      </c>
      <c t="s">
        <v>26</v>
      </c>
    </row>
    <row r="23" spans="1:5" ht="12.75">
      <c r="A23" s="35" t="s">
        <v>54</v>
      </c>
      <c r="E23" s="39" t="s">
        <v>4490</v>
      </c>
    </row>
    <row r="24" spans="1:5" ht="38.25">
      <c r="A24" s="35" t="s">
        <v>55</v>
      </c>
      <c r="E24" s="40" t="s">
        <v>4491</v>
      </c>
    </row>
    <row r="25" spans="1:5" ht="63.75">
      <c r="A25" t="s">
        <v>57</v>
      </c>
      <c r="E25" s="39" t="s">
        <v>4484</v>
      </c>
    </row>
    <row r="26" spans="1:16" ht="25.5">
      <c r="A26" t="s">
        <v>48</v>
      </c>
      <c s="34" t="s">
        <v>71</v>
      </c>
      <c s="34" t="s">
        <v>4492</v>
      </c>
      <c s="35" t="s">
        <v>5</v>
      </c>
      <c s="6" t="s">
        <v>4493</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4385</v>
      </c>
    </row>
    <row r="29" spans="1:5" ht="63.75">
      <c r="A29" t="s">
        <v>57</v>
      </c>
      <c r="E29" s="39" t="s">
        <v>4484</v>
      </c>
    </row>
    <row r="30" spans="1:16" ht="12.75">
      <c r="A30" t="s">
        <v>48</v>
      </c>
      <c s="34" t="s">
        <v>75</v>
      </c>
      <c s="34" t="s">
        <v>4375</v>
      </c>
      <c s="35" t="s">
        <v>5</v>
      </c>
      <c s="6" t="s">
        <v>4376</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4494</v>
      </c>
    </row>
    <row r="33" spans="1:5" ht="76.5">
      <c r="A33" t="s">
        <v>57</v>
      </c>
      <c r="E33" s="39" t="s">
        <v>4357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COUNTIFS(L8:L72,"=0",A8:A72,"P")+COUNTIFS(L8:L72,"",A8:A72,"P")+SUM(Q8:Q72)</f>
      </c>
    </row>
    <row r="8" spans="1:13" ht="12.75">
      <c r="A8" t="s">
        <v>43</v>
      </c>
      <c r="C8" s="28" t="s">
        <v>4497</v>
      </c>
      <c r="E8" s="30" t="s">
        <v>4496</v>
      </c>
      <c r="J8" s="29">
        <f>0+J9+J14+J19</f>
      </c>
      <c s="29">
        <f>0+K9+K14+K19</f>
      </c>
      <c s="29">
        <f>0+L9+L14+L19</f>
      </c>
      <c s="29">
        <f>0+M9+M14+M19</f>
      </c>
    </row>
    <row r="9" spans="1:13" ht="12.75">
      <c r="A9" t="s">
        <v>45</v>
      </c>
      <c r="C9" s="31" t="s">
        <v>1664</v>
      </c>
      <c r="E9" s="33" t="s">
        <v>3748</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2919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2574</v>
      </c>
      <c s="35" t="s">
        <v>5</v>
      </c>
      <c s="6" t="s">
        <v>3760</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4498</v>
      </c>
    </row>
    <row r="18" spans="1:5" ht="153">
      <c r="A18" t="s">
        <v>57</v>
      </c>
      <c r="E18" s="39" t="s">
        <v>316</v>
      </c>
    </row>
    <row r="19" spans="1:13" ht="12.75">
      <c r="A19" t="s">
        <v>45</v>
      </c>
      <c r="C19" s="31" t="s">
        <v>86</v>
      </c>
      <c r="E19" s="33" t="s">
        <v>2920</v>
      </c>
      <c r="J19" s="32">
        <f>0</f>
      </c>
      <c s="32">
        <f>0</f>
      </c>
      <c s="32">
        <f>0+L20+L24+L28+L32+L36+L40+L44+L48+L52+L56+L60+L64+L68+L72</f>
      </c>
      <c s="32">
        <f>0+M20+M24+M28+M32+M36+M40+M44+M48+M52+M56+M60+M64+M68+M72</f>
      </c>
    </row>
    <row r="20" spans="1:16" ht="12.75">
      <c r="A20" t="s">
        <v>48</v>
      </c>
      <c s="34" t="s">
        <v>25</v>
      </c>
      <c s="34" t="s">
        <v>4499</v>
      </c>
      <c s="35" t="s">
        <v>5</v>
      </c>
      <c s="6" t="s">
        <v>4500</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2916</v>
      </c>
    </row>
    <row r="23" spans="1:5" ht="38.25">
      <c r="A23" t="s">
        <v>57</v>
      </c>
      <c r="E23" s="39" t="s">
        <v>4501</v>
      </c>
    </row>
    <row r="24" spans="1:16" ht="12.75">
      <c r="A24" t="s">
        <v>48</v>
      </c>
      <c s="34" t="s">
        <v>67</v>
      </c>
      <c s="34" t="s">
        <v>4392</v>
      </c>
      <c s="35" t="s">
        <v>5</v>
      </c>
      <c s="6" t="s">
        <v>4393</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4395</v>
      </c>
    </row>
    <row r="28" spans="1:16" ht="12.75">
      <c r="A28" t="s">
        <v>48</v>
      </c>
      <c s="34" t="s">
        <v>71</v>
      </c>
      <c s="34" t="s">
        <v>4504</v>
      </c>
      <c s="35" t="s">
        <v>5</v>
      </c>
      <c s="6" t="s">
        <v>4505</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4506</v>
      </c>
    </row>
    <row r="31" spans="1:5" ht="89.25">
      <c r="A31" t="s">
        <v>57</v>
      </c>
      <c r="E31" s="39" t="s">
        <v>2925</v>
      </c>
    </row>
    <row r="32" spans="1:16" ht="12.75">
      <c r="A32" t="s">
        <v>48</v>
      </c>
      <c s="34" t="s">
        <v>75</v>
      </c>
      <c s="34" t="s">
        <v>4507</v>
      </c>
      <c s="35" t="s">
        <v>5</v>
      </c>
      <c s="6" t="s">
        <v>4508</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2919</v>
      </c>
    </row>
    <row r="35" spans="1:5" ht="89.25">
      <c r="A35" t="s">
        <v>57</v>
      </c>
      <c r="E35" s="39" t="s">
        <v>2925</v>
      </c>
    </row>
    <row r="36" spans="1:16" ht="12.75">
      <c r="A36" t="s">
        <v>48</v>
      </c>
      <c s="34" t="s">
        <v>46</v>
      </c>
      <c s="34" t="s">
        <v>4509</v>
      </c>
      <c s="35" t="s">
        <v>5</v>
      </c>
      <c s="6" t="s">
        <v>4510</v>
      </c>
      <c s="36" t="s">
        <v>52</v>
      </c>
      <c s="37">
        <v>2</v>
      </c>
      <c s="36">
        <v>0</v>
      </c>
      <c s="36">
        <f>ROUND(G36*H36,6)</f>
      </c>
      <c r="L36" s="38">
        <v>0</v>
      </c>
      <c s="32">
        <f>ROUND(ROUND(L36,2)*ROUND(G36,3),2)</f>
      </c>
      <c s="36" t="s">
        <v>53</v>
      </c>
      <c>
        <f>(M36*21)/100</f>
      </c>
      <c t="s">
        <v>26</v>
      </c>
    </row>
    <row r="37" spans="1:5" ht="12.75">
      <c r="A37" s="35" t="s">
        <v>54</v>
      </c>
      <c r="E37" s="39" t="s">
        <v>4511</v>
      </c>
    </row>
    <row r="38" spans="1:5" ht="38.25">
      <c r="A38" s="35" t="s">
        <v>55</v>
      </c>
      <c r="E38" s="40" t="s">
        <v>2937</v>
      </c>
    </row>
    <row r="39" spans="1:5" ht="89.25">
      <c r="A39" t="s">
        <v>57</v>
      </c>
      <c r="E39" s="39" t="s">
        <v>2925</v>
      </c>
    </row>
    <row r="40" spans="1:16" ht="12.75">
      <c r="A40" t="s">
        <v>48</v>
      </c>
      <c s="34" t="s">
        <v>82</v>
      </c>
      <c s="34" t="s">
        <v>2177</v>
      </c>
      <c s="35" t="s">
        <v>5</v>
      </c>
      <c s="6" t="s">
        <v>2178</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4512</v>
      </c>
    </row>
    <row r="43" spans="1:5" ht="51">
      <c r="A43" t="s">
        <v>57</v>
      </c>
      <c r="E43" s="39" t="s">
        <v>2943</v>
      </c>
    </row>
    <row r="44" spans="1:16" ht="12.75">
      <c r="A44" t="s">
        <v>48</v>
      </c>
      <c s="34" t="s">
        <v>86</v>
      </c>
      <c s="34" t="s">
        <v>4396</v>
      </c>
      <c s="35" t="s">
        <v>5</v>
      </c>
      <c s="6" t="s">
        <v>4397</v>
      </c>
      <c s="36" t="s">
        <v>52</v>
      </c>
      <c s="37">
        <v>12</v>
      </c>
      <c s="36">
        <v>0</v>
      </c>
      <c s="36">
        <f>ROUND(G44*H44,6)</f>
      </c>
      <c r="L44" s="38">
        <v>0</v>
      </c>
      <c s="32">
        <f>ROUND(ROUND(L44,2)*ROUND(G44,3),2)</f>
      </c>
      <c s="36" t="s">
        <v>53</v>
      </c>
      <c>
        <f>(M44*21)/100</f>
      </c>
      <c t="s">
        <v>26</v>
      </c>
    </row>
    <row r="45" spans="1:5" ht="12.75">
      <c r="A45" s="35" t="s">
        <v>54</v>
      </c>
      <c r="E45" s="39" t="s">
        <v>5</v>
      </c>
    </row>
    <row r="46" spans="1:5" ht="38.25">
      <c r="A46" s="35" t="s">
        <v>55</v>
      </c>
      <c r="E46" s="40" t="s">
        <v>4398</v>
      </c>
    </row>
    <row r="47" spans="1:5" ht="89.25">
      <c r="A47" t="s">
        <v>57</v>
      </c>
      <c r="E47" s="39" t="s">
        <v>4399</v>
      </c>
    </row>
    <row r="48" spans="1:16" ht="12.75">
      <c r="A48" t="s">
        <v>48</v>
      </c>
      <c s="34" t="s">
        <v>90</v>
      </c>
      <c s="34" t="s">
        <v>4400</v>
      </c>
      <c s="35" t="s">
        <v>5</v>
      </c>
      <c s="6" t="s">
        <v>4401</v>
      </c>
      <c s="36" t="s">
        <v>52</v>
      </c>
      <c s="37">
        <v>8</v>
      </c>
      <c s="36">
        <v>0</v>
      </c>
      <c s="36">
        <f>ROUND(G48*H48,6)</f>
      </c>
      <c r="L48" s="38">
        <v>0</v>
      </c>
      <c s="32">
        <f>ROUND(ROUND(L48,2)*ROUND(G48,3),2)</f>
      </c>
      <c s="36" t="s">
        <v>53</v>
      </c>
      <c>
        <f>(M48*21)/100</f>
      </c>
      <c t="s">
        <v>26</v>
      </c>
    </row>
    <row r="49" spans="1:5" ht="12.75">
      <c r="A49" s="35" t="s">
        <v>54</v>
      </c>
      <c r="E49" s="39" t="s">
        <v>5</v>
      </c>
    </row>
    <row r="50" spans="1:5" ht="38.25">
      <c r="A50" s="35" t="s">
        <v>55</v>
      </c>
      <c r="E50" s="40" t="s">
        <v>2929</v>
      </c>
    </row>
    <row r="51" spans="1:5" ht="76.5">
      <c r="A51" t="s">
        <v>57</v>
      </c>
      <c r="E51" s="39" t="s">
        <v>4402</v>
      </c>
    </row>
    <row r="52" spans="1:16" ht="12.75">
      <c r="A52" t="s">
        <v>48</v>
      </c>
      <c s="34" t="s">
        <v>94</v>
      </c>
      <c s="34" t="s">
        <v>4513</v>
      </c>
      <c s="35" t="s">
        <v>5</v>
      </c>
      <c s="6" t="s">
        <v>4514</v>
      </c>
      <c s="36" t="s">
        <v>52</v>
      </c>
      <c s="37">
        <v>5</v>
      </c>
      <c s="36">
        <v>0</v>
      </c>
      <c s="36">
        <f>ROUND(G52*H52,6)</f>
      </c>
      <c r="L52" s="38">
        <v>0</v>
      </c>
      <c s="32">
        <f>ROUND(ROUND(L52,2)*ROUND(G52,3),2)</f>
      </c>
      <c s="36" t="s">
        <v>53</v>
      </c>
      <c>
        <f>(M52*21)/100</f>
      </c>
      <c t="s">
        <v>26</v>
      </c>
    </row>
    <row r="53" spans="1:5" ht="12.75">
      <c r="A53" s="35" t="s">
        <v>54</v>
      </c>
      <c r="E53" s="39" t="s">
        <v>5</v>
      </c>
    </row>
    <row r="54" spans="1:5" ht="38.25">
      <c r="A54" s="35" t="s">
        <v>55</v>
      </c>
      <c r="E54" s="40" t="s">
        <v>4506</v>
      </c>
    </row>
    <row r="55" spans="1:5" ht="76.5">
      <c r="A55" t="s">
        <v>57</v>
      </c>
      <c r="E55" s="39" t="s">
        <v>4459</v>
      </c>
    </row>
    <row r="56" spans="1:16" ht="25.5">
      <c r="A56" t="s">
        <v>48</v>
      </c>
      <c s="34" t="s">
        <v>98</v>
      </c>
      <c s="34" t="s">
        <v>4515</v>
      </c>
      <c s="35" t="s">
        <v>5</v>
      </c>
      <c s="6" t="s">
        <v>4516</v>
      </c>
      <c s="36" t="s">
        <v>3981</v>
      </c>
      <c s="37">
        <v>24</v>
      </c>
      <c s="36">
        <v>0</v>
      </c>
      <c s="36">
        <f>ROUND(G56*H56,6)</f>
      </c>
      <c r="L56" s="38">
        <v>0</v>
      </c>
      <c s="32">
        <f>ROUND(ROUND(L56,2)*ROUND(G56,3),2)</f>
      </c>
      <c s="36" t="s">
        <v>53</v>
      </c>
      <c>
        <f>(M56*21)/100</f>
      </c>
      <c t="s">
        <v>26</v>
      </c>
    </row>
    <row r="57" spans="1:5" ht="12.75">
      <c r="A57" s="35" t="s">
        <v>54</v>
      </c>
      <c r="E57" s="39" t="s">
        <v>5</v>
      </c>
    </row>
    <row r="58" spans="1:5" ht="38.25">
      <c r="A58" s="35" t="s">
        <v>55</v>
      </c>
      <c r="E58" s="40" t="s">
        <v>4517</v>
      </c>
    </row>
    <row r="59" spans="1:5" ht="76.5">
      <c r="A59" t="s">
        <v>57</v>
      </c>
      <c r="E59" s="39" t="s">
        <v>3983</v>
      </c>
    </row>
    <row r="60" spans="1:16" ht="12.75">
      <c r="A60" t="s">
        <v>48</v>
      </c>
      <c s="34" t="s">
        <v>103</v>
      </c>
      <c s="34" t="s">
        <v>4456</v>
      </c>
      <c s="35" t="s">
        <v>5</v>
      </c>
      <c s="6" t="s">
        <v>4457</v>
      </c>
      <c s="36" t="s">
        <v>52</v>
      </c>
      <c s="37">
        <v>21</v>
      </c>
      <c s="36">
        <v>0</v>
      </c>
      <c s="36">
        <f>ROUND(G60*H60,6)</f>
      </c>
      <c r="L60" s="38">
        <v>0</v>
      </c>
      <c s="32">
        <f>ROUND(ROUND(L60,2)*ROUND(G60,3),2)</f>
      </c>
      <c s="36" t="s">
        <v>53</v>
      </c>
      <c>
        <f>(M60*21)/100</f>
      </c>
      <c t="s">
        <v>26</v>
      </c>
    </row>
    <row r="61" spans="1:5" ht="12.75">
      <c r="A61" s="35" t="s">
        <v>54</v>
      </c>
      <c r="E61" s="39" t="s">
        <v>5</v>
      </c>
    </row>
    <row r="62" spans="1:5" ht="38.25">
      <c r="A62" s="35" t="s">
        <v>55</v>
      </c>
      <c r="E62" s="40" t="s">
        <v>4518</v>
      </c>
    </row>
    <row r="63" spans="1:5" ht="76.5">
      <c r="A63" t="s">
        <v>57</v>
      </c>
      <c r="E63" s="39" t="s">
        <v>4459</v>
      </c>
    </row>
    <row r="64" spans="1:16" ht="25.5">
      <c r="A64" t="s">
        <v>48</v>
      </c>
      <c s="34" t="s">
        <v>106</v>
      </c>
      <c s="34" t="s">
        <v>4460</v>
      </c>
      <c s="35" t="s">
        <v>5</v>
      </c>
      <c s="6" t="s">
        <v>4461</v>
      </c>
      <c s="36" t="s">
        <v>3981</v>
      </c>
      <c s="37">
        <v>35.28</v>
      </c>
      <c s="36">
        <v>0</v>
      </c>
      <c s="36">
        <f>ROUND(G64*H64,6)</f>
      </c>
      <c r="L64" s="38">
        <v>0</v>
      </c>
      <c s="32">
        <f>ROUND(ROUND(L64,2)*ROUND(G64,3),2)</f>
      </c>
      <c s="36" t="s">
        <v>53</v>
      </c>
      <c>
        <f>(M64*21)/100</f>
      </c>
      <c t="s">
        <v>26</v>
      </c>
    </row>
    <row r="65" spans="1:5" ht="12.75">
      <c r="A65" s="35" t="s">
        <v>54</v>
      </c>
      <c r="E65" s="39" t="s">
        <v>5</v>
      </c>
    </row>
    <row r="66" spans="1:5" ht="38.25">
      <c r="A66" s="35" t="s">
        <v>55</v>
      </c>
      <c r="E66" s="40" t="s">
        <v>4519</v>
      </c>
    </row>
    <row r="67" spans="1:5" ht="76.5">
      <c r="A67" t="s">
        <v>57</v>
      </c>
      <c r="E67" s="39" t="s">
        <v>3983</v>
      </c>
    </row>
    <row r="68" spans="1:16" ht="12.75">
      <c r="A68" t="s">
        <v>48</v>
      </c>
      <c s="34" t="s">
        <v>109</v>
      </c>
      <c s="34" t="s">
        <v>4520</v>
      </c>
      <c s="35" t="s">
        <v>5</v>
      </c>
      <c s="6" t="s">
        <v>4521</v>
      </c>
      <c s="36" t="s">
        <v>52</v>
      </c>
      <c s="37">
        <v>5</v>
      </c>
      <c s="36">
        <v>0</v>
      </c>
      <c s="36">
        <f>ROUND(G68*H68,6)</f>
      </c>
      <c r="L68" s="38">
        <v>0</v>
      </c>
      <c s="32">
        <f>ROUND(ROUND(L68,2)*ROUND(G68,3),2)</f>
      </c>
      <c s="36" t="s">
        <v>53</v>
      </c>
      <c>
        <f>(M68*21)/100</f>
      </c>
      <c t="s">
        <v>26</v>
      </c>
    </row>
    <row r="69" spans="1:5" ht="12.75">
      <c r="A69" s="35" t="s">
        <v>54</v>
      </c>
      <c r="E69" s="39" t="s">
        <v>5</v>
      </c>
    </row>
    <row r="70" spans="1:5" ht="38.25">
      <c r="A70" s="35" t="s">
        <v>55</v>
      </c>
      <c r="E70" s="40" t="s">
        <v>4506</v>
      </c>
    </row>
    <row r="71" spans="1:5" ht="76.5">
      <c r="A71" t="s">
        <v>57</v>
      </c>
      <c r="E71" s="39" t="s">
        <v>4459</v>
      </c>
    </row>
    <row r="72" spans="1:16" ht="25.5">
      <c r="A72" t="s">
        <v>48</v>
      </c>
      <c s="34" t="s">
        <v>112</v>
      </c>
      <c s="34" t="s">
        <v>4522</v>
      </c>
      <c s="35" t="s">
        <v>5</v>
      </c>
      <c s="6" t="s">
        <v>4523</v>
      </c>
      <c s="36" t="s">
        <v>3981</v>
      </c>
      <c s="37">
        <v>30</v>
      </c>
      <c s="36">
        <v>0</v>
      </c>
      <c s="36">
        <f>ROUND(G72*H72,6)</f>
      </c>
      <c r="L72" s="38">
        <v>0</v>
      </c>
      <c s="32">
        <f>ROUND(ROUND(L72,2)*ROUND(G72,3),2)</f>
      </c>
      <c s="36" t="s">
        <v>53</v>
      </c>
      <c>
        <f>(M72*21)/100</f>
      </c>
      <c t="s">
        <v>26</v>
      </c>
    </row>
    <row r="73" spans="1:5" ht="12.75">
      <c r="A73" s="35" t="s">
        <v>54</v>
      </c>
      <c r="E73" s="39" t="s">
        <v>5</v>
      </c>
    </row>
    <row r="74" spans="1:5" ht="38.25">
      <c r="A74" s="35" t="s">
        <v>55</v>
      </c>
      <c r="E74" s="40" t="s">
        <v>4524</v>
      </c>
    </row>
    <row r="75" spans="1:5" ht="76.5">
      <c r="A75" t="s">
        <v>57</v>
      </c>
      <c r="E75"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4527</v>
      </c>
      <c r="E8" s="30" t="s">
        <v>4526</v>
      </c>
      <c r="J8" s="29">
        <f>0+J9+J14+J27+J48+J57</f>
      </c>
      <c s="29">
        <f>0+K9+K14+K27+K48+K57</f>
      </c>
      <c s="29">
        <f>0+L9+L14+L27+L48+L57</f>
      </c>
      <c s="29">
        <f>0+M9+M14+M27+M48+M57</f>
      </c>
    </row>
    <row r="9" spans="1:13" ht="12.75">
      <c r="A9" t="s">
        <v>45</v>
      </c>
      <c r="C9" s="31" t="s">
        <v>1664</v>
      </c>
      <c r="E9" s="33" t="s">
        <v>3748</v>
      </c>
      <c r="J9" s="32">
        <f>0</f>
      </c>
      <c s="32">
        <f>0</f>
      </c>
      <c s="32">
        <f>0+L10</f>
      </c>
      <c s="32">
        <f>0+M10</f>
      </c>
    </row>
    <row r="10" spans="1:16" ht="12.75">
      <c r="A10" t="s">
        <v>48</v>
      </c>
      <c s="34" t="s">
        <v>49</v>
      </c>
      <c s="34" t="s">
        <v>4528</v>
      </c>
      <c s="35" t="s">
        <v>5</v>
      </c>
      <c s="6" t="s">
        <v>1667</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4529</v>
      </c>
    </row>
    <row r="13" spans="1:5" ht="38.25">
      <c r="A13" t="s">
        <v>57</v>
      </c>
      <c r="E13" s="39" t="s">
        <v>4530</v>
      </c>
    </row>
    <row r="14" spans="1:13" ht="12.75">
      <c r="A14" t="s">
        <v>45</v>
      </c>
      <c r="C14" s="31" t="s">
        <v>305</v>
      </c>
      <c r="E14" s="33" t="s">
        <v>306</v>
      </c>
      <c r="J14" s="32">
        <f>0</f>
      </c>
      <c s="32">
        <f>0</f>
      </c>
      <c s="32">
        <f>0+L15+L19+L23</f>
      </c>
      <c s="32">
        <f>0+M15+M19+M23</f>
      </c>
    </row>
    <row r="15" spans="1:16" ht="38.25">
      <c r="A15" t="s">
        <v>48</v>
      </c>
      <c s="34" t="s">
        <v>26</v>
      </c>
      <c s="34" t="s">
        <v>944</v>
      </c>
      <c s="35" t="s">
        <v>5</v>
      </c>
      <c s="6" t="s">
        <v>3758</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4531</v>
      </c>
    </row>
    <row r="18" spans="1:5" ht="153">
      <c r="A18" t="s">
        <v>57</v>
      </c>
      <c r="E18" s="39" t="s">
        <v>316</v>
      </c>
    </row>
    <row r="19" spans="1:16" ht="38.25">
      <c r="A19" t="s">
        <v>48</v>
      </c>
      <c s="34" t="s">
        <v>25</v>
      </c>
      <c s="34" t="s">
        <v>2574</v>
      </c>
      <c s="35" t="s">
        <v>5</v>
      </c>
      <c s="6" t="s">
        <v>3760</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4532</v>
      </c>
    </row>
    <row r="22" spans="1:5" ht="153">
      <c r="A22" t="s">
        <v>57</v>
      </c>
      <c r="E22" s="39" t="s">
        <v>316</v>
      </c>
    </row>
    <row r="23" spans="1:16" ht="25.5">
      <c r="A23" t="s">
        <v>48</v>
      </c>
      <c s="34" t="s">
        <v>67</v>
      </c>
      <c s="34" t="s">
        <v>4533</v>
      </c>
      <c s="35" t="s">
        <v>5</v>
      </c>
      <c s="6" t="s">
        <v>4534</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4535</v>
      </c>
    </row>
    <row r="26" spans="1:5" ht="153">
      <c r="A26" t="s">
        <v>57</v>
      </c>
      <c r="E26" s="39" t="s">
        <v>316</v>
      </c>
    </row>
    <row r="27" spans="1:13" ht="12.75">
      <c r="A27" t="s">
        <v>45</v>
      </c>
      <c r="C27" s="31" t="s">
        <v>49</v>
      </c>
      <c r="E27" s="33" t="s">
        <v>3770</v>
      </c>
      <c r="J27" s="32">
        <f>0</f>
      </c>
      <c s="32">
        <f>0</f>
      </c>
      <c s="32">
        <f>0+L28+L32+L36+L40+L44</f>
      </c>
      <c s="32">
        <f>0+M28+M32+M36+M40+M44</f>
      </c>
    </row>
    <row r="28" spans="1:16" ht="12.75">
      <c r="A28" t="s">
        <v>48</v>
      </c>
      <c s="34" t="s">
        <v>71</v>
      </c>
      <c s="34" t="s">
        <v>1377</v>
      </c>
      <c s="35" t="s">
        <v>5</v>
      </c>
      <c s="6" t="s">
        <v>1378</v>
      </c>
      <c s="36" t="s">
        <v>65</v>
      </c>
      <c s="37">
        <v>63.24</v>
      </c>
      <c s="36">
        <v>0</v>
      </c>
      <c s="36">
        <f>ROUND(G28*H28,6)</f>
      </c>
      <c r="L28" s="38">
        <v>0</v>
      </c>
      <c s="32">
        <f>ROUND(ROUND(L28,2)*ROUND(G28,3),2)</f>
      </c>
      <c s="36" t="s">
        <v>53</v>
      </c>
      <c>
        <f>(M28*21)/100</f>
      </c>
      <c t="s">
        <v>26</v>
      </c>
    </row>
    <row r="29" spans="1:5" ht="12.75">
      <c r="A29" s="35" t="s">
        <v>54</v>
      </c>
      <c r="E29" s="39" t="s">
        <v>4536</v>
      </c>
    </row>
    <row r="30" spans="1:5" ht="38.25">
      <c r="A30" s="35" t="s">
        <v>55</v>
      </c>
      <c r="E30" s="40" t="s">
        <v>4537</v>
      </c>
    </row>
    <row r="31" spans="1:5" ht="63.75">
      <c r="A31" t="s">
        <v>57</v>
      </c>
      <c r="E31" s="39" t="s">
        <v>2284</v>
      </c>
    </row>
    <row r="32" spans="1:16" ht="25.5">
      <c r="A32" t="s">
        <v>48</v>
      </c>
      <c s="34" t="s">
        <v>75</v>
      </c>
      <c s="34" t="s">
        <v>4538</v>
      </c>
      <c s="35" t="s">
        <v>5</v>
      </c>
      <c s="6" t="s">
        <v>4539</v>
      </c>
      <c s="36" t="s">
        <v>3981</v>
      </c>
      <c s="37">
        <v>1422.9</v>
      </c>
      <c s="36">
        <v>0</v>
      </c>
      <c s="36">
        <f>ROUND(G32*H32,6)</f>
      </c>
      <c r="L32" s="38">
        <v>0</v>
      </c>
      <c s="32">
        <f>ROUND(ROUND(L32,2)*ROUND(G32,3),2)</f>
      </c>
      <c s="36" t="s">
        <v>53</v>
      </c>
      <c>
        <f>(M32*21)/100</f>
      </c>
      <c t="s">
        <v>26</v>
      </c>
    </row>
    <row r="33" spans="1:5" ht="12.75">
      <c r="A33" s="35" t="s">
        <v>54</v>
      </c>
      <c r="E33" s="39" t="s">
        <v>4540</v>
      </c>
    </row>
    <row r="34" spans="1:5" ht="38.25">
      <c r="A34" s="35" t="s">
        <v>55</v>
      </c>
      <c r="E34" s="40" t="s">
        <v>4541</v>
      </c>
    </row>
    <row r="35" spans="1:5" ht="25.5">
      <c r="A35" t="s">
        <v>57</v>
      </c>
      <c r="E35" s="39" t="s">
        <v>3992</v>
      </c>
    </row>
    <row r="36" spans="1:16" ht="12.75">
      <c r="A36" t="s">
        <v>48</v>
      </c>
      <c s="34" t="s">
        <v>46</v>
      </c>
      <c s="34" t="s">
        <v>3783</v>
      </c>
      <c s="35" t="s">
        <v>5</v>
      </c>
      <c s="6" t="s">
        <v>3784</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4542</v>
      </c>
    </row>
    <row r="39" spans="1:5" ht="255">
      <c r="A39" t="s">
        <v>57</v>
      </c>
      <c r="E39" s="39" t="s">
        <v>3787</v>
      </c>
    </row>
    <row r="40" spans="1:16" ht="12.75">
      <c r="A40" t="s">
        <v>48</v>
      </c>
      <c s="34" t="s">
        <v>82</v>
      </c>
      <c s="34" t="s">
        <v>3788</v>
      </c>
      <c s="35" t="s">
        <v>5</v>
      </c>
      <c s="6" t="s">
        <v>3789</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4543</v>
      </c>
    </row>
    <row r="43" spans="1:5" ht="25.5">
      <c r="A43" t="s">
        <v>57</v>
      </c>
      <c r="E43" s="39" t="s">
        <v>3782</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4544</v>
      </c>
    </row>
    <row r="47" spans="1:5" ht="153">
      <c r="A47" t="s">
        <v>57</v>
      </c>
      <c r="E47" s="39" t="s">
        <v>70</v>
      </c>
    </row>
    <row r="48" spans="1:13" ht="12.75">
      <c r="A48" t="s">
        <v>45</v>
      </c>
      <c r="C48" s="31" t="s">
        <v>71</v>
      </c>
      <c r="E48" s="33" t="s">
        <v>3938</v>
      </c>
      <c r="J48" s="32">
        <f>0</f>
      </c>
      <c s="32">
        <f>0</f>
      </c>
      <c s="32">
        <f>0+L49+L53</f>
      </c>
      <c s="32">
        <f>0+M49+M53</f>
      </c>
    </row>
    <row r="49" spans="1:16" ht="12.75">
      <c r="A49" t="s">
        <v>48</v>
      </c>
      <c s="34" t="s">
        <v>90</v>
      </c>
      <c s="34" t="s">
        <v>4545</v>
      </c>
      <c s="35" t="s">
        <v>5</v>
      </c>
      <c s="6" t="s">
        <v>4546</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4547</v>
      </c>
    </row>
    <row r="52" spans="1:5" ht="38.25">
      <c r="A52" t="s">
        <v>57</v>
      </c>
      <c r="E52" s="39" t="s">
        <v>4049</v>
      </c>
    </row>
    <row r="53" spans="1:16" ht="12.75">
      <c r="A53" t="s">
        <v>48</v>
      </c>
      <c s="34" t="s">
        <v>94</v>
      </c>
      <c s="34" t="s">
        <v>4548</v>
      </c>
      <c s="35" t="s">
        <v>5</v>
      </c>
      <c s="6" t="s">
        <v>4549</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4547</v>
      </c>
    </row>
    <row r="56" spans="1:5" ht="114.75">
      <c r="A56" t="s">
        <v>57</v>
      </c>
      <c r="E56" s="39" t="s">
        <v>4550</v>
      </c>
    </row>
    <row r="57" spans="1:13" ht="12.75">
      <c r="A57" t="s">
        <v>45</v>
      </c>
      <c r="C57" s="31" t="s">
        <v>86</v>
      </c>
      <c r="E57" s="33" t="s">
        <v>2920</v>
      </c>
      <c r="J57" s="32">
        <f>0</f>
      </c>
      <c s="32">
        <f>0</f>
      </c>
      <c s="32">
        <f>0+L58+L62+L66+L70</f>
      </c>
      <c s="32">
        <f>0+M58+M62+M66+M70</f>
      </c>
    </row>
    <row r="58" spans="1:16" ht="12.75">
      <c r="A58" t="s">
        <v>48</v>
      </c>
      <c s="34" t="s">
        <v>98</v>
      </c>
      <c s="34" t="s">
        <v>4551</v>
      </c>
      <c s="35" t="s">
        <v>5</v>
      </c>
      <c s="6" t="s">
        <v>4552</v>
      </c>
      <c s="36" t="s">
        <v>101</v>
      </c>
      <c s="37">
        <v>218.4</v>
      </c>
      <c s="36">
        <v>0</v>
      </c>
      <c s="36">
        <f>ROUND(G58*H58,6)</f>
      </c>
      <c r="L58" s="38">
        <v>0</v>
      </c>
      <c s="32">
        <f>ROUND(ROUND(L58,2)*ROUND(G58,3),2)</f>
      </c>
      <c s="36" t="s">
        <v>53</v>
      </c>
      <c>
        <f>(M58*21)/100</f>
      </c>
      <c t="s">
        <v>26</v>
      </c>
    </row>
    <row r="59" spans="1:5" ht="12.75">
      <c r="A59" s="35" t="s">
        <v>54</v>
      </c>
      <c r="E59" s="39" t="s">
        <v>4553</v>
      </c>
    </row>
    <row r="60" spans="1:5" ht="38.25">
      <c r="A60" s="35" t="s">
        <v>55</v>
      </c>
      <c r="E60" s="40" t="s">
        <v>4554</v>
      </c>
    </row>
    <row r="61" spans="1:5" ht="25.5">
      <c r="A61" t="s">
        <v>57</v>
      </c>
      <c r="E61" s="39" t="s">
        <v>4555</v>
      </c>
    </row>
    <row r="62" spans="1:16" ht="12.75">
      <c r="A62" t="s">
        <v>48</v>
      </c>
      <c s="34" t="s">
        <v>103</v>
      </c>
      <c s="34" t="s">
        <v>4556</v>
      </c>
      <c s="35" t="s">
        <v>5</v>
      </c>
      <c s="6" t="s">
        <v>4557</v>
      </c>
      <c s="36" t="s">
        <v>101</v>
      </c>
      <c s="37">
        <v>145.6</v>
      </c>
      <c s="36">
        <v>0</v>
      </c>
      <c s="36">
        <f>ROUND(G62*H62,6)</f>
      </c>
      <c r="L62" s="38">
        <v>0</v>
      </c>
      <c s="32">
        <f>ROUND(ROUND(L62,2)*ROUND(G62,3),2)</f>
      </c>
      <c s="36" t="s">
        <v>53</v>
      </c>
      <c>
        <f>(M62*21)/100</f>
      </c>
      <c t="s">
        <v>26</v>
      </c>
    </row>
    <row r="63" spans="1:5" ht="12.75">
      <c r="A63" s="35" t="s">
        <v>54</v>
      </c>
      <c r="E63" s="39" t="s">
        <v>4558</v>
      </c>
    </row>
    <row r="64" spans="1:5" ht="38.25">
      <c r="A64" s="35" t="s">
        <v>55</v>
      </c>
      <c r="E64" s="40" t="s">
        <v>4559</v>
      </c>
    </row>
    <row r="65" spans="1:5" ht="38.25">
      <c r="A65" t="s">
        <v>57</v>
      </c>
      <c r="E65" s="39" t="s">
        <v>4560</v>
      </c>
    </row>
    <row r="66" spans="1:16" ht="12.75">
      <c r="A66" t="s">
        <v>48</v>
      </c>
      <c s="34" t="s">
        <v>106</v>
      </c>
      <c s="34" t="s">
        <v>4088</v>
      </c>
      <c s="35" t="s">
        <v>5</v>
      </c>
      <c s="6" t="s">
        <v>4089</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4561</v>
      </c>
    </row>
    <row r="69" spans="1:5" ht="102">
      <c r="A69" t="s">
        <v>57</v>
      </c>
      <c r="E69" s="39" t="s">
        <v>4092</v>
      </c>
    </row>
    <row r="70" spans="1:16" ht="25.5">
      <c r="A70" t="s">
        <v>48</v>
      </c>
      <c s="34" t="s">
        <v>109</v>
      </c>
      <c s="34" t="s">
        <v>4093</v>
      </c>
      <c s="35" t="s">
        <v>5</v>
      </c>
      <c s="6" t="s">
        <v>4094</v>
      </c>
      <c s="36" t="s">
        <v>3981</v>
      </c>
      <c s="37">
        <v>837</v>
      </c>
      <c s="36">
        <v>0</v>
      </c>
      <c s="36">
        <f>ROUND(G70*H70,6)</f>
      </c>
      <c r="L70" s="38">
        <v>0</v>
      </c>
      <c s="32">
        <f>ROUND(ROUND(L70,2)*ROUND(G70,3),2)</f>
      </c>
      <c s="36" t="s">
        <v>53</v>
      </c>
      <c>
        <f>(M70*21)/100</f>
      </c>
      <c t="s">
        <v>26</v>
      </c>
    </row>
    <row r="71" spans="1:5" ht="12.75">
      <c r="A71" s="35" t="s">
        <v>54</v>
      </c>
      <c r="E71" s="39" t="s">
        <v>4562</v>
      </c>
    </row>
    <row r="72" spans="1:5" ht="38.25">
      <c r="A72" s="35" t="s">
        <v>55</v>
      </c>
      <c r="E72" s="40" t="s">
        <v>4563</v>
      </c>
    </row>
    <row r="73" spans="1:5" ht="76.5">
      <c r="A73" t="s">
        <v>57</v>
      </c>
      <c r="E73"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4566</v>
      </c>
      <c r="E8" s="30" t="s">
        <v>4565</v>
      </c>
      <c r="J8" s="29">
        <f>0+J9+J18+J31+J44</f>
      </c>
      <c s="29">
        <f>0+K9+K18+K31+K44</f>
      </c>
      <c s="29">
        <f>0+L9+L18+L31+L44</f>
      </c>
      <c s="29">
        <f>0+M9+M18+M31+M44</f>
      </c>
    </row>
    <row r="9" spans="1:13" ht="12.75">
      <c r="A9" t="s">
        <v>45</v>
      </c>
      <c r="C9" s="31" t="s">
        <v>1664</v>
      </c>
      <c r="E9" s="33" t="s">
        <v>3748</v>
      </c>
      <c r="J9" s="32">
        <f>0</f>
      </c>
      <c s="32">
        <f>0</f>
      </c>
      <c s="32">
        <f>0+L10+L14</f>
      </c>
      <c s="32">
        <f>0+M10+M14</f>
      </c>
    </row>
    <row r="10" spans="1:16" ht="12.75">
      <c r="A10" t="s">
        <v>48</v>
      </c>
      <c s="34" t="s">
        <v>49</v>
      </c>
      <c s="34" t="s">
        <v>4197</v>
      </c>
      <c s="35" t="s">
        <v>5</v>
      </c>
      <c s="6" t="s">
        <v>3750</v>
      </c>
      <c s="36" t="s">
        <v>2116</v>
      </c>
      <c s="37">
        <v>1</v>
      </c>
      <c s="36">
        <v>0</v>
      </c>
      <c s="36">
        <f>ROUND(G10*H10,6)</f>
      </c>
      <c r="L10" s="38">
        <v>0</v>
      </c>
      <c s="32">
        <f>ROUND(ROUND(L10,2)*ROUND(G10,3),2)</f>
      </c>
      <c s="36" t="s">
        <v>53</v>
      </c>
      <c>
        <f>(M10*21)/100</f>
      </c>
      <c t="s">
        <v>26</v>
      </c>
    </row>
    <row r="11" spans="1:5" ht="12.75">
      <c r="A11" s="35" t="s">
        <v>54</v>
      </c>
      <c r="E11" s="39" t="s">
        <v>4567</v>
      </c>
    </row>
    <row r="12" spans="1:5" ht="38.25">
      <c r="A12" s="35" t="s">
        <v>55</v>
      </c>
      <c r="E12" s="40" t="s">
        <v>2919</v>
      </c>
    </row>
    <row r="13" spans="1:5" ht="12.75">
      <c r="A13" t="s">
        <v>57</v>
      </c>
      <c r="E13" s="39" t="s">
        <v>58</v>
      </c>
    </row>
    <row r="14" spans="1:16" ht="12.75">
      <c r="A14" t="s">
        <v>48</v>
      </c>
      <c s="34" t="s">
        <v>26</v>
      </c>
      <c s="34" t="s">
        <v>4528</v>
      </c>
      <c s="35" t="s">
        <v>5</v>
      </c>
      <c s="6" t="s">
        <v>1667</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4568</v>
      </c>
    </row>
    <row r="17" spans="1:5" ht="38.25">
      <c r="A17" t="s">
        <v>57</v>
      </c>
      <c r="E17" s="39" t="s">
        <v>4530</v>
      </c>
    </row>
    <row r="18" spans="1:13" ht="12.75">
      <c r="A18" t="s">
        <v>45</v>
      </c>
      <c r="C18" s="31" t="s">
        <v>305</v>
      </c>
      <c r="E18" s="33" t="s">
        <v>306</v>
      </c>
      <c r="J18" s="32">
        <f>0</f>
      </c>
      <c s="32">
        <f>0</f>
      </c>
      <c s="32">
        <f>0+L19+L23+L27</f>
      </c>
      <c s="32">
        <f>0+M19+M23+M27</f>
      </c>
    </row>
    <row r="19" spans="1:16" ht="38.25">
      <c r="A19" t="s">
        <v>48</v>
      </c>
      <c s="34" t="s">
        <v>25</v>
      </c>
      <c s="34" t="s">
        <v>944</v>
      </c>
      <c s="35" t="s">
        <v>5</v>
      </c>
      <c s="6" t="s">
        <v>3758</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4569</v>
      </c>
    </row>
    <row r="22" spans="1:5" ht="153">
      <c r="A22" t="s">
        <v>57</v>
      </c>
      <c r="E22" s="39" t="s">
        <v>316</v>
      </c>
    </row>
    <row r="23" spans="1:16" ht="38.25">
      <c r="A23" t="s">
        <v>48</v>
      </c>
      <c s="34" t="s">
        <v>67</v>
      </c>
      <c s="34" t="s">
        <v>2574</v>
      </c>
      <c s="35" t="s">
        <v>5</v>
      </c>
      <c s="6" t="s">
        <v>4570</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4571</v>
      </c>
    </row>
    <row r="26" spans="1:5" ht="153">
      <c r="A26" t="s">
        <v>57</v>
      </c>
      <c r="E26" s="39" t="s">
        <v>316</v>
      </c>
    </row>
    <row r="27" spans="1:16" ht="25.5">
      <c r="A27" t="s">
        <v>48</v>
      </c>
      <c s="34" t="s">
        <v>71</v>
      </c>
      <c s="34" t="s">
        <v>4185</v>
      </c>
      <c s="35" t="s">
        <v>5</v>
      </c>
      <c s="6" t="s">
        <v>4572</v>
      </c>
      <c s="36" t="s">
        <v>309</v>
      </c>
      <c s="37">
        <v>5.85</v>
      </c>
      <c s="36">
        <v>0</v>
      </c>
      <c s="36">
        <f>ROUND(G27*H27,6)</f>
      </c>
      <c r="L27" s="38">
        <v>0</v>
      </c>
      <c s="32">
        <f>ROUND(ROUND(L27,2)*ROUND(G27,3),2)</f>
      </c>
      <c s="36" t="s">
        <v>53</v>
      </c>
      <c>
        <f>(M27*21)/100</f>
      </c>
      <c t="s">
        <v>26</v>
      </c>
    </row>
    <row r="28" spans="1:5" ht="25.5">
      <c r="A28" s="35" t="s">
        <v>54</v>
      </c>
      <c r="E28" s="39" t="s">
        <v>4573</v>
      </c>
    </row>
    <row r="29" spans="1:5" ht="38.25">
      <c r="A29" s="35" t="s">
        <v>55</v>
      </c>
      <c r="E29" s="40" t="s">
        <v>4574</v>
      </c>
    </row>
    <row r="30" spans="1:5" ht="153">
      <c r="A30" t="s">
        <v>57</v>
      </c>
      <c r="E30" s="39" t="s">
        <v>316</v>
      </c>
    </row>
    <row r="31" spans="1:13" ht="12.75">
      <c r="A31" t="s">
        <v>45</v>
      </c>
      <c r="C31" s="31" t="s">
        <v>49</v>
      </c>
      <c r="E31" s="33" t="s">
        <v>3770</v>
      </c>
      <c r="J31" s="32">
        <f>0</f>
      </c>
      <c s="32">
        <f>0</f>
      </c>
      <c s="32">
        <f>0+L32+L36+L40</f>
      </c>
      <c s="32">
        <f>0+M32+M36+M40</f>
      </c>
    </row>
    <row r="32" spans="1:16" ht="12.75">
      <c r="A32" t="s">
        <v>48</v>
      </c>
      <c s="34" t="s">
        <v>75</v>
      </c>
      <c s="34" t="s">
        <v>4208</v>
      </c>
      <c s="35" t="s">
        <v>5</v>
      </c>
      <c s="6" t="s">
        <v>4209</v>
      </c>
      <c s="36" t="s">
        <v>65</v>
      </c>
      <c s="37">
        <v>13.5</v>
      </c>
      <c s="36">
        <v>0</v>
      </c>
      <c s="36">
        <f>ROUND(G32*H32,6)</f>
      </c>
      <c r="L32" s="38">
        <v>0</v>
      </c>
      <c s="32">
        <f>ROUND(ROUND(L32,2)*ROUND(G32,3),2)</f>
      </c>
      <c s="36" t="s">
        <v>53</v>
      </c>
      <c>
        <f>(M32*21)/100</f>
      </c>
      <c t="s">
        <v>26</v>
      </c>
    </row>
    <row r="33" spans="1:5" ht="12.75">
      <c r="A33" s="35" t="s">
        <v>54</v>
      </c>
      <c r="E33" s="39" t="s">
        <v>4575</v>
      </c>
    </row>
    <row r="34" spans="1:5" ht="38.25">
      <c r="A34" s="35" t="s">
        <v>55</v>
      </c>
      <c r="E34" s="40" t="s">
        <v>4576</v>
      </c>
    </row>
    <row r="35" spans="1:5" ht="63.75">
      <c r="A35" t="s">
        <v>57</v>
      </c>
      <c r="E35" s="39" t="s">
        <v>2284</v>
      </c>
    </row>
    <row r="36" spans="1:16" ht="25.5">
      <c r="A36" t="s">
        <v>48</v>
      </c>
      <c s="34" t="s">
        <v>46</v>
      </c>
      <c s="34" t="s">
        <v>4577</v>
      </c>
      <c s="35" t="s">
        <v>5</v>
      </c>
      <c s="6" t="s">
        <v>4578</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4579</v>
      </c>
    </row>
    <row r="39" spans="1:5" ht="63.75">
      <c r="A39" t="s">
        <v>57</v>
      </c>
      <c r="E39" s="39" t="s">
        <v>2284</v>
      </c>
    </row>
    <row r="40" spans="1:16" ht="25.5">
      <c r="A40" t="s">
        <v>48</v>
      </c>
      <c s="34" t="s">
        <v>82</v>
      </c>
      <c s="34" t="s">
        <v>4580</v>
      </c>
      <c s="35" t="s">
        <v>5</v>
      </c>
      <c s="6" t="s">
        <v>4581</v>
      </c>
      <c s="36" t="s">
        <v>3981</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4582</v>
      </c>
    </row>
    <row r="43" spans="1:5" ht="25.5">
      <c r="A43" t="s">
        <v>57</v>
      </c>
      <c r="E43" s="39" t="s">
        <v>3992</v>
      </c>
    </row>
    <row r="44" spans="1:13" ht="12.75">
      <c r="A44" t="s">
        <v>45</v>
      </c>
      <c r="C44" s="31" t="s">
        <v>86</v>
      </c>
      <c r="E44" s="33" t="s">
        <v>2920</v>
      </c>
      <c r="J44" s="32">
        <f>0</f>
      </c>
      <c s="32">
        <f>0</f>
      </c>
      <c s="32">
        <f>0+L45+L49+L53+L57</f>
      </c>
      <c s="32">
        <f>0+M45+M49+M53+M57</f>
      </c>
    </row>
    <row r="45" spans="1:16" ht="12.75">
      <c r="A45" t="s">
        <v>48</v>
      </c>
      <c s="34" t="s">
        <v>86</v>
      </c>
      <c s="34" t="s">
        <v>4583</v>
      </c>
      <c s="35" t="s">
        <v>5</v>
      </c>
      <c s="6" t="s">
        <v>4584</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4585</v>
      </c>
    </row>
    <row r="48" spans="1:5" ht="178.5">
      <c r="A48" t="s">
        <v>57</v>
      </c>
      <c r="E48" s="39" t="s">
        <v>4586</v>
      </c>
    </row>
    <row r="49" spans="1:16" ht="25.5">
      <c r="A49" t="s">
        <v>48</v>
      </c>
      <c s="34" t="s">
        <v>90</v>
      </c>
      <c s="34" t="s">
        <v>4587</v>
      </c>
      <c s="35" t="s">
        <v>5</v>
      </c>
      <c s="6" t="s">
        <v>4588</v>
      </c>
      <c s="36" t="s">
        <v>61</v>
      </c>
      <c s="37">
        <v>13.2</v>
      </c>
      <c s="36">
        <v>0</v>
      </c>
      <c s="36">
        <f>ROUND(G49*H49,6)</f>
      </c>
      <c r="L49" s="38">
        <v>0</v>
      </c>
      <c s="32">
        <f>ROUND(ROUND(L49,2)*ROUND(G49,3),2)</f>
      </c>
      <c s="36" t="s">
        <v>53</v>
      </c>
      <c>
        <f>(M49*21)/100</f>
      </c>
      <c t="s">
        <v>26</v>
      </c>
    </row>
    <row r="50" spans="1:5" ht="12.75">
      <c r="A50" s="35" t="s">
        <v>54</v>
      </c>
      <c r="E50" s="39" t="s">
        <v>4589</v>
      </c>
    </row>
    <row r="51" spans="1:5" ht="38.25">
      <c r="A51" s="35" t="s">
        <v>55</v>
      </c>
      <c r="E51" s="40" t="s">
        <v>4585</v>
      </c>
    </row>
    <row r="52" spans="1:5" ht="114.75">
      <c r="A52" t="s">
        <v>57</v>
      </c>
      <c r="E52" s="39" t="s">
        <v>4590</v>
      </c>
    </row>
    <row r="53" spans="1:16" ht="12.75">
      <c r="A53" t="s">
        <v>48</v>
      </c>
      <c s="34" t="s">
        <v>94</v>
      </c>
      <c s="34" t="s">
        <v>4591</v>
      </c>
      <c s="35" t="s">
        <v>5</v>
      </c>
      <c s="6" t="s">
        <v>4592</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4593</v>
      </c>
    </row>
    <row r="56" spans="1:5" ht="114.75">
      <c r="A56" t="s">
        <v>57</v>
      </c>
      <c r="E56" s="39" t="s">
        <v>4594</v>
      </c>
    </row>
    <row r="57" spans="1:16" ht="25.5">
      <c r="A57" t="s">
        <v>48</v>
      </c>
      <c s="34" t="s">
        <v>98</v>
      </c>
      <c s="34" t="s">
        <v>4595</v>
      </c>
      <c s="35" t="s">
        <v>5</v>
      </c>
      <c s="6" t="s">
        <v>4596</v>
      </c>
      <c s="36" t="s">
        <v>3981</v>
      </c>
      <c s="37">
        <v>1950</v>
      </c>
      <c s="36">
        <v>0</v>
      </c>
      <c s="36">
        <f>ROUND(G57*H57,6)</f>
      </c>
      <c r="L57" s="38">
        <v>0</v>
      </c>
      <c s="32">
        <f>ROUND(ROUND(L57,2)*ROUND(G57,3),2)</f>
      </c>
      <c s="36" t="s">
        <v>53</v>
      </c>
      <c>
        <f>(M57*21)/100</f>
      </c>
      <c t="s">
        <v>26</v>
      </c>
    </row>
    <row r="58" spans="1:5" ht="12.75">
      <c r="A58" s="35" t="s">
        <v>54</v>
      </c>
      <c r="E58" s="39" t="s">
        <v>4597</v>
      </c>
    </row>
    <row r="59" spans="1:5" ht="38.25">
      <c r="A59" s="35" t="s">
        <v>55</v>
      </c>
      <c r="E59" s="40" t="s">
        <v>4598</v>
      </c>
    </row>
    <row r="60" spans="1:5" ht="76.5">
      <c r="A60" t="s">
        <v>57</v>
      </c>
      <c r="E60" s="39" t="s">
        <v>4476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4601</v>
      </c>
      <c r="E8" s="30" t="s">
        <v>4600</v>
      </c>
      <c r="J8" s="29">
        <f>0+J9+J18+J27+J96+J105+J110+J115+J132</f>
      </c>
      <c s="29">
        <f>0+K9+K18+K27+K96+K105+K110+K115+K132</f>
      </c>
      <c s="29">
        <f>0+L9+L18+L27+L96+L105+L110+L115+L132</f>
      </c>
      <c s="29">
        <f>0+M9+M18+M27+M96+M105+M110+M115+M132</f>
      </c>
    </row>
    <row r="9" spans="1:13" ht="12.75">
      <c r="A9" t="s">
        <v>45</v>
      </c>
      <c r="C9" s="31" t="s">
        <v>1664</v>
      </c>
      <c r="E9" s="33" t="s">
        <v>3748</v>
      </c>
      <c r="J9" s="32">
        <f>0</f>
      </c>
      <c s="32">
        <f>0</f>
      </c>
      <c s="32">
        <f>0+L10+L14</f>
      </c>
      <c s="32">
        <f>0+M10+M14</f>
      </c>
    </row>
    <row r="10" spans="1:16" ht="12.75">
      <c r="A10" t="s">
        <v>48</v>
      </c>
      <c s="34" t="s">
        <v>49</v>
      </c>
      <c s="34" t="s">
        <v>4528</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38.25">
      <c r="A12" s="35" t="s">
        <v>55</v>
      </c>
      <c r="E12" s="40" t="s">
        <v>3752</v>
      </c>
    </row>
    <row r="13" spans="1:5" ht="38.25">
      <c r="A13" t="s">
        <v>57</v>
      </c>
      <c r="E13" s="39" t="s">
        <v>4530</v>
      </c>
    </row>
    <row r="14" spans="1:16" ht="12.75">
      <c r="A14" t="s">
        <v>48</v>
      </c>
      <c s="34" t="s">
        <v>26</v>
      </c>
      <c s="34" t="s">
        <v>4602</v>
      </c>
      <c s="35" t="s">
        <v>5</v>
      </c>
      <c s="6" t="s">
        <v>4603</v>
      </c>
      <c s="36" t="s">
        <v>985</v>
      </c>
      <c s="37">
        <v>3</v>
      </c>
      <c s="36">
        <v>0</v>
      </c>
      <c s="36">
        <f>ROUND(G14*H14,6)</f>
      </c>
      <c r="L14" s="38">
        <v>0</v>
      </c>
      <c s="32">
        <f>ROUND(ROUND(L14,2)*ROUND(G14,3),2)</f>
      </c>
      <c s="36" t="s">
        <v>53</v>
      </c>
      <c>
        <f>(M14*21)/100</f>
      </c>
      <c t="s">
        <v>26</v>
      </c>
    </row>
    <row r="15" spans="1:5" ht="12.75">
      <c r="A15" s="35" t="s">
        <v>54</v>
      </c>
      <c r="E15" s="39" t="s">
        <v>4604</v>
      </c>
    </row>
    <row r="16" spans="1:5" ht="38.25">
      <c r="A16" s="35" t="s">
        <v>55</v>
      </c>
      <c r="E16" s="40" t="s">
        <v>4605</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3755</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4606</v>
      </c>
    </row>
    <row r="22" spans="1:5" ht="242.25">
      <c r="A22" t="s">
        <v>57</v>
      </c>
      <c r="E22" s="39" t="s">
        <v>4607</v>
      </c>
    </row>
    <row r="23" spans="1:16" ht="38.25">
      <c r="A23" t="s">
        <v>48</v>
      </c>
      <c s="34" t="s">
        <v>67</v>
      </c>
      <c s="34" t="s">
        <v>2574</v>
      </c>
      <c s="35" t="s">
        <v>5</v>
      </c>
      <c s="6" t="s">
        <v>3760</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4608</v>
      </c>
    </row>
    <row r="26" spans="1:5" ht="242.25">
      <c r="A26" t="s">
        <v>57</v>
      </c>
      <c r="E26" s="39" t="s">
        <v>4607</v>
      </c>
    </row>
    <row r="27" spans="1:13" ht="12.75">
      <c r="A27" t="s">
        <v>45</v>
      </c>
      <c r="C27" s="31" t="s">
        <v>49</v>
      </c>
      <c r="E27" s="33" t="s">
        <v>3770</v>
      </c>
      <c r="J27" s="32">
        <f>0</f>
      </c>
      <c s="32">
        <f>0</f>
      </c>
      <c s="32">
        <f>0+L28+L32+L36+L40+L44+L48+L52+L56+L60+L64+L68+L72+L76+L80+L84+L88+L92</f>
      </c>
      <c s="32">
        <f>0+M28+M32+M36+M40+M44+M48+M52+M56+M60+M64+M68+M72+M76+M80+M84+M88+M92</f>
      </c>
    </row>
    <row r="28" spans="1:16" ht="12.75">
      <c r="A28" t="s">
        <v>48</v>
      </c>
      <c s="34" t="s">
        <v>71</v>
      </c>
      <c s="34" t="s">
        <v>2282</v>
      </c>
      <c s="35" t="s">
        <v>5</v>
      </c>
      <c s="6" t="s">
        <v>2283</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4609</v>
      </c>
    </row>
    <row r="31" spans="1:5" ht="63.75">
      <c r="A31" t="s">
        <v>57</v>
      </c>
      <c r="E31" s="39" t="s">
        <v>2284</v>
      </c>
    </row>
    <row r="32" spans="1:16" ht="12.75">
      <c r="A32" t="s">
        <v>48</v>
      </c>
      <c s="34" t="s">
        <v>75</v>
      </c>
      <c s="34" t="s">
        <v>4610</v>
      </c>
      <c s="35" t="s">
        <v>5</v>
      </c>
      <c s="6" t="s">
        <v>4611</v>
      </c>
      <c s="36" t="s">
        <v>3981</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4612</v>
      </c>
    </row>
    <row r="35" spans="1:5" ht="25.5">
      <c r="A35" t="s">
        <v>57</v>
      </c>
      <c r="E35" s="39" t="s">
        <v>3992</v>
      </c>
    </row>
    <row r="36" spans="1:16" ht="12.75">
      <c r="A36" t="s">
        <v>48</v>
      </c>
      <c s="34" t="s">
        <v>46</v>
      </c>
      <c s="34" t="s">
        <v>4613</v>
      </c>
      <c s="35" t="s">
        <v>5</v>
      </c>
      <c s="6" t="s">
        <v>4614</v>
      </c>
      <c s="36" t="s">
        <v>101</v>
      </c>
      <c s="37">
        <v>70</v>
      </c>
      <c s="36">
        <v>0</v>
      </c>
      <c s="36">
        <f>ROUND(G36*H36,6)</f>
      </c>
      <c r="L36" s="38">
        <v>0</v>
      </c>
      <c s="32">
        <f>ROUND(ROUND(L36,2)*ROUND(G36,3),2)</f>
      </c>
      <c s="36" t="s">
        <v>53</v>
      </c>
      <c>
        <f>(M36*21)/100</f>
      </c>
      <c t="s">
        <v>26</v>
      </c>
    </row>
    <row r="37" spans="1:5" ht="12.75">
      <c r="A37" s="35" t="s">
        <v>54</v>
      </c>
      <c r="E37" s="39" t="s">
        <v>4615</v>
      </c>
    </row>
    <row r="38" spans="1:5" ht="38.25">
      <c r="A38" s="35" t="s">
        <v>55</v>
      </c>
      <c r="E38" s="40" t="s">
        <v>4616</v>
      </c>
    </row>
    <row r="39" spans="1:5" ht="63.75">
      <c r="A39" t="s">
        <v>57</v>
      </c>
      <c r="E39" s="39" t="s">
        <v>2284</v>
      </c>
    </row>
    <row r="40" spans="1:16" ht="12.75">
      <c r="A40" t="s">
        <v>48</v>
      </c>
      <c s="34" t="s">
        <v>82</v>
      </c>
      <c s="34" t="s">
        <v>4617</v>
      </c>
      <c s="35" t="s">
        <v>5</v>
      </c>
      <c s="6" t="s">
        <v>4618</v>
      </c>
      <c s="36" t="s">
        <v>3981</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4619</v>
      </c>
    </row>
    <row r="43" spans="1:5" ht="25.5">
      <c r="A43" t="s">
        <v>57</v>
      </c>
      <c r="E43" s="39" t="s">
        <v>3992</v>
      </c>
    </row>
    <row r="44" spans="1:16" ht="12.75">
      <c r="A44" t="s">
        <v>48</v>
      </c>
      <c s="34" t="s">
        <v>86</v>
      </c>
      <c s="34" t="s">
        <v>3771</v>
      </c>
      <c s="35" t="s">
        <v>5</v>
      </c>
      <c s="6" t="s">
        <v>3772</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4620</v>
      </c>
    </row>
    <row r="47" spans="1:5" ht="25.5">
      <c r="A47" t="s">
        <v>57</v>
      </c>
      <c r="E47" s="39" t="s">
        <v>322</v>
      </c>
    </row>
    <row r="48" spans="1:16" ht="12.75">
      <c r="A48" t="s">
        <v>48</v>
      </c>
      <c s="34" t="s">
        <v>90</v>
      </c>
      <c s="34" t="s">
        <v>3774</v>
      </c>
      <c s="35" t="s">
        <v>5</v>
      </c>
      <c s="6" t="s">
        <v>3775</v>
      </c>
      <c s="36" t="s">
        <v>65</v>
      </c>
      <c s="37">
        <v>16.75</v>
      </c>
      <c s="36">
        <v>0</v>
      </c>
      <c s="36">
        <f>ROUND(G48*H48,6)</f>
      </c>
      <c r="L48" s="38">
        <v>0</v>
      </c>
      <c s="32">
        <f>ROUND(ROUND(L48,2)*ROUND(G48,3),2)</f>
      </c>
      <c s="36" t="s">
        <v>53</v>
      </c>
      <c>
        <f>(M48*21)/100</f>
      </c>
      <c t="s">
        <v>26</v>
      </c>
    </row>
    <row r="49" spans="1:5" ht="12.75">
      <c r="A49" s="35" t="s">
        <v>54</v>
      </c>
      <c r="E49" s="39" t="s">
        <v>4621</v>
      </c>
    </row>
    <row r="50" spans="1:5" ht="38.25">
      <c r="A50" s="35" t="s">
        <v>55</v>
      </c>
      <c r="E50" s="40" t="s">
        <v>4622</v>
      </c>
    </row>
    <row r="51" spans="1:5" ht="242.25">
      <c r="A51" t="s">
        <v>57</v>
      </c>
      <c r="E51" s="39" t="s">
        <v>3778</v>
      </c>
    </row>
    <row r="52" spans="1:16" ht="12.75">
      <c r="A52" t="s">
        <v>48</v>
      </c>
      <c s="34" t="s">
        <v>94</v>
      </c>
      <c s="34" t="s">
        <v>3779</v>
      </c>
      <c s="35" t="s">
        <v>5</v>
      </c>
      <c s="6" t="s">
        <v>3780</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4623</v>
      </c>
    </row>
    <row r="55" spans="1:5" ht="25.5">
      <c r="A55" t="s">
        <v>57</v>
      </c>
      <c r="E55" s="39" t="s">
        <v>3782</v>
      </c>
    </row>
    <row r="56" spans="1:16" ht="12.75">
      <c r="A56" t="s">
        <v>48</v>
      </c>
      <c s="34" t="s">
        <v>98</v>
      </c>
      <c s="34" t="s">
        <v>4624</v>
      </c>
      <c s="35" t="s">
        <v>5</v>
      </c>
      <c s="6" t="s">
        <v>4625</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4626</v>
      </c>
    </row>
    <row r="59" spans="1:5" ht="242.25">
      <c r="A59" t="s">
        <v>57</v>
      </c>
      <c r="E59" s="39" t="s">
        <v>3778</v>
      </c>
    </row>
    <row r="60" spans="1:16" ht="12.75">
      <c r="A60" t="s">
        <v>48</v>
      </c>
      <c s="34" t="s">
        <v>103</v>
      </c>
      <c s="34" t="s">
        <v>3795</v>
      </c>
      <c s="35" t="s">
        <v>5</v>
      </c>
      <c s="6" t="s">
        <v>3796</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4627</v>
      </c>
    </row>
    <row r="63" spans="1:5" ht="25.5">
      <c r="A63" t="s">
        <v>57</v>
      </c>
      <c r="E63" s="39" t="s">
        <v>3782</v>
      </c>
    </row>
    <row r="64" spans="1:16" ht="12.75">
      <c r="A64" t="s">
        <v>48</v>
      </c>
      <c s="34" t="s">
        <v>106</v>
      </c>
      <c s="34" t="s">
        <v>4628</v>
      </c>
      <c s="35" t="s">
        <v>5</v>
      </c>
      <c s="6" t="s">
        <v>4629</v>
      </c>
      <c s="36" t="s">
        <v>65</v>
      </c>
      <c s="37">
        <v>20.1</v>
      </c>
      <c s="36">
        <v>0</v>
      </c>
      <c s="36">
        <f>ROUND(G64*H64,6)</f>
      </c>
      <c r="L64" s="38">
        <v>0</v>
      </c>
      <c s="32">
        <f>ROUND(ROUND(L64,2)*ROUND(G64,3),2)</f>
      </c>
      <c s="36" t="s">
        <v>53</v>
      </c>
      <c>
        <f>(M64*21)/100</f>
      </c>
      <c t="s">
        <v>26</v>
      </c>
    </row>
    <row r="65" spans="1:5" ht="12.75">
      <c r="A65" s="35" t="s">
        <v>54</v>
      </c>
      <c r="E65" s="39" t="s">
        <v>4630</v>
      </c>
    </row>
    <row r="66" spans="1:5" ht="38.25">
      <c r="A66" s="35" t="s">
        <v>55</v>
      </c>
      <c r="E66" s="40" t="s">
        <v>4631</v>
      </c>
    </row>
    <row r="67" spans="1:5" ht="178.5">
      <c r="A67" t="s">
        <v>57</v>
      </c>
      <c r="E67" s="39" t="s">
        <v>4632</v>
      </c>
    </row>
    <row r="68" spans="1:16" ht="12.75">
      <c r="A68" t="s">
        <v>48</v>
      </c>
      <c s="34" t="s">
        <v>109</v>
      </c>
      <c s="34" t="s">
        <v>3816</v>
      </c>
      <c s="35" t="s">
        <v>5</v>
      </c>
      <c s="6" t="s">
        <v>3817</v>
      </c>
      <c s="36" t="s">
        <v>65</v>
      </c>
      <c s="37">
        <v>4</v>
      </c>
      <c s="36">
        <v>0</v>
      </c>
      <c s="36">
        <f>ROUND(G68*H68,6)</f>
      </c>
      <c r="L68" s="38">
        <v>0</v>
      </c>
      <c s="32">
        <f>ROUND(ROUND(L68,2)*ROUND(G68,3),2)</f>
      </c>
      <c s="36" t="s">
        <v>53</v>
      </c>
      <c>
        <f>(M68*21)/100</f>
      </c>
      <c t="s">
        <v>26</v>
      </c>
    </row>
    <row r="69" spans="1:5" ht="12.75">
      <c r="A69" s="35" t="s">
        <v>54</v>
      </c>
      <c r="E69" s="39" t="s">
        <v>4633</v>
      </c>
    </row>
    <row r="70" spans="1:5" ht="38.25">
      <c r="A70" s="35" t="s">
        <v>55</v>
      </c>
      <c r="E70" s="40" t="s">
        <v>4634</v>
      </c>
    </row>
    <row r="71" spans="1:5" ht="165.75">
      <c r="A71" t="s">
        <v>57</v>
      </c>
      <c r="E71" s="39" t="s">
        <v>3820</v>
      </c>
    </row>
    <row r="72" spans="1:16" ht="12.75">
      <c r="A72" t="s">
        <v>48</v>
      </c>
      <c s="34" t="s">
        <v>112</v>
      </c>
      <c s="34" t="s">
        <v>3833</v>
      </c>
      <c s="35" t="s">
        <v>5</v>
      </c>
      <c s="6" t="s">
        <v>3834</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4635</v>
      </c>
    </row>
    <row r="75" spans="1:5" ht="25.5">
      <c r="A75" t="s">
        <v>57</v>
      </c>
      <c r="E75" s="39" t="s">
        <v>3836</v>
      </c>
    </row>
    <row r="76" spans="1:16" ht="12.75">
      <c r="A76" t="s">
        <v>48</v>
      </c>
      <c s="34" t="s">
        <v>115</v>
      </c>
      <c s="34" t="s">
        <v>4636</v>
      </c>
      <c s="35" t="s">
        <v>5</v>
      </c>
      <c s="6" t="s">
        <v>4637</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4638</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4639</v>
      </c>
    </row>
    <row r="83" spans="1:5" ht="25.5">
      <c r="A83" t="s">
        <v>57</v>
      </c>
      <c r="E83" s="39" t="s">
        <v>78</v>
      </c>
    </row>
    <row r="84" spans="1:16" ht="12.75">
      <c r="A84" t="s">
        <v>48</v>
      </c>
      <c s="34" t="s">
        <v>123</v>
      </c>
      <c s="34" t="s">
        <v>4640</v>
      </c>
      <c s="35" t="s">
        <v>5</v>
      </c>
      <c s="6" t="s">
        <v>4641</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4639</v>
      </c>
    </row>
    <row r="87" spans="1:5" ht="38.25">
      <c r="A87" t="s">
        <v>57</v>
      </c>
      <c r="E87" s="39" t="s">
        <v>4642</v>
      </c>
    </row>
    <row r="88" spans="1:16" ht="12.75">
      <c r="A88" t="s">
        <v>48</v>
      </c>
      <c s="34" t="s">
        <v>126</v>
      </c>
      <c s="34" t="s">
        <v>4643</v>
      </c>
      <c s="35" t="s">
        <v>5</v>
      </c>
      <c s="6" t="s">
        <v>4644</v>
      </c>
      <c s="36" t="s">
        <v>61</v>
      </c>
      <c s="37">
        <v>17</v>
      </c>
      <c s="36">
        <v>0</v>
      </c>
      <c s="36">
        <f>ROUND(G88*H88,6)</f>
      </c>
      <c r="L88" s="38">
        <v>0</v>
      </c>
      <c s="32">
        <f>ROUND(ROUND(L88,2)*ROUND(G88,3),2)</f>
      </c>
      <c s="36" t="s">
        <v>53</v>
      </c>
      <c>
        <f>(M88*21)/100</f>
      </c>
      <c t="s">
        <v>26</v>
      </c>
    </row>
    <row r="89" spans="1:5" ht="12.75">
      <c r="A89" s="35" t="s">
        <v>54</v>
      </c>
      <c r="E89" s="39" t="s">
        <v>4645</v>
      </c>
    </row>
    <row r="90" spans="1:5" ht="38.25">
      <c r="A90" s="35" t="s">
        <v>55</v>
      </c>
      <c r="E90" s="40" t="s">
        <v>4646</v>
      </c>
    </row>
    <row r="91" spans="1:5" ht="38.25">
      <c r="A91" t="s">
        <v>57</v>
      </c>
      <c r="E91" s="39" t="s">
        <v>4647</v>
      </c>
    </row>
    <row r="92" spans="1:16" ht="12.75">
      <c r="A92" t="s">
        <v>48</v>
      </c>
      <c s="34" t="s">
        <v>131</v>
      </c>
      <c s="34" t="s">
        <v>4648</v>
      </c>
      <c s="35" t="s">
        <v>5</v>
      </c>
      <c s="6" t="s">
        <v>4649</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2924</v>
      </c>
    </row>
    <row r="95" spans="1:5" ht="76.5">
      <c r="A95" t="s">
        <v>57</v>
      </c>
      <c r="E95" s="39" t="s">
        <v>4650</v>
      </c>
    </row>
    <row r="96" spans="1:13" ht="12.75">
      <c r="A96" t="s">
        <v>45</v>
      </c>
      <c r="C96" s="31" t="s">
        <v>26</v>
      </c>
      <c r="E96" s="33" t="s">
        <v>3900</v>
      </c>
      <c r="J96" s="32">
        <f>0</f>
      </c>
      <c s="32">
        <f>0</f>
      </c>
      <c s="32">
        <f>0+L97+L101</f>
      </c>
      <c s="32">
        <f>0+M97+M101</f>
      </c>
    </row>
    <row r="97" spans="1:16" ht="12.75">
      <c r="A97" t="s">
        <v>48</v>
      </c>
      <c s="34" t="s">
        <v>135</v>
      </c>
      <c s="34" t="s">
        <v>3901</v>
      </c>
      <c s="35" t="s">
        <v>5</v>
      </c>
      <c s="6" t="s">
        <v>3902</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4651</v>
      </c>
    </row>
    <row r="100" spans="1:5" ht="25.5">
      <c r="A100" t="s">
        <v>57</v>
      </c>
      <c r="E100" s="39" t="s">
        <v>3905</v>
      </c>
    </row>
    <row r="101" spans="1:16" ht="12.75">
      <c r="A101" t="s">
        <v>48</v>
      </c>
      <c s="34" t="s">
        <v>139</v>
      </c>
      <c s="34" t="s">
        <v>4020</v>
      </c>
      <c s="35" t="s">
        <v>5</v>
      </c>
      <c s="6" t="s">
        <v>4021</v>
      </c>
      <c s="36" t="s">
        <v>65</v>
      </c>
      <c s="37">
        <v>1.35</v>
      </c>
      <c s="36">
        <v>0</v>
      </c>
      <c s="36">
        <f>ROUND(G101*H101,6)</f>
      </c>
      <c r="L101" s="38">
        <v>0</v>
      </c>
      <c s="32">
        <f>ROUND(ROUND(L101,2)*ROUND(G101,3),2)</f>
      </c>
      <c s="36" t="s">
        <v>53</v>
      </c>
      <c>
        <f>(M101*21)/100</f>
      </c>
      <c t="s">
        <v>26</v>
      </c>
    </row>
    <row r="102" spans="1:5" ht="12.75">
      <c r="A102" s="35" t="s">
        <v>54</v>
      </c>
      <c r="E102" s="39" t="s">
        <v>4652</v>
      </c>
    </row>
    <row r="103" spans="1:5" ht="38.25">
      <c r="A103" s="35" t="s">
        <v>55</v>
      </c>
      <c r="E103" s="40" t="s">
        <v>4653</v>
      </c>
    </row>
    <row r="104" spans="1:5" ht="267.75">
      <c r="A104" t="s">
        <v>57</v>
      </c>
      <c r="E104" s="39" t="s">
        <v>4024</v>
      </c>
    </row>
    <row r="105" spans="1:13" ht="12.75">
      <c r="A105" t="s">
        <v>45</v>
      </c>
      <c r="C105" s="31" t="s">
        <v>25</v>
      </c>
      <c r="E105" s="33" t="s">
        <v>4025</v>
      </c>
      <c r="J105" s="32">
        <f>0</f>
      </c>
      <c s="32">
        <f>0</f>
      </c>
      <c s="32">
        <f>0+L106</f>
      </c>
      <c s="32">
        <f>0+M106</f>
      </c>
    </row>
    <row r="106" spans="1:16" ht="12.75">
      <c r="A106" t="s">
        <v>48</v>
      </c>
      <c s="34" t="s">
        <v>143</v>
      </c>
      <c s="34" t="s">
        <v>4039</v>
      </c>
      <c s="35" t="s">
        <v>5</v>
      </c>
      <c s="6" t="s">
        <v>4040</v>
      </c>
      <c s="36" t="s">
        <v>2421</v>
      </c>
      <c s="37">
        <v>979.94</v>
      </c>
      <c s="36">
        <v>0</v>
      </c>
      <c s="36">
        <f>ROUND(G106*H106,6)</f>
      </c>
      <c r="L106" s="38">
        <v>0</v>
      </c>
      <c s="32">
        <f>ROUND(ROUND(L106,2)*ROUND(G106,3),2)</f>
      </c>
      <c s="36" t="s">
        <v>53</v>
      </c>
      <c>
        <f>(M106*21)/100</f>
      </c>
      <c t="s">
        <v>26</v>
      </c>
    </row>
    <row r="107" spans="1:5" ht="38.25">
      <c r="A107" s="35" t="s">
        <v>54</v>
      </c>
      <c r="E107" s="39" t="s">
        <v>4654</v>
      </c>
    </row>
    <row r="108" spans="1:5" ht="38.25">
      <c r="A108" s="35" t="s">
        <v>55</v>
      </c>
      <c r="E108" s="40" t="s">
        <v>4655</v>
      </c>
    </row>
    <row r="109" spans="1:5" ht="204">
      <c r="A109" t="s">
        <v>57</v>
      </c>
      <c r="E109" s="39" t="s">
        <v>4043</v>
      </c>
    </row>
    <row r="110" spans="1:13" ht="12.75">
      <c r="A110" t="s">
        <v>45</v>
      </c>
      <c r="C110" s="31" t="s">
        <v>67</v>
      </c>
      <c r="E110" s="33" t="s">
        <v>3919</v>
      </c>
      <c r="J110" s="32">
        <f>0</f>
      </c>
      <c s="32">
        <f>0</f>
      </c>
      <c s="32">
        <f>0+L111</f>
      </c>
      <c s="32">
        <f>0+M111</f>
      </c>
    </row>
    <row r="111" spans="1:16" ht="12.75">
      <c r="A111" t="s">
        <v>48</v>
      </c>
      <c s="34" t="s">
        <v>147</v>
      </c>
      <c s="34" t="s">
        <v>3239</v>
      </c>
      <c s="35" t="s">
        <v>5</v>
      </c>
      <c s="6" t="s">
        <v>3920</v>
      </c>
      <c s="36" t="s">
        <v>65</v>
      </c>
      <c s="37">
        <v>1.789</v>
      </c>
      <c s="36">
        <v>0</v>
      </c>
      <c s="36">
        <f>ROUND(G111*H111,6)</f>
      </c>
      <c r="L111" s="38">
        <v>0</v>
      </c>
      <c s="32">
        <f>ROUND(ROUND(L111,2)*ROUND(G111,3),2)</f>
      </c>
      <c s="36" t="s">
        <v>53</v>
      </c>
      <c>
        <f>(M111*21)/100</f>
      </c>
      <c t="s">
        <v>26</v>
      </c>
    </row>
    <row r="112" spans="1:5" ht="12.75">
      <c r="A112" s="35" t="s">
        <v>54</v>
      </c>
      <c r="E112" s="39" t="s">
        <v>4656</v>
      </c>
    </row>
    <row r="113" spans="1:5" ht="38.25">
      <c r="A113" s="35" t="s">
        <v>55</v>
      </c>
      <c r="E113" s="40" t="s">
        <v>4657</v>
      </c>
    </row>
    <row r="114" spans="1:5" ht="267.75">
      <c r="A114" t="s">
        <v>57</v>
      </c>
      <c r="E114" s="39" t="s">
        <v>3923</v>
      </c>
    </row>
    <row r="115" spans="1:13" ht="12.75">
      <c r="A115" t="s">
        <v>45</v>
      </c>
      <c r="C115" s="31" t="s">
        <v>71</v>
      </c>
      <c r="E115" s="33" t="s">
        <v>3938</v>
      </c>
      <c r="J115" s="32">
        <f>0</f>
      </c>
      <c s="32">
        <f>0</f>
      </c>
      <c s="32">
        <f>0+L116+L120+L124+L128</f>
      </c>
      <c s="32">
        <f>0+M116+M120+M124+M128</f>
      </c>
    </row>
    <row r="116" spans="1:16" ht="12.75">
      <c r="A116" t="s">
        <v>48</v>
      </c>
      <c s="34" t="s">
        <v>151</v>
      </c>
      <c s="34" t="s">
        <v>4046</v>
      </c>
      <c s="35" t="s">
        <v>5</v>
      </c>
      <c s="6" t="s">
        <v>4047</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4658</v>
      </c>
    </row>
    <row r="119" spans="1:5" ht="38.25">
      <c r="A119" t="s">
        <v>57</v>
      </c>
      <c r="E119" s="39" t="s">
        <v>4049</v>
      </c>
    </row>
    <row r="120" spans="1:16" ht="12.75">
      <c r="A120" t="s">
        <v>48</v>
      </c>
      <c s="34" t="s">
        <v>155</v>
      </c>
      <c s="34" t="s">
        <v>4659</v>
      </c>
      <c s="35" t="s">
        <v>5</v>
      </c>
      <c s="6" t="s">
        <v>4660</v>
      </c>
      <c s="36" t="s">
        <v>61</v>
      </c>
      <c s="37">
        <v>1150.5</v>
      </c>
      <c s="36">
        <v>0</v>
      </c>
      <c s="36">
        <f>ROUND(G120*H120,6)</f>
      </c>
      <c r="L120" s="38">
        <v>0</v>
      </c>
      <c s="32">
        <f>ROUND(ROUND(L120,2)*ROUND(G120,3),2)</f>
      </c>
      <c s="36" t="s">
        <v>53</v>
      </c>
      <c>
        <f>(M120*21)/100</f>
      </c>
      <c t="s">
        <v>26</v>
      </c>
    </row>
    <row r="121" spans="1:5" ht="12.75">
      <c r="A121" s="35" t="s">
        <v>54</v>
      </c>
      <c r="E121" s="39" t="s">
        <v>4661</v>
      </c>
    </row>
    <row r="122" spans="1:5" ht="38.25">
      <c r="A122" s="35" t="s">
        <v>55</v>
      </c>
      <c r="E122" s="40" t="s">
        <v>4662</v>
      </c>
    </row>
    <row r="123" spans="1:5" ht="38.25">
      <c r="A123" t="s">
        <v>57</v>
      </c>
      <c r="E123" s="39" t="s">
        <v>4049</v>
      </c>
    </row>
    <row r="124" spans="1:16" ht="12.75">
      <c r="A124" t="s">
        <v>48</v>
      </c>
      <c s="34" t="s">
        <v>159</v>
      </c>
      <c s="34" t="s">
        <v>4663</v>
      </c>
      <c s="35" t="s">
        <v>5</v>
      </c>
      <c s="6" t="s">
        <v>4664</v>
      </c>
      <c s="36" t="s">
        <v>61</v>
      </c>
      <c s="37">
        <v>408.5</v>
      </c>
      <c s="36">
        <v>0</v>
      </c>
      <c s="36">
        <f>ROUND(G124*H124,6)</f>
      </c>
      <c r="L124" s="38">
        <v>0</v>
      </c>
      <c s="32">
        <f>ROUND(ROUND(L124,2)*ROUND(G124,3),2)</f>
      </c>
      <c s="36" t="s">
        <v>53</v>
      </c>
      <c>
        <f>(M124*21)/100</f>
      </c>
      <c t="s">
        <v>26</v>
      </c>
    </row>
    <row r="125" spans="1:5" ht="25.5">
      <c r="A125" s="35" t="s">
        <v>54</v>
      </c>
      <c r="E125" s="39" t="s">
        <v>4665</v>
      </c>
    </row>
    <row r="126" spans="1:5" ht="38.25">
      <c r="A126" s="35" t="s">
        <v>55</v>
      </c>
      <c r="E126" s="40" t="s">
        <v>4666</v>
      </c>
    </row>
    <row r="127" spans="1:5" ht="114.75">
      <c r="A127" t="s">
        <v>57</v>
      </c>
      <c r="E127" s="39" t="s">
        <v>89</v>
      </c>
    </row>
    <row r="128" spans="1:16" ht="25.5">
      <c r="A128" t="s">
        <v>48</v>
      </c>
      <c s="34" t="s">
        <v>162</v>
      </c>
      <c s="34" t="s">
        <v>4667</v>
      </c>
      <c s="35" t="s">
        <v>5</v>
      </c>
      <c s="6" t="s">
        <v>4668</v>
      </c>
      <c s="36" t="s">
        <v>61</v>
      </c>
      <c s="37">
        <v>20.4</v>
      </c>
      <c s="36">
        <v>0</v>
      </c>
      <c s="36">
        <f>ROUND(G128*H128,6)</f>
      </c>
      <c r="L128" s="38">
        <v>0</v>
      </c>
      <c s="32">
        <f>ROUND(ROUND(L128,2)*ROUND(G128,3),2)</f>
      </c>
      <c s="36" t="s">
        <v>53</v>
      </c>
      <c>
        <f>(M128*21)/100</f>
      </c>
      <c t="s">
        <v>26</v>
      </c>
    </row>
    <row r="129" spans="1:5" ht="38.25">
      <c r="A129" s="35" t="s">
        <v>54</v>
      </c>
      <c r="E129" s="39" t="s">
        <v>4669</v>
      </c>
    </row>
    <row r="130" spans="1:5" ht="38.25">
      <c r="A130" s="35" t="s">
        <v>55</v>
      </c>
      <c r="E130" s="40" t="s">
        <v>4670</v>
      </c>
    </row>
    <row r="131" spans="1:5" ht="114.75">
      <c r="A131" t="s">
        <v>57</v>
      </c>
      <c r="E131" s="39" t="s">
        <v>89</v>
      </c>
    </row>
    <row r="132" spans="1:13" ht="12.75">
      <c r="A132" t="s">
        <v>45</v>
      </c>
      <c r="C132" s="31" t="s">
        <v>86</v>
      </c>
      <c r="E132" s="33" t="s">
        <v>2920</v>
      </c>
      <c r="J132" s="32">
        <f>0</f>
      </c>
      <c s="32">
        <f>0</f>
      </c>
      <c s="32">
        <f>0+L133+L137+L141+L145</f>
      </c>
      <c s="32">
        <f>0+M133+M137+M141+M145</f>
      </c>
    </row>
    <row r="133" spans="1:16" ht="12.75">
      <c r="A133" t="s">
        <v>48</v>
      </c>
      <c s="34" t="s">
        <v>166</v>
      </c>
      <c s="34" t="s">
        <v>4062</v>
      </c>
      <c s="35" t="s">
        <v>5</v>
      </c>
      <c s="6" t="s">
        <v>4063</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4671</v>
      </c>
    </row>
    <row r="136" spans="1:5" ht="25.5">
      <c r="A136" t="s">
        <v>57</v>
      </c>
      <c r="E136" s="39" t="s">
        <v>4066</v>
      </c>
    </row>
    <row r="137" spans="1:16" ht="12.75">
      <c r="A137" t="s">
        <v>48</v>
      </c>
      <c s="34" t="s">
        <v>170</v>
      </c>
      <c s="34" t="s">
        <v>4672</v>
      </c>
      <c s="35" t="s">
        <v>5</v>
      </c>
      <c s="6" t="s">
        <v>4673</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4674</v>
      </c>
    </row>
    <row r="140" spans="1:5" ht="51">
      <c r="A140" t="s">
        <v>57</v>
      </c>
      <c r="E140" s="39" t="s">
        <v>4675</v>
      </c>
    </row>
    <row r="141" spans="1:16" ht="12.75">
      <c r="A141" t="s">
        <v>48</v>
      </c>
      <c s="34" t="s">
        <v>174</v>
      </c>
      <c s="34" t="s">
        <v>4676</v>
      </c>
      <c s="35" t="s">
        <v>5</v>
      </c>
      <c s="6" t="s">
        <v>4677</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4506</v>
      </c>
    </row>
    <row r="144" spans="1:5" ht="51">
      <c r="A144" t="s">
        <v>57</v>
      </c>
      <c r="E144" s="39" t="s">
        <v>4678</v>
      </c>
    </row>
    <row r="145" spans="1:16" ht="12.75">
      <c r="A145" t="s">
        <v>48</v>
      </c>
      <c s="34" t="s">
        <v>177</v>
      </c>
      <c s="34" t="s">
        <v>4679</v>
      </c>
      <c s="35" t="s">
        <v>5</v>
      </c>
      <c s="6" t="s">
        <v>4680</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2916</v>
      </c>
    </row>
    <row r="148" spans="1:5" ht="51">
      <c r="A148" t="s">
        <v>57</v>
      </c>
      <c r="E148" s="39" t="s">
        <v>4678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4683</v>
      </c>
      <c r="E8" s="30" t="s">
        <v>4682</v>
      </c>
      <c r="J8" s="29">
        <f>0+J9+J14+J39+J60+J69+J90+J95</f>
      </c>
      <c s="29">
        <f>0+K9+K14+K39+K60+K69+K90+K95</f>
      </c>
      <c s="29">
        <f>0+L9+L14+L39+L60+L69+L90+L95</f>
      </c>
      <c s="29">
        <f>0+M9+M14+M39+M60+M69+M90+M95</f>
      </c>
    </row>
    <row r="9" spans="1:13" ht="12.75">
      <c r="A9" t="s">
        <v>45</v>
      </c>
      <c r="C9" s="31" t="s">
        <v>1664</v>
      </c>
      <c r="E9" s="33" t="s">
        <v>3748</v>
      </c>
      <c r="J9" s="32">
        <f>0</f>
      </c>
      <c s="32">
        <f>0</f>
      </c>
      <c s="32">
        <f>0+L10</f>
      </c>
      <c s="32">
        <f>0+M10</f>
      </c>
    </row>
    <row r="10" spans="1:16" ht="12.75">
      <c r="A10" t="s">
        <v>48</v>
      </c>
      <c s="34" t="s">
        <v>49</v>
      </c>
      <c s="34" t="s">
        <v>4528</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38.25">
      <c r="A12" s="35" t="s">
        <v>55</v>
      </c>
      <c r="E12" s="40" t="s">
        <v>3752</v>
      </c>
    </row>
    <row r="13" spans="1:5" ht="38.25">
      <c r="A13" t="s">
        <v>57</v>
      </c>
      <c r="E13" s="39" t="s">
        <v>4530</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3755</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4684</v>
      </c>
    </row>
    <row r="18" spans="1:5" ht="242.25">
      <c r="A18" t="s">
        <v>57</v>
      </c>
      <c r="E18" s="39" t="s">
        <v>4607</v>
      </c>
    </row>
    <row r="19" spans="1:16" ht="38.25">
      <c r="A19" t="s">
        <v>48</v>
      </c>
      <c s="34" t="s">
        <v>25</v>
      </c>
      <c s="34" t="s">
        <v>946</v>
      </c>
      <c s="35" t="s">
        <v>5</v>
      </c>
      <c s="6" t="s">
        <v>4685</v>
      </c>
      <c s="36" t="s">
        <v>309</v>
      </c>
      <c s="37">
        <v>14</v>
      </c>
      <c s="36">
        <v>0</v>
      </c>
      <c s="36">
        <f>ROUND(G19*H19,6)</f>
      </c>
      <c r="L19" s="38">
        <v>0</v>
      </c>
      <c s="32">
        <f>ROUND(ROUND(L19,2)*ROUND(G19,3),2)</f>
      </c>
      <c s="36" t="s">
        <v>53</v>
      </c>
      <c>
        <f>(M19*21)/100</f>
      </c>
      <c t="s">
        <v>26</v>
      </c>
    </row>
    <row r="20" spans="1:5" ht="25.5">
      <c r="A20" s="35" t="s">
        <v>54</v>
      </c>
      <c r="E20" s="39" t="s">
        <v>4686</v>
      </c>
    </row>
    <row r="21" spans="1:5" ht="38.25">
      <c r="A21" s="35" t="s">
        <v>55</v>
      </c>
      <c r="E21" s="40" t="s">
        <v>4687</v>
      </c>
    </row>
    <row r="22" spans="1:5" ht="242.25">
      <c r="A22" t="s">
        <v>57</v>
      </c>
      <c r="E22" s="39" t="s">
        <v>4607</v>
      </c>
    </row>
    <row r="23" spans="1:16" ht="38.25">
      <c r="A23" t="s">
        <v>48</v>
      </c>
      <c s="34" t="s">
        <v>67</v>
      </c>
      <c s="34" t="s">
        <v>2574</v>
      </c>
      <c s="35" t="s">
        <v>5</v>
      </c>
      <c s="6" t="s">
        <v>3760</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4688</v>
      </c>
    </row>
    <row r="26" spans="1:5" ht="242.25">
      <c r="A26" t="s">
        <v>57</v>
      </c>
      <c r="E26" s="39" t="s">
        <v>4607</v>
      </c>
    </row>
    <row r="27" spans="1:16" ht="38.25">
      <c r="A27" t="s">
        <v>48</v>
      </c>
      <c s="34" t="s">
        <v>71</v>
      </c>
      <c s="34" t="s">
        <v>4689</v>
      </c>
      <c s="35" t="s">
        <v>5</v>
      </c>
      <c s="6" t="s">
        <v>4690</v>
      </c>
      <c s="36" t="s">
        <v>309</v>
      </c>
      <c s="37">
        <v>1</v>
      </c>
      <c s="36">
        <v>0</v>
      </c>
      <c s="36">
        <f>ROUND(G27*H27,6)</f>
      </c>
      <c r="L27" s="38">
        <v>0</v>
      </c>
      <c s="32">
        <f>ROUND(ROUND(L27,2)*ROUND(G27,3),2)</f>
      </c>
      <c s="36" t="s">
        <v>53</v>
      </c>
      <c>
        <f>(M27*21)/100</f>
      </c>
      <c t="s">
        <v>26</v>
      </c>
    </row>
    <row r="28" spans="1:5" ht="25.5">
      <c r="A28" s="35" t="s">
        <v>54</v>
      </c>
      <c r="E28" s="39" t="s">
        <v>4686</v>
      </c>
    </row>
    <row r="29" spans="1:5" ht="38.25">
      <c r="A29" s="35" t="s">
        <v>55</v>
      </c>
      <c r="E29" s="40" t="s">
        <v>3767</v>
      </c>
    </row>
    <row r="30" spans="1:5" ht="242.25">
      <c r="A30" t="s">
        <v>57</v>
      </c>
      <c r="E30" s="39" t="s">
        <v>4607</v>
      </c>
    </row>
    <row r="31" spans="1:16" ht="38.25">
      <c r="A31" t="s">
        <v>48</v>
      </c>
      <c s="34" t="s">
        <v>75</v>
      </c>
      <c s="34" t="s">
        <v>643</v>
      </c>
      <c s="35" t="s">
        <v>5</v>
      </c>
      <c s="6" t="s">
        <v>4691</v>
      </c>
      <c s="36" t="s">
        <v>309</v>
      </c>
      <c s="37">
        <v>1</v>
      </c>
      <c s="36">
        <v>0</v>
      </c>
      <c s="36">
        <f>ROUND(G31*H31,6)</f>
      </c>
      <c r="L31" s="38">
        <v>0</v>
      </c>
      <c s="32">
        <f>ROUND(ROUND(L31,2)*ROUND(G31,3),2)</f>
      </c>
      <c s="36" t="s">
        <v>53</v>
      </c>
      <c>
        <f>(M31*21)/100</f>
      </c>
      <c t="s">
        <v>26</v>
      </c>
    </row>
    <row r="32" spans="1:5" ht="25.5">
      <c r="A32" s="35" t="s">
        <v>54</v>
      </c>
      <c r="E32" s="39" t="s">
        <v>4686</v>
      </c>
    </row>
    <row r="33" spans="1:5" ht="38.25">
      <c r="A33" s="35" t="s">
        <v>55</v>
      </c>
      <c r="E33" s="40" t="s">
        <v>3767</v>
      </c>
    </row>
    <row r="34" spans="1:5" ht="242.25">
      <c r="A34" t="s">
        <v>57</v>
      </c>
      <c r="E34" s="39" t="s">
        <v>4607</v>
      </c>
    </row>
    <row r="35" spans="1:16" ht="25.5">
      <c r="A35" t="s">
        <v>48</v>
      </c>
      <c s="34" t="s">
        <v>46</v>
      </c>
      <c s="34" t="s">
        <v>4692</v>
      </c>
      <c s="35" t="s">
        <v>5</v>
      </c>
      <c s="6" t="s">
        <v>4693</v>
      </c>
      <c s="36" t="s">
        <v>309</v>
      </c>
      <c s="37">
        <v>1</v>
      </c>
      <c s="36">
        <v>0</v>
      </c>
      <c s="36">
        <f>ROUND(G35*H35,6)</f>
      </c>
      <c r="L35" s="38">
        <v>0</v>
      </c>
      <c s="32">
        <f>ROUND(ROUND(L35,2)*ROUND(G35,3),2)</f>
      </c>
      <c s="36" t="s">
        <v>53</v>
      </c>
      <c>
        <f>(M35*21)/100</f>
      </c>
      <c t="s">
        <v>26</v>
      </c>
    </row>
    <row r="36" spans="1:5" ht="12.75">
      <c r="A36" s="35" t="s">
        <v>54</v>
      </c>
      <c r="E36" s="39" t="s">
        <v>4694</v>
      </c>
    </row>
    <row r="37" spans="1:5" ht="38.25">
      <c r="A37" s="35" t="s">
        <v>55</v>
      </c>
      <c r="E37" s="40" t="s">
        <v>3767</v>
      </c>
    </row>
    <row r="38" spans="1:5" ht="242.25">
      <c r="A38" t="s">
        <v>57</v>
      </c>
      <c r="E38" s="39" t="s">
        <v>4607</v>
      </c>
    </row>
    <row r="39" spans="1:13" ht="12.75">
      <c r="A39" t="s">
        <v>45</v>
      </c>
      <c r="C39" s="31" t="s">
        <v>49</v>
      </c>
      <c r="E39" s="33" t="s">
        <v>3770</v>
      </c>
      <c r="J39" s="32">
        <f>0</f>
      </c>
      <c s="32">
        <f>0</f>
      </c>
      <c s="32">
        <f>0+L40+L44+L48+L52+L56</f>
      </c>
      <c s="32">
        <f>0+M40+M44+M48+M52+M56</f>
      </c>
    </row>
    <row r="40" spans="1:16" ht="12.75">
      <c r="A40" t="s">
        <v>48</v>
      </c>
      <c s="34" t="s">
        <v>82</v>
      </c>
      <c s="34" t="s">
        <v>3771</v>
      </c>
      <c s="35" t="s">
        <v>5</v>
      </c>
      <c s="6" t="s">
        <v>3772</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4695</v>
      </c>
    </row>
    <row r="43" spans="1:5" ht="25.5">
      <c r="A43" t="s">
        <v>57</v>
      </c>
      <c r="E43" s="39" t="s">
        <v>322</v>
      </c>
    </row>
    <row r="44" spans="1:16" ht="12.75">
      <c r="A44" t="s">
        <v>48</v>
      </c>
      <c s="34" t="s">
        <v>86</v>
      </c>
      <c s="34" t="s">
        <v>3833</v>
      </c>
      <c s="35" t="s">
        <v>5</v>
      </c>
      <c s="6" t="s">
        <v>3834</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4696</v>
      </c>
    </row>
    <row r="47" spans="1:5" ht="25.5">
      <c r="A47" t="s">
        <v>57</v>
      </c>
      <c r="E47" s="39" t="s">
        <v>3836</v>
      </c>
    </row>
    <row r="48" spans="1:16" ht="12.75">
      <c r="A48" t="s">
        <v>48</v>
      </c>
      <c s="34" t="s">
        <v>90</v>
      </c>
      <c s="34" t="s">
        <v>4636</v>
      </c>
      <c s="35" t="s">
        <v>5</v>
      </c>
      <c s="6" t="s">
        <v>4637</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4697</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4698</v>
      </c>
    </row>
    <row r="55" spans="1:5" ht="25.5">
      <c r="A55" t="s">
        <v>57</v>
      </c>
      <c r="E55" s="39" t="s">
        <v>78</v>
      </c>
    </row>
    <row r="56" spans="1:16" ht="12.75">
      <c r="A56" t="s">
        <v>48</v>
      </c>
      <c s="34" t="s">
        <v>98</v>
      </c>
      <c s="34" t="s">
        <v>4640</v>
      </c>
      <c s="35" t="s">
        <v>5</v>
      </c>
      <c s="6" t="s">
        <v>4641</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4698</v>
      </c>
    </row>
    <row r="59" spans="1:5" ht="38.25">
      <c r="A59" t="s">
        <v>57</v>
      </c>
      <c r="E59" s="39" t="s">
        <v>4642</v>
      </c>
    </row>
    <row r="60" spans="1:13" ht="12.75">
      <c r="A60" t="s">
        <v>45</v>
      </c>
      <c r="C60" s="31" t="s">
        <v>25</v>
      </c>
      <c r="E60" s="33" t="s">
        <v>4025</v>
      </c>
      <c r="J60" s="32">
        <f>0</f>
      </c>
      <c s="32">
        <f>0</f>
      </c>
      <c s="32">
        <f>0+L61+L65</f>
      </c>
      <c s="32">
        <f>0+M61+M65</f>
      </c>
    </row>
    <row r="61" spans="1:16" ht="12.75">
      <c r="A61" t="s">
        <v>48</v>
      </c>
      <c s="34" t="s">
        <v>103</v>
      </c>
      <c s="34" t="s">
        <v>4699</v>
      </c>
      <c s="35" t="s">
        <v>5</v>
      </c>
      <c s="6" t="s">
        <v>4700</v>
      </c>
      <c s="36" t="s">
        <v>65</v>
      </c>
      <c s="37">
        <v>1.871</v>
      </c>
      <c s="36">
        <v>0</v>
      </c>
      <c s="36">
        <f>ROUND(G61*H61,6)</f>
      </c>
      <c r="L61" s="38">
        <v>0</v>
      </c>
      <c s="32">
        <f>ROUND(ROUND(L61,2)*ROUND(G61,3),2)</f>
      </c>
      <c s="36" t="s">
        <v>53</v>
      </c>
      <c>
        <f>(M61*21)/100</f>
      </c>
      <c t="s">
        <v>26</v>
      </c>
    </row>
    <row r="62" spans="1:5" ht="63.75">
      <c r="A62" s="35" t="s">
        <v>54</v>
      </c>
      <c r="E62" s="39" t="s">
        <v>4701</v>
      </c>
    </row>
    <row r="63" spans="1:5" ht="38.25">
      <c r="A63" s="35" t="s">
        <v>55</v>
      </c>
      <c r="E63" s="40" t="s">
        <v>4702</v>
      </c>
    </row>
    <row r="64" spans="1:5" ht="267.75">
      <c r="A64" t="s">
        <v>57</v>
      </c>
      <c r="E64" s="39" t="s">
        <v>4024</v>
      </c>
    </row>
    <row r="65" spans="1:16" ht="25.5">
      <c r="A65" t="s">
        <v>48</v>
      </c>
      <c s="34" t="s">
        <v>106</v>
      </c>
      <c s="34" t="s">
        <v>4703</v>
      </c>
      <c s="35" t="s">
        <v>5</v>
      </c>
      <c s="6" t="s">
        <v>4704</v>
      </c>
      <c s="36" t="s">
        <v>309</v>
      </c>
      <c s="37">
        <v>0.424</v>
      </c>
      <c s="36">
        <v>0</v>
      </c>
      <c s="36">
        <f>ROUND(G65*H65,6)</f>
      </c>
      <c r="L65" s="38">
        <v>0</v>
      </c>
      <c s="32">
        <f>ROUND(ROUND(L65,2)*ROUND(G65,3),2)</f>
      </c>
      <c s="36" t="s">
        <v>53</v>
      </c>
      <c>
        <f>(M65*21)/100</f>
      </c>
      <c t="s">
        <v>26</v>
      </c>
    </row>
    <row r="66" spans="1:5" ht="63.75">
      <c r="A66" s="35" t="s">
        <v>54</v>
      </c>
      <c r="E66" s="39" t="s">
        <v>4705</v>
      </c>
    </row>
    <row r="67" spans="1:5" ht="38.25">
      <c r="A67" s="35" t="s">
        <v>55</v>
      </c>
      <c r="E67" s="40" t="s">
        <v>4706</v>
      </c>
    </row>
    <row r="68" spans="1:5" ht="25.5">
      <c r="A68" t="s">
        <v>57</v>
      </c>
      <c r="E68" s="39" t="s">
        <v>4707</v>
      </c>
    </row>
    <row r="69" spans="1:13" ht="12.75">
      <c r="A69" t="s">
        <v>45</v>
      </c>
      <c r="C69" s="31" t="s">
        <v>71</v>
      </c>
      <c r="E69" s="33" t="s">
        <v>3938</v>
      </c>
      <c r="J69" s="32">
        <f>0</f>
      </c>
      <c s="32">
        <f>0</f>
      </c>
      <c s="32">
        <f>0+L70+L74+L78+L82+L86</f>
      </c>
      <c s="32">
        <f>0+M70+M74+M78+M82+M86</f>
      </c>
    </row>
    <row r="70" spans="1:16" ht="12.75">
      <c r="A70" t="s">
        <v>48</v>
      </c>
      <c s="34" t="s">
        <v>109</v>
      </c>
      <c s="34" t="s">
        <v>4046</v>
      </c>
      <c s="35" t="s">
        <v>5</v>
      </c>
      <c s="6" t="s">
        <v>4047</v>
      </c>
      <c s="36" t="s">
        <v>61</v>
      </c>
      <c s="37">
        <v>315</v>
      </c>
      <c s="36">
        <v>0</v>
      </c>
      <c s="36">
        <f>ROUND(G70*H70,6)</f>
      </c>
      <c r="L70" s="38">
        <v>0</v>
      </c>
      <c s="32">
        <f>ROUND(ROUND(L70,2)*ROUND(G70,3),2)</f>
      </c>
      <c s="36" t="s">
        <v>53</v>
      </c>
      <c>
        <f>(M70*21)/100</f>
      </c>
      <c t="s">
        <v>26</v>
      </c>
    </row>
    <row r="71" spans="1:5" ht="12.75">
      <c r="A71" s="35" t="s">
        <v>54</v>
      </c>
      <c r="E71" s="39" t="s">
        <v>4708</v>
      </c>
    </row>
    <row r="72" spans="1:5" ht="38.25">
      <c r="A72" s="35" t="s">
        <v>55</v>
      </c>
      <c r="E72" s="40" t="s">
        <v>4709</v>
      </c>
    </row>
    <row r="73" spans="1:5" ht="38.25">
      <c r="A73" t="s">
        <v>57</v>
      </c>
      <c r="E73" s="39" t="s">
        <v>4049</v>
      </c>
    </row>
    <row r="74" spans="1:16" ht="12.75">
      <c r="A74" t="s">
        <v>48</v>
      </c>
      <c s="34" t="s">
        <v>112</v>
      </c>
      <c s="34" t="s">
        <v>4659</v>
      </c>
      <c s="35" t="s">
        <v>5</v>
      </c>
      <c s="6" t="s">
        <v>4660</v>
      </c>
      <c s="36" t="s">
        <v>61</v>
      </c>
      <c s="37">
        <v>145</v>
      </c>
      <c s="36">
        <v>0</v>
      </c>
      <c s="36">
        <f>ROUND(G74*H74,6)</f>
      </c>
      <c r="L74" s="38">
        <v>0</v>
      </c>
      <c s="32">
        <f>ROUND(ROUND(L74,2)*ROUND(G74,3),2)</f>
      </c>
      <c s="36" t="s">
        <v>53</v>
      </c>
      <c>
        <f>(M74*21)/100</f>
      </c>
      <c t="s">
        <v>26</v>
      </c>
    </row>
    <row r="75" spans="1:5" ht="12.75">
      <c r="A75" s="35" t="s">
        <v>54</v>
      </c>
      <c r="E75" s="39" t="s">
        <v>4710</v>
      </c>
    </row>
    <row r="76" spans="1:5" ht="38.25">
      <c r="A76" s="35" t="s">
        <v>55</v>
      </c>
      <c r="E76" s="40" t="s">
        <v>4711</v>
      </c>
    </row>
    <row r="77" spans="1:5" ht="38.25">
      <c r="A77" t="s">
        <v>57</v>
      </c>
      <c r="E77" s="39" t="s">
        <v>4049</v>
      </c>
    </row>
    <row r="78" spans="1:16" ht="12.75">
      <c r="A78" t="s">
        <v>48</v>
      </c>
      <c s="34" t="s">
        <v>115</v>
      </c>
      <c s="34" t="s">
        <v>4712</v>
      </c>
      <c s="35" t="s">
        <v>5</v>
      </c>
      <c s="6" t="s">
        <v>4713</v>
      </c>
      <c s="36" t="s">
        <v>65</v>
      </c>
      <c s="37">
        <v>8.3</v>
      </c>
      <c s="36">
        <v>0</v>
      </c>
      <c s="36">
        <f>ROUND(G78*H78,6)</f>
      </c>
      <c r="L78" s="38">
        <v>0</v>
      </c>
      <c s="32">
        <f>ROUND(ROUND(L78,2)*ROUND(G78,3),2)</f>
      </c>
      <c s="36" t="s">
        <v>53</v>
      </c>
      <c>
        <f>(M78*21)/100</f>
      </c>
      <c t="s">
        <v>26</v>
      </c>
    </row>
    <row r="79" spans="1:5" ht="12.75">
      <c r="A79" s="35" t="s">
        <v>54</v>
      </c>
      <c r="E79" s="39" t="s">
        <v>4714</v>
      </c>
    </row>
    <row r="80" spans="1:5" ht="38.25">
      <c r="A80" s="35" t="s">
        <v>55</v>
      </c>
      <c r="E80" s="40" t="s">
        <v>4715</v>
      </c>
    </row>
    <row r="81" spans="1:5" ht="38.25">
      <c r="A81" t="s">
        <v>57</v>
      </c>
      <c r="E81" s="39" t="s">
        <v>4049</v>
      </c>
    </row>
    <row r="82" spans="1:16" ht="12.75">
      <c r="A82" t="s">
        <v>48</v>
      </c>
      <c s="34" t="s">
        <v>119</v>
      </c>
      <c s="34" t="s">
        <v>4716</v>
      </c>
      <c s="35" t="s">
        <v>5</v>
      </c>
      <c s="6" t="s">
        <v>4717</v>
      </c>
      <c s="36" t="s">
        <v>61</v>
      </c>
      <c s="37">
        <v>242</v>
      </c>
      <c s="36">
        <v>0</v>
      </c>
      <c s="36">
        <f>ROUND(G82*H82,6)</f>
      </c>
      <c r="L82" s="38">
        <v>0</v>
      </c>
      <c s="32">
        <f>ROUND(ROUND(L82,2)*ROUND(G82,3),2)</f>
      </c>
      <c s="36" t="s">
        <v>53</v>
      </c>
      <c>
        <f>(M82*21)/100</f>
      </c>
      <c t="s">
        <v>26</v>
      </c>
    </row>
    <row r="83" spans="1:5" ht="12.75">
      <c r="A83" s="35" t="s">
        <v>54</v>
      </c>
      <c r="E83" s="39" t="s">
        <v>4718</v>
      </c>
    </row>
    <row r="84" spans="1:5" ht="38.25">
      <c r="A84" s="35" t="s">
        <v>55</v>
      </c>
      <c r="E84" s="40" t="s">
        <v>4719</v>
      </c>
    </row>
    <row r="85" spans="1:5" ht="114.75">
      <c r="A85" t="s">
        <v>57</v>
      </c>
      <c r="E85" s="39" t="s">
        <v>89</v>
      </c>
    </row>
    <row r="86" spans="1:16" ht="12.75">
      <c r="A86" t="s">
        <v>48</v>
      </c>
      <c s="34" t="s">
        <v>123</v>
      </c>
      <c s="34" t="s">
        <v>4663</v>
      </c>
      <c s="35" t="s">
        <v>5</v>
      </c>
      <c s="6" t="s">
        <v>4664</v>
      </c>
      <c s="36" t="s">
        <v>61</v>
      </c>
      <c s="37">
        <v>23</v>
      </c>
      <c s="36">
        <v>0</v>
      </c>
      <c s="36">
        <f>ROUND(G86*H86,6)</f>
      </c>
      <c r="L86" s="38">
        <v>0</v>
      </c>
      <c s="32">
        <f>ROUND(ROUND(L86,2)*ROUND(G86,3),2)</f>
      </c>
      <c s="36" t="s">
        <v>53</v>
      </c>
      <c>
        <f>(M86*21)/100</f>
      </c>
      <c t="s">
        <v>26</v>
      </c>
    </row>
    <row r="87" spans="1:5" ht="12.75">
      <c r="A87" s="35" t="s">
        <v>54</v>
      </c>
      <c r="E87" s="39" t="s">
        <v>4720</v>
      </c>
    </row>
    <row r="88" spans="1:5" ht="38.25">
      <c r="A88" s="35" t="s">
        <v>55</v>
      </c>
      <c r="E88" s="40" t="s">
        <v>4721</v>
      </c>
    </row>
    <row r="89" spans="1:5" ht="114.75">
      <c r="A89" t="s">
        <v>57</v>
      </c>
      <c r="E89" s="39" t="s">
        <v>89</v>
      </c>
    </row>
    <row r="90" spans="1:13" ht="12.75">
      <c r="A90" t="s">
        <v>45</v>
      </c>
      <c r="C90" s="31" t="s">
        <v>46</v>
      </c>
      <c r="E90" s="33" t="s">
        <v>2915</v>
      </c>
      <c r="J90" s="32">
        <f>0</f>
      </c>
      <c s="32">
        <f>0</f>
      </c>
      <c s="32">
        <f>0+L91</f>
      </c>
      <c s="32">
        <f>0+M91</f>
      </c>
    </row>
    <row r="91" spans="1:16" ht="12.75">
      <c r="A91" t="s">
        <v>48</v>
      </c>
      <c s="34" t="s">
        <v>126</v>
      </c>
      <c s="34" t="s">
        <v>4722</v>
      </c>
      <c s="35" t="s">
        <v>5</v>
      </c>
      <c s="6" t="s">
        <v>4723</v>
      </c>
      <c s="36" t="s">
        <v>61</v>
      </c>
      <c s="37">
        <v>228.201</v>
      </c>
      <c s="36">
        <v>0</v>
      </c>
      <c s="36">
        <f>ROUND(G91*H91,6)</f>
      </c>
      <c r="L91" s="38">
        <v>0</v>
      </c>
      <c s="32">
        <f>ROUND(ROUND(L91,2)*ROUND(G91,3),2)</f>
      </c>
      <c s="36" t="s">
        <v>53</v>
      </c>
      <c>
        <f>(M91*21)/100</f>
      </c>
      <c t="s">
        <v>26</v>
      </c>
    </row>
    <row r="92" spans="1:5" ht="38.25">
      <c r="A92" s="35" t="s">
        <v>54</v>
      </c>
      <c r="E92" s="39" t="s">
        <v>4724</v>
      </c>
    </row>
    <row r="93" spans="1:5" ht="38.25">
      <c r="A93" s="35" t="s">
        <v>55</v>
      </c>
      <c r="E93" s="40" t="s">
        <v>4725</v>
      </c>
    </row>
    <row r="94" spans="1:5" ht="63.75">
      <c r="A94" t="s">
        <v>57</v>
      </c>
      <c r="E94" s="39" t="s">
        <v>4726</v>
      </c>
    </row>
    <row r="95" spans="1:13" ht="12.75">
      <c r="A95" t="s">
        <v>45</v>
      </c>
      <c r="C95" s="31" t="s">
        <v>86</v>
      </c>
      <c r="E95" s="33" t="s">
        <v>2920</v>
      </c>
      <c r="J95" s="32">
        <f>0</f>
      </c>
      <c s="32">
        <f>0</f>
      </c>
      <c s="32">
        <f>0+L96+L100+L104+L108+L112+L116</f>
      </c>
      <c s="32">
        <f>0+M96+M100+M104+M108+M112+M116</f>
      </c>
    </row>
    <row r="96" spans="1:16" ht="12.75">
      <c r="A96" t="s">
        <v>48</v>
      </c>
      <c s="34" t="s">
        <v>131</v>
      </c>
      <c s="34" t="s">
        <v>4062</v>
      </c>
      <c s="35" t="s">
        <v>5</v>
      </c>
      <c s="6" t="s">
        <v>4063</v>
      </c>
      <c s="36" t="s">
        <v>101</v>
      </c>
      <c s="37">
        <v>236</v>
      </c>
      <c s="36">
        <v>0</v>
      </c>
      <c s="36">
        <f>ROUND(G96*H96,6)</f>
      </c>
      <c r="L96" s="38">
        <v>0</v>
      </c>
      <c s="32">
        <f>ROUND(ROUND(L96,2)*ROUND(G96,3),2)</f>
      </c>
      <c s="36" t="s">
        <v>53</v>
      </c>
      <c>
        <f>(M96*21)/100</f>
      </c>
      <c t="s">
        <v>26</v>
      </c>
    </row>
    <row r="97" spans="1:5" ht="12.75">
      <c r="A97" s="35" t="s">
        <v>54</v>
      </c>
      <c r="E97" s="39" t="s">
        <v>4727</v>
      </c>
    </row>
    <row r="98" spans="1:5" ht="38.25">
      <c r="A98" s="35" t="s">
        <v>55</v>
      </c>
      <c r="E98" s="40" t="s">
        <v>4728</v>
      </c>
    </row>
    <row r="99" spans="1:5" ht="25.5">
      <c r="A99" t="s">
        <v>57</v>
      </c>
      <c r="E99" s="39" t="s">
        <v>4555</v>
      </c>
    </row>
    <row r="100" spans="1:16" ht="12.75">
      <c r="A100" t="s">
        <v>48</v>
      </c>
      <c s="34" t="s">
        <v>135</v>
      </c>
      <c s="34" t="s">
        <v>2571</v>
      </c>
      <c s="35" t="s">
        <v>5</v>
      </c>
      <c s="6" t="s">
        <v>2572</v>
      </c>
      <c s="36" t="s">
        <v>65</v>
      </c>
      <c s="37">
        <v>2.464</v>
      </c>
      <c s="36">
        <v>0</v>
      </c>
      <c s="36">
        <f>ROUND(G100*H100,6)</f>
      </c>
      <c r="L100" s="38">
        <v>0</v>
      </c>
      <c s="32">
        <f>ROUND(ROUND(L100,2)*ROUND(G100,3),2)</f>
      </c>
      <c s="36" t="s">
        <v>53</v>
      </c>
      <c>
        <f>(M100*21)/100</f>
      </c>
      <c t="s">
        <v>26</v>
      </c>
    </row>
    <row r="101" spans="1:5" ht="12.75">
      <c r="A101" s="35" t="s">
        <v>54</v>
      </c>
      <c r="E101" s="39" t="s">
        <v>4729</v>
      </c>
    </row>
    <row r="102" spans="1:5" ht="38.25">
      <c r="A102" s="35" t="s">
        <v>55</v>
      </c>
      <c r="E102" s="40" t="s">
        <v>4730</v>
      </c>
    </row>
    <row r="103" spans="1:5" ht="89.25">
      <c r="A103" t="s">
        <v>57</v>
      </c>
      <c r="E103" s="39" t="s">
        <v>4731</v>
      </c>
    </row>
    <row r="104" spans="1:16" ht="12.75">
      <c r="A104" t="s">
        <v>48</v>
      </c>
      <c s="34" t="s">
        <v>139</v>
      </c>
      <c s="34" t="s">
        <v>4732</v>
      </c>
      <c s="35" t="s">
        <v>5</v>
      </c>
      <c s="6" t="s">
        <v>4733</v>
      </c>
      <c s="36" t="s">
        <v>101</v>
      </c>
      <c s="37">
        <v>33.8</v>
      </c>
      <c s="36">
        <v>0</v>
      </c>
      <c s="36">
        <f>ROUND(G104*H104,6)</f>
      </c>
      <c r="L104" s="38">
        <v>0</v>
      </c>
      <c s="32">
        <f>ROUND(ROUND(L104,2)*ROUND(G104,3),2)</f>
      </c>
      <c s="36" t="s">
        <v>53</v>
      </c>
      <c>
        <f>(M104*21)/100</f>
      </c>
      <c t="s">
        <v>26</v>
      </c>
    </row>
    <row r="105" spans="1:5" ht="12.75">
      <c r="A105" s="35" t="s">
        <v>54</v>
      </c>
      <c r="E105" s="39" t="s">
        <v>4734</v>
      </c>
    </row>
    <row r="106" spans="1:5" ht="38.25">
      <c r="A106" s="35" t="s">
        <v>55</v>
      </c>
      <c r="E106" s="40" t="s">
        <v>4735</v>
      </c>
    </row>
    <row r="107" spans="1:5" ht="102">
      <c r="A107" t="s">
        <v>57</v>
      </c>
      <c r="E107" s="39" t="s">
        <v>4736</v>
      </c>
    </row>
    <row r="108" spans="1:16" ht="12.75">
      <c r="A108" t="s">
        <v>48</v>
      </c>
      <c s="34" t="s">
        <v>143</v>
      </c>
      <c s="34" t="s">
        <v>4737</v>
      </c>
      <c s="35" t="s">
        <v>5</v>
      </c>
      <c s="6" t="s">
        <v>4738</v>
      </c>
      <c s="36" t="s">
        <v>2183</v>
      </c>
      <c s="37">
        <v>72</v>
      </c>
      <c s="36">
        <v>0</v>
      </c>
      <c s="36">
        <f>ROUND(G108*H108,6)</f>
      </c>
      <c r="L108" s="38">
        <v>0</v>
      </c>
      <c s="32">
        <f>ROUND(ROUND(L108,2)*ROUND(G108,3),2)</f>
      </c>
      <c s="36" t="s">
        <v>53</v>
      </c>
      <c>
        <f>(M108*21)/100</f>
      </c>
      <c t="s">
        <v>26</v>
      </c>
    </row>
    <row r="109" spans="1:5" ht="12.75">
      <c r="A109" s="35" t="s">
        <v>54</v>
      </c>
      <c r="E109" s="39" t="s">
        <v>4694</v>
      </c>
    </row>
    <row r="110" spans="1:5" ht="38.25">
      <c r="A110" s="35" t="s">
        <v>55</v>
      </c>
      <c r="E110" s="40" t="s">
        <v>4739</v>
      </c>
    </row>
    <row r="111" spans="1:5" ht="153">
      <c r="A111" t="s">
        <v>57</v>
      </c>
      <c r="E111" s="39" t="s">
        <v>4740</v>
      </c>
    </row>
    <row r="112" spans="1:16" ht="12.75">
      <c r="A112" t="s">
        <v>48</v>
      </c>
      <c s="34" t="s">
        <v>147</v>
      </c>
      <c s="34" t="s">
        <v>4741</v>
      </c>
      <c s="35" t="s">
        <v>5</v>
      </c>
      <c s="6" t="s">
        <v>4742</v>
      </c>
      <c s="36" t="s">
        <v>2183</v>
      </c>
      <c s="37">
        <v>36</v>
      </c>
      <c s="36">
        <v>0</v>
      </c>
      <c s="36">
        <f>ROUND(G112*H112,6)</f>
      </c>
      <c r="L112" s="38">
        <v>0</v>
      </c>
      <c s="32">
        <f>ROUND(ROUND(L112,2)*ROUND(G112,3),2)</f>
      </c>
      <c s="36" t="s">
        <v>53</v>
      </c>
      <c>
        <f>(M112*21)/100</f>
      </c>
      <c t="s">
        <v>26</v>
      </c>
    </row>
    <row r="113" spans="1:5" ht="12.75">
      <c r="A113" s="35" t="s">
        <v>54</v>
      </c>
      <c r="E113" s="39" t="s">
        <v>4694</v>
      </c>
    </row>
    <row r="114" spans="1:5" ht="38.25">
      <c r="A114" s="35" t="s">
        <v>55</v>
      </c>
      <c r="E114" s="40" t="s">
        <v>4743</v>
      </c>
    </row>
    <row r="115" spans="1:5" ht="153">
      <c r="A115" t="s">
        <v>57</v>
      </c>
      <c r="E115" s="39" t="s">
        <v>4740</v>
      </c>
    </row>
    <row r="116" spans="1:16" ht="12.75">
      <c r="A116" t="s">
        <v>48</v>
      </c>
      <c s="34" t="s">
        <v>151</v>
      </c>
      <c s="34" t="s">
        <v>4744</v>
      </c>
      <c s="35" t="s">
        <v>5</v>
      </c>
      <c s="6" t="s">
        <v>4745</v>
      </c>
      <c s="36" t="s">
        <v>101</v>
      </c>
      <c s="37">
        <v>189.2</v>
      </c>
      <c s="36">
        <v>0</v>
      </c>
      <c s="36">
        <f>ROUND(G116*H116,6)</f>
      </c>
      <c r="L116" s="38">
        <v>0</v>
      </c>
      <c s="32">
        <f>ROUND(ROUND(L116,2)*ROUND(G116,3),2)</f>
      </c>
      <c s="36" t="s">
        <v>53</v>
      </c>
      <c>
        <f>(M116*21)/100</f>
      </c>
      <c t="s">
        <v>26</v>
      </c>
    </row>
    <row r="117" spans="1:5" ht="25.5">
      <c r="A117" s="35" t="s">
        <v>54</v>
      </c>
      <c r="E117" s="39" t="s">
        <v>4746</v>
      </c>
    </row>
    <row r="118" spans="1:5" ht="38.25">
      <c r="A118" s="35" t="s">
        <v>55</v>
      </c>
      <c r="E118" s="40" t="s">
        <v>4747</v>
      </c>
    </row>
    <row r="119" spans="1:5" ht="102">
      <c r="A119" t="s">
        <v>57</v>
      </c>
      <c r="E119" s="39" t="s">
        <v>4748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639</v>
      </c>
      <c r="E8" s="30" t="s">
        <v>638</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642</v>
      </c>
    </row>
    <row r="13" spans="1:5" ht="153">
      <c r="A13" t="s">
        <v>57</v>
      </c>
      <c r="E13" s="39" t="s">
        <v>316</v>
      </c>
    </row>
    <row r="14" spans="1:16" ht="38.25">
      <c r="A14" t="s">
        <v>48</v>
      </c>
      <c s="34" t="s">
        <v>26</v>
      </c>
      <c s="34" t="s">
        <v>643</v>
      </c>
      <c s="35" t="s">
        <v>5</v>
      </c>
      <c s="6" t="s">
        <v>644</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645</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648</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645</v>
      </c>
    </row>
    <row r="25" spans="1:5" ht="153">
      <c r="A25" t="s">
        <v>57</v>
      </c>
      <c r="E25" s="39" t="s">
        <v>316</v>
      </c>
    </row>
    <row r="26" spans="1:13" ht="12.75">
      <c r="A26" t="s">
        <v>45</v>
      </c>
      <c r="C26" s="31" t="s">
        <v>649</v>
      </c>
      <c r="E26" s="33" t="s">
        <v>650</v>
      </c>
      <c r="J26" s="32">
        <f>0</f>
      </c>
      <c s="32">
        <f>0</f>
      </c>
      <c s="32">
        <f>0+L27+L31</f>
      </c>
      <c s="32">
        <f>0+M27+M31</f>
      </c>
    </row>
    <row r="27" spans="1:16" ht="12.75">
      <c r="A27" t="s">
        <v>48</v>
      </c>
      <c s="34" t="s">
        <v>71</v>
      </c>
      <c s="34" t="s">
        <v>651</v>
      </c>
      <c s="35" t="s">
        <v>5</v>
      </c>
      <c s="6" t="s">
        <v>652</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653</v>
      </c>
    </row>
    <row r="30" spans="1:5" ht="12.75">
      <c r="A30" t="s">
        <v>57</v>
      </c>
      <c r="E30" s="39" t="s">
        <v>654</v>
      </c>
    </row>
    <row r="31" spans="1:16" ht="12.75">
      <c r="A31" t="s">
        <v>48</v>
      </c>
      <c s="34" t="s">
        <v>75</v>
      </c>
      <c s="34" t="s">
        <v>655</v>
      </c>
      <c s="35" t="s">
        <v>5</v>
      </c>
      <c s="6" t="s">
        <v>656</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657</v>
      </c>
    </row>
    <row r="34" spans="1:5" ht="12.75">
      <c r="A34" t="s">
        <v>57</v>
      </c>
      <c r="E34" s="39" t="s">
        <v>654</v>
      </c>
    </row>
    <row r="35" spans="1:13" ht="12.75">
      <c r="A35" t="s">
        <v>45</v>
      </c>
      <c r="C35" s="31" t="s">
        <v>658</v>
      </c>
      <c r="E35" s="33" t="s">
        <v>659</v>
      </c>
      <c r="J35" s="32">
        <f>0</f>
      </c>
      <c s="32">
        <f>0</f>
      </c>
      <c s="32">
        <f>0+L36+L40+L44+L48+L52+L56+L60+L64+L68</f>
      </c>
      <c s="32">
        <f>0+M36+M40+M44+M48+M52+M56+M60+M64+M68</f>
      </c>
    </row>
    <row r="36" spans="1:16" ht="25.5">
      <c r="A36" t="s">
        <v>48</v>
      </c>
      <c s="34" t="s">
        <v>46</v>
      </c>
      <c s="34" t="s">
        <v>660</v>
      </c>
      <c s="35" t="s">
        <v>5</v>
      </c>
      <c s="6" t="s">
        <v>661</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662</v>
      </c>
    </row>
    <row r="39" spans="1:5" ht="12.75">
      <c r="A39" t="s">
        <v>57</v>
      </c>
      <c r="E39" s="39" t="s">
        <v>654</v>
      </c>
    </row>
    <row r="40" spans="1:16" ht="25.5">
      <c r="A40" t="s">
        <v>48</v>
      </c>
      <c s="34" t="s">
        <v>82</v>
      </c>
      <c s="34" t="s">
        <v>663</v>
      </c>
      <c s="35" t="s">
        <v>5</v>
      </c>
      <c s="6" t="s">
        <v>664</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665</v>
      </c>
    </row>
    <row r="43" spans="1:5" ht="12.75">
      <c r="A43" t="s">
        <v>57</v>
      </c>
      <c r="E43" s="39" t="s">
        <v>654</v>
      </c>
    </row>
    <row r="44" spans="1:16" ht="25.5">
      <c r="A44" t="s">
        <v>48</v>
      </c>
      <c s="34" t="s">
        <v>86</v>
      </c>
      <c s="34" t="s">
        <v>666</v>
      </c>
      <c s="35" t="s">
        <v>5</v>
      </c>
      <c s="6" t="s">
        <v>667</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668</v>
      </c>
    </row>
    <row r="47" spans="1:5" ht="12.75">
      <c r="A47" t="s">
        <v>57</v>
      </c>
      <c r="E47" s="39" t="s">
        <v>654</v>
      </c>
    </row>
    <row r="48" spans="1:16" ht="12.75">
      <c r="A48" t="s">
        <v>48</v>
      </c>
      <c s="34" t="s">
        <v>90</v>
      </c>
      <c s="34" t="s">
        <v>669</v>
      </c>
      <c s="35" t="s">
        <v>5</v>
      </c>
      <c s="6" t="s">
        <v>670</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668</v>
      </c>
    </row>
    <row r="51" spans="1:5" ht="12.75">
      <c r="A51" t="s">
        <v>57</v>
      </c>
      <c r="E51" s="39" t="s">
        <v>654</v>
      </c>
    </row>
    <row r="52" spans="1:16" ht="12.75">
      <c r="A52" t="s">
        <v>48</v>
      </c>
      <c s="34" t="s">
        <v>94</v>
      </c>
      <c s="34" t="s">
        <v>671</v>
      </c>
      <c s="35" t="s">
        <v>5</v>
      </c>
      <c s="6" t="s">
        <v>672</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665</v>
      </c>
    </row>
    <row r="55" spans="1:5" ht="12.75">
      <c r="A55" t="s">
        <v>57</v>
      </c>
      <c r="E55" s="39" t="s">
        <v>654</v>
      </c>
    </row>
    <row r="56" spans="1:16" ht="12.75">
      <c r="A56" t="s">
        <v>48</v>
      </c>
      <c s="34" t="s">
        <v>98</v>
      </c>
      <c s="34" t="s">
        <v>673</v>
      </c>
      <c s="35" t="s">
        <v>5</v>
      </c>
      <c s="6" t="s">
        <v>674</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665</v>
      </c>
    </row>
    <row r="59" spans="1:5" ht="12.75">
      <c r="A59" t="s">
        <v>57</v>
      </c>
      <c r="E59" s="39" t="s">
        <v>654</v>
      </c>
    </row>
    <row r="60" spans="1:16" ht="25.5">
      <c r="A60" t="s">
        <v>48</v>
      </c>
      <c s="34" t="s">
        <v>103</v>
      </c>
      <c s="34" t="s">
        <v>675</v>
      </c>
      <c s="35" t="s">
        <v>5</v>
      </c>
      <c s="6" t="s">
        <v>676</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645</v>
      </c>
    </row>
    <row r="63" spans="1:5" ht="12.75">
      <c r="A63" t="s">
        <v>57</v>
      </c>
      <c r="E63" s="39" t="s">
        <v>654</v>
      </c>
    </row>
    <row r="64" spans="1:16" ht="25.5">
      <c r="A64" t="s">
        <v>48</v>
      </c>
      <c s="34" t="s">
        <v>106</v>
      </c>
      <c s="34" t="s">
        <v>677</v>
      </c>
      <c s="35" t="s">
        <v>5</v>
      </c>
      <c s="6" t="s">
        <v>678</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645</v>
      </c>
    </row>
    <row r="67" spans="1:5" ht="12.75">
      <c r="A67" t="s">
        <v>57</v>
      </c>
      <c r="E67" s="39" t="s">
        <v>654</v>
      </c>
    </row>
    <row r="68" spans="1:16" ht="12.75">
      <c r="A68" t="s">
        <v>48</v>
      </c>
      <c s="34" t="s">
        <v>109</v>
      </c>
      <c s="34" t="s">
        <v>679</v>
      </c>
      <c s="35" t="s">
        <v>5</v>
      </c>
      <c s="6" t="s">
        <v>680</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645</v>
      </c>
    </row>
    <row r="71" spans="1:5" ht="12.75">
      <c r="A71" t="s">
        <v>57</v>
      </c>
      <c r="E71" s="39" t="s">
        <v>654</v>
      </c>
    </row>
    <row r="72" spans="1:13" ht="12.75">
      <c r="A72" t="s">
        <v>45</v>
      </c>
      <c r="C72" s="31" t="s">
        <v>681</v>
      </c>
      <c r="E72" s="33" t="s">
        <v>682</v>
      </c>
      <c r="J72" s="32">
        <f>0</f>
      </c>
      <c s="32">
        <f>0</f>
      </c>
      <c s="32">
        <f>0+L73</f>
      </c>
      <c s="32">
        <f>0+M73</f>
      </c>
    </row>
    <row r="73" spans="1:16" ht="12.75">
      <c r="A73" t="s">
        <v>48</v>
      </c>
      <c s="34" t="s">
        <v>112</v>
      </c>
      <c s="34" t="s">
        <v>683</v>
      </c>
      <c s="35" t="s">
        <v>5</v>
      </c>
      <c s="6" t="s">
        <v>684</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653</v>
      </c>
    </row>
    <row r="76" spans="1:5" ht="12.75">
      <c r="A76" t="s">
        <v>57</v>
      </c>
      <c r="E76" s="39" t="s">
        <v>654</v>
      </c>
    </row>
    <row r="77" spans="1:13" ht="12.75">
      <c r="A77" t="s">
        <v>45</v>
      </c>
      <c r="C77" s="31" t="s">
        <v>685</v>
      </c>
      <c r="E77" s="33" t="s">
        <v>686</v>
      </c>
      <c r="J77" s="32">
        <f>0</f>
      </c>
      <c s="32">
        <f>0</f>
      </c>
      <c s="32">
        <f>0+L78+L82+L86+L90+L94+L98+L102</f>
      </c>
      <c s="32">
        <f>0+M78+M82+M86+M90+M94+M98+M102</f>
      </c>
    </row>
    <row r="78" spans="1:16" ht="12.75">
      <c r="A78" t="s">
        <v>48</v>
      </c>
      <c s="34" t="s">
        <v>115</v>
      </c>
      <c s="34" t="s">
        <v>687</v>
      </c>
      <c s="35" t="s">
        <v>5</v>
      </c>
      <c s="6" t="s">
        <v>688</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665</v>
      </c>
    </row>
    <row r="81" spans="1:5" ht="12.75">
      <c r="A81" t="s">
        <v>57</v>
      </c>
      <c r="E81" s="39" t="s">
        <v>654</v>
      </c>
    </row>
    <row r="82" spans="1:16" ht="12.75">
      <c r="A82" t="s">
        <v>48</v>
      </c>
      <c s="34" t="s">
        <v>119</v>
      </c>
      <c s="34" t="s">
        <v>689</v>
      </c>
      <c s="35" t="s">
        <v>5</v>
      </c>
      <c s="6" t="s">
        <v>690</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691</v>
      </c>
    </row>
    <row r="85" spans="1:5" ht="12.75">
      <c r="A85" t="s">
        <v>57</v>
      </c>
      <c r="E85" s="39" t="s">
        <v>654</v>
      </c>
    </row>
    <row r="86" spans="1:16" ht="12.75">
      <c r="A86" t="s">
        <v>48</v>
      </c>
      <c s="34" t="s">
        <v>123</v>
      </c>
      <c s="34" t="s">
        <v>692</v>
      </c>
      <c s="35" t="s">
        <v>5</v>
      </c>
      <c s="6" t="s">
        <v>693</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694</v>
      </c>
    </row>
    <row r="89" spans="1:5" ht="12.75">
      <c r="A89" t="s">
        <v>57</v>
      </c>
      <c r="E89" s="39" t="s">
        <v>654</v>
      </c>
    </row>
    <row r="90" spans="1:16" ht="25.5">
      <c r="A90" t="s">
        <v>48</v>
      </c>
      <c s="34" t="s">
        <v>126</v>
      </c>
      <c s="34" t="s">
        <v>695</v>
      </c>
      <c s="35" t="s">
        <v>5</v>
      </c>
      <c s="6" t="s">
        <v>696</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697</v>
      </c>
    </row>
    <row r="93" spans="1:5" ht="12.75">
      <c r="A93" t="s">
        <v>57</v>
      </c>
      <c r="E93" s="39" t="s">
        <v>654</v>
      </c>
    </row>
    <row r="94" spans="1:16" ht="25.5">
      <c r="A94" t="s">
        <v>48</v>
      </c>
      <c s="34" t="s">
        <v>131</v>
      </c>
      <c s="34" t="s">
        <v>698</v>
      </c>
      <c s="35" t="s">
        <v>5</v>
      </c>
      <c s="6" t="s">
        <v>699</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697</v>
      </c>
    </row>
    <row r="97" spans="1:5" ht="12.75">
      <c r="A97" t="s">
        <v>57</v>
      </c>
      <c r="E97" s="39" t="s">
        <v>654</v>
      </c>
    </row>
    <row r="98" spans="1:16" ht="12.75">
      <c r="A98" t="s">
        <v>48</v>
      </c>
      <c s="34" t="s">
        <v>135</v>
      </c>
      <c s="34" t="s">
        <v>700</v>
      </c>
      <c s="35" t="s">
        <v>5</v>
      </c>
      <c s="6" t="s">
        <v>701</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702</v>
      </c>
    </row>
    <row r="101" spans="1:5" ht="12.75">
      <c r="A101" t="s">
        <v>57</v>
      </c>
      <c r="E101" s="39" t="s">
        <v>654</v>
      </c>
    </row>
    <row r="102" spans="1:16" ht="12.75">
      <c r="A102" t="s">
        <v>48</v>
      </c>
      <c s="34" t="s">
        <v>139</v>
      </c>
      <c s="34" t="s">
        <v>703</v>
      </c>
      <c s="35" t="s">
        <v>5</v>
      </c>
      <c s="6" t="s">
        <v>704</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645</v>
      </c>
    </row>
    <row r="105" spans="1:5" ht="12.75">
      <c r="A105" t="s">
        <v>57</v>
      </c>
      <c r="E105" s="39" t="s">
        <v>654</v>
      </c>
    </row>
    <row r="106" spans="1:13" ht="12.75">
      <c r="A106" t="s">
        <v>45</v>
      </c>
      <c r="C106" s="31" t="s">
        <v>705</v>
      </c>
      <c r="E106" s="33" t="s">
        <v>706</v>
      </c>
      <c r="J106" s="32">
        <f>0</f>
      </c>
      <c s="32">
        <f>0</f>
      </c>
      <c s="32">
        <f>0+L107+L111+L115</f>
      </c>
      <c s="32">
        <f>0+M107+M111+M115</f>
      </c>
    </row>
    <row r="107" spans="1:16" ht="12.75">
      <c r="A107" t="s">
        <v>48</v>
      </c>
      <c s="34" t="s">
        <v>143</v>
      </c>
      <c s="34" t="s">
        <v>707</v>
      </c>
      <c s="35" t="s">
        <v>5</v>
      </c>
      <c s="6" t="s">
        <v>708</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709</v>
      </c>
    </row>
    <row r="110" spans="1:5" ht="12.75">
      <c r="A110" t="s">
        <v>57</v>
      </c>
      <c r="E110" s="39" t="s">
        <v>654</v>
      </c>
    </row>
    <row r="111" spans="1:16" ht="12.75">
      <c r="A111" t="s">
        <v>48</v>
      </c>
      <c s="34" t="s">
        <v>147</v>
      </c>
      <c s="34" t="s">
        <v>710</v>
      </c>
      <c s="35" t="s">
        <v>5</v>
      </c>
      <c s="6" t="s">
        <v>711</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709</v>
      </c>
    </row>
    <row r="114" spans="1:5" ht="12.75">
      <c r="A114" t="s">
        <v>57</v>
      </c>
      <c r="E114" s="39" t="s">
        <v>654</v>
      </c>
    </row>
    <row r="115" spans="1:16" ht="12.75">
      <c r="A115" t="s">
        <v>48</v>
      </c>
      <c s="34" t="s">
        <v>151</v>
      </c>
      <c s="34" t="s">
        <v>712</v>
      </c>
      <c s="35" t="s">
        <v>5</v>
      </c>
      <c s="6" t="s">
        <v>713</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709</v>
      </c>
    </row>
    <row r="118" spans="1:5" ht="12.75">
      <c r="A118" t="s">
        <v>57</v>
      </c>
      <c r="E118" s="39" t="s">
        <v>654</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642</v>
      </c>
    </row>
    <row r="123" spans="1:5" ht="12.75">
      <c r="A123" t="s">
        <v>57</v>
      </c>
      <c r="E123" s="39" t="s">
        <v>654</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642</v>
      </c>
    </row>
    <row r="127" spans="1:5" ht="12.75">
      <c r="A127" t="s">
        <v>57</v>
      </c>
      <c r="E127" s="39" t="s">
        <v>654</v>
      </c>
    </row>
    <row r="128" spans="1:16" ht="12.75">
      <c r="A128" t="s">
        <v>48</v>
      </c>
      <c s="34" t="s">
        <v>162</v>
      </c>
      <c s="34" t="s">
        <v>509</v>
      </c>
      <c s="35" t="s">
        <v>5</v>
      </c>
      <c s="6" t="s">
        <v>714</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642</v>
      </c>
    </row>
    <row r="131" spans="1:5" ht="12.75">
      <c r="A131" t="s">
        <v>57</v>
      </c>
      <c r="E131" s="39" t="s">
        <v>654</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642</v>
      </c>
    </row>
    <row r="135" spans="1:5" ht="12.75">
      <c r="A135" t="s">
        <v>57</v>
      </c>
      <c r="E135" s="39" t="s">
        <v>654</v>
      </c>
    </row>
    <row r="136" spans="1:13" ht="12.75">
      <c r="A136" t="s">
        <v>45</v>
      </c>
      <c r="C136" s="31" t="s">
        <v>715</v>
      </c>
      <c r="E136" s="33" t="s">
        <v>716</v>
      </c>
      <c r="J136" s="32">
        <f>0</f>
      </c>
      <c s="32">
        <f>0</f>
      </c>
      <c s="32">
        <f>0+L137+L141+L145+L149+L153+L157+L161+L165+L169+L173</f>
      </c>
      <c s="32">
        <f>0+M137+M141+M145+M149+M153+M157+M161+M165+M169+M173</f>
      </c>
    </row>
    <row r="137" spans="1:16" ht="12.75">
      <c r="A137" t="s">
        <v>48</v>
      </c>
      <c s="34" t="s">
        <v>170</v>
      </c>
      <c s="34" t="s">
        <v>717</v>
      </c>
      <c s="35" t="s">
        <v>5</v>
      </c>
      <c s="6" t="s">
        <v>718</v>
      </c>
      <c s="36" t="s">
        <v>588</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719</v>
      </c>
    </row>
    <row r="140" spans="1:5" ht="12.75">
      <c r="A140" t="s">
        <v>57</v>
      </c>
      <c r="E140" s="39" t="s">
        <v>720</v>
      </c>
    </row>
    <row r="141" spans="1:16" ht="12.75">
      <c r="A141" t="s">
        <v>48</v>
      </c>
      <c s="34" t="s">
        <v>174</v>
      </c>
      <c s="34" t="s">
        <v>721</v>
      </c>
      <c s="35" t="s">
        <v>5</v>
      </c>
      <c s="6" t="s">
        <v>722</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723</v>
      </c>
    </row>
    <row r="144" spans="1:5" ht="12.75">
      <c r="A144" t="s">
        <v>57</v>
      </c>
      <c r="E144" s="39" t="s">
        <v>654</v>
      </c>
    </row>
    <row r="145" spans="1:16" ht="12.75">
      <c r="A145" t="s">
        <v>48</v>
      </c>
      <c s="34" t="s">
        <v>177</v>
      </c>
      <c s="34" t="s">
        <v>586</v>
      </c>
      <c s="35" t="s">
        <v>5</v>
      </c>
      <c s="6" t="s">
        <v>587</v>
      </c>
      <c s="36" t="s">
        <v>588</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724</v>
      </c>
    </row>
    <row r="148" spans="1:5" ht="12.75">
      <c r="A148" t="s">
        <v>57</v>
      </c>
      <c r="E148" s="39" t="s">
        <v>654</v>
      </c>
    </row>
    <row r="149" spans="1:16" ht="12.75">
      <c r="A149" t="s">
        <v>48</v>
      </c>
      <c s="34" t="s">
        <v>180</v>
      </c>
      <c s="34" t="s">
        <v>590</v>
      </c>
      <c s="35" t="s">
        <v>5</v>
      </c>
      <c s="6" t="s">
        <v>591</v>
      </c>
      <c s="36" t="s">
        <v>588</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725</v>
      </c>
    </row>
    <row r="152" spans="1:5" ht="12.75">
      <c r="A152" t="s">
        <v>57</v>
      </c>
      <c r="E152" s="39" t="s">
        <v>654</v>
      </c>
    </row>
    <row r="153" spans="1:16" ht="12.75">
      <c r="A153" t="s">
        <v>48</v>
      </c>
      <c s="34" t="s">
        <v>183</v>
      </c>
      <c s="34" t="s">
        <v>726</v>
      </c>
      <c s="35" t="s">
        <v>5</v>
      </c>
      <c s="6" t="s">
        <v>727</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728</v>
      </c>
    </row>
    <row r="156" spans="1:5" ht="12.75">
      <c r="A156" t="s">
        <v>57</v>
      </c>
      <c r="E156" s="39" t="s">
        <v>654</v>
      </c>
    </row>
    <row r="157" spans="1:16" ht="12.75">
      <c r="A157" t="s">
        <v>48</v>
      </c>
      <c s="34" t="s">
        <v>187</v>
      </c>
      <c s="34" t="s">
        <v>729</v>
      </c>
      <c s="35" t="s">
        <v>5</v>
      </c>
      <c s="6" t="s">
        <v>730</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728</v>
      </c>
    </row>
    <row r="160" spans="1:5" ht="12.75">
      <c r="A160" t="s">
        <v>57</v>
      </c>
      <c r="E160" s="39" t="s">
        <v>654</v>
      </c>
    </row>
    <row r="161" spans="1:16" ht="12.75">
      <c r="A161" t="s">
        <v>48</v>
      </c>
      <c s="34" t="s">
        <v>190</v>
      </c>
      <c s="34" t="s">
        <v>624</v>
      </c>
      <c s="35" t="s">
        <v>5</v>
      </c>
      <c s="6" t="s">
        <v>625</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731</v>
      </c>
    </row>
    <row r="164" spans="1:5" ht="12.75">
      <c r="A164" t="s">
        <v>57</v>
      </c>
      <c r="E164" s="39" t="s">
        <v>654</v>
      </c>
    </row>
    <row r="165" spans="1:16" ht="12.75">
      <c r="A165" t="s">
        <v>48</v>
      </c>
      <c s="34" t="s">
        <v>193</v>
      </c>
      <c s="34" t="s">
        <v>732</v>
      </c>
      <c s="35" t="s">
        <v>5</v>
      </c>
      <c s="6" t="s">
        <v>733</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731</v>
      </c>
    </row>
    <row r="168" spans="1:5" ht="12.75">
      <c r="A168" t="s">
        <v>57</v>
      </c>
      <c r="E168" s="39" t="s">
        <v>654</v>
      </c>
    </row>
    <row r="169" spans="1:16" ht="25.5">
      <c r="A169" t="s">
        <v>48</v>
      </c>
      <c s="34" t="s">
        <v>196</v>
      </c>
      <c s="34" t="s">
        <v>734</v>
      </c>
      <c s="35" t="s">
        <v>5</v>
      </c>
      <c s="6" t="s">
        <v>735</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736</v>
      </c>
    </row>
    <row r="172" spans="1:5" ht="12.75">
      <c r="A172" t="s">
        <v>57</v>
      </c>
      <c r="E172" s="39" t="s">
        <v>654</v>
      </c>
    </row>
    <row r="173" spans="1:16" ht="12.75">
      <c r="A173" t="s">
        <v>48</v>
      </c>
      <c s="34" t="s">
        <v>199</v>
      </c>
      <c s="34" t="s">
        <v>626</v>
      </c>
      <c s="35" t="s">
        <v>5</v>
      </c>
      <c s="6" t="s">
        <v>627</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731</v>
      </c>
    </row>
    <row r="176" spans="1:5" ht="12.75">
      <c r="A176" t="s">
        <v>57</v>
      </c>
      <c r="E176" s="39" t="s">
        <v>654</v>
      </c>
    </row>
    <row r="177" spans="1:13" ht="12.75">
      <c r="A177" t="s">
        <v>45</v>
      </c>
      <c r="C177" s="31" t="s">
        <v>737</v>
      </c>
      <c r="E177" s="33" t="s">
        <v>738</v>
      </c>
      <c r="J177" s="32">
        <f>0</f>
      </c>
      <c s="32">
        <f>0</f>
      </c>
      <c s="32">
        <f>0+L178+L182+L186+L190+L194+L198+L202+L206+L210+L214+L218+L222</f>
      </c>
      <c s="32">
        <f>0+M178+M182+M186+M190+M194+M198+M202+M206+M210+M214+M218+M222</f>
      </c>
    </row>
    <row r="178" spans="1:16" ht="12.75">
      <c r="A178" t="s">
        <v>48</v>
      </c>
      <c s="34" t="s">
        <v>203</v>
      </c>
      <c s="34" t="s">
        <v>739</v>
      </c>
      <c s="35" t="s">
        <v>5</v>
      </c>
      <c s="6" t="s">
        <v>740</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709</v>
      </c>
    </row>
    <row r="181" spans="1:5" ht="12.75">
      <c r="A181" t="s">
        <v>57</v>
      </c>
      <c r="E181" s="39" t="s">
        <v>654</v>
      </c>
    </row>
    <row r="182" spans="1:16" ht="12.75">
      <c r="A182" t="s">
        <v>48</v>
      </c>
      <c s="34" t="s">
        <v>206</v>
      </c>
      <c s="34" t="s">
        <v>741</v>
      </c>
      <c s="35" t="s">
        <v>5</v>
      </c>
      <c s="6" t="s">
        <v>742</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709</v>
      </c>
    </row>
    <row r="185" spans="1:5" ht="12.75">
      <c r="A185" t="s">
        <v>57</v>
      </c>
      <c r="E185" s="39" t="s">
        <v>654</v>
      </c>
    </row>
    <row r="186" spans="1:16" ht="12.75">
      <c r="A186" t="s">
        <v>48</v>
      </c>
      <c s="34" t="s">
        <v>209</v>
      </c>
      <c s="34" t="s">
        <v>743</v>
      </c>
      <c s="35" t="s">
        <v>5</v>
      </c>
      <c s="6" t="s">
        <v>744</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709</v>
      </c>
    </row>
    <row r="189" spans="1:5" ht="12.75">
      <c r="A189" t="s">
        <v>57</v>
      </c>
      <c r="E189" s="39" t="s">
        <v>654</v>
      </c>
    </row>
    <row r="190" spans="1:16" ht="12.75">
      <c r="A190" t="s">
        <v>48</v>
      </c>
      <c s="34" t="s">
        <v>213</v>
      </c>
      <c s="34" t="s">
        <v>745</v>
      </c>
      <c s="35" t="s">
        <v>5</v>
      </c>
      <c s="6" t="s">
        <v>746</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709</v>
      </c>
    </row>
    <row r="193" spans="1:5" ht="12.75">
      <c r="A193" t="s">
        <v>57</v>
      </c>
      <c r="E193" s="39" t="s">
        <v>654</v>
      </c>
    </row>
    <row r="194" spans="1:16" ht="25.5">
      <c r="A194" t="s">
        <v>48</v>
      </c>
      <c s="34" t="s">
        <v>217</v>
      </c>
      <c s="34" t="s">
        <v>747</v>
      </c>
      <c s="35" t="s">
        <v>5</v>
      </c>
      <c s="6" t="s">
        <v>748</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749</v>
      </c>
    </row>
    <row r="197" spans="1:5" ht="12.75">
      <c r="A197" t="s">
        <v>57</v>
      </c>
      <c r="E197" s="39" t="s">
        <v>654</v>
      </c>
    </row>
    <row r="198" spans="1:16" ht="25.5">
      <c r="A198" t="s">
        <v>48</v>
      </c>
      <c s="34" t="s">
        <v>221</v>
      </c>
      <c s="34" t="s">
        <v>750</v>
      </c>
      <c s="35" t="s">
        <v>5</v>
      </c>
      <c s="6" t="s">
        <v>751</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752</v>
      </c>
    </row>
    <row r="201" spans="1:5" ht="12.75">
      <c r="A201" t="s">
        <v>57</v>
      </c>
      <c r="E201" s="39" t="s">
        <v>654</v>
      </c>
    </row>
    <row r="202" spans="1:16" ht="12.75">
      <c r="A202" t="s">
        <v>48</v>
      </c>
      <c s="34" t="s">
        <v>224</v>
      </c>
      <c s="34" t="s">
        <v>753</v>
      </c>
      <c s="35" t="s">
        <v>5</v>
      </c>
      <c s="6" t="s">
        <v>754</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752</v>
      </c>
    </row>
    <row r="205" spans="1:5" ht="12.75">
      <c r="A205" t="s">
        <v>57</v>
      </c>
      <c r="E205" s="39" t="s">
        <v>654</v>
      </c>
    </row>
    <row r="206" spans="1:16" ht="12.75">
      <c r="A206" t="s">
        <v>48</v>
      </c>
      <c s="34" t="s">
        <v>228</v>
      </c>
      <c s="34" t="s">
        <v>755</v>
      </c>
      <c s="35" t="s">
        <v>5</v>
      </c>
      <c s="6" t="s">
        <v>756</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757</v>
      </c>
    </row>
    <row r="209" spans="1:5" ht="12.75">
      <c r="A209" t="s">
        <v>57</v>
      </c>
      <c r="E209" s="39" t="s">
        <v>654</v>
      </c>
    </row>
    <row r="210" spans="1:16" ht="12.75">
      <c r="A210" t="s">
        <v>48</v>
      </c>
      <c s="34" t="s">
        <v>232</v>
      </c>
      <c s="34" t="s">
        <v>758</v>
      </c>
      <c s="35" t="s">
        <v>5</v>
      </c>
      <c s="6" t="s">
        <v>759</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757</v>
      </c>
    </row>
    <row r="213" spans="1:5" ht="12.75">
      <c r="A213" t="s">
        <v>57</v>
      </c>
      <c r="E213" s="39" t="s">
        <v>654</v>
      </c>
    </row>
    <row r="214" spans="1:16" ht="12.75">
      <c r="A214" t="s">
        <v>48</v>
      </c>
      <c s="34" t="s">
        <v>236</v>
      </c>
      <c s="34" t="s">
        <v>760</v>
      </c>
      <c s="35" t="s">
        <v>5</v>
      </c>
      <c s="6" t="s">
        <v>761</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757</v>
      </c>
    </row>
    <row r="217" spans="1:5" ht="12.75">
      <c r="A217" t="s">
        <v>57</v>
      </c>
      <c r="E217" s="39" t="s">
        <v>654</v>
      </c>
    </row>
    <row r="218" spans="1:16" ht="12.75">
      <c r="A218" t="s">
        <v>48</v>
      </c>
      <c s="34" t="s">
        <v>239</v>
      </c>
      <c s="34" t="s">
        <v>762</v>
      </c>
      <c s="35" t="s">
        <v>5</v>
      </c>
      <c s="6" t="s">
        <v>763</v>
      </c>
      <c s="36" t="s">
        <v>764</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709</v>
      </c>
    </row>
    <row r="221" spans="1:5" ht="12.75">
      <c r="A221" t="s">
        <v>57</v>
      </c>
      <c r="E221" s="39" t="s">
        <v>654</v>
      </c>
    </row>
    <row r="222" spans="1:16" ht="12.75">
      <c r="A222" t="s">
        <v>48</v>
      </c>
      <c s="34" t="s">
        <v>242</v>
      </c>
      <c s="34" t="s">
        <v>765</v>
      </c>
      <c s="35" t="s">
        <v>5</v>
      </c>
      <c s="6" t="s">
        <v>766</v>
      </c>
      <c s="36" t="s">
        <v>764</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709</v>
      </c>
    </row>
    <row r="225" spans="1:5" ht="12.75">
      <c r="A225" t="s">
        <v>57</v>
      </c>
      <c r="E225" s="39" t="s">
        <v>654</v>
      </c>
    </row>
    <row r="226" spans="1:13" ht="12.75">
      <c r="A226" t="s">
        <v>45</v>
      </c>
      <c r="C226" s="31" t="s">
        <v>767</v>
      </c>
      <c r="E226" s="33" t="s">
        <v>768</v>
      </c>
      <c r="J226" s="32">
        <f>0</f>
      </c>
      <c s="32">
        <f>0</f>
      </c>
      <c s="32">
        <f>0+L227+L231</f>
      </c>
      <c s="32">
        <f>0+M227+M231</f>
      </c>
    </row>
    <row r="227" spans="1:16" ht="25.5">
      <c r="A227" t="s">
        <v>48</v>
      </c>
      <c s="34" t="s">
        <v>246</v>
      </c>
      <c s="34" t="s">
        <v>769</v>
      </c>
      <c s="35" t="s">
        <v>5</v>
      </c>
      <c s="6" t="s">
        <v>770</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697</v>
      </c>
    </row>
    <row r="230" spans="1:5" ht="12.75">
      <c r="A230" t="s">
        <v>57</v>
      </c>
      <c r="E230" s="39" t="s">
        <v>654</v>
      </c>
    </row>
    <row r="231" spans="1:16" ht="12.75">
      <c r="A231" t="s">
        <v>48</v>
      </c>
      <c s="34" t="s">
        <v>251</v>
      </c>
      <c s="34" t="s">
        <v>771</v>
      </c>
      <c s="35" t="s">
        <v>5</v>
      </c>
      <c s="6" t="s">
        <v>772</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697</v>
      </c>
    </row>
    <row r="234" spans="1:5" ht="12.75">
      <c r="A234" t="s">
        <v>57</v>
      </c>
      <c r="E234" s="39" t="s">
        <v>654</v>
      </c>
    </row>
    <row r="235" spans="1:13" ht="12.75">
      <c r="A235" t="s">
        <v>45</v>
      </c>
      <c r="C235" s="31" t="s">
        <v>773</v>
      </c>
      <c r="E235" s="33" t="s">
        <v>774</v>
      </c>
      <c r="J235" s="32">
        <f>0</f>
      </c>
      <c s="32">
        <f>0</f>
      </c>
      <c s="32">
        <f>0+L236+L240+L244+L248</f>
      </c>
      <c s="32">
        <f>0+M236+M240+M244+M248</f>
      </c>
    </row>
    <row r="236" spans="1:16" ht="25.5">
      <c r="A236" t="s">
        <v>48</v>
      </c>
      <c s="34" t="s">
        <v>255</v>
      </c>
      <c s="34" t="s">
        <v>775</v>
      </c>
      <c s="35" t="s">
        <v>5</v>
      </c>
      <c s="6" t="s">
        <v>776</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657</v>
      </c>
    </row>
    <row r="239" spans="1:5" ht="12.75">
      <c r="A239" t="s">
        <v>57</v>
      </c>
      <c r="E239" s="39" t="s">
        <v>654</v>
      </c>
    </row>
    <row r="240" spans="1:16" ht="12.75">
      <c r="A240" t="s">
        <v>48</v>
      </c>
      <c s="34" t="s">
        <v>259</v>
      </c>
      <c s="34" t="s">
        <v>777</v>
      </c>
      <c s="35" t="s">
        <v>5</v>
      </c>
      <c s="6" t="s">
        <v>778</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657</v>
      </c>
    </row>
    <row r="243" spans="1:5" ht="12.75">
      <c r="A243" t="s">
        <v>57</v>
      </c>
      <c r="E243" s="39" t="s">
        <v>654</v>
      </c>
    </row>
    <row r="244" spans="1:16" ht="12.75">
      <c r="A244" t="s">
        <v>48</v>
      </c>
      <c s="34" t="s">
        <v>263</v>
      </c>
      <c s="34" t="s">
        <v>779</v>
      </c>
      <c s="35" t="s">
        <v>5</v>
      </c>
      <c s="6" t="s">
        <v>780</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657</v>
      </c>
    </row>
    <row r="247" spans="1:5" ht="12.75">
      <c r="A247" t="s">
        <v>57</v>
      </c>
      <c r="E247" s="39" t="s">
        <v>654</v>
      </c>
    </row>
    <row r="248" spans="1:16" ht="12.75">
      <c r="A248" t="s">
        <v>48</v>
      </c>
      <c s="34" t="s">
        <v>267</v>
      </c>
      <c s="34" t="s">
        <v>781</v>
      </c>
      <c s="35" t="s">
        <v>5</v>
      </c>
      <c s="6" t="s">
        <v>782</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657</v>
      </c>
    </row>
    <row r="251" spans="1:5" ht="12.75">
      <c r="A251" t="s">
        <v>57</v>
      </c>
      <c r="E251"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4751</v>
      </c>
      <c r="E8" s="30" t="s">
        <v>4750</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4752</v>
      </c>
    </row>
    <row r="13" spans="1:5" ht="153">
      <c r="A13" t="s">
        <v>57</v>
      </c>
      <c r="E13" s="39" t="s">
        <v>316</v>
      </c>
    </row>
    <row r="14" spans="1:16" ht="38.25">
      <c r="A14" t="s">
        <v>48</v>
      </c>
      <c s="34" t="s">
        <v>26</v>
      </c>
      <c s="34" t="s">
        <v>944</v>
      </c>
      <c s="35" t="s">
        <v>5</v>
      </c>
      <c s="6" t="s">
        <v>945</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4753</v>
      </c>
    </row>
    <row r="17" spans="1:5" ht="153">
      <c r="A17" t="s">
        <v>57</v>
      </c>
      <c r="E17" s="39" t="s">
        <v>316</v>
      </c>
    </row>
    <row r="18" spans="1:16" ht="38.25">
      <c r="A18" t="s">
        <v>48</v>
      </c>
      <c s="34" t="s">
        <v>25</v>
      </c>
      <c s="34" t="s">
        <v>2879</v>
      </c>
      <c s="35" t="s">
        <v>5</v>
      </c>
      <c s="6" t="s">
        <v>2880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4754</v>
      </c>
    </row>
    <row r="21" spans="1:5" ht="153">
      <c r="A21" t="s">
        <v>57</v>
      </c>
      <c r="E21" s="39" t="s">
        <v>316</v>
      </c>
    </row>
    <row r="22" spans="1:16" ht="38.25">
      <c r="A22" t="s">
        <v>48</v>
      </c>
      <c s="34" t="s">
        <v>67</v>
      </c>
      <c s="34" t="s">
        <v>946</v>
      </c>
      <c s="35" t="s">
        <v>5</v>
      </c>
      <c s="6" t="s">
        <v>2403</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4755</v>
      </c>
    </row>
    <row r="25" spans="1:5" ht="153">
      <c r="A25" t="s">
        <v>57</v>
      </c>
      <c r="E25" s="39" t="s">
        <v>316</v>
      </c>
    </row>
    <row r="26" spans="1:16" ht="38.25">
      <c r="A26" t="s">
        <v>48</v>
      </c>
      <c s="34" t="s">
        <v>71</v>
      </c>
      <c s="34" t="s">
        <v>1669</v>
      </c>
      <c s="35" t="s">
        <v>5</v>
      </c>
      <c s="6" t="s">
        <v>1670</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4756</v>
      </c>
    </row>
    <row r="29" spans="1:5" ht="153">
      <c r="A29" t="s">
        <v>57</v>
      </c>
      <c r="E29" s="39" t="s">
        <v>316</v>
      </c>
    </row>
    <row r="30" spans="1:16" ht="38.25">
      <c r="A30" t="s">
        <v>48</v>
      </c>
      <c s="34" t="s">
        <v>75</v>
      </c>
      <c s="34" t="s">
        <v>2574</v>
      </c>
      <c s="35" t="s">
        <v>5</v>
      </c>
      <c s="6" t="s">
        <v>2575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4757</v>
      </c>
    </row>
    <row r="33" spans="1:5" ht="153">
      <c r="A33" t="s">
        <v>57</v>
      </c>
      <c r="E33" s="39" t="s">
        <v>316</v>
      </c>
    </row>
    <row r="34" spans="1:16" ht="38.25">
      <c r="A34" t="s">
        <v>48</v>
      </c>
      <c s="34" t="s">
        <v>46</v>
      </c>
      <c s="34" t="s">
        <v>2881</v>
      </c>
      <c s="35" t="s">
        <v>5</v>
      </c>
      <c s="6" t="s">
        <v>2882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4758</v>
      </c>
    </row>
    <row r="37" spans="1:5" ht="153">
      <c r="A37" t="s">
        <v>57</v>
      </c>
      <c r="E37" s="39" t="s">
        <v>316</v>
      </c>
    </row>
    <row r="38" spans="1:16" ht="38.25">
      <c r="A38" t="s">
        <v>48</v>
      </c>
      <c s="34" t="s">
        <v>82</v>
      </c>
      <c s="34" t="s">
        <v>4689</v>
      </c>
      <c s="35" t="s">
        <v>5</v>
      </c>
      <c s="6" t="s">
        <v>2961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4759</v>
      </c>
    </row>
    <row r="41" spans="1:5" ht="153">
      <c r="A41" t="s">
        <v>57</v>
      </c>
      <c r="E41" s="39" t="s">
        <v>316</v>
      </c>
    </row>
    <row r="42" spans="1:16" ht="38.25">
      <c r="A42" t="s">
        <v>48</v>
      </c>
      <c s="34" t="s">
        <v>86</v>
      </c>
      <c s="34" t="s">
        <v>3740</v>
      </c>
      <c s="35" t="s">
        <v>5</v>
      </c>
      <c s="6" t="s">
        <v>2964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4760</v>
      </c>
    </row>
    <row r="45" spans="1:5" ht="153">
      <c r="A45" t="s">
        <v>57</v>
      </c>
      <c r="E45" s="39" t="s">
        <v>316</v>
      </c>
    </row>
    <row r="46" spans="1:16" ht="38.25">
      <c r="A46" t="s">
        <v>48</v>
      </c>
      <c s="34" t="s">
        <v>90</v>
      </c>
      <c s="34" t="s">
        <v>640</v>
      </c>
      <c s="35" t="s">
        <v>5</v>
      </c>
      <c s="6" t="s">
        <v>641</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4761</v>
      </c>
    </row>
    <row r="49" spans="1:5" ht="153">
      <c r="A49" t="s">
        <v>57</v>
      </c>
      <c r="E49" s="39" t="s">
        <v>316</v>
      </c>
    </row>
    <row r="50" spans="1:16" ht="38.25">
      <c r="A50" t="s">
        <v>48</v>
      </c>
      <c s="34" t="s">
        <v>94</v>
      </c>
      <c s="34" t="s">
        <v>4175</v>
      </c>
      <c s="35" t="s">
        <v>5</v>
      </c>
      <c s="6" t="s">
        <v>4762</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4763</v>
      </c>
    </row>
    <row r="53" spans="1:5" ht="153">
      <c r="A53" t="s">
        <v>57</v>
      </c>
      <c r="E53" s="39" t="s">
        <v>316</v>
      </c>
    </row>
    <row r="54" spans="1:16" ht="38.25">
      <c r="A54" t="s">
        <v>48</v>
      </c>
      <c s="34" t="s">
        <v>98</v>
      </c>
      <c s="34" t="s">
        <v>2576</v>
      </c>
      <c s="35" t="s">
        <v>5</v>
      </c>
      <c s="6" t="s">
        <v>2577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4764</v>
      </c>
    </row>
    <row r="57" spans="1:5" ht="153">
      <c r="A57" t="s">
        <v>57</v>
      </c>
      <c r="E57" s="39" t="s">
        <v>316</v>
      </c>
    </row>
    <row r="58" spans="1:16" ht="38.25">
      <c r="A58" t="s">
        <v>48</v>
      </c>
      <c s="34" t="s">
        <v>103</v>
      </c>
      <c s="34" t="s">
        <v>643</v>
      </c>
      <c s="35" t="s">
        <v>5</v>
      </c>
      <c s="6" t="s">
        <v>644</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4765</v>
      </c>
    </row>
    <row r="61" spans="1:5" ht="153">
      <c r="A61" t="s">
        <v>57</v>
      </c>
      <c r="E61" s="39" t="s">
        <v>316</v>
      </c>
    </row>
    <row r="62" spans="1:16" ht="38.25">
      <c r="A62" t="s">
        <v>48</v>
      </c>
      <c s="34" t="s">
        <v>106</v>
      </c>
      <c s="34" t="s">
        <v>4181</v>
      </c>
      <c s="35" t="s">
        <v>5</v>
      </c>
      <c s="6" t="s">
        <v>4766</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4767</v>
      </c>
    </row>
    <row r="65" spans="1:5" ht="153">
      <c r="A65" t="s">
        <v>57</v>
      </c>
      <c r="E65" s="39" t="s">
        <v>316</v>
      </c>
    </row>
    <row r="66" spans="1:16" ht="38.25">
      <c r="A66" t="s">
        <v>48</v>
      </c>
      <c s="34" t="s">
        <v>109</v>
      </c>
      <c s="34" t="s">
        <v>4185</v>
      </c>
      <c s="35" t="s">
        <v>5</v>
      </c>
      <c s="6" t="s">
        <v>4768</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4769</v>
      </c>
    </row>
    <row r="69" spans="1:5" ht="153">
      <c r="A69" t="s">
        <v>57</v>
      </c>
      <c r="E69" s="39" t="s">
        <v>316</v>
      </c>
    </row>
    <row r="70" spans="1:16" ht="38.25">
      <c r="A70" t="s">
        <v>48</v>
      </c>
      <c s="34" t="s">
        <v>112</v>
      </c>
      <c s="34" t="s">
        <v>646</v>
      </c>
      <c s="35" t="s">
        <v>5</v>
      </c>
      <c s="6" t="s">
        <v>647</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4770</v>
      </c>
    </row>
    <row r="73" spans="1:5" ht="153">
      <c r="A73" t="s">
        <v>57</v>
      </c>
      <c r="E73" s="39" t="s">
        <v>316</v>
      </c>
    </row>
    <row r="74" spans="1:16" ht="25.5">
      <c r="A74" t="s">
        <v>48</v>
      </c>
      <c s="34" t="s">
        <v>115</v>
      </c>
      <c s="34" t="s">
        <v>4533</v>
      </c>
      <c s="35" t="s">
        <v>5</v>
      </c>
      <c s="6" t="s">
        <v>4771</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4772</v>
      </c>
    </row>
    <row r="77" spans="1:5" ht="153">
      <c r="A77" t="s">
        <v>57</v>
      </c>
      <c r="E77" s="39" t="s">
        <v>316</v>
      </c>
    </row>
    <row r="78" spans="1:16" ht="38.25">
      <c r="A78" t="s">
        <v>48</v>
      </c>
      <c s="34" t="s">
        <v>119</v>
      </c>
      <c s="34" t="s">
        <v>3743</v>
      </c>
      <c s="35" t="s">
        <v>5</v>
      </c>
      <c s="6" t="s">
        <v>3744</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4773</v>
      </c>
    </row>
    <row r="81" spans="1:5" ht="153">
      <c r="A81" t="s">
        <v>57</v>
      </c>
      <c r="E81" s="39" t="s">
        <v>316</v>
      </c>
    </row>
    <row r="82" spans="1:16" ht="38.25">
      <c r="A82" t="s">
        <v>48</v>
      </c>
      <c s="34" t="s">
        <v>123</v>
      </c>
      <c s="34" t="s">
        <v>3762</v>
      </c>
      <c s="35" t="s">
        <v>5</v>
      </c>
      <c s="6" t="s">
        <v>4774</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4775</v>
      </c>
    </row>
    <row r="85" spans="1:5" ht="153">
      <c r="A85" t="s">
        <v>57</v>
      </c>
      <c r="E85" s="39" t="s">
        <v>316</v>
      </c>
    </row>
    <row r="86" spans="1:16" ht="38.25">
      <c r="A86" t="s">
        <v>48</v>
      </c>
      <c s="34" t="s">
        <v>126</v>
      </c>
      <c s="34" t="s">
        <v>3765</v>
      </c>
      <c s="35" t="s">
        <v>5</v>
      </c>
      <c s="6" t="s">
        <v>4776</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4777</v>
      </c>
    </row>
    <row r="89" spans="1:5" ht="153">
      <c r="A89" t="s">
        <v>57</v>
      </c>
      <c r="E89" s="39" t="s">
        <v>316</v>
      </c>
    </row>
    <row r="90" spans="1:16" ht="25.5">
      <c r="A90" t="s">
        <v>48</v>
      </c>
      <c s="34" t="s">
        <v>131</v>
      </c>
      <c s="34" t="s">
        <v>4193</v>
      </c>
      <c s="35" t="s">
        <v>5</v>
      </c>
      <c s="6" t="s">
        <v>4778</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4779</v>
      </c>
    </row>
    <row r="93" spans="1:5" ht="153">
      <c r="A93" t="s">
        <v>57</v>
      </c>
      <c r="E93" s="39" t="s">
        <v>316</v>
      </c>
    </row>
    <row r="94" spans="1:16" ht="38.25">
      <c r="A94" t="s">
        <v>48</v>
      </c>
      <c s="34" t="s">
        <v>135</v>
      </c>
      <c s="34" t="s">
        <v>1672</v>
      </c>
      <c s="35" t="s">
        <v>5</v>
      </c>
      <c s="6" t="s">
        <v>1673</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4780</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4781</v>
      </c>
    </row>
    <row r="101" spans="1:5" ht="153">
      <c r="A101" t="s">
        <v>57</v>
      </c>
      <c r="E101" s="39" t="s">
        <v>316</v>
      </c>
    </row>
    <row r="102" spans="1:16" ht="38.25">
      <c r="A102" t="s">
        <v>48</v>
      </c>
      <c s="34" t="s">
        <v>143</v>
      </c>
      <c s="34" t="s">
        <v>4782</v>
      </c>
      <c s="35" t="s">
        <v>5</v>
      </c>
      <c s="6" t="s">
        <v>3122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4783</v>
      </c>
    </row>
    <row r="105" spans="1:5" ht="153">
      <c r="A105" t="s">
        <v>57</v>
      </c>
      <c r="E105" s="39" t="s">
        <v>316</v>
      </c>
    </row>
    <row r="106" spans="1:16" ht="38.25">
      <c r="A106" t="s">
        <v>48</v>
      </c>
      <c s="34" t="s">
        <v>147</v>
      </c>
      <c s="34" t="s">
        <v>1674</v>
      </c>
      <c s="35" t="s">
        <v>5</v>
      </c>
      <c s="6" t="s">
        <v>1675</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4784</v>
      </c>
    </row>
    <row r="109" spans="1:5" ht="153">
      <c r="A109" t="s">
        <v>57</v>
      </c>
      <c r="E109" s="39" t="s">
        <v>316</v>
      </c>
    </row>
    <row r="110" spans="1:16" ht="38.25">
      <c r="A110" t="s">
        <v>48</v>
      </c>
      <c s="34" t="s">
        <v>151</v>
      </c>
      <c s="34" t="s">
        <v>4692</v>
      </c>
      <c s="35" t="s">
        <v>5</v>
      </c>
      <c s="6" t="s">
        <v>4785</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4786</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COUNTIFS(L8:L43,"=0",A8:A43,"P")+COUNTIFS(L8:L43,"",A8:A43,"P")+SUM(Q8:Q43)</f>
      </c>
    </row>
    <row r="8" spans="1:13" ht="12.75">
      <c r="A8" t="s">
        <v>43</v>
      </c>
      <c r="C8" s="28" t="s">
        <v>4789</v>
      </c>
      <c r="E8" s="30" t="s">
        <v>4788</v>
      </c>
      <c r="J8" s="29">
        <f>0+J9+J26</f>
      </c>
      <c s="29">
        <f>0+K9+K26</f>
      </c>
      <c s="29">
        <f>0+L9+L26</f>
      </c>
      <c s="29">
        <f>0+M9+M26</f>
      </c>
    </row>
    <row r="9" spans="1:13" ht="12.75">
      <c r="A9" t="s">
        <v>45</v>
      </c>
      <c r="C9" s="31" t="s">
        <v>49</v>
      </c>
      <c r="E9" s="33" t="s">
        <v>4790</v>
      </c>
      <c r="J9" s="32">
        <f>0</f>
      </c>
      <c s="32">
        <f>0</f>
      </c>
      <c s="32">
        <f>0+L10+L14+L18+L22</f>
      </c>
      <c s="32">
        <f>0+M10+M14+M18+M22</f>
      </c>
    </row>
    <row r="10" spans="1:16" ht="12.75">
      <c r="A10" t="s">
        <v>48</v>
      </c>
      <c s="34" t="s">
        <v>49</v>
      </c>
      <c s="34" t="s">
        <v>4791</v>
      </c>
      <c s="35" t="s">
        <v>5</v>
      </c>
      <c s="6" t="s">
        <v>4792</v>
      </c>
      <c s="36" t="s">
        <v>985</v>
      </c>
      <c s="37">
        <v>1</v>
      </c>
      <c s="36">
        <v>0</v>
      </c>
      <c s="36">
        <f>ROUND(G10*H10,6)</f>
      </c>
      <c r="L10" s="38">
        <v>0</v>
      </c>
      <c s="32">
        <f>ROUND(ROUND(L10,2)*ROUND(G10,3),2)</f>
      </c>
      <c s="36" t="s">
        <v>53</v>
      </c>
      <c>
        <f>(M10*21)/100</f>
      </c>
      <c t="s">
        <v>26</v>
      </c>
    </row>
    <row r="11" spans="1:5" ht="12.75">
      <c r="A11" s="35" t="s">
        <v>54</v>
      </c>
      <c r="E11" s="39" t="s">
        <v>4793</v>
      </c>
    </row>
    <row r="12" spans="1:5" ht="12.75">
      <c r="A12" s="35" t="s">
        <v>55</v>
      </c>
      <c r="E12" s="40" t="s">
        <v>4794</v>
      </c>
    </row>
    <row r="13" spans="1:5" ht="89.25">
      <c r="A13" t="s">
        <v>57</v>
      </c>
      <c r="E13" s="39" t="s">
        <v>4795</v>
      </c>
    </row>
    <row r="14" spans="1:16" ht="12.75">
      <c r="A14" t="s">
        <v>48</v>
      </c>
      <c s="34" t="s">
        <v>26</v>
      </c>
      <c s="34" t="s">
        <v>4796</v>
      </c>
      <c s="35" t="s">
        <v>5</v>
      </c>
      <c s="6" t="s">
        <v>4797</v>
      </c>
      <c s="36" t="s">
        <v>985</v>
      </c>
      <c s="37">
        <v>1</v>
      </c>
      <c s="36">
        <v>0</v>
      </c>
      <c s="36">
        <f>ROUND(G14*H14,6)</f>
      </c>
      <c r="L14" s="38">
        <v>0</v>
      </c>
      <c s="32">
        <f>ROUND(ROUND(L14,2)*ROUND(G14,3),2)</f>
      </c>
      <c s="36" t="s">
        <v>53</v>
      </c>
      <c>
        <f>(M14*21)/100</f>
      </c>
      <c t="s">
        <v>26</v>
      </c>
    </row>
    <row r="15" spans="1:5" ht="12.75">
      <c r="A15" s="35" t="s">
        <v>54</v>
      </c>
      <c r="E15" s="39" t="s">
        <v>4798</v>
      </c>
    </row>
    <row r="16" spans="1:5" ht="12.75">
      <c r="A16" s="35" t="s">
        <v>55</v>
      </c>
      <c r="E16" s="40" t="s">
        <v>4794</v>
      </c>
    </row>
    <row r="17" spans="1:5" ht="38.25">
      <c r="A17" t="s">
        <v>57</v>
      </c>
      <c r="E17" s="39" t="s">
        <v>4799</v>
      </c>
    </row>
    <row r="18" spans="1:16" ht="12.75">
      <c r="A18" t="s">
        <v>48</v>
      </c>
      <c s="34" t="s">
        <v>25</v>
      </c>
      <c s="34" t="s">
        <v>4800</v>
      </c>
      <c s="35" t="s">
        <v>5</v>
      </c>
      <c s="6" t="s">
        <v>4801</v>
      </c>
      <c s="36" t="s">
        <v>985</v>
      </c>
      <c s="37">
        <v>1</v>
      </c>
      <c s="36">
        <v>0</v>
      </c>
      <c s="36">
        <f>ROUND(G18*H18,6)</f>
      </c>
      <c r="L18" s="38">
        <v>0</v>
      </c>
      <c s="32">
        <f>ROUND(ROUND(L18,2)*ROUND(G18,3),2)</f>
      </c>
      <c s="36" t="s">
        <v>53</v>
      </c>
      <c>
        <f>(M18*21)/100</f>
      </c>
      <c t="s">
        <v>26</v>
      </c>
    </row>
    <row r="19" spans="1:5" ht="12.75">
      <c r="A19" s="35" t="s">
        <v>54</v>
      </c>
      <c r="E19" s="39" t="s">
        <v>4802</v>
      </c>
    </row>
    <row r="20" spans="1:5" ht="12.75">
      <c r="A20" s="35" t="s">
        <v>55</v>
      </c>
      <c r="E20" s="40" t="s">
        <v>4794</v>
      </c>
    </row>
    <row r="21" spans="1:5" ht="102">
      <c r="A21" t="s">
        <v>57</v>
      </c>
      <c r="E21" s="39" t="s">
        <v>4803</v>
      </c>
    </row>
    <row r="22" spans="1:16" ht="12.75">
      <c r="A22" t="s">
        <v>48</v>
      </c>
      <c s="34" t="s">
        <v>67</v>
      </c>
      <c s="34" t="s">
        <v>4804</v>
      </c>
      <c s="35" t="s">
        <v>5</v>
      </c>
      <c s="6" t="s">
        <v>4805</v>
      </c>
      <c s="36" t="s">
        <v>985</v>
      </c>
      <c s="37">
        <v>1</v>
      </c>
      <c s="36">
        <v>0</v>
      </c>
      <c s="36">
        <f>ROUND(G22*H22,6)</f>
      </c>
      <c r="L22" s="38">
        <v>0</v>
      </c>
      <c s="32">
        <f>ROUND(ROUND(L22,2)*ROUND(G22,3),2)</f>
      </c>
      <c s="36" t="s">
        <v>53</v>
      </c>
      <c>
        <f>(M22*21)/100</f>
      </c>
      <c t="s">
        <v>26</v>
      </c>
    </row>
    <row r="23" spans="1:5" ht="12.75">
      <c r="A23" s="35" t="s">
        <v>54</v>
      </c>
      <c r="E23" s="39" t="s">
        <v>4806</v>
      </c>
    </row>
    <row r="24" spans="1:5" ht="12.75">
      <c r="A24" s="35" t="s">
        <v>55</v>
      </c>
      <c r="E24" s="40" t="s">
        <v>4794</v>
      </c>
    </row>
    <row r="25" spans="1:5" ht="63.75">
      <c r="A25" t="s">
        <v>57</v>
      </c>
      <c r="E25" s="39" t="s">
        <v>4807</v>
      </c>
    </row>
    <row r="26" spans="1:13" ht="12.75">
      <c r="A26" t="s">
        <v>45</v>
      </c>
      <c r="C26" s="31" t="s">
        <v>26</v>
      </c>
      <c r="E26" s="33" t="s">
        <v>3176</v>
      </c>
      <c r="J26" s="32">
        <f>0</f>
      </c>
      <c s="32">
        <f>0</f>
      </c>
      <c s="32">
        <f>0+L27+L31+L35+L39+L43</f>
      </c>
      <c s="32">
        <f>0+M27+M31+M35+M39+M43</f>
      </c>
    </row>
    <row r="27" spans="1:16" ht="12.75">
      <c r="A27" t="s">
        <v>48</v>
      </c>
      <c s="34" t="s">
        <v>71</v>
      </c>
      <c s="34" t="s">
        <v>4808</v>
      </c>
      <c s="35" t="s">
        <v>5</v>
      </c>
      <c s="6" t="s">
        <v>4809</v>
      </c>
      <c s="36" t="s">
        <v>985</v>
      </c>
      <c s="37">
        <v>1</v>
      </c>
      <c s="36">
        <v>0</v>
      </c>
      <c s="36">
        <f>ROUND(G27*H27,6)</f>
      </c>
      <c r="L27" s="38">
        <v>0</v>
      </c>
      <c s="32">
        <f>ROUND(ROUND(L27,2)*ROUND(G27,3),2)</f>
      </c>
      <c s="36" t="s">
        <v>53</v>
      </c>
      <c>
        <f>(M27*21)/100</f>
      </c>
      <c t="s">
        <v>26</v>
      </c>
    </row>
    <row r="28" spans="1:5" ht="12.75">
      <c r="A28" s="35" t="s">
        <v>54</v>
      </c>
      <c r="E28" s="39" t="s">
        <v>4810</v>
      </c>
    </row>
    <row r="29" spans="1:5" ht="12.75">
      <c r="A29" s="35" t="s">
        <v>55</v>
      </c>
      <c r="E29" s="40" t="s">
        <v>4794</v>
      </c>
    </row>
    <row r="30" spans="1:5" ht="89.25">
      <c r="A30" t="s">
        <v>57</v>
      </c>
      <c r="E30" s="39" t="s">
        <v>4811</v>
      </c>
    </row>
    <row r="31" spans="1:16" ht="12.75">
      <c r="A31" t="s">
        <v>48</v>
      </c>
      <c s="34" t="s">
        <v>75</v>
      </c>
      <c s="34" t="s">
        <v>4812</v>
      </c>
      <c s="35" t="s">
        <v>5</v>
      </c>
      <c s="6" t="s">
        <v>4813</v>
      </c>
      <c s="36" t="s">
        <v>985</v>
      </c>
      <c s="37">
        <v>1</v>
      </c>
      <c s="36">
        <v>0</v>
      </c>
      <c s="36">
        <f>ROUND(G31*H31,6)</f>
      </c>
      <c r="L31" s="38">
        <v>0</v>
      </c>
      <c s="32">
        <f>ROUND(ROUND(L31,2)*ROUND(G31,3),2)</f>
      </c>
      <c s="36" t="s">
        <v>53</v>
      </c>
      <c>
        <f>(M31*21)/100</f>
      </c>
      <c t="s">
        <v>26</v>
      </c>
    </row>
    <row r="32" spans="1:5" ht="12.75">
      <c r="A32" s="35" t="s">
        <v>54</v>
      </c>
      <c r="E32" s="39" t="s">
        <v>4814</v>
      </c>
    </row>
    <row r="33" spans="1:5" ht="12.75">
      <c r="A33" s="35" t="s">
        <v>55</v>
      </c>
      <c r="E33" s="40" t="s">
        <v>4794</v>
      </c>
    </row>
    <row r="34" spans="1:5" ht="76.5">
      <c r="A34" t="s">
        <v>57</v>
      </c>
      <c r="E34" s="39" t="s">
        <v>4815</v>
      </c>
    </row>
    <row r="35" spans="1:16" ht="12.75">
      <c r="A35" t="s">
        <v>48</v>
      </c>
      <c s="34" t="s">
        <v>46</v>
      </c>
      <c s="34" t="s">
        <v>4816</v>
      </c>
      <c s="35" t="s">
        <v>5</v>
      </c>
      <c s="6" t="s">
        <v>4817</v>
      </c>
      <c s="36" t="s">
        <v>985</v>
      </c>
      <c s="37">
        <v>1</v>
      </c>
      <c s="36">
        <v>0</v>
      </c>
      <c s="36">
        <f>ROUND(G35*H35,6)</f>
      </c>
      <c r="L35" s="38">
        <v>0</v>
      </c>
      <c s="32">
        <f>ROUND(ROUND(L35,2)*ROUND(G35,3),2)</f>
      </c>
      <c s="36" t="s">
        <v>53</v>
      </c>
      <c>
        <f>(M35*21)/100</f>
      </c>
      <c t="s">
        <v>26</v>
      </c>
    </row>
    <row r="36" spans="1:5" ht="25.5">
      <c r="A36" s="35" t="s">
        <v>54</v>
      </c>
      <c r="E36" s="39" t="s">
        <v>4818</v>
      </c>
    </row>
    <row r="37" spans="1:5" ht="12.75">
      <c r="A37" s="35" t="s">
        <v>55</v>
      </c>
      <c r="E37" s="40" t="s">
        <v>4819</v>
      </c>
    </row>
    <row r="38" spans="1:5" ht="25.5">
      <c r="A38" t="s">
        <v>57</v>
      </c>
      <c r="E38" s="39" t="s">
        <v>4818</v>
      </c>
    </row>
    <row r="39" spans="1:16" ht="12.75">
      <c r="A39" t="s">
        <v>48</v>
      </c>
      <c s="34" t="s">
        <v>82</v>
      </c>
      <c s="34" t="s">
        <v>4820</v>
      </c>
      <c s="35" t="s">
        <v>5</v>
      </c>
      <c s="6" t="s">
        <v>4821</v>
      </c>
      <c s="36" t="s">
        <v>985</v>
      </c>
      <c s="37">
        <v>1</v>
      </c>
      <c s="36">
        <v>0</v>
      </c>
      <c s="36">
        <f>ROUND(G39*H39,6)</f>
      </c>
      <c r="L39" s="38">
        <v>0</v>
      </c>
      <c s="32">
        <f>ROUND(ROUND(L39,2)*ROUND(G39,3),2)</f>
      </c>
      <c s="36" t="s">
        <v>53</v>
      </c>
      <c>
        <f>(M39*21)/100</f>
      </c>
      <c t="s">
        <v>26</v>
      </c>
    </row>
    <row r="40" spans="1:5" ht="25.5">
      <c r="A40" s="35" t="s">
        <v>54</v>
      </c>
      <c r="E40" s="39" t="s">
        <v>4822</v>
      </c>
    </row>
    <row r="41" spans="1:5" ht="12.75">
      <c r="A41" s="35" t="s">
        <v>55</v>
      </c>
      <c r="E41" s="40" t="s">
        <v>4794</v>
      </c>
    </row>
    <row r="42" spans="1:5" ht="25.5">
      <c r="A42" t="s">
        <v>57</v>
      </c>
      <c r="E42" s="39" t="s">
        <v>4823</v>
      </c>
    </row>
    <row r="43" spans="1:16" ht="12.75">
      <c r="A43" t="s">
        <v>48</v>
      </c>
      <c s="34" t="s">
        <v>86</v>
      </c>
      <c s="34" t="s">
        <v>4824</v>
      </c>
      <c s="35" t="s">
        <v>5</v>
      </c>
      <c s="6" t="s">
        <v>4825</v>
      </c>
      <c s="36" t="s">
        <v>985</v>
      </c>
      <c s="37">
        <v>1</v>
      </c>
      <c s="36">
        <v>0</v>
      </c>
      <c s="36">
        <f>ROUND(G43*H43,6)</f>
      </c>
      <c r="L43" s="38">
        <v>0</v>
      </c>
      <c s="32">
        <f>ROUND(ROUND(L43,2)*ROUND(G43,3),2)</f>
      </c>
      <c s="36" t="s">
        <v>53</v>
      </c>
      <c>
        <f>(M43*21)/100</f>
      </c>
      <c t="s">
        <v>26</v>
      </c>
    </row>
    <row r="44" spans="1:5" ht="12.75">
      <c r="A44" s="35" t="s">
        <v>54</v>
      </c>
      <c r="E44" s="39" t="s">
        <v>4825</v>
      </c>
    </row>
    <row r="45" spans="1:5" ht="12.75">
      <c r="A45" s="35" t="s">
        <v>55</v>
      </c>
      <c r="E45" s="40" t="s">
        <v>4794</v>
      </c>
    </row>
    <row r="46" spans="1:5" ht="12.75">
      <c r="A46" t="s">
        <v>57</v>
      </c>
      <c r="E46" s="39" t="s">
        <v>4826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785</v>
      </c>
      <c r="E8" s="30" t="s">
        <v>784</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642</v>
      </c>
    </row>
    <row r="13" spans="1:5" ht="153">
      <c r="A13" t="s">
        <v>57</v>
      </c>
      <c r="E13" s="39" t="s">
        <v>316</v>
      </c>
    </row>
    <row r="14" spans="1:16" ht="38.25">
      <c r="A14" t="s">
        <v>48</v>
      </c>
      <c s="34" t="s">
        <v>26</v>
      </c>
      <c s="34" t="s">
        <v>643</v>
      </c>
      <c s="35" t="s">
        <v>5</v>
      </c>
      <c s="6" t="s">
        <v>644</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645</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648</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645</v>
      </c>
    </row>
    <row r="25" spans="1:5" ht="153">
      <c r="A25" t="s">
        <v>57</v>
      </c>
      <c r="E25" s="39" t="s">
        <v>316</v>
      </c>
    </row>
    <row r="26" spans="1:13" ht="12.75">
      <c r="A26" t="s">
        <v>45</v>
      </c>
      <c r="C26" s="31" t="s">
        <v>658</v>
      </c>
      <c r="E26" s="33" t="s">
        <v>659</v>
      </c>
      <c r="J26" s="32">
        <f>0</f>
      </c>
      <c s="32">
        <f>0</f>
      </c>
      <c s="32">
        <f>0+L27+L31</f>
      </c>
      <c s="32">
        <f>0+M27+M31</f>
      </c>
    </row>
    <row r="27" spans="1:16" ht="25.5">
      <c r="A27" t="s">
        <v>48</v>
      </c>
      <c s="34" t="s">
        <v>71</v>
      </c>
      <c s="34" t="s">
        <v>666</v>
      </c>
      <c s="35" t="s">
        <v>5</v>
      </c>
      <c s="6" t="s">
        <v>667</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786</v>
      </c>
    </row>
    <row r="30" spans="1:5" ht="12.75">
      <c r="A30" t="s">
        <v>57</v>
      </c>
      <c r="E30" s="39" t="s">
        <v>654</v>
      </c>
    </row>
    <row r="31" spans="1:16" ht="25.5">
      <c r="A31" t="s">
        <v>48</v>
      </c>
      <c s="34" t="s">
        <v>75</v>
      </c>
      <c s="34" t="s">
        <v>675</v>
      </c>
      <c s="35" t="s">
        <v>5</v>
      </c>
      <c s="6" t="s">
        <v>676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709</v>
      </c>
    </row>
    <row r="34" spans="1:5" ht="12.75">
      <c r="A34" t="s">
        <v>57</v>
      </c>
      <c r="E34" s="39" t="s">
        <v>654</v>
      </c>
    </row>
    <row r="35" spans="1:13" ht="12.75">
      <c r="A35" t="s">
        <v>45</v>
      </c>
      <c r="C35" s="31" t="s">
        <v>685</v>
      </c>
      <c r="E35" s="33" t="s">
        <v>787</v>
      </c>
      <c r="J35" s="32">
        <f>0</f>
      </c>
      <c s="32">
        <f>0</f>
      </c>
      <c s="32">
        <f>0+L36+L40+L44+L48+L52+L56+L60</f>
      </c>
      <c s="32">
        <f>0+M36+M40+M44+M48+M52+M56+M60</f>
      </c>
    </row>
    <row r="36" spans="1:16" ht="12.75">
      <c r="A36" t="s">
        <v>48</v>
      </c>
      <c s="34" t="s">
        <v>46</v>
      </c>
      <c s="34" t="s">
        <v>687</v>
      </c>
      <c s="35" t="s">
        <v>5</v>
      </c>
      <c s="6" t="s">
        <v>688</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653</v>
      </c>
    </row>
    <row r="39" spans="1:5" ht="12.75">
      <c r="A39" t="s">
        <v>57</v>
      </c>
      <c r="E39" s="39" t="s">
        <v>654</v>
      </c>
    </row>
    <row r="40" spans="1:16" ht="12.75">
      <c r="A40" t="s">
        <v>48</v>
      </c>
      <c s="34" t="s">
        <v>82</v>
      </c>
      <c s="34" t="s">
        <v>689</v>
      </c>
      <c s="35" t="s">
        <v>5</v>
      </c>
      <c s="6" t="s">
        <v>690</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788</v>
      </c>
    </row>
    <row r="43" spans="1:5" ht="12.75">
      <c r="A43" t="s">
        <v>57</v>
      </c>
      <c r="E43" s="39" t="s">
        <v>654</v>
      </c>
    </row>
    <row r="44" spans="1:16" ht="12.75">
      <c r="A44" t="s">
        <v>48</v>
      </c>
      <c s="34" t="s">
        <v>86</v>
      </c>
      <c s="34" t="s">
        <v>692</v>
      </c>
      <c s="35" t="s">
        <v>5</v>
      </c>
      <c s="6" t="s">
        <v>693</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788</v>
      </c>
    </row>
    <row r="47" spans="1:5" ht="12.75">
      <c r="A47" t="s">
        <v>57</v>
      </c>
      <c r="E47" s="39" t="s">
        <v>654</v>
      </c>
    </row>
    <row r="48" spans="1:16" ht="12.75">
      <c r="A48" t="s">
        <v>48</v>
      </c>
      <c s="34" t="s">
        <v>90</v>
      </c>
      <c s="34" t="s">
        <v>789</v>
      </c>
      <c s="35" t="s">
        <v>5</v>
      </c>
      <c s="6" t="s">
        <v>790</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791</v>
      </c>
    </row>
    <row r="51" spans="1:5" ht="12.75">
      <c r="A51" t="s">
        <v>57</v>
      </c>
      <c r="E51" s="39" t="s">
        <v>654</v>
      </c>
    </row>
    <row r="52" spans="1:16" ht="25.5">
      <c r="A52" t="s">
        <v>48</v>
      </c>
      <c s="34" t="s">
        <v>94</v>
      </c>
      <c s="34" t="s">
        <v>695</v>
      </c>
      <c s="35" t="s">
        <v>5</v>
      </c>
      <c s="6" t="s">
        <v>696</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709</v>
      </c>
    </row>
    <row r="55" spans="1:5" ht="12.75">
      <c r="A55" t="s">
        <v>57</v>
      </c>
      <c r="E55" s="39" t="s">
        <v>654</v>
      </c>
    </row>
    <row r="56" spans="1:16" ht="25.5">
      <c r="A56" t="s">
        <v>48</v>
      </c>
      <c s="34" t="s">
        <v>98</v>
      </c>
      <c s="34" t="s">
        <v>698</v>
      </c>
      <c s="35" t="s">
        <v>5</v>
      </c>
      <c s="6" t="s">
        <v>699</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709</v>
      </c>
    </row>
    <row r="59" spans="1:5" ht="12.75">
      <c r="A59" t="s">
        <v>57</v>
      </c>
      <c r="E59" s="39" t="s">
        <v>654</v>
      </c>
    </row>
    <row r="60" spans="1:16" ht="12.75">
      <c r="A60" t="s">
        <v>48</v>
      </c>
      <c s="34" t="s">
        <v>103</v>
      </c>
      <c s="34" t="s">
        <v>703</v>
      </c>
      <c s="35" t="s">
        <v>5</v>
      </c>
      <c s="6" t="s">
        <v>704</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697</v>
      </c>
    </row>
    <row r="63" spans="1:5" ht="12.75">
      <c r="A63" t="s">
        <v>57</v>
      </c>
      <c r="E63" s="39" t="s">
        <v>654</v>
      </c>
    </row>
    <row r="64" spans="1:13" ht="12.75">
      <c r="A64" t="s">
        <v>45</v>
      </c>
      <c r="C64" s="31" t="s">
        <v>705</v>
      </c>
      <c r="E64" s="33" t="s">
        <v>706</v>
      </c>
      <c r="J64" s="32">
        <f>0</f>
      </c>
      <c s="32">
        <f>0</f>
      </c>
      <c s="32">
        <f>0+L65+L69+L73+L77</f>
      </c>
      <c s="32">
        <f>0+M65+M69+M73+M77</f>
      </c>
    </row>
    <row r="65" spans="1:16" ht="12.75">
      <c r="A65" t="s">
        <v>48</v>
      </c>
      <c s="34" t="s">
        <v>106</v>
      </c>
      <c s="34" t="s">
        <v>707</v>
      </c>
      <c s="35" t="s">
        <v>5</v>
      </c>
      <c s="6" t="s">
        <v>708</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792</v>
      </c>
    </row>
    <row r="68" spans="1:5" ht="12.75">
      <c r="A68" t="s">
        <v>57</v>
      </c>
      <c r="E68" s="39" t="s">
        <v>654</v>
      </c>
    </row>
    <row r="69" spans="1:16" ht="12.75">
      <c r="A69" t="s">
        <v>48</v>
      </c>
      <c s="34" t="s">
        <v>109</v>
      </c>
      <c s="34" t="s">
        <v>793</v>
      </c>
      <c s="35" t="s">
        <v>5</v>
      </c>
      <c s="6" t="s">
        <v>794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792</v>
      </c>
    </row>
    <row r="72" spans="1:5" ht="12.75">
      <c r="A72" t="s">
        <v>57</v>
      </c>
      <c r="E72" s="39" t="s">
        <v>654</v>
      </c>
    </row>
    <row r="73" spans="1:16" ht="12.75">
      <c r="A73" t="s">
        <v>48</v>
      </c>
      <c s="34" t="s">
        <v>112</v>
      </c>
      <c s="34" t="s">
        <v>710</v>
      </c>
      <c s="35" t="s">
        <v>5</v>
      </c>
      <c s="6" t="s">
        <v>711</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697</v>
      </c>
    </row>
    <row r="76" spans="1:5" ht="12.75">
      <c r="A76" t="s">
        <v>57</v>
      </c>
      <c r="E76" s="39" t="s">
        <v>654</v>
      </c>
    </row>
    <row r="77" spans="1:16" ht="12.75">
      <c r="A77" t="s">
        <v>48</v>
      </c>
      <c s="34" t="s">
        <v>115</v>
      </c>
      <c s="34" t="s">
        <v>712</v>
      </c>
      <c s="35" t="s">
        <v>5</v>
      </c>
      <c s="6" t="s">
        <v>713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697</v>
      </c>
    </row>
    <row r="80" spans="1:5" ht="12.75">
      <c r="A80" t="s">
        <v>57</v>
      </c>
      <c r="E80" s="39" t="s">
        <v>654</v>
      </c>
    </row>
    <row r="81" spans="1:13" ht="12.75">
      <c r="A81" t="s">
        <v>45</v>
      </c>
      <c r="C81" s="31" t="s">
        <v>795</v>
      </c>
      <c r="E81" s="33" t="s">
        <v>796</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709</v>
      </c>
    </row>
    <row r="85" spans="1:5" ht="12.75">
      <c r="A85" t="s">
        <v>57</v>
      </c>
      <c r="E85" s="39" t="s">
        <v>654</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792</v>
      </c>
    </row>
    <row r="89" spans="1:5" ht="12.75">
      <c r="A89" t="s">
        <v>57</v>
      </c>
      <c r="E89" s="39" t="s">
        <v>654</v>
      </c>
    </row>
    <row r="90" spans="1:16" ht="12.75">
      <c r="A90" t="s">
        <v>48</v>
      </c>
      <c s="34" t="s">
        <v>126</v>
      </c>
      <c s="34" t="s">
        <v>797</v>
      </c>
      <c s="35" t="s">
        <v>5</v>
      </c>
      <c s="6" t="s">
        <v>798</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799</v>
      </c>
    </row>
    <row r="93" spans="1:5" ht="12.75">
      <c r="A93" t="s">
        <v>57</v>
      </c>
      <c r="E93" s="39" t="s">
        <v>654</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800</v>
      </c>
      <c s="35" t="s">
        <v>5</v>
      </c>
      <c s="6" t="s">
        <v>801</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757</v>
      </c>
    </row>
    <row r="98" spans="1:5" ht="12.75">
      <c r="A98" t="s">
        <v>57</v>
      </c>
      <c r="E98" s="39" t="s">
        <v>654</v>
      </c>
    </row>
    <row r="99" spans="1:16" ht="12.75">
      <c r="A99" t="s">
        <v>48</v>
      </c>
      <c s="34" t="s">
        <v>135</v>
      </c>
      <c s="34" t="s">
        <v>802</v>
      </c>
      <c s="35" t="s">
        <v>5</v>
      </c>
      <c s="6" t="s">
        <v>803</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757</v>
      </c>
    </row>
    <row r="102" spans="1:5" ht="12.75">
      <c r="A102" t="s">
        <v>57</v>
      </c>
      <c r="E102" s="39" t="s">
        <v>654</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757</v>
      </c>
    </row>
    <row r="106" spans="1:5" ht="12.75">
      <c r="A106" t="s">
        <v>57</v>
      </c>
      <c r="E106" s="39" t="s">
        <v>654</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757</v>
      </c>
    </row>
    <row r="110" spans="1:5" ht="12.75">
      <c r="A110" t="s">
        <v>57</v>
      </c>
      <c r="E110" s="39" t="s">
        <v>654</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792</v>
      </c>
    </row>
    <row r="114" spans="1:5" ht="12.75">
      <c r="A114" t="s">
        <v>57</v>
      </c>
      <c r="E114" s="39" t="s">
        <v>654</v>
      </c>
    </row>
    <row r="115" spans="1:16" ht="12.75">
      <c r="A115" t="s">
        <v>48</v>
      </c>
      <c s="34" t="s">
        <v>151</v>
      </c>
      <c s="34" t="s">
        <v>804</v>
      </c>
      <c s="35" t="s">
        <v>5</v>
      </c>
      <c s="6" t="s">
        <v>805</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792</v>
      </c>
    </row>
    <row r="118" spans="1:5" ht="12.75">
      <c r="A118" t="s">
        <v>57</v>
      </c>
      <c r="E118" s="39" t="s">
        <v>654</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792</v>
      </c>
    </row>
    <row r="122" spans="1:5" ht="12.75">
      <c r="A122" t="s">
        <v>57</v>
      </c>
      <c r="E122" s="39" t="s">
        <v>654</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792</v>
      </c>
    </row>
    <row r="126" spans="1:5" ht="12.75">
      <c r="A126" t="s">
        <v>57</v>
      </c>
      <c r="E126" s="39" t="s">
        <v>654</v>
      </c>
    </row>
    <row r="127" spans="1:16" ht="12.75">
      <c r="A127" t="s">
        <v>48</v>
      </c>
      <c s="34" t="s">
        <v>162</v>
      </c>
      <c s="34" t="s">
        <v>509</v>
      </c>
      <c s="35" t="s">
        <v>5</v>
      </c>
      <c s="6" t="s">
        <v>714</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697</v>
      </c>
    </row>
    <row r="130" spans="1:5" ht="12.75">
      <c r="A130" t="s">
        <v>57</v>
      </c>
      <c r="E130" s="39" t="s">
        <v>654</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697</v>
      </c>
    </row>
    <row r="134" spans="1:5" ht="12.75">
      <c r="A134" t="s">
        <v>57</v>
      </c>
      <c r="E134" s="39" t="s">
        <v>654</v>
      </c>
    </row>
    <row r="135" spans="1:13" ht="12.75">
      <c r="A135" t="s">
        <v>45</v>
      </c>
      <c r="C135" s="31" t="s">
        <v>806</v>
      </c>
      <c r="E135" s="33" t="s">
        <v>807</v>
      </c>
      <c r="J135" s="32">
        <f>0</f>
      </c>
      <c s="32">
        <f>0</f>
      </c>
      <c s="32">
        <f>0+L136+L140</f>
      </c>
      <c s="32">
        <f>0+M136+M140</f>
      </c>
    </row>
    <row r="136" spans="1:16" ht="12.75">
      <c r="A136" t="s">
        <v>48</v>
      </c>
      <c s="34" t="s">
        <v>170</v>
      </c>
      <c s="34" t="s">
        <v>808</v>
      </c>
      <c s="35" t="s">
        <v>5</v>
      </c>
      <c s="6" t="s">
        <v>809</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709</v>
      </c>
    </row>
    <row r="139" spans="1:5" ht="12.75">
      <c r="A139" t="s">
        <v>57</v>
      </c>
      <c r="E139" s="39" t="s">
        <v>720</v>
      </c>
    </row>
    <row r="140" spans="1:16" ht="12.75">
      <c r="A140" t="s">
        <v>48</v>
      </c>
      <c s="34" t="s">
        <v>174</v>
      </c>
      <c s="34" t="s">
        <v>810</v>
      </c>
      <c s="35" t="s">
        <v>5</v>
      </c>
      <c s="6" t="s">
        <v>811</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709</v>
      </c>
    </row>
    <row r="143" spans="1:5" ht="12.75">
      <c r="A143" t="s">
        <v>57</v>
      </c>
      <c r="E143" s="39" t="s">
        <v>654</v>
      </c>
    </row>
    <row r="144" spans="1:13" ht="12.75">
      <c r="A144" t="s">
        <v>45</v>
      </c>
      <c r="C144" s="31" t="s">
        <v>767</v>
      </c>
      <c r="E144" s="33" t="s">
        <v>768</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812</v>
      </c>
      <c s="35" t="s">
        <v>5</v>
      </c>
      <c s="6" t="s">
        <v>813</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709</v>
      </c>
    </row>
    <row r="148" spans="1:5" ht="12.75">
      <c r="A148" t="s">
        <v>57</v>
      </c>
      <c r="E148" s="39" t="s">
        <v>654</v>
      </c>
    </row>
    <row r="149" spans="1:16" ht="12.75">
      <c r="A149" t="s">
        <v>48</v>
      </c>
      <c s="34" t="s">
        <v>180</v>
      </c>
      <c s="34" t="s">
        <v>814</v>
      </c>
      <c s="35" t="s">
        <v>5</v>
      </c>
      <c s="6" t="s">
        <v>815</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709</v>
      </c>
    </row>
    <row r="152" spans="1:5" ht="12.75">
      <c r="A152" t="s">
        <v>57</v>
      </c>
      <c r="E152" s="39" t="s">
        <v>654</v>
      </c>
    </row>
    <row r="153" spans="1:16" ht="12.75">
      <c r="A153" t="s">
        <v>48</v>
      </c>
      <c s="34" t="s">
        <v>183</v>
      </c>
      <c s="34" t="s">
        <v>816</v>
      </c>
      <c s="35" t="s">
        <v>5</v>
      </c>
      <c s="6" t="s">
        <v>817</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709</v>
      </c>
    </row>
    <row r="156" spans="1:5" ht="12.75">
      <c r="A156" t="s">
        <v>57</v>
      </c>
      <c r="E156" s="39" t="s">
        <v>654</v>
      </c>
    </row>
    <row r="157" spans="1:16" ht="25.5">
      <c r="A157" t="s">
        <v>48</v>
      </c>
      <c s="34" t="s">
        <v>187</v>
      </c>
      <c s="34" t="s">
        <v>818</v>
      </c>
      <c s="35" t="s">
        <v>5</v>
      </c>
      <c s="6" t="s">
        <v>819</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709</v>
      </c>
    </row>
    <row r="160" spans="1:5" ht="12.75">
      <c r="A160" t="s">
        <v>57</v>
      </c>
      <c r="E160" s="39" t="s">
        <v>654</v>
      </c>
    </row>
    <row r="161" spans="1:16" ht="25.5">
      <c r="A161" t="s">
        <v>48</v>
      </c>
      <c s="34" t="s">
        <v>190</v>
      </c>
      <c s="34" t="s">
        <v>820</v>
      </c>
      <c s="35" t="s">
        <v>5</v>
      </c>
      <c s="6" t="s">
        <v>821</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709</v>
      </c>
    </row>
    <row r="164" spans="1:5" ht="12.75">
      <c r="A164" t="s">
        <v>57</v>
      </c>
      <c r="E164" s="39" t="s">
        <v>654</v>
      </c>
    </row>
    <row r="165" spans="1:16" ht="25.5">
      <c r="A165" t="s">
        <v>48</v>
      </c>
      <c s="34" t="s">
        <v>193</v>
      </c>
      <c s="34" t="s">
        <v>822</v>
      </c>
      <c s="35" t="s">
        <v>5</v>
      </c>
      <c s="6" t="s">
        <v>823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709</v>
      </c>
    </row>
    <row r="168" spans="1:5" ht="12.75">
      <c r="A168" t="s">
        <v>57</v>
      </c>
      <c r="E168" s="39" t="s">
        <v>654</v>
      </c>
    </row>
    <row r="169" spans="1:16" ht="12.75">
      <c r="A169" t="s">
        <v>48</v>
      </c>
      <c s="34" t="s">
        <v>196</v>
      </c>
      <c s="34" t="s">
        <v>824</v>
      </c>
      <c s="35" t="s">
        <v>5</v>
      </c>
      <c s="6" t="s">
        <v>825</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709</v>
      </c>
    </row>
    <row r="172" spans="1:5" ht="12.75">
      <c r="A172" t="s">
        <v>57</v>
      </c>
      <c r="E172" s="39" t="s">
        <v>654</v>
      </c>
    </row>
    <row r="173" spans="1:16" ht="25.5">
      <c r="A173" t="s">
        <v>48</v>
      </c>
      <c s="34" t="s">
        <v>199</v>
      </c>
      <c s="34" t="s">
        <v>826</v>
      </c>
      <c s="35" t="s">
        <v>5</v>
      </c>
      <c s="6" t="s">
        <v>827</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709</v>
      </c>
    </row>
    <row r="176" spans="1:5" ht="12.75">
      <c r="A176" t="s">
        <v>57</v>
      </c>
      <c r="E176" s="39" t="s">
        <v>654</v>
      </c>
    </row>
    <row r="177" spans="1:16" ht="12.75">
      <c r="A177" t="s">
        <v>48</v>
      </c>
      <c s="34" t="s">
        <v>203</v>
      </c>
      <c s="34" t="s">
        <v>828</v>
      </c>
      <c s="35" t="s">
        <v>5</v>
      </c>
      <c s="6" t="s">
        <v>829</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709</v>
      </c>
    </row>
    <row r="180" spans="1:5" ht="12.75">
      <c r="A180" t="s">
        <v>57</v>
      </c>
      <c r="E180" s="39" t="s">
        <v>654</v>
      </c>
    </row>
    <row r="181" spans="1:16" ht="12.75">
      <c r="A181" t="s">
        <v>48</v>
      </c>
      <c s="34" t="s">
        <v>206</v>
      </c>
      <c s="34" t="s">
        <v>830</v>
      </c>
      <c s="35" t="s">
        <v>5</v>
      </c>
      <c s="6" t="s">
        <v>831</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709</v>
      </c>
    </row>
    <row r="184" spans="1:5" ht="12.75">
      <c r="A184" t="s">
        <v>57</v>
      </c>
      <c r="E184" s="39" t="s">
        <v>654</v>
      </c>
    </row>
    <row r="185" spans="1:16" ht="12.75">
      <c r="A185" t="s">
        <v>48</v>
      </c>
      <c s="34" t="s">
        <v>209</v>
      </c>
      <c s="34" t="s">
        <v>832</v>
      </c>
      <c s="35" t="s">
        <v>5</v>
      </c>
      <c s="6" t="s">
        <v>833</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709</v>
      </c>
    </row>
    <row r="188" spans="1:5" ht="12.75">
      <c r="A188" t="s">
        <v>57</v>
      </c>
      <c r="E188" s="39" t="s">
        <v>654</v>
      </c>
    </row>
    <row r="189" spans="1:16" ht="12.75">
      <c r="A189" t="s">
        <v>48</v>
      </c>
      <c s="34" t="s">
        <v>213</v>
      </c>
      <c s="34" t="s">
        <v>834</v>
      </c>
      <c s="35" t="s">
        <v>5</v>
      </c>
      <c s="6" t="s">
        <v>835</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709</v>
      </c>
    </row>
    <row r="192" spans="1:5" ht="12.75">
      <c r="A192" t="s">
        <v>57</v>
      </c>
      <c r="E192" s="39" t="s">
        <v>654</v>
      </c>
    </row>
    <row r="193" spans="1:16" ht="12.75">
      <c r="A193" t="s">
        <v>48</v>
      </c>
      <c s="34" t="s">
        <v>217</v>
      </c>
      <c s="34" t="s">
        <v>836</v>
      </c>
      <c s="35" t="s">
        <v>5</v>
      </c>
      <c s="6" t="s">
        <v>837</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709</v>
      </c>
    </row>
    <row r="196" spans="1:5" ht="12.75">
      <c r="A196" t="s">
        <v>57</v>
      </c>
      <c r="E196" s="39" t="s">
        <v>654</v>
      </c>
    </row>
    <row r="197" spans="1:16" ht="12.75">
      <c r="A197" t="s">
        <v>48</v>
      </c>
      <c s="34" t="s">
        <v>221</v>
      </c>
      <c s="34" t="s">
        <v>838</v>
      </c>
      <c s="35" t="s">
        <v>5</v>
      </c>
      <c s="6" t="s">
        <v>839</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709</v>
      </c>
    </row>
    <row r="200" spans="1:5" ht="12.75">
      <c r="A200" t="s">
        <v>57</v>
      </c>
      <c r="E200" s="39" t="s">
        <v>654</v>
      </c>
    </row>
    <row r="201" spans="1:16" ht="12.75">
      <c r="A201" t="s">
        <v>48</v>
      </c>
      <c s="34" t="s">
        <v>224</v>
      </c>
      <c s="34" t="s">
        <v>840</v>
      </c>
      <c s="35" t="s">
        <v>5</v>
      </c>
      <c s="6" t="s">
        <v>841</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709</v>
      </c>
    </row>
    <row r="204" spans="1:5" ht="12.75">
      <c r="A204" t="s">
        <v>57</v>
      </c>
      <c r="E204" s="39" t="s">
        <v>654</v>
      </c>
    </row>
    <row r="205" spans="1:16" ht="12.75">
      <c r="A205" t="s">
        <v>48</v>
      </c>
      <c s="34" t="s">
        <v>228</v>
      </c>
      <c s="34" t="s">
        <v>842</v>
      </c>
      <c s="35" t="s">
        <v>5</v>
      </c>
      <c s="6" t="s">
        <v>843</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709</v>
      </c>
    </row>
    <row r="208" spans="1:5" ht="12.75">
      <c r="A208" t="s">
        <v>57</v>
      </c>
      <c r="E208" s="39" t="s">
        <v>654</v>
      </c>
    </row>
    <row r="209" spans="1:16" ht="12.75">
      <c r="A209" t="s">
        <v>48</v>
      </c>
      <c s="34" t="s">
        <v>232</v>
      </c>
      <c s="34" t="s">
        <v>560</v>
      </c>
      <c s="35" t="s">
        <v>5</v>
      </c>
      <c s="6" t="s">
        <v>844</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709</v>
      </c>
    </row>
    <row r="212" spans="1:5" ht="12.75">
      <c r="A212" t="s">
        <v>57</v>
      </c>
      <c r="E212" s="39" t="s">
        <v>654</v>
      </c>
    </row>
    <row r="213" spans="1:16" ht="12.75">
      <c r="A213" t="s">
        <v>48</v>
      </c>
      <c s="34" t="s">
        <v>236</v>
      </c>
      <c s="34" t="s">
        <v>845</v>
      </c>
      <c s="35" t="s">
        <v>5</v>
      </c>
      <c s="6" t="s">
        <v>846</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645</v>
      </c>
    </row>
    <row r="216" spans="1:5" ht="12.75">
      <c r="A216" t="s">
        <v>57</v>
      </c>
      <c r="E216" s="39" t="s">
        <v>654</v>
      </c>
    </row>
    <row r="217" spans="1:16" ht="12.75">
      <c r="A217" t="s">
        <v>48</v>
      </c>
      <c s="34" t="s">
        <v>239</v>
      </c>
      <c s="34" t="s">
        <v>847</v>
      </c>
      <c s="35" t="s">
        <v>5</v>
      </c>
      <c s="6" t="s">
        <v>848</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645</v>
      </c>
    </row>
    <row r="220" spans="1:5" ht="12.75">
      <c r="A220" t="s">
        <v>57</v>
      </c>
      <c r="E220" s="39" t="s">
        <v>654</v>
      </c>
    </row>
    <row r="221" spans="1:13" ht="12.75">
      <c r="A221" t="s">
        <v>45</v>
      </c>
      <c r="C221" s="31" t="s">
        <v>773</v>
      </c>
      <c r="E221" s="33" t="s">
        <v>774</v>
      </c>
      <c r="J221" s="32">
        <f>0</f>
      </c>
      <c s="32">
        <f>0</f>
      </c>
      <c s="32">
        <f>0+L222+L226+L230+L234+L238+L242+L246+L250+L254+L258+L262+L266+L270+L274+L278</f>
      </c>
      <c s="32">
        <f>0+M222+M226+M230+M234+M238+M242+M246+M250+M254+M258+M262+M266+M270+M274+M278</f>
      </c>
    </row>
    <row r="222" spans="1:16" ht="25.5">
      <c r="A222" t="s">
        <v>48</v>
      </c>
      <c s="34" t="s">
        <v>242</v>
      </c>
      <c s="34" t="s">
        <v>849</v>
      </c>
      <c s="35" t="s">
        <v>5</v>
      </c>
      <c s="6" t="s">
        <v>850</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709</v>
      </c>
    </row>
    <row r="225" spans="1:5" ht="12.75">
      <c r="A225" t="s">
        <v>57</v>
      </c>
      <c r="E225" s="39" t="s">
        <v>654</v>
      </c>
    </row>
    <row r="226" spans="1:16" ht="25.5">
      <c r="A226" t="s">
        <v>48</v>
      </c>
      <c s="34" t="s">
        <v>246</v>
      </c>
      <c s="34" t="s">
        <v>775</v>
      </c>
      <c s="35" t="s">
        <v>5</v>
      </c>
      <c s="6" t="s">
        <v>776</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709</v>
      </c>
    </row>
    <row r="229" spans="1:5" ht="12.75">
      <c r="A229" t="s">
        <v>57</v>
      </c>
      <c r="E229" s="39" t="s">
        <v>654</v>
      </c>
    </row>
    <row r="230" spans="1:16" ht="12.75">
      <c r="A230" t="s">
        <v>48</v>
      </c>
      <c s="34" t="s">
        <v>251</v>
      </c>
      <c s="34" t="s">
        <v>777</v>
      </c>
      <c s="35" t="s">
        <v>5</v>
      </c>
      <c s="6" t="s">
        <v>778</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709</v>
      </c>
    </row>
    <row r="233" spans="1:5" ht="12.75">
      <c r="A233" t="s">
        <v>57</v>
      </c>
      <c r="E233" s="39" t="s">
        <v>654</v>
      </c>
    </row>
    <row r="234" spans="1:16" ht="25.5">
      <c r="A234" t="s">
        <v>48</v>
      </c>
      <c s="34" t="s">
        <v>255</v>
      </c>
      <c s="34" t="s">
        <v>851</v>
      </c>
      <c s="35" t="s">
        <v>5</v>
      </c>
      <c s="6" t="s">
        <v>852</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709</v>
      </c>
    </row>
    <row r="237" spans="1:5" ht="12.75">
      <c r="A237" t="s">
        <v>57</v>
      </c>
      <c r="E237" s="39" t="s">
        <v>654</v>
      </c>
    </row>
    <row r="238" spans="1:16" ht="12.75">
      <c r="A238" t="s">
        <v>48</v>
      </c>
      <c s="34" t="s">
        <v>259</v>
      </c>
      <c s="34" t="s">
        <v>853</v>
      </c>
      <c s="35" t="s">
        <v>5</v>
      </c>
      <c s="6" t="s">
        <v>854</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709</v>
      </c>
    </row>
    <row r="241" spans="1:5" ht="12.75">
      <c r="A241" t="s">
        <v>57</v>
      </c>
      <c r="E241" s="39" t="s">
        <v>654</v>
      </c>
    </row>
    <row r="242" spans="1:16" ht="12.75">
      <c r="A242" t="s">
        <v>48</v>
      </c>
      <c s="34" t="s">
        <v>263</v>
      </c>
      <c s="34" t="s">
        <v>855</v>
      </c>
      <c s="35" t="s">
        <v>5</v>
      </c>
      <c s="6" t="s">
        <v>856</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709</v>
      </c>
    </row>
    <row r="245" spans="1:5" ht="12.75">
      <c r="A245" t="s">
        <v>57</v>
      </c>
      <c r="E245" s="39" t="s">
        <v>654</v>
      </c>
    </row>
    <row r="246" spans="1:16" ht="12.75">
      <c r="A246" t="s">
        <v>48</v>
      </c>
      <c s="34" t="s">
        <v>267</v>
      </c>
      <c s="34" t="s">
        <v>779</v>
      </c>
      <c s="35" t="s">
        <v>5</v>
      </c>
      <c s="6" t="s">
        <v>780</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709</v>
      </c>
    </row>
    <row r="249" spans="1:5" ht="12.75">
      <c r="A249" t="s">
        <v>57</v>
      </c>
      <c r="E249" s="39" t="s">
        <v>654</v>
      </c>
    </row>
    <row r="250" spans="1:16" ht="12.75">
      <c r="A250" t="s">
        <v>48</v>
      </c>
      <c s="34" t="s">
        <v>271</v>
      </c>
      <c s="34" t="s">
        <v>781</v>
      </c>
      <c s="35" t="s">
        <v>5</v>
      </c>
      <c s="6" t="s">
        <v>782</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709</v>
      </c>
    </row>
    <row r="253" spans="1:5" ht="12.75">
      <c r="A253" t="s">
        <v>57</v>
      </c>
      <c r="E253" s="39" t="s">
        <v>654</v>
      </c>
    </row>
    <row r="254" spans="1:16" ht="12.75">
      <c r="A254" t="s">
        <v>48</v>
      </c>
      <c s="34" t="s">
        <v>275</v>
      </c>
      <c s="34" t="s">
        <v>857</v>
      </c>
      <c s="35" t="s">
        <v>5</v>
      </c>
      <c s="6" t="s">
        <v>858</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709</v>
      </c>
    </row>
    <row r="257" spans="1:5" ht="12.75">
      <c r="A257" t="s">
        <v>57</v>
      </c>
      <c r="E257" s="39" t="s">
        <v>654</v>
      </c>
    </row>
    <row r="258" spans="1:16" ht="12.75">
      <c r="A258" t="s">
        <v>48</v>
      </c>
      <c s="34" t="s">
        <v>278</v>
      </c>
      <c s="34" t="s">
        <v>859</v>
      </c>
      <c s="35" t="s">
        <v>5</v>
      </c>
      <c s="6" t="s">
        <v>860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709</v>
      </c>
    </row>
    <row r="261" spans="1:5" ht="12.75">
      <c r="A261" t="s">
        <v>57</v>
      </c>
      <c r="E261" s="39" t="s">
        <v>654</v>
      </c>
    </row>
    <row r="262" spans="1:16" ht="25.5">
      <c r="A262" t="s">
        <v>48</v>
      </c>
      <c s="34" t="s">
        <v>281</v>
      </c>
      <c s="34" t="s">
        <v>861</v>
      </c>
      <c s="35" t="s">
        <v>5</v>
      </c>
      <c s="6" t="s">
        <v>862</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709</v>
      </c>
    </row>
    <row r="265" spans="1:5" ht="12.75">
      <c r="A265" t="s">
        <v>57</v>
      </c>
      <c r="E265" s="39" t="s">
        <v>654</v>
      </c>
    </row>
    <row r="266" spans="1:16" ht="12.75">
      <c r="A266" t="s">
        <v>48</v>
      </c>
      <c s="34" t="s">
        <v>284</v>
      </c>
      <c s="34" t="s">
        <v>863</v>
      </c>
      <c s="35" t="s">
        <v>5</v>
      </c>
      <c s="6" t="s">
        <v>864</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709</v>
      </c>
    </row>
    <row r="269" spans="1:5" ht="12.75">
      <c r="A269" t="s">
        <v>57</v>
      </c>
      <c r="E269" s="39" t="s">
        <v>654</v>
      </c>
    </row>
    <row r="270" spans="1:16" ht="25.5">
      <c r="A270" t="s">
        <v>48</v>
      </c>
      <c s="34" t="s">
        <v>287</v>
      </c>
      <c s="34" t="s">
        <v>865</v>
      </c>
      <c s="35" t="s">
        <v>5</v>
      </c>
      <c s="6" t="s">
        <v>866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709</v>
      </c>
    </row>
    <row r="273" spans="1:5" ht="12.75">
      <c r="A273" t="s">
        <v>57</v>
      </c>
      <c r="E273" s="39" t="s">
        <v>654</v>
      </c>
    </row>
    <row r="274" spans="1:16" ht="25.5">
      <c r="A274" t="s">
        <v>48</v>
      </c>
      <c s="34" t="s">
        <v>291</v>
      </c>
      <c s="34" t="s">
        <v>867</v>
      </c>
      <c s="35" t="s">
        <v>5</v>
      </c>
      <c s="6" t="s">
        <v>868</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709</v>
      </c>
    </row>
    <row r="277" spans="1:5" ht="12.75">
      <c r="A277" t="s">
        <v>57</v>
      </c>
      <c r="E277" s="39" t="s">
        <v>654</v>
      </c>
    </row>
    <row r="278" spans="1:16" ht="12.75">
      <c r="A278" t="s">
        <v>48</v>
      </c>
      <c s="34" t="s">
        <v>294</v>
      </c>
      <c s="34" t="s">
        <v>869</v>
      </c>
      <c s="35" t="s">
        <v>5</v>
      </c>
      <c s="6" t="s">
        <v>870</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709</v>
      </c>
    </row>
    <row r="281" spans="1:5" ht="12.75">
      <c r="A281" t="s">
        <v>57</v>
      </c>
      <c r="E281"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873</v>
      </c>
      <c r="E8" s="30" t="s">
        <v>872</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874</v>
      </c>
    </row>
    <row r="13" spans="1:5" ht="153">
      <c r="A13" t="s">
        <v>57</v>
      </c>
      <c r="E13" s="39" t="s">
        <v>316</v>
      </c>
    </row>
    <row r="14" spans="1:16" ht="38.25">
      <c r="A14" t="s">
        <v>48</v>
      </c>
      <c s="34" t="s">
        <v>26</v>
      </c>
      <c s="34" t="s">
        <v>643</v>
      </c>
      <c s="35" t="s">
        <v>5</v>
      </c>
      <c s="6" t="s">
        <v>644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874</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874</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874</v>
      </c>
    </row>
    <row r="25" spans="1:5" ht="153">
      <c r="A25" t="s">
        <v>57</v>
      </c>
      <c r="E25" s="39" t="s">
        <v>316</v>
      </c>
    </row>
    <row r="26" spans="1:13" ht="12.75">
      <c r="A26" t="s">
        <v>45</v>
      </c>
      <c r="C26" s="31" t="s">
        <v>353</v>
      </c>
      <c r="E26" s="33" t="s">
        <v>875</v>
      </c>
      <c r="J26" s="32">
        <f>0</f>
      </c>
      <c s="32">
        <f>0</f>
      </c>
      <c s="32">
        <f>0+L27+L31+L35+L39</f>
      </c>
      <c s="32">
        <f>0+M27+M31+M35+M39</f>
      </c>
    </row>
    <row r="27" spans="1:16" ht="12.75">
      <c r="A27" t="s">
        <v>48</v>
      </c>
      <c s="34" t="s">
        <v>71</v>
      </c>
      <c s="34" t="s">
        <v>651</v>
      </c>
      <c s="35" t="s">
        <v>5</v>
      </c>
      <c s="6" t="s">
        <v>652</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876</v>
      </c>
    </row>
    <row r="30" spans="1:5" ht="89.25">
      <c r="A30" t="s">
        <v>57</v>
      </c>
      <c r="E30" s="39" t="s">
        <v>877</v>
      </c>
    </row>
    <row r="31" spans="1:16" ht="25.5">
      <c r="A31" t="s">
        <v>48</v>
      </c>
      <c s="34" t="s">
        <v>75</v>
      </c>
      <c s="34" t="s">
        <v>878</v>
      </c>
      <c s="35" t="s">
        <v>5</v>
      </c>
      <c s="6" t="s">
        <v>879</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876</v>
      </c>
    </row>
    <row r="34" spans="1:5" ht="127.5">
      <c r="A34" t="s">
        <v>57</v>
      </c>
      <c r="E34" s="39" t="s">
        <v>880</v>
      </c>
    </row>
    <row r="35" spans="1:16" ht="12.75">
      <c r="A35" t="s">
        <v>48</v>
      </c>
      <c s="34" t="s">
        <v>46</v>
      </c>
      <c s="34" t="s">
        <v>669</v>
      </c>
      <c s="35" t="s">
        <v>5</v>
      </c>
      <c s="6" t="s">
        <v>670</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876</v>
      </c>
    </row>
    <row r="38" spans="1:5" ht="76.5">
      <c r="A38" t="s">
        <v>57</v>
      </c>
      <c r="E38" s="39" t="s">
        <v>881</v>
      </c>
    </row>
    <row r="39" spans="1:16" ht="12.75">
      <c r="A39" t="s">
        <v>48</v>
      </c>
      <c s="34" t="s">
        <v>82</v>
      </c>
      <c s="34" t="s">
        <v>679</v>
      </c>
      <c s="35" t="s">
        <v>5</v>
      </c>
      <c s="6" t="s">
        <v>680</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876</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689</v>
      </c>
      <c s="35" t="s">
        <v>5</v>
      </c>
      <c s="6" t="s">
        <v>690</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876</v>
      </c>
    </row>
    <row r="47" spans="1:5" ht="38.25">
      <c r="A47" t="s">
        <v>57</v>
      </c>
      <c r="E47" s="39" t="s">
        <v>102</v>
      </c>
    </row>
    <row r="48" spans="1:16" ht="25.5">
      <c r="A48" t="s">
        <v>48</v>
      </c>
      <c s="34" t="s">
        <v>90</v>
      </c>
      <c s="34" t="s">
        <v>698</v>
      </c>
      <c s="35" t="s">
        <v>5</v>
      </c>
      <c s="6" t="s">
        <v>699</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876</v>
      </c>
    </row>
    <row r="51" spans="1:5" ht="38.25">
      <c r="A51" t="s">
        <v>57</v>
      </c>
      <c r="E51" s="39" t="s">
        <v>97</v>
      </c>
    </row>
    <row r="52" spans="1:13" ht="12.75">
      <c r="A52" t="s">
        <v>45</v>
      </c>
      <c r="C52" s="31" t="s">
        <v>546</v>
      </c>
      <c r="E52" s="33" t="s">
        <v>882</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586</v>
      </c>
      <c s="35" t="s">
        <v>5</v>
      </c>
      <c s="6" t="s">
        <v>587</v>
      </c>
      <c s="36" t="s">
        <v>588</v>
      </c>
      <c s="37">
        <v>5</v>
      </c>
      <c s="36">
        <v>0</v>
      </c>
      <c s="36">
        <f>ROUND(G53*H53,6)</f>
      </c>
      <c r="L53" s="38">
        <v>0</v>
      </c>
      <c s="32">
        <f>ROUND(ROUND(L53,2)*ROUND(G53,3),2)</f>
      </c>
      <c s="36" t="s">
        <v>53</v>
      </c>
      <c>
        <f>(M53*21)/100</f>
      </c>
      <c t="s">
        <v>26</v>
      </c>
    </row>
    <row r="54" spans="1:5" ht="12.75">
      <c r="A54" s="35" t="s">
        <v>54</v>
      </c>
      <c r="E54" s="39" t="s">
        <v>5</v>
      </c>
    </row>
    <row r="55" spans="1:5" ht="12.75">
      <c r="A55" s="35" t="s">
        <v>55</v>
      </c>
      <c r="E55" s="40" t="s">
        <v>876</v>
      </c>
    </row>
    <row r="56" spans="1:5" ht="38.25">
      <c r="A56" t="s">
        <v>57</v>
      </c>
      <c r="E56" s="39" t="s">
        <v>589</v>
      </c>
    </row>
    <row r="57" spans="1:16" ht="12.75">
      <c r="A57" t="s">
        <v>48</v>
      </c>
      <c s="34" t="s">
        <v>98</v>
      </c>
      <c s="34" t="s">
        <v>590</v>
      </c>
      <c s="35" t="s">
        <v>5</v>
      </c>
      <c s="6" t="s">
        <v>591</v>
      </c>
      <c s="36" t="s">
        <v>588</v>
      </c>
      <c s="37">
        <v>5</v>
      </c>
      <c s="36">
        <v>0</v>
      </c>
      <c s="36">
        <f>ROUND(G57*H57,6)</f>
      </c>
      <c r="L57" s="38">
        <v>0</v>
      </c>
      <c s="32">
        <f>ROUND(ROUND(L57,2)*ROUND(G57,3),2)</f>
      </c>
      <c s="36" t="s">
        <v>53</v>
      </c>
      <c>
        <f>(M57*21)/100</f>
      </c>
      <c t="s">
        <v>26</v>
      </c>
    </row>
    <row r="58" spans="1:5" ht="12.75">
      <c r="A58" s="35" t="s">
        <v>54</v>
      </c>
      <c r="E58" s="39" t="s">
        <v>5</v>
      </c>
    </row>
    <row r="59" spans="1:5" ht="12.75">
      <c r="A59" s="35" t="s">
        <v>55</v>
      </c>
      <c r="E59" s="40" t="s">
        <v>876</v>
      </c>
    </row>
    <row r="60" spans="1:5" ht="63.75">
      <c r="A60" t="s">
        <v>57</v>
      </c>
      <c r="E60" s="39" t="s">
        <v>592</v>
      </c>
    </row>
    <row r="61" spans="1:16" ht="12.75">
      <c r="A61" t="s">
        <v>48</v>
      </c>
      <c s="34" t="s">
        <v>103</v>
      </c>
      <c s="34" t="s">
        <v>593</v>
      </c>
      <c s="35" t="s">
        <v>5</v>
      </c>
      <c s="6" t="s">
        <v>594</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876</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876</v>
      </c>
    </row>
    <row r="68" spans="1:5" ht="63.75">
      <c r="A68" t="s">
        <v>57</v>
      </c>
      <c r="E68" s="39" t="s">
        <v>530</v>
      </c>
    </row>
    <row r="69" spans="1:16" ht="12.75">
      <c r="A69" t="s">
        <v>48</v>
      </c>
      <c s="34" t="s">
        <v>109</v>
      </c>
      <c s="34" t="s">
        <v>883</v>
      </c>
      <c s="35" t="s">
        <v>5</v>
      </c>
      <c s="6" t="s">
        <v>884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876</v>
      </c>
    </row>
    <row r="72" spans="1:5" ht="38.25">
      <c r="A72" t="s">
        <v>57</v>
      </c>
      <c r="E72" s="39" t="s">
        <v>885</v>
      </c>
    </row>
    <row r="73" spans="1:16" ht="12.75">
      <c r="A73" t="s">
        <v>48</v>
      </c>
      <c s="34" t="s">
        <v>112</v>
      </c>
      <c s="34" t="s">
        <v>886</v>
      </c>
      <c s="35" t="s">
        <v>5</v>
      </c>
      <c s="6" t="s">
        <v>887</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876</v>
      </c>
    </row>
    <row r="76" spans="1:5" ht="114.75">
      <c r="A76" t="s">
        <v>57</v>
      </c>
      <c r="E76" s="39" t="s">
        <v>608</v>
      </c>
    </row>
    <row r="77" spans="1:16" ht="12.75">
      <c r="A77" t="s">
        <v>48</v>
      </c>
      <c s="34" t="s">
        <v>115</v>
      </c>
      <c s="34" t="s">
        <v>886</v>
      </c>
      <c s="35" t="s">
        <v>49</v>
      </c>
      <c s="6" t="s">
        <v>888</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876</v>
      </c>
    </row>
    <row r="80" spans="1:5" ht="114.75">
      <c r="A80" t="s">
        <v>57</v>
      </c>
      <c r="E80" s="39" t="s">
        <v>889</v>
      </c>
    </row>
    <row r="81" spans="1:16" ht="12.75">
      <c r="A81" t="s">
        <v>48</v>
      </c>
      <c s="34" t="s">
        <v>119</v>
      </c>
      <c s="34" t="s">
        <v>890</v>
      </c>
      <c s="35" t="s">
        <v>5</v>
      </c>
      <c s="6" t="s">
        <v>891</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876</v>
      </c>
    </row>
    <row r="84" spans="1:5" ht="76.5">
      <c r="A84" t="s">
        <v>57</v>
      </c>
      <c r="E84" s="39" t="s">
        <v>562</v>
      </c>
    </row>
    <row r="85" spans="1:16" ht="25.5">
      <c r="A85" t="s">
        <v>48</v>
      </c>
      <c s="34" t="s">
        <v>123</v>
      </c>
      <c s="34" t="s">
        <v>892</v>
      </c>
      <c s="35" t="s">
        <v>5</v>
      </c>
      <c s="6" t="s">
        <v>893</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876</v>
      </c>
    </row>
    <row r="88" spans="1:5" ht="102">
      <c r="A88" t="s">
        <v>57</v>
      </c>
      <c r="E88" s="39" t="s">
        <v>894</v>
      </c>
    </row>
    <row r="89" spans="1:16" ht="12.75">
      <c r="A89" t="s">
        <v>48</v>
      </c>
      <c s="34" t="s">
        <v>126</v>
      </c>
      <c s="34" t="s">
        <v>895</v>
      </c>
      <c s="35" t="s">
        <v>5</v>
      </c>
      <c s="6" t="s">
        <v>896</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876</v>
      </c>
    </row>
    <row r="92" spans="1:5" ht="76.5">
      <c r="A92" t="s">
        <v>57</v>
      </c>
      <c r="E92" s="39" t="s">
        <v>421</v>
      </c>
    </row>
    <row r="93" spans="1:16" ht="12.75">
      <c r="A93" t="s">
        <v>48</v>
      </c>
      <c s="34" t="s">
        <v>131</v>
      </c>
      <c s="34" t="s">
        <v>897</v>
      </c>
      <c s="35" t="s">
        <v>5</v>
      </c>
      <c s="6" t="s">
        <v>898</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876</v>
      </c>
    </row>
    <row r="96" spans="1:5" ht="102">
      <c r="A96" t="s">
        <v>57</v>
      </c>
      <c r="E96" s="39" t="s">
        <v>894</v>
      </c>
    </row>
    <row r="97" spans="1:16" ht="25.5">
      <c r="A97" t="s">
        <v>48</v>
      </c>
      <c s="34" t="s">
        <v>135</v>
      </c>
      <c s="34" t="s">
        <v>899</v>
      </c>
      <c s="35" t="s">
        <v>5</v>
      </c>
      <c s="6" t="s">
        <v>900</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876</v>
      </c>
    </row>
    <row r="100" spans="1:5" ht="114.75">
      <c r="A100" t="s">
        <v>57</v>
      </c>
      <c r="E100" s="39" t="s">
        <v>901</v>
      </c>
    </row>
    <row r="101" spans="1:16" ht="12.75">
      <c r="A101" t="s">
        <v>48</v>
      </c>
      <c s="34" t="s">
        <v>139</v>
      </c>
      <c s="34" t="s">
        <v>902</v>
      </c>
      <c s="35" t="s">
        <v>5</v>
      </c>
      <c s="6" t="s">
        <v>903</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876</v>
      </c>
    </row>
    <row r="104" spans="1:5" ht="76.5">
      <c r="A104" t="s">
        <v>57</v>
      </c>
      <c r="E104" s="39" t="s">
        <v>421</v>
      </c>
    </row>
    <row r="105" spans="1:16" ht="12.75">
      <c r="A105" t="s">
        <v>48</v>
      </c>
      <c s="34" t="s">
        <v>143</v>
      </c>
      <c s="34" t="s">
        <v>904</v>
      </c>
      <c s="35" t="s">
        <v>5</v>
      </c>
      <c s="6" t="s">
        <v>905</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876</v>
      </c>
    </row>
    <row r="108" spans="1:5" ht="102">
      <c r="A108" t="s">
        <v>57</v>
      </c>
      <c r="E108" s="39" t="s">
        <v>894</v>
      </c>
    </row>
    <row r="109" spans="1:16" ht="12.75">
      <c r="A109" t="s">
        <v>48</v>
      </c>
      <c s="34" t="s">
        <v>147</v>
      </c>
      <c s="34" t="s">
        <v>906</v>
      </c>
      <c s="35" t="s">
        <v>5</v>
      </c>
      <c s="6" t="s">
        <v>907</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876</v>
      </c>
    </row>
    <row r="112" spans="1:5" ht="76.5">
      <c r="A112" t="s">
        <v>57</v>
      </c>
      <c r="E112" s="39" t="s">
        <v>421</v>
      </c>
    </row>
    <row r="113" spans="1:16" ht="12.75">
      <c r="A113" t="s">
        <v>48</v>
      </c>
      <c s="34" t="s">
        <v>151</v>
      </c>
      <c s="34" t="s">
        <v>908</v>
      </c>
      <c s="35" t="s">
        <v>5</v>
      </c>
      <c s="6" t="s">
        <v>909</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876</v>
      </c>
    </row>
    <row r="116" spans="1:5" ht="102">
      <c r="A116" t="s">
        <v>57</v>
      </c>
      <c r="E116" s="39" t="s">
        <v>894</v>
      </c>
    </row>
    <row r="117" spans="1:16" ht="12.75">
      <c r="A117" t="s">
        <v>48</v>
      </c>
      <c s="34" t="s">
        <v>155</v>
      </c>
      <c s="34" t="s">
        <v>910</v>
      </c>
      <c s="35" t="s">
        <v>5</v>
      </c>
      <c s="6" t="s">
        <v>911</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876</v>
      </c>
    </row>
    <row r="120" spans="1:5" ht="76.5">
      <c r="A120" t="s">
        <v>57</v>
      </c>
      <c r="E120" s="39" t="s">
        <v>421</v>
      </c>
    </row>
    <row r="121" spans="1:16" ht="12.75">
      <c r="A121" t="s">
        <v>48</v>
      </c>
      <c s="34" t="s">
        <v>159</v>
      </c>
      <c s="34" t="s">
        <v>912</v>
      </c>
      <c s="35" t="s">
        <v>5</v>
      </c>
      <c s="6" t="s">
        <v>913</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876</v>
      </c>
    </row>
    <row r="124" spans="1:5" ht="102">
      <c r="A124" t="s">
        <v>57</v>
      </c>
      <c r="E124" s="39" t="s">
        <v>894</v>
      </c>
    </row>
    <row r="125" spans="1:16" ht="12.75">
      <c r="A125" t="s">
        <v>48</v>
      </c>
      <c s="34" t="s">
        <v>162</v>
      </c>
      <c s="34" t="s">
        <v>914</v>
      </c>
      <c s="35" t="s">
        <v>5</v>
      </c>
      <c s="6" t="s">
        <v>915</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876</v>
      </c>
    </row>
    <row r="128" spans="1:5" ht="76.5">
      <c r="A128" t="s">
        <v>57</v>
      </c>
      <c r="E128" s="39" t="s">
        <v>421</v>
      </c>
    </row>
    <row r="129" spans="1:16" ht="12.75">
      <c r="A129" t="s">
        <v>48</v>
      </c>
      <c s="34" t="s">
        <v>166</v>
      </c>
      <c s="34" t="s">
        <v>916</v>
      </c>
      <c s="35" t="s">
        <v>5</v>
      </c>
      <c s="6" t="s">
        <v>917</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876</v>
      </c>
    </row>
    <row r="132" spans="1:5" ht="102">
      <c r="A132" t="s">
        <v>57</v>
      </c>
      <c r="E132" s="39" t="s">
        <v>894</v>
      </c>
    </row>
    <row r="133" spans="1:16" ht="12.75">
      <c r="A133" t="s">
        <v>48</v>
      </c>
      <c s="34" t="s">
        <v>170</v>
      </c>
      <c s="34" t="s">
        <v>918</v>
      </c>
      <c s="35" t="s">
        <v>5</v>
      </c>
      <c s="6" t="s">
        <v>919</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876</v>
      </c>
    </row>
    <row r="136" spans="1:5" ht="76.5">
      <c r="A136" t="s">
        <v>57</v>
      </c>
      <c r="E136" s="39" t="s">
        <v>421</v>
      </c>
    </row>
    <row r="137" spans="1:16" ht="25.5">
      <c r="A137" t="s">
        <v>48</v>
      </c>
      <c s="34" t="s">
        <v>174</v>
      </c>
      <c s="34" t="s">
        <v>920</v>
      </c>
      <c s="35" t="s">
        <v>5</v>
      </c>
      <c s="6" t="s">
        <v>921</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876</v>
      </c>
    </row>
    <row r="140" spans="1:5" ht="102">
      <c r="A140" t="s">
        <v>57</v>
      </c>
      <c r="E140" s="39" t="s">
        <v>894</v>
      </c>
    </row>
    <row r="141" spans="1:16" ht="25.5">
      <c r="A141" t="s">
        <v>48</v>
      </c>
      <c s="34" t="s">
        <v>177</v>
      </c>
      <c s="34" t="s">
        <v>922</v>
      </c>
      <c s="35" t="s">
        <v>5</v>
      </c>
      <c s="6" t="s">
        <v>923</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876</v>
      </c>
    </row>
    <row r="144" spans="1:5" ht="102">
      <c r="A144" t="s">
        <v>57</v>
      </c>
      <c r="E144" s="39" t="s">
        <v>894</v>
      </c>
    </row>
    <row r="145" spans="1:16" ht="12.75">
      <c r="A145" t="s">
        <v>48</v>
      </c>
      <c s="34" t="s">
        <v>180</v>
      </c>
      <c s="34" t="s">
        <v>924</v>
      </c>
      <c s="35" t="s">
        <v>5</v>
      </c>
      <c s="6" t="s">
        <v>925</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876</v>
      </c>
    </row>
    <row r="148" spans="1:5" ht="102">
      <c r="A148" t="s">
        <v>57</v>
      </c>
      <c r="E148" s="39" t="s">
        <v>894</v>
      </c>
    </row>
    <row r="149" spans="1:16" ht="12.75">
      <c r="A149" t="s">
        <v>48</v>
      </c>
      <c s="34" t="s">
        <v>183</v>
      </c>
      <c s="34" t="s">
        <v>926</v>
      </c>
      <c s="35" t="s">
        <v>5</v>
      </c>
      <c s="6" t="s">
        <v>927</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876</v>
      </c>
    </row>
    <row r="152" spans="1:5" ht="76.5">
      <c r="A152" t="s">
        <v>57</v>
      </c>
      <c r="E152" s="39" t="s">
        <v>421</v>
      </c>
    </row>
    <row r="153" spans="1:16" ht="12.75">
      <c r="A153" t="s">
        <v>48</v>
      </c>
      <c s="34" t="s">
        <v>187</v>
      </c>
      <c s="34" t="s">
        <v>928</v>
      </c>
      <c s="35" t="s">
        <v>5</v>
      </c>
      <c s="6" t="s">
        <v>929</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876</v>
      </c>
    </row>
    <row r="156" spans="1:5" ht="51">
      <c r="A156" t="s">
        <v>57</v>
      </c>
      <c r="E156" s="39" t="s">
        <v>454</v>
      </c>
    </row>
    <row r="157" spans="1:16" ht="12.75">
      <c r="A157" t="s">
        <v>48</v>
      </c>
      <c s="34" t="s">
        <v>190</v>
      </c>
      <c s="34" t="s">
        <v>930</v>
      </c>
      <c s="35" t="s">
        <v>5</v>
      </c>
      <c s="6" t="s">
        <v>931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876</v>
      </c>
    </row>
    <row r="160" spans="1:5" ht="102">
      <c r="A160" t="s">
        <v>57</v>
      </c>
      <c r="E160" s="39" t="s">
        <v>894</v>
      </c>
    </row>
    <row r="161" spans="1:16" ht="12.75">
      <c r="A161" t="s">
        <v>48</v>
      </c>
      <c s="34" t="s">
        <v>193</v>
      </c>
      <c s="34" t="s">
        <v>932</v>
      </c>
      <c s="35" t="s">
        <v>5</v>
      </c>
      <c s="6" t="s">
        <v>933</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876</v>
      </c>
    </row>
    <row r="164" spans="1:5" ht="76.5">
      <c r="A164" t="s">
        <v>57</v>
      </c>
      <c r="E164" s="39" t="s">
        <v>421</v>
      </c>
    </row>
    <row r="165" spans="1:16" ht="12.75">
      <c r="A165" t="s">
        <v>48</v>
      </c>
      <c s="34" t="s">
        <v>196</v>
      </c>
      <c s="34" t="s">
        <v>934</v>
      </c>
      <c s="35" t="s">
        <v>5</v>
      </c>
      <c s="6" t="s">
        <v>935</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876</v>
      </c>
    </row>
    <row r="168" spans="1:5" ht="114.75">
      <c r="A168" t="s">
        <v>57</v>
      </c>
      <c r="E168" s="39" t="s">
        <v>608</v>
      </c>
    </row>
    <row r="169" spans="1:16" ht="12.75">
      <c r="A169" t="s">
        <v>48</v>
      </c>
      <c s="34" t="s">
        <v>199</v>
      </c>
      <c s="34" t="s">
        <v>936</v>
      </c>
      <c s="35" t="s">
        <v>5</v>
      </c>
      <c s="6" t="s">
        <v>937</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876</v>
      </c>
    </row>
    <row r="172" spans="1:5" ht="51">
      <c r="A172" t="s">
        <v>57</v>
      </c>
      <c r="E172" s="39" t="s">
        <v>938</v>
      </c>
    </row>
    <row r="173" spans="1:16" ht="25.5">
      <c r="A173" t="s">
        <v>48</v>
      </c>
      <c s="34" t="s">
        <v>203</v>
      </c>
      <c s="34" t="s">
        <v>939</v>
      </c>
      <c s="35" t="s">
        <v>5</v>
      </c>
      <c s="6" t="s">
        <v>940</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876</v>
      </c>
    </row>
    <row r="176" spans="1:5" ht="76.5">
      <c r="A176" t="s">
        <v>57</v>
      </c>
      <c r="E176" s="39" t="s">
        <v>562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943</v>
      </c>
      <c r="E8" s="30" t="s">
        <v>942</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944</v>
      </c>
      <c s="35" t="s">
        <v>5</v>
      </c>
      <c s="6" t="s">
        <v>945</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946</v>
      </c>
      <c s="35" t="s">
        <v>5</v>
      </c>
      <c s="6" t="s">
        <v>947</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948</v>
      </c>
    </row>
    <row r="17" spans="1:5" ht="153">
      <c r="A17" t="s">
        <v>57</v>
      </c>
      <c r="E17" s="39" t="s">
        <v>316</v>
      </c>
    </row>
    <row r="18" spans="1:16" ht="38.25">
      <c r="A18" t="s">
        <v>48</v>
      </c>
      <c s="34" t="s">
        <v>25</v>
      </c>
      <c s="34" t="s">
        <v>640</v>
      </c>
      <c s="35" t="s">
        <v>5</v>
      </c>
      <c s="6" t="s">
        <v>641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948</v>
      </c>
    </row>
    <row r="21" spans="1:5" ht="153">
      <c r="A21" t="s">
        <v>57</v>
      </c>
      <c r="E21" s="39" t="s">
        <v>316</v>
      </c>
    </row>
    <row r="22" spans="1:16" ht="38.25">
      <c r="A22" t="s">
        <v>48</v>
      </c>
      <c s="34" t="s">
        <v>67</v>
      </c>
      <c s="34" t="s">
        <v>643</v>
      </c>
      <c s="35" t="s">
        <v>5</v>
      </c>
      <c s="6" t="s">
        <v>644</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646</v>
      </c>
      <c s="35" t="s">
        <v>5</v>
      </c>
      <c s="6" t="s">
        <v>647</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949</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950</v>
      </c>
    </row>
    <row r="33" spans="1:5" ht="153">
      <c r="A33" t="s">
        <v>57</v>
      </c>
      <c r="E33" s="39" t="s">
        <v>316</v>
      </c>
    </row>
    <row r="34" spans="1:13" ht="12.75">
      <c r="A34" t="s">
        <v>45</v>
      </c>
      <c r="C34" s="31" t="s">
        <v>103</v>
      </c>
      <c r="E34" s="33" t="s">
        <v>951</v>
      </c>
      <c r="J34" s="32">
        <f>0</f>
      </c>
      <c s="32">
        <f>0</f>
      </c>
      <c s="32">
        <f>0+L35+L39+L43+L47</f>
      </c>
      <c s="32">
        <f>0+M35+M39+M43+M47</f>
      </c>
    </row>
    <row r="35" spans="1:16" ht="12.75">
      <c r="A35" t="s">
        <v>48</v>
      </c>
      <c s="34" t="s">
        <v>46</v>
      </c>
      <c s="34" t="s">
        <v>952</v>
      </c>
      <c s="35" t="s">
        <v>5</v>
      </c>
      <c s="6" t="s">
        <v>953</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954</v>
      </c>
    </row>
    <row r="38" spans="1:5" ht="12.75">
      <c r="A38" t="s">
        <v>57</v>
      </c>
      <c r="E38" s="39" t="s">
        <v>654</v>
      </c>
    </row>
    <row r="39" spans="1:16" ht="12.75">
      <c r="A39" t="s">
        <v>48</v>
      </c>
      <c s="34" t="s">
        <v>82</v>
      </c>
      <c s="34" t="s">
        <v>955</v>
      </c>
      <c s="35" t="s">
        <v>5</v>
      </c>
      <c s="6" t="s">
        <v>956</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957</v>
      </c>
    </row>
    <row r="42" spans="1:5" ht="12.75">
      <c r="A42" t="s">
        <v>57</v>
      </c>
      <c r="E42" s="39" t="s">
        <v>654</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957</v>
      </c>
    </row>
    <row r="46" spans="1:5" ht="12.75">
      <c r="A46" t="s">
        <v>57</v>
      </c>
      <c r="E46" s="39" t="s">
        <v>654</v>
      </c>
    </row>
    <row r="47" spans="1:16" ht="12.75">
      <c r="A47" t="s">
        <v>48</v>
      </c>
      <c s="34" t="s">
        <v>90</v>
      </c>
      <c s="34" t="s">
        <v>958</v>
      </c>
      <c s="35" t="s">
        <v>5</v>
      </c>
      <c s="6" t="s">
        <v>959</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960</v>
      </c>
    </row>
    <row r="50" spans="1:5" ht="12.75">
      <c r="A50" t="s">
        <v>57</v>
      </c>
      <c r="E50" s="39" t="s">
        <v>654</v>
      </c>
    </row>
    <row r="51" spans="1:13" ht="12.75">
      <c r="A51" t="s">
        <v>45</v>
      </c>
      <c r="C51" s="31" t="s">
        <v>353</v>
      </c>
      <c r="E51" s="33" t="s">
        <v>354</v>
      </c>
      <c r="J51" s="32">
        <f>0</f>
      </c>
      <c s="32">
        <f>0</f>
      </c>
      <c s="32">
        <f>0+L52+L56+L60</f>
      </c>
      <c s="32">
        <f>0+M52+M56+M60</f>
      </c>
    </row>
    <row r="52" spans="1:16" ht="25.5">
      <c r="A52" t="s">
        <v>48</v>
      </c>
      <c s="34" t="s">
        <v>94</v>
      </c>
      <c s="34" t="s">
        <v>961</v>
      </c>
      <c s="35" t="s">
        <v>5</v>
      </c>
      <c s="6" t="s">
        <v>962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709</v>
      </c>
    </row>
    <row r="55" spans="1:5" ht="127.5">
      <c r="A55" t="s">
        <v>57</v>
      </c>
      <c r="E55" s="39" t="s">
        <v>963</v>
      </c>
    </row>
    <row r="56" spans="1:16" ht="12.75">
      <c r="A56" t="s">
        <v>48</v>
      </c>
      <c s="34" t="s">
        <v>98</v>
      </c>
      <c s="34" t="s">
        <v>964</v>
      </c>
      <c s="35" t="s">
        <v>5</v>
      </c>
      <c s="6" t="s">
        <v>965</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697</v>
      </c>
    </row>
    <row r="59" spans="1:5" ht="89.25">
      <c r="A59" t="s">
        <v>57</v>
      </c>
      <c r="E59" s="39" t="s">
        <v>877</v>
      </c>
    </row>
    <row r="60" spans="1:16" ht="25.5">
      <c r="A60" t="s">
        <v>48</v>
      </c>
      <c s="34" t="s">
        <v>103</v>
      </c>
      <c s="34" t="s">
        <v>675</v>
      </c>
      <c s="35" t="s">
        <v>5</v>
      </c>
      <c s="6" t="s">
        <v>676</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645</v>
      </c>
    </row>
    <row r="63" spans="1:5" ht="38.25">
      <c r="A63" t="s">
        <v>57</v>
      </c>
      <c r="E63" s="39" t="s">
        <v>93</v>
      </c>
    </row>
    <row r="64" spans="1:13" ht="12.75">
      <c r="A64" t="s">
        <v>45</v>
      </c>
      <c r="C64" s="31" t="s">
        <v>966</v>
      </c>
      <c r="E64" s="33" t="s">
        <v>354</v>
      </c>
      <c r="J64" s="32">
        <f>0</f>
      </c>
      <c s="32">
        <f>0</f>
      </c>
      <c s="32">
        <f>0+L65+L69+L73</f>
      </c>
      <c s="32">
        <f>0+M65+M69+M73</f>
      </c>
    </row>
    <row r="65" spans="1:16" ht="12.75">
      <c r="A65" t="s">
        <v>48</v>
      </c>
      <c s="34" t="s">
        <v>106</v>
      </c>
      <c s="34" t="s">
        <v>967</v>
      </c>
      <c s="35" t="s">
        <v>5</v>
      </c>
      <c s="6" t="s">
        <v>968</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969</v>
      </c>
    </row>
    <row r="68" spans="1:5" ht="12.75">
      <c r="A68" t="s">
        <v>57</v>
      </c>
      <c r="E68" s="39" t="s">
        <v>5</v>
      </c>
    </row>
    <row r="69" spans="1:16" ht="12.75">
      <c r="A69" t="s">
        <v>48</v>
      </c>
      <c s="34" t="s">
        <v>109</v>
      </c>
      <c s="34" t="s">
        <v>970</v>
      </c>
      <c s="35" t="s">
        <v>5</v>
      </c>
      <c s="6" t="s">
        <v>971</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969</v>
      </c>
    </row>
    <row r="72" spans="1:5" ht="12.75">
      <c r="A72" t="s">
        <v>57</v>
      </c>
      <c r="E72" s="39" t="s">
        <v>5</v>
      </c>
    </row>
    <row r="73" spans="1:16" ht="25.5">
      <c r="A73" t="s">
        <v>48</v>
      </c>
      <c s="34" t="s">
        <v>112</v>
      </c>
      <c s="34" t="s">
        <v>972</v>
      </c>
      <c s="35" t="s">
        <v>5</v>
      </c>
      <c s="6" t="s">
        <v>973</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974</v>
      </c>
    </row>
    <row r="76" spans="1:5" ht="12.75">
      <c r="A76" t="s">
        <v>57</v>
      </c>
      <c r="E76" s="39" t="s">
        <v>5</v>
      </c>
    </row>
    <row r="77" spans="1:13" ht="12.75">
      <c r="A77" t="s">
        <v>45</v>
      </c>
      <c r="C77" s="31" t="s">
        <v>370</v>
      </c>
      <c r="E77" s="33" t="s">
        <v>682</v>
      </c>
      <c r="J77" s="32">
        <f>0</f>
      </c>
      <c s="32">
        <f>0</f>
      </c>
      <c s="32">
        <f>0+L78+L82+L86+L90+L94+L98+L102+L106+L110</f>
      </c>
      <c s="32">
        <f>0+M78+M82+M86+M90+M94+M98+M102+M106+M110</f>
      </c>
    </row>
    <row r="78" spans="1:16" ht="25.5">
      <c r="A78" t="s">
        <v>48</v>
      </c>
      <c s="34" t="s">
        <v>115</v>
      </c>
      <c s="34" t="s">
        <v>975</v>
      </c>
      <c s="35" t="s">
        <v>5</v>
      </c>
      <c s="6" t="s">
        <v>976</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645</v>
      </c>
    </row>
    <row r="81" spans="1:5" ht="12.75">
      <c r="A81" t="s">
        <v>57</v>
      </c>
      <c r="E81" s="39" t="s">
        <v>654</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977</v>
      </c>
    </row>
    <row r="84" spans="1:5" ht="12.75">
      <c r="A84" s="35" t="s">
        <v>55</v>
      </c>
      <c r="E84" s="40" t="s">
        <v>791</v>
      </c>
    </row>
    <row r="85" spans="1:5" ht="12.75">
      <c r="A85" t="s">
        <v>57</v>
      </c>
      <c r="E85" s="39" t="s">
        <v>654</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978</v>
      </c>
    </row>
    <row r="89" spans="1:5" ht="12.75">
      <c r="A89" t="s">
        <v>57</v>
      </c>
      <c r="E89" s="39" t="s">
        <v>654</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792</v>
      </c>
    </row>
    <row r="93" spans="1:5" ht="12.75">
      <c r="A93" t="s">
        <v>57</v>
      </c>
      <c r="E93" s="39" t="s">
        <v>654</v>
      </c>
    </row>
    <row r="94" spans="1:16" ht="12.75">
      <c r="A94" t="s">
        <v>48</v>
      </c>
      <c s="34" t="s">
        <v>131</v>
      </c>
      <c s="34" t="s">
        <v>979</v>
      </c>
      <c s="35" t="s">
        <v>5</v>
      </c>
      <c s="6" t="s">
        <v>980</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799</v>
      </c>
    </row>
    <row r="97" spans="1:5" ht="12.75">
      <c r="A97" t="s">
        <v>57</v>
      </c>
      <c r="E97" s="39" t="s">
        <v>654</v>
      </c>
    </row>
    <row r="98" spans="1:16" ht="12.75">
      <c r="A98" t="s">
        <v>48</v>
      </c>
      <c s="34" t="s">
        <v>135</v>
      </c>
      <c s="34" t="s">
        <v>981</v>
      </c>
      <c s="35" t="s">
        <v>5</v>
      </c>
      <c s="6" t="s">
        <v>982</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978</v>
      </c>
    </row>
    <row r="101" spans="1:5" ht="12.75">
      <c r="A101" t="s">
        <v>57</v>
      </c>
      <c r="E101" s="39" t="s">
        <v>654</v>
      </c>
    </row>
    <row r="102" spans="1:16" ht="12.75">
      <c r="A102" t="s">
        <v>48</v>
      </c>
      <c s="34" t="s">
        <v>139</v>
      </c>
      <c s="34" t="s">
        <v>983</v>
      </c>
      <c s="35" t="s">
        <v>5</v>
      </c>
      <c s="6" t="s">
        <v>984</v>
      </c>
      <c s="36" t="s">
        <v>985</v>
      </c>
      <c s="37">
        <v>2</v>
      </c>
      <c s="36">
        <v>0</v>
      </c>
      <c s="36">
        <f>ROUND(G102*H102,6)</f>
      </c>
      <c r="L102" s="38">
        <v>0</v>
      </c>
      <c s="32">
        <f>ROUND(ROUND(L102,2)*ROUND(G102,3),2)</f>
      </c>
      <c s="36" t="s">
        <v>53</v>
      </c>
      <c>
        <f>(M102*21)/100</f>
      </c>
      <c t="s">
        <v>26</v>
      </c>
    </row>
    <row r="103" spans="1:5" ht="25.5">
      <c r="A103" s="35" t="s">
        <v>54</v>
      </c>
      <c r="E103" s="39" t="s">
        <v>986</v>
      </c>
    </row>
    <row r="104" spans="1:5" ht="12.75">
      <c r="A104" s="35" t="s">
        <v>55</v>
      </c>
      <c r="E104" s="40" t="s">
        <v>792</v>
      </c>
    </row>
    <row r="105" spans="1:5" ht="12.75">
      <c r="A105" t="s">
        <v>57</v>
      </c>
      <c r="E105" s="39" t="s">
        <v>654</v>
      </c>
    </row>
    <row r="106" spans="1:16" ht="12.75">
      <c r="A106" t="s">
        <v>48</v>
      </c>
      <c s="34" t="s">
        <v>143</v>
      </c>
      <c s="34" t="s">
        <v>987</v>
      </c>
      <c s="35" t="s">
        <v>5</v>
      </c>
      <c s="6" t="s">
        <v>988</v>
      </c>
      <c s="36" t="s">
        <v>101</v>
      </c>
      <c s="37">
        <v>50</v>
      </c>
      <c s="36">
        <v>0</v>
      </c>
      <c s="36">
        <f>ROUND(G106*H106,6)</f>
      </c>
      <c r="L106" s="38">
        <v>0</v>
      </c>
      <c s="32">
        <f>ROUND(ROUND(L106,2)*ROUND(G106,3),2)</f>
      </c>
      <c s="36" t="s">
        <v>53</v>
      </c>
      <c>
        <f>(M106*21)/100</f>
      </c>
      <c t="s">
        <v>26</v>
      </c>
    </row>
    <row r="107" spans="1:5" ht="12.75">
      <c r="A107" s="35" t="s">
        <v>54</v>
      </c>
      <c r="E107" s="39" t="s">
        <v>989</v>
      </c>
    </row>
    <row r="108" spans="1:5" ht="12.75">
      <c r="A108" s="35" t="s">
        <v>55</v>
      </c>
      <c r="E108" s="40" t="s">
        <v>791</v>
      </c>
    </row>
    <row r="109" spans="1:5" ht="12.75">
      <c r="A109" t="s">
        <v>57</v>
      </c>
      <c r="E109" s="39" t="s">
        <v>654</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990</v>
      </c>
    </row>
    <row r="113" spans="1:5" ht="12.75">
      <c r="A113" t="s">
        <v>57</v>
      </c>
      <c r="E113" s="39" t="s">
        <v>654</v>
      </c>
    </row>
    <row r="114" spans="1:13" ht="12.75">
      <c r="A114" t="s">
        <v>45</v>
      </c>
      <c r="C114" s="31" t="s">
        <v>546</v>
      </c>
      <c r="E114" s="33" t="s">
        <v>882</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697</v>
      </c>
    </row>
    <row r="118" spans="1:5" ht="12.75">
      <c r="A118" t="s">
        <v>57</v>
      </c>
      <c r="E118" s="39" t="s">
        <v>654</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697</v>
      </c>
    </row>
    <row r="122" spans="1:5" ht="12.75">
      <c r="A122" t="s">
        <v>57</v>
      </c>
      <c r="E122" s="39" t="s">
        <v>654</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709</v>
      </c>
    </row>
    <row r="126" spans="1:5" ht="12.75">
      <c r="A126" t="s">
        <v>57</v>
      </c>
      <c r="E126" s="39" t="s">
        <v>654</v>
      </c>
    </row>
    <row r="127" spans="1:16" ht="12.75">
      <c r="A127" t="s">
        <v>48</v>
      </c>
      <c s="34" t="s">
        <v>162</v>
      </c>
      <c s="34" t="s">
        <v>804</v>
      </c>
      <c s="35" t="s">
        <v>5</v>
      </c>
      <c s="6" t="s">
        <v>805</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709</v>
      </c>
    </row>
    <row r="130" spans="1:5" ht="12.75">
      <c r="A130" t="s">
        <v>57</v>
      </c>
      <c r="E130" s="39" t="s">
        <v>654</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697</v>
      </c>
    </row>
    <row r="134" spans="1:5" ht="12.75">
      <c r="A134" t="s">
        <v>57</v>
      </c>
      <c r="E134" s="39" t="s">
        <v>654</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697</v>
      </c>
    </row>
    <row r="138" spans="1:5" ht="12.75">
      <c r="A138" t="s">
        <v>57</v>
      </c>
      <c r="E138" s="39" t="s">
        <v>654</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728</v>
      </c>
    </row>
    <row r="142" spans="1:5" ht="12.75">
      <c r="A142" t="s">
        <v>57</v>
      </c>
      <c r="E142" s="39" t="s">
        <v>654</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728</v>
      </c>
    </row>
    <row r="146" spans="1:5" ht="12.75">
      <c r="A146" t="s">
        <v>57</v>
      </c>
      <c r="E146" s="39" t="s">
        <v>654</v>
      </c>
    </row>
    <row r="147" spans="1:16" ht="12.75">
      <c r="A147" t="s">
        <v>48</v>
      </c>
      <c s="34" t="s">
        <v>180</v>
      </c>
      <c s="34" t="s">
        <v>991</v>
      </c>
      <c s="35" t="s">
        <v>5</v>
      </c>
      <c s="6" t="s">
        <v>992</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993</v>
      </c>
    </row>
    <row r="150" spans="1:5" ht="12.75">
      <c r="A150" t="s">
        <v>57</v>
      </c>
      <c r="E150" s="39" t="s">
        <v>654</v>
      </c>
    </row>
    <row r="151" spans="1:16" ht="12.75">
      <c r="A151" t="s">
        <v>48</v>
      </c>
      <c s="34" t="s">
        <v>183</v>
      </c>
      <c s="34" t="s">
        <v>994</v>
      </c>
      <c s="35" t="s">
        <v>5</v>
      </c>
      <c s="6" t="s">
        <v>995</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993</v>
      </c>
    </row>
    <row r="154" spans="1:5" ht="12.75">
      <c r="A154" t="s">
        <v>57</v>
      </c>
      <c r="E154" s="39" t="s">
        <v>654</v>
      </c>
    </row>
    <row r="155" spans="1:16" ht="12.75">
      <c r="A155" t="s">
        <v>48</v>
      </c>
      <c s="34" t="s">
        <v>187</v>
      </c>
      <c s="34" t="s">
        <v>996</v>
      </c>
      <c s="35" t="s">
        <v>5</v>
      </c>
      <c s="6" t="s">
        <v>997</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998</v>
      </c>
    </row>
    <row r="158" spans="1:5" ht="12.75">
      <c r="A158" t="s">
        <v>57</v>
      </c>
      <c r="E158" s="39" t="s">
        <v>654</v>
      </c>
    </row>
    <row r="159" spans="1:16" ht="12.75">
      <c r="A159" t="s">
        <v>48</v>
      </c>
      <c s="34" t="s">
        <v>190</v>
      </c>
      <c s="34" t="s">
        <v>999</v>
      </c>
      <c s="35" t="s">
        <v>5</v>
      </c>
      <c s="6" t="s">
        <v>1000</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998</v>
      </c>
    </row>
    <row r="162" spans="1:5" ht="12.75">
      <c r="A162" t="s">
        <v>57</v>
      </c>
      <c r="E162" s="39" t="s">
        <v>654</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645</v>
      </c>
    </row>
    <row r="166" spans="1:5" ht="12.75">
      <c r="A166" t="s">
        <v>57</v>
      </c>
      <c r="E166" s="39" t="s">
        <v>654</v>
      </c>
    </row>
    <row r="167" spans="1:16" ht="25.5">
      <c r="A167" t="s">
        <v>48</v>
      </c>
      <c s="34" t="s">
        <v>196</v>
      </c>
      <c s="34" t="s">
        <v>1001</v>
      </c>
      <c s="35" t="s">
        <v>5</v>
      </c>
      <c s="6" t="s">
        <v>1002</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709</v>
      </c>
    </row>
    <row r="170" spans="1:5" ht="12.75">
      <c r="A170" t="s">
        <v>57</v>
      </c>
      <c r="E170" s="39" t="s">
        <v>654</v>
      </c>
    </row>
    <row r="171" spans="1:16" ht="12.75">
      <c r="A171" t="s">
        <v>48</v>
      </c>
      <c s="34" t="s">
        <v>199</v>
      </c>
      <c s="34" t="s">
        <v>1003</v>
      </c>
      <c s="35" t="s">
        <v>5</v>
      </c>
      <c s="6" t="s">
        <v>1004</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709</v>
      </c>
    </row>
    <row r="174" spans="1:5" ht="12.75">
      <c r="A174" t="s">
        <v>57</v>
      </c>
      <c r="E174" s="39" t="s">
        <v>654</v>
      </c>
    </row>
    <row r="175" spans="1:16" ht="12.75">
      <c r="A175" t="s">
        <v>48</v>
      </c>
      <c s="34" t="s">
        <v>203</v>
      </c>
      <c s="34" t="s">
        <v>1005</v>
      </c>
      <c s="35" t="s">
        <v>5</v>
      </c>
      <c s="6" t="s">
        <v>1006</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709</v>
      </c>
    </row>
    <row r="178" spans="1:5" ht="12.75">
      <c r="A178" t="s">
        <v>57</v>
      </c>
      <c r="E178" s="39" t="s">
        <v>654</v>
      </c>
    </row>
    <row r="179" spans="1:16" ht="12.75">
      <c r="A179" t="s">
        <v>48</v>
      </c>
      <c s="34" t="s">
        <v>206</v>
      </c>
      <c s="34" t="s">
        <v>1007</v>
      </c>
      <c s="35" t="s">
        <v>5</v>
      </c>
      <c s="6" t="s">
        <v>1008</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709</v>
      </c>
    </row>
    <row r="182" spans="1:5" ht="12.75">
      <c r="A182" t="s">
        <v>57</v>
      </c>
      <c r="E182" s="39" t="s">
        <v>654</v>
      </c>
    </row>
    <row r="183" spans="1:16" ht="12.75">
      <c r="A183" t="s">
        <v>48</v>
      </c>
      <c s="34" t="s">
        <v>209</v>
      </c>
      <c s="34" t="s">
        <v>1009</v>
      </c>
      <c s="35" t="s">
        <v>5</v>
      </c>
      <c s="6" t="s">
        <v>1010</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709</v>
      </c>
    </row>
    <row r="186" spans="1:5" ht="12.75">
      <c r="A186" t="s">
        <v>57</v>
      </c>
      <c r="E186" s="39" t="s">
        <v>654</v>
      </c>
    </row>
    <row r="187" spans="1:16" ht="12.75">
      <c r="A187" t="s">
        <v>48</v>
      </c>
      <c s="34" t="s">
        <v>213</v>
      </c>
      <c s="34" t="s">
        <v>1011</v>
      </c>
      <c s="35" t="s">
        <v>5</v>
      </c>
      <c s="6" t="s">
        <v>1012</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709</v>
      </c>
    </row>
    <row r="190" spans="1:5" ht="12.75">
      <c r="A190" t="s">
        <v>57</v>
      </c>
      <c r="E190" s="39" t="s">
        <v>654</v>
      </c>
    </row>
    <row r="191" spans="1:16" ht="12.75">
      <c r="A191" t="s">
        <v>48</v>
      </c>
      <c s="34" t="s">
        <v>217</v>
      </c>
      <c s="34" t="s">
        <v>1013</v>
      </c>
      <c s="35" t="s">
        <v>5</v>
      </c>
      <c s="6" t="s">
        <v>1014</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709</v>
      </c>
    </row>
    <row r="194" spans="1:5" ht="12.75">
      <c r="A194" t="s">
        <v>57</v>
      </c>
      <c r="E194" s="39" t="s">
        <v>654</v>
      </c>
    </row>
    <row r="195" spans="1:16" ht="12.75">
      <c r="A195" t="s">
        <v>48</v>
      </c>
      <c s="34" t="s">
        <v>221</v>
      </c>
      <c s="34" t="s">
        <v>1015</v>
      </c>
      <c s="35" t="s">
        <v>5</v>
      </c>
      <c s="6" t="s">
        <v>1016</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709</v>
      </c>
    </row>
    <row r="198" spans="1:5" ht="12.75">
      <c r="A198" t="s">
        <v>57</v>
      </c>
      <c r="E198" s="39" t="s">
        <v>654</v>
      </c>
    </row>
    <row r="199" spans="1:16" ht="12.75">
      <c r="A199" t="s">
        <v>48</v>
      </c>
      <c s="34" t="s">
        <v>224</v>
      </c>
      <c s="34" t="s">
        <v>1017</v>
      </c>
      <c s="35" t="s">
        <v>5</v>
      </c>
      <c s="6" t="s">
        <v>1018</v>
      </c>
      <c s="36" t="s">
        <v>52</v>
      </c>
      <c s="37">
        <v>4</v>
      </c>
      <c s="36">
        <v>0</v>
      </c>
      <c s="36">
        <f>ROUND(G199*H199,6)</f>
      </c>
      <c r="L199" s="38">
        <v>0</v>
      </c>
      <c s="32">
        <f>ROUND(ROUND(L199,2)*ROUND(G199,3),2)</f>
      </c>
      <c s="36" t="s">
        <v>53</v>
      </c>
      <c>
        <f>(M199*21)/100</f>
      </c>
      <c t="s">
        <v>26</v>
      </c>
    </row>
    <row r="200" spans="1:5" ht="12.75">
      <c r="A200" s="35" t="s">
        <v>54</v>
      </c>
      <c r="E200" s="39" t="s">
        <v>5</v>
      </c>
    </row>
    <row r="201" spans="1:5" ht="12.75">
      <c r="A201" s="35" t="s">
        <v>55</v>
      </c>
      <c r="E201" s="40" t="s">
        <v>697</v>
      </c>
    </row>
    <row r="202" spans="1:5" ht="12.75">
      <c r="A202" t="s">
        <v>57</v>
      </c>
      <c r="E202" s="39" t="s">
        <v>654</v>
      </c>
    </row>
    <row r="203" spans="1:16" ht="12.75">
      <c r="A203" t="s">
        <v>48</v>
      </c>
      <c s="34" t="s">
        <v>228</v>
      </c>
      <c s="34" t="s">
        <v>1019</v>
      </c>
      <c s="35" t="s">
        <v>5</v>
      </c>
      <c s="6" t="s">
        <v>1020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709</v>
      </c>
    </row>
    <row r="206" spans="1:5" ht="12.75">
      <c r="A206" t="s">
        <v>57</v>
      </c>
      <c r="E206" s="39" t="s">
        <v>654</v>
      </c>
    </row>
    <row r="207" spans="1:16" ht="12.75">
      <c r="A207" t="s">
        <v>48</v>
      </c>
      <c s="34" t="s">
        <v>232</v>
      </c>
      <c s="34" t="s">
        <v>1021</v>
      </c>
      <c s="35" t="s">
        <v>5</v>
      </c>
      <c s="6" t="s">
        <v>1022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709</v>
      </c>
    </row>
    <row r="210" spans="1:5" ht="12.75">
      <c r="A210" t="s">
        <v>57</v>
      </c>
      <c r="E210" s="39" t="s">
        <v>654</v>
      </c>
    </row>
    <row r="211" spans="1:16" ht="12.75">
      <c r="A211" t="s">
        <v>48</v>
      </c>
      <c s="34" t="s">
        <v>236</v>
      </c>
      <c s="34" t="s">
        <v>1023</v>
      </c>
      <c s="35" t="s">
        <v>5</v>
      </c>
      <c s="6" t="s">
        <v>1024</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978</v>
      </c>
    </row>
    <row r="214" spans="1:5" ht="12.75">
      <c r="A214" t="s">
        <v>57</v>
      </c>
      <c r="E214" s="39" t="s">
        <v>654</v>
      </c>
    </row>
    <row r="215" spans="1:16" ht="12.75">
      <c r="A215" t="s">
        <v>48</v>
      </c>
      <c s="34" t="s">
        <v>239</v>
      </c>
      <c s="34" t="s">
        <v>1025</v>
      </c>
      <c s="35" t="s">
        <v>5</v>
      </c>
      <c s="6" t="s">
        <v>1026</v>
      </c>
      <c s="36" t="s">
        <v>52</v>
      </c>
      <c s="37">
        <v>13</v>
      </c>
      <c s="36">
        <v>0</v>
      </c>
      <c s="36">
        <f>ROUND(G215*H215,6)</f>
      </c>
      <c r="L215" s="38">
        <v>0</v>
      </c>
      <c s="32">
        <f>ROUND(ROUND(L215,2)*ROUND(G215,3),2)</f>
      </c>
      <c s="36" t="s">
        <v>53</v>
      </c>
      <c>
        <f>(M215*21)/100</f>
      </c>
      <c t="s">
        <v>26</v>
      </c>
    </row>
    <row r="216" spans="1:5" ht="12.75">
      <c r="A216" s="35" t="s">
        <v>54</v>
      </c>
      <c r="E216" s="39" t="s">
        <v>5</v>
      </c>
    </row>
    <row r="217" spans="1:5" ht="12.75">
      <c r="A217" s="35" t="s">
        <v>55</v>
      </c>
      <c r="E217" s="40" t="s">
        <v>978</v>
      </c>
    </row>
    <row r="218" spans="1:5" ht="12.75">
      <c r="A218" t="s">
        <v>57</v>
      </c>
      <c r="E218" s="39" t="s">
        <v>654</v>
      </c>
    </row>
    <row r="219" spans="1:16" ht="12.75">
      <c r="A219" t="s">
        <v>48</v>
      </c>
      <c s="34" t="s">
        <v>242</v>
      </c>
      <c s="34" t="s">
        <v>1027</v>
      </c>
      <c s="35" t="s">
        <v>5</v>
      </c>
      <c s="6" t="s">
        <v>1028</v>
      </c>
      <c s="36" t="s">
        <v>52</v>
      </c>
      <c s="37">
        <v>14</v>
      </c>
      <c s="36">
        <v>0</v>
      </c>
      <c s="36">
        <f>ROUND(G219*H219,6)</f>
      </c>
      <c r="L219" s="38">
        <v>0</v>
      </c>
      <c s="32">
        <f>ROUND(ROUND(L219,2)*ROUND(G219,3),2)</f>
      </c>
      <c s="36" t="s">
        <v>53</v>
      </c>
      <c>
        <f>(M219*21)/100</f>
      </c>
      <c t="s">
        <v>26</v>
      </c>
    </row>
    <row r="220" spans="1:5" ht="12.75">
      <c r="A220" s="35" t="s">
        <v>54</v>
      </c>
      <c r="E220" s="39" t="s">
        <v>5</v>
      </c>
    </row>
    <row r="221" spans="1:5" ht="12.75">
      <c r="A221" s="35" t="s">
        <v>55</v>
      </c>
      <c r="E221" s="40" t="s">
        <v>1029</v>
      </c>
    </row>
    <row r="222" spans="1:5" ht="12.75">
      <c r="A222" t="s">
        <v>57</v>
      </c>
      <c r="E222" s="39" t="s">
        <v>654</v>
      </c>
    </row>
    <row r="223" spans="1:16" ht="25.5">
      <c r="A223" t="s">
        <v>48</v>
      </c>
      <c s="34" t="s">
        <v>246</v>
      </c>
      <c s="34" t="s">
        <v>1030</v>
      </c>
      <c s="35" t="s">
        <v>5</v>
      </c>
      <c s="6" t="s">
        <v>1031</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1032</v>
      </c>
    </row>
    <row r="226" spans="1:5" ht="12.75">
      <c r="A226" t="s">
        <v>57</v>
      </c>
      <c r="E226" s="39" t="s">
        <v>654</v>
      </c>
    </row>
    <row r="227" spans="1:16" ht="12.75">
      <c r="A227" t="s">
        <v>48</v>
      </c>
      <c s="34" t="s">
        <v>251</v>
      </c>
      <c s="34" t="s">
        <v>1033</v>
      </c>
      <c s="35" t="s">
        <v>5</v>
      </c>
      <c s="6" t="s">
        <v>1034</v>
      </c>
      <c s="36" t="s">
        <v>52</v>
      </c>
      <c s="37">
        <v>23</v>
      </c>
      <c s="36">
        <v>0</v>
      </c>
      <c s="36">
        <f>ROUND(G227*H227,6)</f>
      </c>
      <c r="L227" s="38">
        <v>0</v>
      </c>
      <c s="32">
        <f>ROUND(ROUND(L227,2)*ROUND(G227,3),2)</f>
      </c>
      <c s="36" t="s">
        <v>53</v>
      </c>
      <c>
        <f>(M227*21)/100</f>
      </c>
      <c t="s">
        <v>26</v>
      </c>
    </row>
    <row r="228" spans="1:5" ht="12.75">
      <c r="A228" s="35" t="s">
        <v>54</v>
      </c>
      <c r="E228" s="39" t="s">
        <v>5</v>
      </c>
    </row>
    <row r="229" spans="1:5" ht="12.75">
      <c r="A229" s="35" t="s">
        <v>55</v>
      </c>
      <c r="E229" s="40" t="s">
        <v>1032</v>
      </c>
    </row>
    <row r="230" spans="1:5" ht="12.75">
      <c r="A230" t="s">
        <v>57</v>
      </c>
      <c r="E230" s="39" t="s">
        <v>654</v>
      </c>
    </row>
    <row r="231" spans="1:16" ht="12.75">
      <c r="A231" t="s">
        <v>48</v>
      </c>
      <c s="34" t="s">
        <v>255</v>
      </c>
      <c s="34" t="s">
        <v>1035</v>
      </c>
      <c s="35" t="s">
        <v>5</v>
      </c>
      <c s="6" t="s">
        <v>1036</v>
      </c>
      <c s="36" t="s">
        <v>52</v>
      </c>
      <c s="37">
        <v>60</v>
      </c>
      <c s="36">
        <v>0</v>
      </c>
      <c s="36">
        <f>ROUND(G231*H231,6)</f>
      </c>
      <c r="L231" s="38">
        <v>0</v>
      </c>
      <c s="32">
        <f>ROUND(ROUND(L231,2)*ROUND(G231,3),2)</f>
      </c>
      <c s="36" t="s">
        <v>53</v>
      </c>
      <c>
        <f>(M231*21)/100</f>
      </c>
      <c t="s">
        <v>26</v>
      </c>
    </row>
    <row r="232" spans="1:5" ht="12.75">
      <c r="A232" s="35" t="s">
        <v>54</v>
      </c>
      <c r="E232" s="39" t="s">
        <v>5</v>
      </c>
    </row>
    <row r="233" spans="1:5" ht="12.75">
      <c r="A233" s="35" t="s">
        <v>55</v>
      </c>
      <c r="E233" s="40" t="s">
        <v>1037</v>
      </c>
    </row>
    <row r="234" spans="1:5" ht="12.75">
      <c r="A234" t="s">
        <v>57</v>
      </c>
      <c r="E234" s="39" t="s">
        <v>654</v>
      </c>
    </row>
    <row r="235" spans="1:16" ht="12.75">
      <c r="A235" t="s">
        <v>48</v>
      </c>
      <c s="34" t="s">
        <v>259</v>
      </c>
      <c s="34" t="s">
        <v>1038</v>
      </c>
      <c s="35" t="s">
        <v>5</v>
      </c>
      <c s="6" t="s">
        <v>1039</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709</v>
      </c>
    </row>
    <row r="238" spans="1:5" ht="12.75">
      <c r="A238" t="s">
        <v>57</v>
      </c>
      <c r="E238" s="39" t="s">
        <v>654</v>
      </c>
    </row>
    <row r="239" spans="1:16" ht="12.75">
      <c r="A239" t="s">
        <v>48</v>
      </c>
      <c s="34" t="s">
        <v>263</v>
      </c>
      <c s="34" t="s">
        <v>1040</v>
      </c>
      <c s="35" t="s">
        <v>5</v>
      </c>
      <c s="6" t="s">
        <v>1041</v>
      </c>
      <c s="36" t="s">
        <v>52</v>
      </c>
      <c s="37">
        <v>14</v>
      </c>
      <c s="36">
        <v>0</v>
      </c>
      <c s="36">
        <f>ROUND(G239*H239,6)</f>
      </c>
      <c r="L239" s="38">
        <v>0</v>
      </c>
      <c s="32">
        <f>ROUND(ROUND(L239,2)*ROUND(G239,3),2)</f>
      </c>
      <c s="36" t="s">
        <v>53</v>
      </c>
      <c>
        <f>(M239*21)/100</f>
      </c>
      <c t="s">
        <v>26</v>
      </c>
    </row>
    <row r="240" spans="1:5" ht="12.75">
      <c r="A240" s="35" t="s">
        <v>54</v>
      </c>
      <c r="E240" s="39" t="s">
        <v>5</v>
      </c>
    </row>
    <row r="241" spans="1:5" ht="12.75">
      <c r="A241" s="35" t="s">
        <v>55</v>
      </c>
      <c r="E241" s="40" t="s">
        <v>1029</v>
      </c>
    </row>
    <row r="242" spans="1:5" ht="12.75">
      <c r="A242" t="s">
        <v>57</v>
      </c>
      <c r="E242" s="39" t="s">
        <v>654</v>
      </c>
    </row>
    <row r="243" spans="1:16" ht="12.75">
      <c r="A243" t="s">
        <v>48</v>
      </c>
      <c s="34" t="s">
        <v>267</v>
      </c>
      <c s="34" t="s">
        <v>1042</v>
      </c>
      <c s="35" t="s">
        <v>5</v>
      </c>
      <c s="6" t="s">
        <v>1043</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1029</v>
      </c>
    </row>
    <row r="246" spans="1:5" ht="12.75">
      <c r="A246" t="s">
        <v>57</v>
      </c>
      <c r="E246" s="39" t="s">
        <v>654</v>
      </c>
    </row>
    <row r="247" spans="1:16" ht="12.75">
      <c r="A247" t="s">
        <v>48</v>
      </c>
      <c s="34" t="s">
        <v>271</v>
      </c>
      <c s="34" t="s">
        <v>1044</v>
      </c>
      <c s="35" t="s">
        <v>5</v>
      </c>
      <c s="6" t="s">
        <v>1045</v>
      </c>
      <c s="36" t="s">
        <v>52</v>
      </c>
      <c s="37">
        <v>3</v>
      </c>
      <c s="36">
        <v>0</v>
      </c>
      <c s="36">
        <f>ROUND(G247*H247,6)</f>
      </c>
      <c r="L247" s="38">
        <v>0</v>
      </c>
      <c s="32">
        <f>ROUND(ROUND(L247,2)*ROUND(G247,3),2)</f>
      </c>
      <c s="36" t="s">
        <v>53</v>
      </c>
      <c>
        <f>(M247*21)/100</f>
      </c>
      <c t="s">
        <v>26</v>
      </c>
    </row>
    <row r="248" spans="1:5" ht="12.75">
      <c r="A248" s="35" t="s">
        <v>54</v>
      </c>
      <c r="E248" s="39" t="s">
        <v>5</v>
      </c>
    </row>
    <row r="249" spans="1:5" ht="12.75">
      <c r="A249" s="35" t="s">
        <v>55</v>
      </c>
      <c r="E249" s="40" t="s">
        <v>657</v>
      </c>
    </row>
    <row r="250" spans="1:5" ht="12.75">
      <c r="A250" t="s">
        <v>57</v>
      </c>
      <c r="E250" s="39" t="s">
        <v>654</v>
      </c>
    </row>
    <row r="251" spans="1:16" ht="12.75">
      <c r="A251" t="s">
        <v>48</v>
      </c>
      <c s="34" t="s">
        <v>275</v>
      </c>
      <c s="34" t="s">
        <v>1046</v>
      </c>
      <c s="35" t="s">
        <v>5</v>
      </c>
      <c s="6" t="s">
        <v>1047</v>
      </c>
      <c s="36" t="s">
        <v>1048</v>
      </c>
      <c s="37">
        <v>1.35</v>
      </c>
      <c s="36">
        <v>0</v>
      </c>
      <c s="36">
        <f>ROUND(G251*H251,6)</f>
      </c>
      <c r="L251" s="38">
        <v>0</v>
      </c>
      <c s="32">
        <f>ROUND(ROUND(L251,2)*ROUND(G251,3),2)</f>
      </c>
      <c s="36" t="s">
        <v>53</v>
      </c>
      <c>
        <f>(M251*21)/100</f>
      </c>
      <c t="s">
        <v>26</v>
      </c>
    </row>
    <row r="252" spans="1:5" ht="12.75">
      <c r="A252" s="35" t="s">
        <v>54</v>
      </c>
      <c r="E252" s="39" t="s">
        <v>5</v>
      </c>
    </row>
    <row r="253" spans="1:5" ht="12.75">
      <c r="A253" s="35" t="s">
        <v>55</v>
      </c>
      <c r="E253" s="40" t="s">
        <v>1049</v>
      </c>
    </row>
    <row r="254" spans="1:5" ht="12.75">
      <c r="A254" t="s">
        <v>57</v>
      </c>
      <c r="E254" s="39" t="s">
        <v>654</v>
      </c>
    </row>
    <row r="255" spans="1:16" ht="12.75">
      <c r="A255" t="s">
        <v>48</v>
      </c>
      <c s="34" t="s">
        <v>278</v>
      </c>
      <c s="34" t="s">
        <v>1050</v>
      </c>
      <c s="35" t="s">
        <v>5</v>
      </c>
      <c s="6" t="s">
        <v>1051</v>
      </c>
      <c s="36" t="s">
        <v>1048</v>
      </c>
      <c s="37">
        <v>0.1</v>
      </c>
      <c s="36">
        <v>0</v>
      </c>
      <c s="36">
        <f>ROUND(G255*H255,6)</f>
      </c>
      <c r="L255" s="38">
        <v>0</v>
      </c>
      <c s="32">
        <f>ROUND(ROUND(L255,2)*ROUND(G255,3),2)</f>
      </c>
      <c s="36" t="s">
        <v>53</v>
      </c>
      <c>
        <f>(M255*21)/100</f>
      </c>
      <c t="s">
        <v>26</v>
      </c>
    </row>
    <row r="256" spans="1:5" ht="12.75">
      <c r="A256" s="35" t="s">
        <v>54</v>
      </c>
      <c r="E256" s="39" t="s">
        <v>5</v>
      </c>
    </row>
    <row r="257" spans="1:5" ht="12.75">
      <c r="A257" s="35" t="s">
        <v>55</v>
      </c>
      <c r="E257" s="40" t="s">
        <v>1052</v>
      </c>
    </row>
    <row r="258" spans="1:5" ht="12.75">
      <c r="A258" t="s">
        <v>57</v>
      </c>
      <c r="E258" s="39" t="s">
        <v>654</v>
      </c>
    </row>
    <row r="259" spans="1:16" ht="12.75">
      <c r="A259" t="s">
        <v>48</v>
      </c>
      <c s="34" t="s">
        <v>281</v>
      </c>
      <c s="34" t="s">
        <v>1053</v>
      </c>
      <c s="35" t="s">
        <v>5</v>
      </c>
      <c s="6" t="s">
        <v>1054</v>
      </c>
      <c s="36" t="s">
        <v>1048</v>
      </c>
      <c s="37">
        <v>1.45</v>
      </c>
      <c s="36">
        <v>0</v>
      </c>
      <c s="36">
        <f>ROUND(G259*H259,6)</f>
      </c>
      <c r="L259" s="38">
        <v>0</v>
      </c>
      <c s="32">
        <f>ROUND(ROUND(L259,2)*ROUND(G259,3),2)</f>
      </c>
      <c s="36" t="s">
        <v>53</v>
      </c>
      <c>
        <f>(M259*21)/100</f>
      </c>
      <c t="s">
        <v>26</v>
      </c>
    </row>
    <row r="260" spans="1:5" ht="12.75">
      <c r="A260" s="35" t="s">
        <v>54</v>
      </c>
      <c r="E260" s="39" t="s">
        <v>5</v>
      </c>
    </row>
    <row r="261" spans="1:5" ht="12.75">
      <c r="A261" s="35" t="s">
        <v>55</v>
      </c>
      <c r="E261" s="40" t="s">
        <v>1055</v>
      </c>
    </row>
    <row r="262" spans="1:5" ht="12.75">
      <c r="A262" t="s">
        <v>57</v>
      </c>
      <c r="E262" s="39" t="s">
        <v>654</v>
      </c>
    </row>
    <row r="263" spans="1:16" ht="12.75">
      <c r="A263" t="s">
        <v>48</v>
      </c>
      <c s="34" t="s">
        <v>284</v>
      </c>
      <c s="34" t="s">
        <v>1056</v>
      </c>
      <c s="35" t="s">
        <v>5</v>
      </c>
      <c s="6" t="s">
        <v>1057</v>
      </c>
      <c s="36" t="s">
        <v>764</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709</v>
      </c>
    </row>
    <row r="266" spans="1:5" ht="12.75">
      <c r="A266" t="s">
        <v>57</v>
      </c>
      <c r="E266" s="39" t="s">
        <v>654</v>
      </c>
    </row>
    <row r="267" spans="1:16" ht="12.75">
      <c r="A267" t="s">
        <v>48</v>
      </c>
      <c s="34" t="s">
        <v>287</v>
      </c>
      <c s="34" t="s">
        <v>1058</v>
      </c>
      <c s="35" t="s">
        <v>5</v>
      </c>
      <c s="6" t="s">
        <v>1059</v>
      </c>
      <c s="36" t="s">
        <v>764</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709</v>
      </c>
    </row>
    <row r="270" spans="1:5" ht="12.75">
      <c r="A270" t="s">
        <v>57</v>
      </c>
      <c r="E270" s="39" t="s">
        <v>654</v>
      </c>
    </row>
    <row r="271" spans="1:16" ht="12.75">
      <c r="A271" t="s">
        <v>48</v>
      </c>
      <c s="34" t="s">
        <v>291</v>
      </c>
      <c s="34" t="s">
        <v>1060</v>
      </c>
      <c s="35" t="s">
        <v>5</v>
      </c>
      <c s="6" t="s">
        <v>1061</v>
      </c>
      <c s="36" t="s">
        <v>764</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709</v>
      </c>
    </row>
    <row r="274" spans="1:5" ht="12.75">
      <c r="A274" t="s">
        <v>57</v>
      </c>
      <c r="E274" s="39" t="s">
        <v>654</v>
      </c>
    </row>
    <row r="275" spans="1:16" ht="12.75">
      <c r="A275" t="s">
        <v>48</v>
      </c>
      <c s="34" t="s">
        <v>294</v>
      </c>
      <c s="34" t="s">
        <v>1062</v>
      </c>
      <c s="35" t="s">
        <v>5</v>
      </c>
      <c s="6" t="s">
        <v>1063</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709</v>
      </c>
    </row>
    <row r="278" spans="1:5" ht="114.75">
      <c r="A278" t="s">
        <v>57</v>
      </c>
      <c r="E278" s="39" t="s">
        <v>1064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1067</v>
      </c>
      <c r="E8" s="30" t="s">
        <v>1066</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1068</v>
      </c>
    </row>
    <row r="13" spans="1:5" ht="153">
      <c r="A13" t="s">
        <v>57</v>
      </c>
      <c r="E13" s="39" t="s">
        <v>316</v>
      </c>
    </row>
    <row r="14" spans="1:16" ht="38.25">
      <c r="A14" t="s">
        <v>48</v>
      </c>
      <c s="34" t="s">
        <v>26</v>
      </c>
      <c s="34" t="s">
        <v>643</v>
      </c>
      <c s="35" t="s">
        <v>5</v>
      </c>
      <c s="6" t="s">
        <v>644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1068</v>
      </c>
    </row>
    <row r="17" spans="1:5" ht="153">
      <c r="A17" t="s">
        <v>57</v>
      </c>
      <c r="E17" s="39" t="s">
        <v>316</v>
      </c>
    </row>
    <row r="18" spans="1:16" ht="38.25">
      <c r="A18" t="s">
        <v>48</v>
      </c>
      <c s="34" t="s">
        <v>25</v>
      </c>
      <c s="34" t="s">
        <v>646</v>
      </c>
      <c s="35" t="s">
        <v>5</v>
      </c>
      <c s="6" t="s">
        <v>647</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1068</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1069</v>
      </c>
    </row>
    <row r="25" spans="1:5" ht="153">
      <c r="A25" t="s">
        <v>57</v>
      </c>
      <c r="E25" s="39" t="s">
        <v>316</v>
      </c>
    </row>
    <row r="26" spans="1:13" ht="12.75">
      <c r="A26" t="s">
        <v>45</v>
      </c>
      <c r="C26" s="31" t="s">
        <v>103</v>
      </c>
      <c r="E26" s="33" t="s">
        <v>1070</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642</v>
      </c>
    </row>
    <row r="30" spans="1:5" ht="12.75">
      <c r="A30" t="s">
        <v>57</v>
      </c>
      <c r="E30" s="39" t="s">
        <v>654</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653</v>
      </c>
    </row>
    <row r="34" spans="1:5" ht="12.75">
      <c r="A34" t="s">
        <v>57</v>
      </c>
      <c r="E34" s="39" t="s">
        <v>654</v>
      </c>
    </row>
    <row r="35" spans="1:13" ht="12.75">
      <c r="A35" t="s">
        <v>45</v>
      </c>
      <c r="C35" s="31" t="s">
        <v>115</v>
      </c>
      <c r="E35" s="33" t="s">
        <v>1071</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1072</v>
      </c>
    </row>
    <row r="39" spans="1:5" ht="12.75">
      <c r="A39" t="s">
        <v>57</v>
      </c>
      <c r="E39" s="39" t="s">
        <v>654</v>
      </c>
    </row>
    <row r="40" spans="1:13" ht="12.75">
      <c r="A40" t="s">
        <v>45</v>
      </c>
      <c r="C40" s="31" t="s">
        <v>649</v>
      </c>
      <c r="E40" s="33" t="s">
        <v>659</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1073</v>
      </c>
    </row>
    <row r="43" spans="1:5" ht="12.75">
      <c r="A43" s="35" t="s">
        <v>55</v>
      </c>
      <c r="E43" s="40" t="s">
        <v>1074</v>
      </c>
    </row>
    <row r="44" spans="1:5" ht="12.75">
      <c r="A44" t="s">
        <v>57</v>
      </c>
      <c r="E44" s="39" t="s">
        <v>654</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728</v>
      </c>
    </row>
    <row r="48" spans="1:5" ht="12.75">
      <c r="A48" t="s">
        <v>57</v>
      </c>
      <c r="E48" s="39" t="s">
        <v>654</v>
      </c>
    </row>
    <row r="49" spans="1:16" ht="12.75">
      <c r="A49" t="s">
        <v>48</v>
      </c>
      <c s="34" t="s">
        <v>90</v>
      </c>
      <c s="34" t="s">
        <v>964</v>
      </c>
      <c s="35" t="s">
        <v>5</v>
      </c>
      <c s="6" t="s">
        <v>965</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993</v>
      </c>
    </row>
    <row r="52" spans="1:5" ht="12.75">
      <c r="A52" t="s">
        <v>57</v>
      </c>
      <c r="E52" s="39" t="s">
        <v>654</v>
      </c>
    </row>
    <row r="53" spans="1:16" ht="25.5">
      <c r="A53" t="s">
        <v>48</v>
      </c>
      <c s="34" t="s">
        <v>94</v>
      </c>
      <c s="34" t="s">
        <v>675</v>
      </c>
      <c s="35" t="s">
        <v>5</v>
      </c>
      <c s="6" t="s">
        <v>676</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757</v>
      </c>
    </row>
    <row r="56" spans="1:5" ht="12.75">
      <c r="A56" t="s">
        <v>57</v>
      </c>
      <c r="E56" s="39" t="s">
        <v>654</v>
      </c>
    </row>
    <row r="57" spans="1:13" ht="12.75">
      <c r="A57" t="s">
        <v>45</v>
      </c>
      <c r="C57" s="31" t="s">
        <v>681</v>
      </c>
      <c r="E57" s="33" t="s">
        <v>682</v>
      </c>
      <c r="J57" s="32">
        <f>0</f>
      </c>
      <c s="32">
        <f>0</f>
      </c>
      <c s="32">
        <f>0+L58+L62+L66+L70+L74+L78</f>
      </c>
      <c s="32">
        <f>0+M58+M62+M66+M70+M74+M78</f>
      </c>
    </row>
    <row r="58" spans="1:16" ht="25.5">
      <c r="A58" t="s">
        <v>48</v>
      </c>
      <c s="34" t="s">
        <v>98</v>
      </c>
      <c s="34" t="s">
        <v>975</v>
      </c>
      <c s="35" t="s">
        <v>5</v>
      </c>
      <c s="6" t="s">
        <v>976</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645</v>
      </c>
    </row>
    <row r="61" spans="1:5" ht="12.75">
      <c r="A61" t="s">
        <v>57</v>
      </c>
      <c r="E61" s="39" t="s">
        <v>654</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977</v>
      </c>
    </row>
    <row r="64" spans="1:5" ht="12.75">
      <c r="A64" s="35" t="s">
        <v>55</v>
      </c>
      <c r="E64" s="40" t="s">
        <v>648</v>
      </c>
    </row>
    <row r="65" spans="1:5" ht="12.75">
      <c r="A65" t="s">
        <v>57</v>
      </c>
      <c r="E65" s="39" t="s">
        <v>654</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697</v>
      </c>
    </row>
    <row r="69" spans="1:5" ht="12.75">
      <c r="A69" t="s">
        <v>57</v>
      </c>
      <c r="E69" s="39" t="s">
        <v>654</v>
      </c>
    </row>
    <row r="70" spans="1:16" ht="12.75">
      <c r="A70" t="s">
        <v>48</v>
      </c>
      <c s="34" t="s">
        <v>109</v>
      </c>
      <c s="34" t="s">
        <v>979</v>
      </c>
      <c s="35" t="s">
        <v>5</v>
      </c>
      <c s="6" t="s">
        <v>980</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653</v>
      </c>
    </row>
    <row r="73" spans="1:5" ht="12.75">
      <c r="A73" t="s">
        <v>57</v>
      </c>
      <c r="E73" s="39" t="s">
        <v>654</v>
      </c>
    </row>
    <row r="74" spans="1:16" ht="12.75">
      <c r="A74" t="s">
        <v>48</v>
      </c>
      <c s="34" t="s">
        <v>112</v>
      </c>
      <c s="34" t="s">
        <v>981</v>
      </c>
      <c s="35" t="s">
        <v>5</v>
      </c>
      <c s="6" t="s">
        <v>982</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757</v>
      </c>
    </row>
    <row r="77" spans="1:5" ht="12.75">
      <c r="A77" t="s">
        <v>57</v>
      </c>
      <c r="E77" s="39" t="s">
        <v>654</v>
      </c>
    </row>
    <row r="78" spans="1:16" ht="12.75">
      <c r="A78" t="s">
        <v>48</v>
      </c>
      <c s="34" t="s">
        <v>115</v>
      </c>
      <c s="34" t="s">
        <v>983</v>
      </c>
      <c s="35" t="s">
        <v>5</v>
      </c>
      <c s="6" t="s">
        <v>984</v>
      </c>
      <c s="36" t="s">
        <v>985</v>
      </c>
      <c s="37">
        <v>1</v>
      </c>
      <c s="36">
        <v>0</v>
      </c>
      <c s="36">
        <f>ROUND(G78*H78,6)</f>
      </c>
      <c r="L78" s="38">
        <v>0</v>
      </c>
      <c s="32">
        <f>ROUND(ROUND(L78,2)*ROUND(G78,3),2)</f>
      </c>
      <c s="36" t="s">
        <v>53</v>
      </c>
      <c>
        <f>(M78*21)/100</f>
      </c>
      <c t="s">
        <v>26</v>
      </c>
    </row>
    <row r="79" spans="1:5" ht="25.5">
      <c r="A79" s="35" t="s">
        <v>54</v>
      </c>
      <c r="E79" s="39" t="s">
        <v>986</v>
      </c>
    </row>
    <row r="80" spans="1:5" ht="12.75">
      <c r="A80" s="35" t="s">
        <v>55</v>
      </c>
      <c r="E80" s="40" t="s">
        <v>709</v>
      </c>
    </row>
    <row r="81" spans="1:5" ht="12.75">
      <c r="A81" t="s">
        <v>57</v>
      </c>
      <c r="E81" s="39" t="s">
        <v>654</v>
      </c>
    </row>
    <row r="82" spans="1:13" ht="12.75">
      <c r="A82" t="s">
        <v>45</v>
      </c>
      <c r="C82" s="31" t="s">
        <v>685</v>
      </c>
      <c r="E82" s="33" t="s">
        <v>686</v>
      </c>
      <c r="J82" s="32">
        <f>0</f>
      </c>
      <c s="32">
        <f>0</f>
      </c>
      <c s="32">
        <f>0+L83+L87+L91+L95+L99</f>
      </c>
      <c s="32">
        <f>0+M83+M87+M91+M95+M99</f>
      </c>
    </row>
    <row r="83" spans="1:16" ht="12.75">
      <c r="A83" t="s">
        <v>48</v>
      </c>
      <c s="34" t="s">
        <v>119</v>
      </c>
      <c s="34" t="s">
        <v>987</v>
      </c>
      <c s="35" t="s">
        <v>5</v>
      </c>
      <c s="6" t="s">
        <v>988</v>
      </c>
      <c s="36" t="s">
        <v>101</v>
      </c>
      <c s="37">
        <v>25</v>
      </c>
      <c s="36">
        <v>0</v>
      </c>
      <c s="36">
        <f>ROUND(G83*H83,6)</f>
      </c>
      <c r="L83" s="38">
        <v>0</v>
      </c>
      <c s="32">
        <f>ROUND(ROUND(L83,2)*ROUND(G83,3),2)</f>
      </c>
      <c s="36" t="s">
        <v>53</v>
      </c>
      <c>
        <f>(M83*21)/100</f>
      </c>
      <c t="s">
        <v>26</v>
      </c>
    </row>
    <row r="84" spans="1:5" ht="12.75">
      <c r="A84" s="35" t="s">
        <v>54</v>
      </c>
      <c r="E84" s="39" t="s">
        <v>989</v>
      </c>
    </row>
    <row r="85" spans="1:5" ht="12.75">
      <c r="A85" s="35" t="s">
        <v>55</v>
      </c>
      <c r="E85" s="40" t="s">
        <v>648</v>
      </c>
    </row>
    <row r="86" spans="1:5" ht="12.75">
      <c r="A86" t="s">
        <v>57</v>
      </c>
      <c r="E86" s="39" t="s">
        <v>654</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1075</v>
      </c>
    </row>
    <row r="89" spans="1:5" ht="12.75">
      <c r="A89" s="35" t="s">
        <v>55</v>
      </c>
      <c r="E89" s="40" t="s">
        <v>990</v>
      </c>
    </row>
    <row r="90" spans="1:5" ht="12.75">
      <c r="A90" t="s">
        <v>57</v>
      </c>
      <c r="E90" s="39" t="s">
        <v>654</v>
      </c>
    </row>
    <row r="91" spans="1:16" ht="12.75">
      <c r="A91" t="s">
        <v>48</v>
      </c>
      <c s="34" t="s">
        <v>126</v>
      </c>
      <c s="34" t="s">
        <v>689</v>
      </c>
      <c s="35" t="s">
        <v>5</v>
      </c>
      <c s="6" t="s">
        <v>690</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1076</v>
      </c>
    </row>
    <row r="94" spans="1:5" ht="12.75">
      <c r="A94" t="s">
        <v>57</v>
      </c>
      <c r="E94" s="39" t="s">
        <v>654</v>
      </c>
    </row>
    <row r="95" spans="1:16" ht="12.75">
      <c r="A95" t="s">
        <v>48</v>
      </c>
      <c s="34" t="s">
        <v>131</v>
      </c>
      <c s="34" t="s">
        <v>1077</v>
      </c>
      <c s="35" t="s">
        <v>5</v>
      </c>
      <c s="6" t="s">
        <v>1078</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645</v>
      </c>
    </row>
    <row r="98" spans="1:5" ht="12.75">
      <c r="A98" t="s">
        <v>57</v>
      </c>
      <c r="E98" s="39" t="s">
        <v>654</v>
      </c>
    </row>
    <row r="99" spans="1:16" ht="25.5">
      <c r="A99" t="s">
        <v>48</v>
      </c>
      <c s="34" t="s">
        <v>135</v>
      </c>
      <c s="34" t="s">
        <v>698</v>
      </c>
      <c s="35" t="s">
        <v>5</v>
      </c>
      <c s="6" t="s">
        <v>699</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1074</v>
      </c>
    </row>
    <row r="102" spans="1:5" ht="12.75">
      <c r="A102" t="s">
        <v>57</v>
      </c>
      <c r="E102" s="39" t="s">
        <v>654</v>
      </c>
    </row>
    <row r="103" spans="1:13" ht="12.75">
      <c r="A103" t="s">
        <v>45</v>
      </c>
      <c r="C103" s="31" t="s">
        <v>705</v>
      </c>
      <c r="E103" s="33" t="s">
        <v>706</v>
      </c>
      <c r="J103" s="32">
        <f>0</f>
      </c>
      <c s="32">
        <f>0</f>
      </c>
      <c s="32">
        <f>0+L104+L108</f>
      </c>
      <c s="32">
        <f>0+M104+M108</f>
      </c>
    </row>
    <row r="104" spans="1:16" ht="25.5">
      <c r="A104" t="s">
        <v>48</v>
      </c>
      <c s="34" t="s">
        <v>139</v>
      </c>
      <c s="34" t="s">
        <v>1079</v>
      </c>
      <c s="35" t="s">
        <v>5</v>
      </c>
      <c s="6" t="s">
        <v>1080</v>
      </c>
      <c s="36" t="s">
        <v>52</v>
      </c>
      <c s="37">
        <v>3</v>
      </c>
      <c s="36">
        <v>0</v>
      </c>
      <c s="36">
        <f>ROUND(G104*H104,6)</f>
      </c>
      <c r="L104" s="38">
        <v>0</v>
      </c>
      <c s="32">
        <f>ROUND(ROUND(L104,2)*ROUND(G104,3),2)</f>
      </c>
      <c s="36" t="s">
        <v>53</v>
      </c>
      <c>
        <f>(M104*21)/100</f>
      </c>
      <c t="s">
        <v>26</v>
      </c>
    </row>
    <row r="105" spans="1:5" ht="25.5">
      <c r="A105" s="35" t="s">
        <v>54</v>
      </c>
      <c r="E105" s="39" t="s">
        <v>1081</v>
      </c>
    </row>
    <row r="106" spans="1:5" ht="12.75">
      <c r="A106" s="35" t="s">
        <v>55</v>
      </c>
      <c r="E106" s="40" t="s">
        <v>1082</v>
      </c>
    </row>
    <row r="107" spans="1:5" ht="12.75">
      <c r="A107" t="s">
        <v>57</v>
      </c>
      <c r="E107" s="39" t="s">
        <v>654</v>
      </c>
    </row>
    <row r="108" spans="1:16" ht="25.5">
      <c r="A108" t="s">
        <v>48</v>
      </c>
      <c s="34" t="s">
        <v>143</v>
      </c>
      <c s="34" t="s">
        <v>1083</v>
      </c>
      <c s="35" t="s">
        <v>5</v>
      </c>
      <c s="6" t="s">
        <v>1084</v>
      </c>
      <c s="36" t="s">
        <v>52</v>
      </c>
      <c s="37">
        <v>2</v>
      </c>
      <c s="36">
        <v>0</v>
      </c>
      <c s="36">
        <f>ROUND(G108*H108,6)</f>
      </c>
      <c r="L108" s="38">
        <v>0</v>
      </c>
      <c s="32">
        <f>ROUND(ROUND(L108,2)*ROUND(G108,3),2)</f>
      </c>
      <c s="36" t="s">
        <v>53</v>
      </c>
      <c>
        <f>(M108*21)/100</f>
      </c>
      <c t="s">
        <v>26</v>
      </c>
    </row>
    <row r="109" spans="1:5" ht="12.75">
      <c r="A109" s="35" t="s">
        <v>54</v>
      </c>
      <c r="E109" s="39" t="s">
        <v>1085</v>
      </c>
    </row>
    <row r="110" spans="1:5" ht="12.75">
      <c r="A110" s="35" t="s">
        <v>55</v>
      </c>
      <c r="E110" s="40" t="s">
        <v>792</v>
      </c>
    </row>
    <row r="111" spans="1:5" ht="12.75">
      <c r="A111" t="s">
        <v>57</v>
      </c>
      <c r="E111" s="39" t="s">
        <v>654</v>
      </c>
    </row>
    <row r="112" spans="1:13" ht="12.75">
      <c r="A112" t="s">
        <v>45</v>
      </c>
      <c r="C112" s="31" t="s">
        <v>795</v>
      </c>
      <c r="E112" s="33" t="s">
        <v>1086</v>
      </c>
      <c r="J112" s="32">
        <f>0</f>
      </c>
      <c s="32">
        <f>0</f>
      </c>
      <c s="32">
        <f>0+L113+L117+L121+L125</f>
      </c>
      <c s="32">
        <f>0+M113+M117+M121+M125</f>
      </c>
    </row>
    <row r="113" spans="1:16" ht="25.5">
      <c r="A113" t="s">
        <v>48</v>
      </c>
      <c s="34" t="s">
        <v>147</v>
      </c>
      <c s="34" t="s">
        <v>1087</v>
      </c>
      <c s="35" t="s">
        <v>5</v>
      </c>
      <c s="6" t="s">
        <v>1088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709</v>
      </c>
    </row>
    <row r="116" spans="1:5" ht="12.75">
      <c r="A116" t="s">
        <v>57</v>
      </c>
      <c r="E116" s="39" t="s">
        <v>654</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709</v>
      </c>
    </row>
    <row r="120" spans="1:5" ht="12.75">
      <c r="A120" t="s">
        <v>57</v>
      </c>
      <c r="E120" s="39" t="s">
        <v>654</v>
      </c>
    </row>
    <row r="121" spans="1:16" ht="12.75">
      <c r="A121" t="s">
        <v>48</v>
      </c>
      <c s="34" t="s">
        <v>155</v>
      </c>
      <c s="34" t="s">
        <v>1089</v>
      </c>
      <c s="35" t="s">
        <v>5</v>
      </c>
      <c s="6" t="s">
        <v>1090</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642</v>
      </c>
    </row>
    <row r="124" spans="1:5" ht="12.75">
      <c r="A124" t="s">
        <v>57</v>
      </c>
      <c r="E124" s="39" t="s">
        <v>654</v>
      </c>
    </row>
    <row r="125" spans="1:16" ht="12.75">
      <c r="A125" t="s">
        <v>48</v>
      </c>
      <c s="34" t="s">
        <v>159</v>
      </c>
      <c s="34" t="s">
        <v>1091</v>
      </c>
      <c s="35" t="s">
        <v>5</v>
      </c>
      <c s="6" t="s">
        <v>1092</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645</v>
      </c>
    </row>
    <row r="128" spans="1:5" ht="12.75">
      <c r="A128" t="s">
        <v>57</v>
      </c>
      <c r="E128" s="39" t="s">
        <v>654</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1093</v>
      </c>
      <c s="36" t="s">
        <v>101</v>
      </c>
      <c s="37">
        <v>160</v>
      </c>
      <c s="36">
        <v>0</v>
      </c>
      <c s="36">
        <f>ROUND(G130*H130,6)</f>
      </c>
      <c r="L130" s="38">
        <v>0</v>
      </c>
      <c s="32">
        <f>ROUND(ROUND(L130,2)*ROUND(G130,3),2)</f>
      </c>
      <c s="36" t="s">
        <v>53</v>
      </c>
      <c>
        <f>(M130*21)/100</f>
      </c>
      <c t="s">
        <v>26</v>
      </c>
    </row>
    <row r="131" spans="1:5" ht="12.75">
      <c r="A131" s="35" t="s">
        <v>54</v>
      </c>
      <c r="E131" s="39" t="s">
        <v>1094</v>
      </c>
    </row>
    <row r="132" spans="1:5" ht="12.75">
      <c r="A132" s="35" t="s">
        <v>55</v>
      </c>
      <c r="E132" s="40" t="s">
        <v>1095</v>
      </c>
    </row>
    <row r="133" spans="1:5" ht="12.75">
      <c r="A133" t="s">
        <v>57</v>
      </c>
      <c r="E133" s="39" t="s">
        <v>654</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1096</v>
      </c>
    </row>
    <row r="137" spans="1:5" ht="12.75">
      <c r="A137" t="s">
        <v>57</v>
      </c>
      <c r="E137" s="39" t="s">
        <v>654</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709</v>
      </c>
    </row>
    <row r="141" spans="1:5" ht="12.75">
      <c r="A141" t="s">
        <v>57</v>
      </c>
      <c r="E141" s="39" t="s">
        <v>654</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1096</v>
      </c>
    </row>
    <row r="145" spans="1:5" ht="12.75">
      <c r="A145" t="s">
        <v>57</v>
      </c>
      <c r="E145" s="39" t="s">
        <v>654</v>
      </c>
    </row>
    <row r="146" spans="1:16" ht="12.75">
      <c r="A146" t="s">
        <v>48</v>
      </c>
      <c s="34" t="s">
        <v>177</v>
      </c>
      <c s="34" t="s">
        <v>1097</v>
      </c>
      <c s="35" t="s">
        <v>5</v>
      </c>
      <c s="6" t="s">
        <v>1098</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642</v>
      </c>
    </row>
    <row r="149" spans="1:5" ht="12.75">
      <c r="A149" t="s">
        <v>57</v>
      </c>
      <c r="E149" s="39" t="s">
        <v>654</v>
      </c>
    </row>
    <row r="150" spans="1:16" ht="12.75">
      <c r="A150" t="s">
        <v>48</v>
      </c>
      <c s="34" t="s">
        <v>180</v>
      </c>
      <c s="34" t="s">
        <v>1099</v>
      </c>
      <c s="35" t="s">
        <v>5</v>
      </c>
      <c s="6" t="s">
        <v>1100</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792</v>
      </c>
    </row>
    <row r="153" spans="1:5" ht="12.75">
      <c r="A153" t="s">
        <v>57</v>
      </c>
      <c r="E153" s="39" t="s">
        <v>654</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1101</v>
      </c>
    </row>
    <row r="157" spans="1:5" ht="12.75">
      <c r="A157" t="s">
        <v>57</v>
      </c>
      <c r="E157" s="39" t="s">
        <v>654</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993</v>
      </c>
    </row>
    <row r="161" spans="1:5" ht="12.75">
      <c r="A161" t="s">
        <v>57</v>
      </c>
      <c r="E161" s="39" t="s">
        <v>654</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1102</v>
      </c>
    </row>
    <row r="165" spans="1:5" ht="12.75">
      <c r="A165" t="s">
        <v>57</v>
      </c>
      <c r="E165" s="39" t="s">
        <v>654</v>
      </c>
    </row>
    <row r="166" spans="1:13" ht="12.75">
      <c r="A166" t="s">
        <v>45</v>
      </c>
      <c r="C166" s="31" t="s">
        <v>715</v>
      </c>
      <c r="E166" s="33" t="s">
        <v>716</v>
      </c>
      <c r="J166" s="32">
        <f>0</f>
      </c>
      <c s="32">
        <f>0</f>
      </c>
      <c s="32">
        <f>0+L167+L171+L175+L179+L183+L187</f>
      </c>
      <c s="32">
        <f>0+M167+M171+M175+M179+M183+M187</f>
      </c>
    </row>
    <row r="167" spans="1:16" ht="12.75">
      <c r="A167" t="s">
        <v>48</v>
      </c>
      <c s="34" t="s">
        <v>193</v>
      </c>
      <c s="34" t="s">
        <v>586</v>
      </c>
      <c s="35" t="s">
        <v>5</v>
      </c>
      <c s="6" t="s">
        <v>587</v>
      </c>
      <c s="36" t="s">
        <v>588</v>
      </c>
      <c s="37">
        <v>1.9</v>
      </c>
      <c s="36">
        <v>0</v>
      </c>
      <c s="36">
        <f>ROUND(G167*H167,6)</f>
      </c>
      <c r="L167" s="38">
        <v>0</v>
      </c>
      <c s="32">
        <f>ROUND(ROUND(L167,2)*ROUND(G167,3),2)</f>
      </c>
      <c s="36" t="s">
        <v>53</v>
      </c>
      <c>
        <f>(M167*21)/100</f>
      </c>
      <c t="s">
        <v>26</v>
      </c>
    </row>
    <row r="168" spans="1:5" ht="12.75">
      <c r="A168" s="35" t="s">
        <v>54</v>
      </c>
      <c r="E168" s="39" t="s">
        <v>1103</v>
      </c>
    </row>
    <row r="169" spans="1:5" ht="12.75">
      <c r="A169" s="35" t="s">
        <v>55</v>
      </c>
      <c r="E169" s="40" t="s">
        <v>1104</v>
      </c>
    </row>
    <row r="170" spans="1:5" ht="12.75">
      <c r="A170" t="s">
        <v>57</v>
      </c>
      <c r="E170" s="39" t="s">
        <v>654</v>
      </c>
    </row>
    <row r="171" spans="1:16" ht="12.75">
      <c r="A171" t="s">
        <v>48</v>
      </c>
      <c s="34" t="s">
        <v>196</v>
      </c>
      <c s="34" t="s">
        <v>590</v>
      </c>
      <c s="35" t="s">
        <v>5</v>
      </c>
      <c s="6" t="s">
        <v>591</v>
      </c>
      <c s="36" t="s">
        <v>588</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1105</v>
      </c>
    </row>
    <row r="174" spans="1:5" ht="12.75">
      <c r="A174" t="s">
        <v>57</v>
      </c>
      <c r="E174" s="39" t="s">
        <v>654</v>
      </c>
    </row>
    <row r="175" spans="1:16" ht="25.5">
      <c r="A175" t="s">
        <v>48</v>
      </c>
      <c s="34" t="s">
        <v>199</v>
      </c>
      <c s="34" t="s">
        <v>734</v>
      </c>
      <c s="35" t="s">
        <v>5</v>
      </c>
      <c s="6" t="s">
        <v>735</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1106</v>
      </c>
    </row>
    <row r="178" spans="1:5" ht="12.75">
      <c r="A178" t="s">
        <v>57</v>
      </c>
      <c r="E178" s="39" t="s">
        <v>654</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1107</v>
      </c>
    </row>
    <row r="181" spans="1:5" ht="12.75">
      <c r="A181" s="35" t="s">
        <v>55</v>
      </c>
      <c r="E181" s="40" t="s">
        <v>709</v>
      </c>
    </row>
    <row r="182" spans="1:5" ht="12.75">
      <c r="A182" t="s">
        <v>57</v>
      </c>
      <c r="E182" s="39" t="s">
        <v>654</v>
      </c>
    </row>
    <row r="183" spans="1:16" ht="12.75">
      <c r="A183" t="s">
        <v>48</v>
      </c>
      <c s="34" t="s">
        <v>206</v>
      </c>
      <c s="34" t="s">
        <v>1108</v>
      </c>
      <c s="35" t="s">
        <v>5</v>
      </c>
      <c s="6" t="s">
        <v>1109</v>
      </c>
      <c s="36" t="s">
        <v>52</v>
      </c>
      <c s="37">
        <v>1</v>
      </c>
      <c s="36">
        <v>0</v>
      </c>
      <c s="36">
        <f>ROUND(G183*H183,6)</f>
      </c>
      <c r="L183" s="38">
        <v>0</v>
      </c>
      <c s="32">
        <f>ROUND(ROUND(L183,2)*ROUND(G183,3),2)</f>
      </c>
      <c s="36" t="s">
        <v>53</v>
      </c>
      <c>
        <f>(M183*21)/100</f>
      </c>
      <c t="s">
        <v>26</v>
      </c>
    </row>
    <row r="184" spans="1:5" ht="12.75">
      <c r="A184" s="35" t="s">
        <v>54</v>
      </c>
      <c r="E184" s="39" t="s">
        <v>1110</v>
      </c>
    </row>
    <row r="185" spans="1:5" ht="12.75">
      <c r="A185" s="35" t="s">
        <v>55</v>
      </c>
      <c r="E185" s="40" t="s">
        <v>709</v>
      </c>
    </row>
    <row r="186" spans="1:5" ht="12.75">
      <c r="A186" t="s">
        <v>57</v>
      </c>
      <c r="E186" s="39" t="s">
        <v>720</v>
      </c>
    </row>
    <row r="187" spans="1:16" ht="12.75">
      <c r="A187" t="s">
        <v>48</v>
      </c>
      <c s="34" t="s">
        <v>209</v>
      </c>
      <c s="34" t="s">
        <v>1111</v>
      </c>
      <c s="35" t="s">
        <v>5</v>
      </c>
      <c s="6" t="s">
        <v>1112</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709</v>
      </c>
    </row>
    <row r="190" spans="1:5" ht="12.75">
      <c r="A190" t="s">
        <v>57</v>
      </c>
      <c r="E190" s="39" t="s">
        <v>720</v>
      </c>
    </row>
    <row r="191" spans="1:13" ht="12.75">
      <c r="A191" t="s">
        <v>45</v>
      </c>
      <c r="C191" s="31" t="s">
        <v>806</v>
      </c>
      <c r="E191" s="33" t="s">
        <v>1113</v>
      </c>
      <c r="J191" s="32">
        <f>0</f>
      </c>
      <c s="32">
        <f>0</f>
      </c>
      <c s="32">
        <f>0+L192+L196</f>
      </c>
      <c s="32">
        <f>0+M192+M196</f>
      </c>
    </row>
    <row r="192" spans="1:16" ht="12.75">
      <c r="A192" t="s">
        <v>48</v>
      </c>
      <c s="34" t="s">
        <v>213</v>
      </c>
      <c s="34" t="s">
        <v>1114</v>
      </c>
      <c s="35" t="s">
        <v>5</v>
      </c>
      <c s="6" t="s">
        <v>1115</v>
      </c>
      <c s="36" t="s">
        <v>52</v>
      </c>
      <c s="37">
        <v>1</v>
      </c>
      <c s="36">
        <v>0</v>
      </c>
      <c s="36">
        <f>ROUND(G192*H192,6)</f>
      </c>
      <c r="L192" s="38">
        <v>0</v>
      </c>
      <c s="32">
        <f>ROUND(ROUND(L192,2)*ROUND(G192,3),2)</f>
      </c>
      <c s="36" t="s">
        <v>53</v>
      </c>
      <c>
        <f>(M192*21)/100</f>
      </c>
      <c t="s">
        <v>26</v>
      </c>
    </row>
    <row r="193" spans="1:5" ht="12.75">
      <c r="A193" s="35" t="s">
        <v>54</v>
      </c>
      <c r="E193" s="39" t="s">
        <v>1116</v>
      </c>
    </row>
    <row r="194" spans="1:5" ht="12.75">
      <c r="A194" s="35" t="s">
        <v>55</v>
      </c>
      <c r="E194" s="40" t="s">
        <v>709</v>
      </c>
    </row>
    <row r="195" spans="1:5" ht="12.75">
      <c r="A195" t="s">
        <v>57</v>
      </c>
      <c r="E195" s="39" t="s">
        <v>654</v>
      </c>
    </row>
    <row r="196" spans="1:16" ht="12.75">
      <c r="A196" t="s">
        <v>48</v>
      </c>
      <c s="34" t="s">
        <v>217</v>
      </c>
      <c s="34" t="s">
        <v>1117</v>
      </c>
      <c s="35" t="s">
        <v>5</v>
      </c>
      <c s="6" t="s">
        <v>1118</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709</v>
      </c>
    </row>
    <row r="199" spans="1:5" ht="12.75">
      <c r="A199" t="s">
        <v>57</v>
      </c>
      <c r="E199" s="39" t="s">
        <v>654</v>
      </c>
    </row>
    <row r="200" spans="1:13" ht="12.75">
      <c r="A200" t="s">
        <v>45</v>
      </c>
      <c r="C200" s="31" t="s">
        <v>737</v>
      </c>
      <c r="E200" s="33" t="s">
        <v>1119</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1120</v>
      </c>
      <c s="35" t="s">
        <v>5</v>
      </c>
      <c s="6" t="s">
        <v>1121</v>
      </c>
      <c s="36" t="s">
        <v>52</v>
      </c>
      <c s="37">
        <v>2</v>
      </c>
      <c s="36">
        <v>0</v>
      </c>
      <c s="36">
        <f>ROUND(G201*H201,6)</f>
      </c>
      <c r="L201" s="38">
        <v>0</v>
      </c>
      <c s="32">
        <f>ROUND(ROUND(L201,2)*ROUND(G201,3),2)</f>
      </c>
      <c s="36" t="s">
        <v>53</v>
      </c>
      <c>
        <f>(M201*21)/100</f>
      </c>
      <c t="s">
        <v>26</v>
      </c>
    </row>
    <row r="202" spans="1:5" ht="25.5">
      <c r="A202" s="35" t="s">
        <v>54</v>
      </c>
      <c r="E202" s="39" t="s">
        <v>1122</v>
      </c>
    </row>
    <row r="203" spans="1:5" ht="12.75">
      <c r="A203" s="35" t="s">
        <v>55</v>
      </c>
      <c r="E203" s="40" t="s">
        <v>642</v>
      </c>
    </row>
    <row r="204" spans="1:5" ht="12.75">
      <c r="A204" t="s">
        <v>57</v>
      </c>
      <c r="E204" s="39" t="s">
        <v>654</v>
      </c>
    </row>
    <row r="205" spans="1:16" ht="12.75">
      <c r="A205" t="s">
        <v>48</v>
      </c>
      <c s="34" t="s">
        <v>224</v>
      </c>
      <c s="34" t="s">
        <v>1123</v>
      </c>
      <c s="35" t="s">
        <v>5</v>
      </c>
      <c s="6" t="s">
        <v>1124</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792</v>
      </c>
    </row>
    <row r="208" spans="1:5" ht="12.75">
      <c r="A208" t="s">
        <v>57</v>
      </c>
      <c r="E208" s="39" t="s">
        <v>654</v>
      </c>
    </row>
    <row r="209" spans="1:16" ht="12.75">
      <c r="A209" t="s">
        <v>48</v>
      </c>
      <c s="34" t="s">
        <v>228</v>
      </c>
      <c s="34" t="s">
        <v>1125</v>
      </c>
      <c s="35" t="s">
        <v>5</v>
      </c>
      <c s="6" t="s">
        <v>1126</v>
      </c>
      <c s="36" t="s">
        <v>52</v>
      </c>
      <c s="37">
        <v>6</v>
      </c>
      <c s="36">
        <v>0</v>
      </c>
      <c s="36">
        <f>ROUND(G209*H209,6)</f>
      </c>
      <c r="L209" s="38">
        <v>0</v>
      </c>
      <c s="32">
        <f>ROUND(ROUND(L209,2)*ROUND(G209,3),2)</f>
      </c>
      <c s="36" t="s">
        <v>53</v>
      </c>
      <c>
        <f>(M209*21)/100</f>
      </c>
      <c t="s">
        <v>26</v>
      </c>
    </row>
    <row r="210" spans="1:5" ht="12.75">
      <c r="A210" s="35" t="s">
        <v>54</v>
      </c>
      <c r="E210" s="39" t="s">
        <v>1127</v>
      </c>
    </row>
    <row r="211" spans="1:5" ht="12.75">
      <c r="A211" s="35" t="s">
        <v>55</v>
      </c>
      <c r="E211" s="40" t="s">
        <v>757</v>
      </c>
    </row>
    <row r="212" spans="1:5" ht="12.75">
      <c r="A212" t="s">
        <v>57</v>
      </c>
      <c r="E212" s="39" t="s">
        <v>654</v>
      </c>
    </row>
    <row r="213" spans="1:16" ht="12.75">
      <c r="A213" t="s">
        <v>48</v>
      </c>
      <c s="34" t="s">
        <v>232</v>
      </c>
      <c s="34" t="s">
        <v>1128</v>
      </c>
      <c s="35" t="s">
        <v>5</v>
      </c>
      <c s="6" t="s">
        <v>1129</v>
      </c>
      <c s="36" t="s">
        <v>52</v>
      </c>
      <c s="37">
        <v>6</v>
      </c>
      <c s="36">
        <v>0</v>
      </c>
      <c s="36">
        <f>ROUND(G213*H213,6)</f>
      </c>
      <c r="L213" s="38">
        <v>0</v>
      </c>
      <c s="32">
        <f>ROUND(ROUND(L213,2)*ROUND(G213,3),2)</f>
      </c>
      <c s="36" t="s">
        <v>53</v>
      </c>
      <c>
        <f>(M213*21)/100</f>
      </c>
      <c t="s">
        <v>26</v>
      </c>
    </row>
    <row r="214" spans="1:5" ht="25.5">
      <c r="A214" s="35" t="s">
        <v>54</v>
      </c>
      <c r="E214" s="39" t="s">
        <v>1130</v>
      </c>
    </row>
    <row r="215" spans="1:5" ht="12.75">
      <c r="A215" s="35" t="s">
        <v>55</v>
      </c>
      <c r="E215" s="40" t="s">
        <v>757</v>
      </c>
    </row>
    <row r="216" spans="1:5" ht="12.75">
      <c r="A216" t="s">
        <v>57</v>
      </c>
      <c r="E216" s="39" t="s">
        <v>654</v>
      </c>
    </row>
    <row r="217" spans="1:16" ht="25.5">
      <c r="A217" t="s">
        <v>48</v>
      </c>
      <c s="34" t="s">
        <v>236</v>
      </c>
      <c s="34" t="s">
        <v>1131</v>
      </c>
      <c s="35" t="s">
        <v>5</v>
      </c>
      <c s="6" t="s">
        <v>1132</v>
      </c>
      <c s="36" t="s">
        <v>52</v>
      </c>
      <c s="37">
        <v>2</v>
      </c>
      <c s="36">
        <v>0</v>
      </c>
      <c s="36">
        <f>ROUND(G217*H217,6)</f>
      </c>
      <c r="L217" s="38">
        <v>0</v>
      </c>
      <c s="32">
        <f>ROUND(ROUND(L217,2)*ROUND(G217,3),2)</f>
      </c>
      <c s="36" t="s">
        <v>53</v>
      </c>
      <c>
        <f>(M217*21)/100</f>
      </c>
      <c t="s">
        <v>26</v>
      </c>
    </row>
    <row r="218" spans="1:5" ht="38.25">
      <c r="A218" s="35" t="s">
        <v>54</v>
      </c>
      <c r="E218" s="39" t="s">
        <v>1133</v>
      </c>
    </row>
    <row r="219" spans="1:5" ht="12.75">
      <c r="A219" s="35" t="s">
        <v>55</v>
      </c>
      <c r="E219" s="40" t="s">
        <v>642</v>
      </c>
    </row>
    <row r="220" spans="1:5" ht="12.75">
      <c r="A220" t="s">
        <v>57</v>
      </c>
      <c r="E220" s="39" t="s">
        <v>654</v>
      </c>
    </row>
    <row r="221" spans="1:16" ht="12.75">
      <c r="A221" t="s">
        <v>48</v>
      </c>
      <c s="34" t="s">
        <v>239</v>
      </c>
      <c s="34" t="s">
        <v>1134</v>
      </c>
      <c s="35" t="s">
        <v>5</v>
      </c>
      <c s="6" t="s">
        <v>1135</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1136</v>
      </c>
    </row>
    <row r="224" spans="1:5" ht="12.75">
      <c r="A224" t="s">
        <v>57</v>
      </c>
      <c r="E224" s="39" t="s">
        <v>654</v>
      </c>
    </row>
    <row r="225" spans="1:16" ht="12.75">
      <c r="A225" t="s">
        <v>48</v>
      </c>
      <c s="34" t="s">
        <v>242</v>
      </c>
      <c s="34" t="s">
        <v>1137</v>
      </c>
      <c s="35" t="s">
        <v>5</v>
      </c>
      <c s="6" t="s">
        <v>1138</v>
      </c>
      <c s="36" t="s">
        <v>52</v>
      </c>
      <c s="37">
        <v>4</v>
      </c>
      <c s="36">
        <v>0</v>
      </c>
      <c s="36">
        <f>ROUND(G225*H225,6)</f>
      </c>
      <c r="L225" s="38">
        <v>0</v>
      </c>
      <c s="32">
        <f>ROUND(ROUND(L225,2)*ROUND(G225,3),2)</f>
      </c>
      <c s="36" t="s">
        <v>53</v>
      </c>
      <c>
        <f>(M225*21)/100</f>
      </c>
      <c t="s">
        <v>26</v>
      </c>
    </row>
    <row r="226" spans="1:5" ht="38.25">
      <c r="A226" s="35" t="s">
        <v>54</v>
      </c>
      <c r="E226" s="39" t="s">
        <v>1139</v>
      </c>
    </row>
    <row r="227" spans="1:5" ht="12.75">
      <c r="A227" s="35" t="s">
        <v>55</v>
      </c>
      <c r="E227" s="40" t="s">
        <v>1140</v>
      </c>
    </row>
    <row r="228" spans="1:5" ht="12.75">
      <c r="A228" t="s">
        <v>57</v>
      </c>
      <c r="E228" s="39" t="s">
        <v>654</v>
      </c>
    </row>
    <row r="229" spans="1:16" ht="12.75">
      <c r="A229" t="s">
        <v>48</v>
      </c>
      <c s="34" t="s">
        <v>246</v>
      </c>
      <c s="34" t="s">
        <v>1141</v>
      </c>
      <c s="35" t="s">
        <v>5</v>
      </c>
      <c s="6" t="s">
        <v>1142</v>
      </c>
      <c s="36" t="s">
        <v>52</v>
      </c>
      <c s="37">
        <v>1</v>
      </c>
      <c s="36">
        <v>0</v>
      </c>
      <c s="36">
        <f>ROUND(G229*H229,6)</f>
      </c>
      <c r="L229" s="38">
        <v>0</v>
      </c>
      <c s="32">
        <f>ROUND(ROUND(L229,2)*ROUND(G229,3),2)</f>
      </c>
      <c s="36" t="s">
        <v>53</v>
      </c>
      <c>
        <f>(M229*21)/100</f>
      </c>
      <c t="s">
        <v>26</v>
      </c>
    </row>
    <row r="230" spans="1:5" ht="12.75">
      <c r="A230" s="35" t="s">
        <v>54</v>
      </c>
      <c r="E230" s="39" t="s">
        <v>1143</v>
      </c>
    </row>
    <row r="231" spans="1:5" ht="12.75">
      <c r="A231" s="35" t="s">
        <v>55</v>
      </c>
      <c r="E231" s="40" t="s">
        <v>709</v>
      </c>
    </row>
    <row r="232" spans="1:5" ht="12.75">
      <c r="A232" t="s">
        <v>57</v>
      </c>
      <c r="E232" s="39" t="s">
        <v>654</v>
      </c>
    </row>
    <row r="233" spans="1:16" ht="12.75">
      <c r="A233" t="s">
        <v>48</v>
      </c>
      <c s="34" t="s">
        <v>251</v>
      </c>
      <c s="34" t="s">
        <v>1144</v>
      </c>
      <c s="35" t="s">
        <v>5</v>
      </c>
      <c s="6" t="s">
        <v>1145</v>
      </c>
      <c s="36" t="s">
        <v>52</v>
      </c>
      <c s="37">
        <v>3</v>
      </c>
      <c s="36">
        <v>0</v>
      </c>
      <c s="36">
        <f>ROUND(G233*H233,6)</f>
      </c>
      <c r="L233" s="38">
        <v>0</v>
      </c>
      <c s="32">
        <f>ROUND(ROUND(L233,2)*ROUND(G233,3),2)</f>
      </c>
      <c s="36" t="s">
        <v>53</v>
      </c>
      <c>
        <f>(M233*21)/100</f>
      </c>
      <c t="s">
        <v>26</v>
      </c>
    </row>
    <row r="234" spans="1:5" ht="12.75">
      <c r="A234" s="35" t="s">
        <v>54</v>
      </c>
      <c r="E234" s="39" t="s">
        <v>1146</v>
      </c>
    </row>
    <row r="235" spans="1:5" ht="12.75">
      <c r="A235" s="35" t="s">
        <v>55</v>
      </c>
      <c r="E235" s="40" t="s">
        <v>657</v>
      </c>
    </row>
    <row r="236" spans="1:5" ht="12.75">
      <c r="A236" t="s">
        <v>57</v>
      </c>
      <c r="E236" s="39" t="s">
        <v>654</v>
      </c>
    </row>
    <row r="237" spans="1:16" ht="12.75">
      <c r="A237" t="s">
        <v>48</v>
      </c>
      <c s="34" t="s">
        <v>255</v>
      </c>
      <c s="34" t="s">
        <v>1147</v>
      </c>
      <c s="35" t="s">
        <v>5</v>
      </c>
      <c s="6" t="s">
        <v>1148</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1149</v>
      </c>
    </row>
    <row r="240" spans="1:5" ht="12.75">
      <c r="A240" t="s">
        <v>57</v>
      </c>
      <c r="E240" s="39" t="s">
        <v>654</v>
      </c>
    </row>
    <row r="241" spans="1:16" ht="12.75">
      <c r="A241" t="s">
        <v>48</v>
      </c>
      <c s="34" t="s">
        <v>259</v>
      </c>
      <c s="34" t="s">
        <v>1150</v>
      </c>
      <c s="35" t="s">
        <v>5</v>
      </c>
      <c s="6" t="s">
        <v>1151</v>
      </c>
      <c s="36" t="s">
        <v>52</v>
      </c>
      <c s="37">
        <v>1</v>
      </c>
      <c s="36">
        <v>0</v>
      </c>
      <c s="36">
        <f>ROUND(G241*H241,6)</f>
      </c>
      <c r="L241" s="38">
        <v>0</v>
      </c>
      <c s="32">
        <f>ROUND(ROUND(L241,2)*ROUND(G241,3),2)</f>
      </c>
      <c s="36" t="s">
        <v>53</v>
      </c>
      <c>
        <f>(M241*21)/100</f>
      </c>
      <c t="s">
        <v>26</v>
      </c>
    </row>
    <row r="242" spans="1:5" ht="12.75">
      <c r="A242" s="35" t="s">
        <v>54</v>
      </c>
      <c r="E242" s="39" t="s">
        <v>1152</v>
      </c>
    </row>
    <row r="243" spans="1:5" ht="12.75">
      <c r="A243" s="35" t="s">
        <v>55</v>
      </c>
      <c r="E243" s="40" t="s">
        <v>709</v>
      </c>
    </row>
    <row r="244" spans="1:5" ht="12.75">
      <c r="A244" t="s">
        <v>57</v>
      </c>
      <c r="E244" s="39" t="s">
        <v>654</v>
      </c>
    </row>
    <row r="245" spans="1:16" ht="12.75">
      <c r="A245" t="s">
        <v>48</v>
      </c>
      <c s="34" t="s">
        <v>263</v>
      </c>
      <c s="34" t="s">
        <v>1153</v>
      </c>
      <c s="35" t="s">
        <v>5</v>
      </c>
      <c s="6" t="s">
        <v>1154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709</v>
      </c>
    </row>
    <row r="248" spans="1:5" ht="12.75">
      <c r="A248" t="s">
        <v>57</v>
      </c>
      <c r="E248" s="39" t="s">
        <v>654</v>
      </c>
    </row>
    <row r="249" spans="1:16" ht="25.5">
      <c r="A249" t="s">
        <v>48</v>
      </c>
      <c s="34" t="s">
        <v>267</v>
      </c>
      <c s="34" t="s">
        <v>1155</v>
      </c>
      <c s="35" t="s">
        <v>5</v>
      </c>
      <c s="6" t="s">
        <v>1156</v>
      </c>
      <c s="36" t="s">
        <v>52</v>
      </c>
      <c s="37">
        <v>1</v>
      </c>
      <c s="36">
        <v>0</v>
      </c>
      <c s="36">
        <f>ROUND(G249*H249,6)</f>
      </c>
      <c r="L249" s="38">
        <v>0</v>
      </c>
      <c s="32">
        <f>ROUND(ROUND(L249,2)*ROUND(G249,3),2)</f>
      </c>
      <c s="36" t="s">
        <v>53</v>
      </c>
      <c>
        <f>(M249*21)/100</f>
      </c>
      <c t="s">
        <v>26</v>
      </c>
    </row>
    <row r="250" spans="1:5" ht="12.75">
      <c r="A250" s="35" t="s">
        <v>54</v>
      </c>
      <c r="E250" s="39" t="s">
        <v>1157</v>
      </c>
    </row>
    <row r="251" spans="1:5" ht="12.75">
      <c r="A251" s="35" t="s">
        <v>55</v>
      </c>
      <c r="E251" s="40" t="s">
        <v>709</v>
      </c>
    </row>
    <row r="252" spans="1:5" ht="12.75">
      <c r="A252" t="s">
        <v>57</v>
      </c>
      <c r="E252" s="39" t="s">
        <v>654</v>
      </c>
    </row>
    <row r="253" spans="1:16" ht="25.5">
      <c r="A253" t="s">
        <v>48</v>
      </c>
      <c s="34" t="s">
        <v>271</v>
      </c>
      <c s="34" t="s">
        <v>1158</v>
      </c>
      <c s="35" t="s">
        <v>5</v>
      </c>
      <c s="6" t="s">
        <v>1159</v>
      </c>
      <c s="36" t="s">
        <v>52</v>
      </c>
      <c s="37">
        <v>1</v>
      </c>
      <c s="36">
        <v>0</v>
      </c>
      <c s="36">
        <f>ROUND(G253*H253,6)</f>
      </c>
      <c r="L253" s="38">
        <v>0</v>
      </c>
      <c s="32">
        <f>ROUND(ROUND(L253,2)*ROUND(G253,3),2)</f>
      </c>
      <c s="36" t="s">
        <v>53</v>
      </c>
      <c>
        <f>(M253*21)/100</f>
      </c>
      <c t="s">
        <v>26</v>
      </c>
    </row>
    <row r="254" spans="1:5" ht="12.75">
      <c r="A254" s="35" t="s">
        <v>54</v>
      </c>
      <c r="E254" s="39" t="s">
        <v>1160</v>
      </c>
    </row>
    <row r="255" spans="1:5" ht="12.75">
      <c r="A255" s="35" t="s">
        <v>55</v>
      </c>
      <c r="E255" s="40" t="s">
        <v>709</v>
      </c>
    </row>
    <row r="256" spans="1:5" ht="12.75">
      <c r="A256" t="s">
        <v>57</v>
      </c>
      <c r="E256" s="39" t="s">
        <v>654</v>
      </c>
    </row>
    <row r="257" spans="1:16" ht="12.75">
      <c r="A257" t="s">
        <v>48</v>
      </c>
      <c s="34" t="s">
        <v>275</v>
      </c>
      <c s="34" t="s">
        <v>1161</v>
      </c>
      <c s="35" t="s">
        <v>5</v>
      </c>
      <c s="6" t="s">
        <v>1162</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642</v>
      </c>
    </row>
    <row r="260" spans="1:5" ht="12.75">
      <c r="A260" t="s">
        <v>57</v>
      </c>
      <c r="E260" s="39" t="s">
        <v>654</v>
      </c>
    </row>
    <row r="261" spans="1:16" ht="25.5">
      <c r="A261" t="s">
        <v>48</v>
      </c>
      <c s="34" t="s">
        <v>278</v>
      </c>
      <c s="34" t="s">
        <v>1163</v>
      </c>
      <c s="35" t="s">
        <v>5</v>
      </c>
      <c s="6" t="s">
        <v>1164</v>
      </c>
      <c s="36" t="s">
        <v>52</v>
      </c>
      <c s="37">
        <v>1</v>
      </c>
      <c s="36">
        <v>0</v>
      </c>
      <c s="36">
        <f>ROUND(G261*H261,6)</f>
      </c>
      <c r="L261" s="38">
        <v>0</v>
      </c>
      <c s="32">
        <f>ROUND(ROUND(L261,2)*ROUND(G261,3),2)</f>
      </c>
      <c s="36" t="s">
        <v>53</v>
      </c>
      <c>
        <f>(M261*21)/100</f>
      </c>
      <c t="s">
        <v>26</v>
      </c>
    </row>
    <row r="262" spans="1:5" ht="12.75">
      <c r="A262" s="35" t="s">
        <v>54</v>
      </c>
      <c r="E262" s="39" t="s">
        <v>1165</v>
      </c>
    </row>
    <row r="263" spans="1:5" ht="12.75">
      <c r="A263" s="35" t="s">
        <v>55</v>
      </c>
      <c r="E263" s="40" t="s">
        <v>709</v>
      </c>
    </row>
    <row r="264" spans="1:5" ht="12.75">
      <c r="A264" t="s">
        <v>57</v>
      </c>
      <c r="E264" s="39" t="s">
        <v>654</v>
      </c>
    </row>
    <row r="265" spans="1:16" ht="12.75">
      <c r="A265" t="s">
        <v>48</v>
      </c>
      <c s="34" t="s">
        <v>281</v>
      </c>
      <c s="34" t="s">
        <v>1166</v>
      </c>
      <c s="35" t="s">
        <v>5</v>
      </c>
      <c s="6" t="s">
        <v>1167</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709</v>
      </c>
    </row>
    <row r="268" spans="1:5" ht="12.75">
      <c r="A268" t="s">
        <v>57</v>
      </c>
      <c r="E268" s="39" t="s">
        <v>654</v>
      </c>
    </row>
    <row r="269" spans="1:16" ht="25.5">
      <c r="A269" t="s">
        <v>48</v>
      </c>
      <c s="34" t="s">
        <v>284</v>
      </c>
      <c s="34" t="s">
        <v>1168</v>
      </c>
      <c s="35" t="s">
        <v>5</v>
      </c>
      <c s="6" t="s">
        <v>1169</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709</v>
      </c>
    </row>
    <row r="272" spans="1:5" ht="12.75">
      <c r="A272" t="s">
        <v>57</v>
      </c>
      <c r="E272" s="39" t="s">
        <v>654</v>
      </c>
    </row>
    <row r="273" spans="1:16" ht="12.75">
      <c r="A273" t="s">
        <v>48</v>
      </c>
      <c s="34" t="s">
        <v>287</v>
      </c>
      <c s="34" t="s">
        <v>1170</v>
      </c>
      <c s="35" t="s">
        <v>5</v>
      </c>
      <c s="6" t="s">
        <v>1171</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709</v>
      </c>
    </row>
    <row r="276" spans="1:5" ht="12.75">
      <c r="A276" t="s">
        <v>57</v>
      </c>
      <c r="E276" s="39" t="s">
        <v>654</v>
      </c>
    </row>
    <row r="277" spans="1:16" ht="25.5">
      <c r="A277" t="s">
        <v>48</v>
      </c>
      <c s="34" t="s">
        <v>291</v>
      </c>
      <c s="34" t="s">
        <v>1172</v>
      </c>
      <c s="35" t="s">
        <v>5</v>
      </c>
      <c s="6" t="s">
        <v>1173</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709</v>
      </c>
    </row>
    <row r="280" spans="1:5" ht="12.75">
      <c r="A280" t="s">
        <v>57</v>
      </c>
      <c r="E280" s="39" t="s">
        <v>654</v>
      </c>
    </row>
    <row r="281" spans="1:16" ht="25.5">
      <c r="A281" t="s">
        <v>48</v>
      </c>
      <c s="34" t="s">
        <v>294</v>
      </c>
      <c s="34" t="s">
        <v>1174</v>
      </c>
      <c s="35" t="s">
        <v>5</v>
      </c>
      <c s="6" t="s">
        <v>1175</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709</v>
      </c>
    </row>
    <row r="284" spans="1:5" ht="12.75">
      <c r="A284" t="s">
        <v>57</v>
      </c>
      <c r="E284" s="39" t="s">
        <v>654</v>
      </c>
    </row>
    <row r="285" spans="1:16" ht="12.75">
      <c r="A285" t="s">
        <v>48</v>
      </c>
      <c s="34" t="s">
        <v>298</v>
      </c>
      <c s="34" t="s">
        <v>1176</v>
      </c>
      <c s="35" t="s">
        <v>5</v>
      </c>
      <c s="6" t="s">
        <v>1177</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709</v>
      </c>
    </row>
    <row r="288" spans="1:5" ht="12.75">
      <c r="A288" t="s">
        <v>57</v>
      </c>
      <c r="E288" s="39" t="s">
        <v>654</v>
      </c>
    </row>
    <row r="289" spans="1:16" ht="12.75">
      <c r="A289" t="s">
        <v>48</v>
      </c>
      <c s="34" t="s">
        <v>523</v>
      </c>
      <c s="34" t="s">
        <v>1178</v>
      </c>
      <c s="35" t="s">
        <v>5</v>
      </c>
      <c s="6" t="s">
        <v>1179</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1180</v>
      </c>
    </row>
    <row r="292" spans="1:5" ht="12.75">
      <c r="A292" t="s">
        <v>57</v>
      </c>
      <c r="E292" s="39" t="s">
        <v>654</v>
      </c>
    </row>
    <row r="293" spans="1:16" ht="25.5">
      <c r="A293" t="s">
        <v>48</v>
      </c>
      <c s="34" t="s">
        <v>527</v>
      </c>
      <c s="34" t="s">
        <v>1181</v>
      </c>
      <c s="35" t="s">
        <v>5</v>
      </c>
      <c s="6" t="s">
        <v>1182</v>
      </c>
      <c s="36" t="s">
        <v>52</v>
      </c>
      <c s="37">
        <v>4</v>
      </c>
      <c s="36">
        <v>0</v>
      </c>
      <c s="36">
        <f>ROUND(G293*H293,6)</f>
      </c>
      <c r="L293" s="38">
        <v>0</v>
      </c>
      <c s="32">
        <f>ROUND(ROUND(L293,2)*ROUND(G293,3),2)</f>
      </c>
      <c s="36" t="s">
        <v>53</v>
      </c>
      <c>
        <f>(M293*21)/100</f>
      </c>
      <c t="s">
        <v>26</v>
      </c>
    </row>
    <row r="294" spans="1:5" ht="12.75">
      <c r="A294" s="35" t="s">
        <v>54</v>
      </c>
      <c r="E294" s="39" t="s">
        <v>1183</v>
      </c>
    </row>
    <row r="295" spans="1:5" ht="12.75">
      <c r="A295" s="35" t="s">
        <v>55</v>
      </c>
      <c r="E295" s="40" t="s">
        <v>697</v>
      </c>
    </row>
    <row r="296" spans="1:5" ht="12.75">
      <c r="A296" t="s">
        <v>57</v>
      </c>
      <c r="E296" s="39" t="s">
        <v>654</v>
      </c>
    </row>
    <row r="297" spans="1:16" ht="12.75">
      <c r="A297" t="s">
        <v>48</v>
      </c>
      <c s="34" t="s">
        <v>353</v>
      </c>
      <c s="34" t="s">
        <v>1184</v>
      </c>
      <c s="35" t="s">
        <v>5</v>
      </c>
      <c s="6" t="s">
        <v>1185</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697</v>
      </c>
    </row>
    <row r="300" spans="1:5" ht="12.75">
      <c r="A300" t="s">
        <v>57</v>
      </c>
      <c r="E300" s="39" t="s">
        <v>654</v>
      </c>
    </row>
    <row r="301" spans="1:16" ht="12.75">
      <c r="A301" t="s">
        <v>48</v>
      </c>
      <c s="34" t="s">
        <v>533</v>
      </c>
      <c s="34" t="s">
        <v>1186</v>
      </c>
      <c s="35" t="s">
        <v>5</v>
      </c>
      <c s="6" t="s">
        <v>1187</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709</v>
      </c>
    </row>
    <row r="304" spans="1:5" ht="12.75">
      <c r="A304" t="s">
        <v>57</v>
      </c>
      <c r="E304" s="39" t="s">
        <v>654</v>
      </c>
    </row>
    <row r="305" spans="1:16" ht="25.5">
      <c r="A305" t="s">
        <v>48</v>
      </c>
      <c s="34" t="s">
        <v>537</v>
      </c>
      <c s="34" t="s">
        <v>1188</v>
      </c>
      <c s="35" t="s">
        <v>5</v>
      </c>
      <c s="6" t="s">
        <v>1189</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709</v>
      </c>
    </row>
    <row r="308" spans="1:5" ht="12.75">
      <c r="A308" t="s">
        <v>57</v>
      </c>
      <c r="E308" s="39" t="s">
        <v>654</v>
      </c>
    </row>
    <row r="309" spans="1:16" ht="12.75">
      <c r="A309" t="s">
        <v>48</v>
      </c>
      <c s="34" t="s">
        <v>540</v>
      </c>
      <c s="34" t="s">
        <v>1190</v>
      </c>
      <c s="35" t="s">
        <v>5</v>
      </c>
      <c s="6" t="s">
        <v>1191</v>
      </c>
      <c s="36" t="s">
        <v>52</v>
      </c>
      <c s="37">
        <v>5</v>
      </c>
      <c s="36">
        <v>0</v>
      </c>
      <c s="36">
        <f>ROUND(G309*H309,6)</f>
      </c>
      <c r="L309" s="38">
        <v>0</v>
      </c>
      <c s="32">
        <f>ROUND(ROUND(L309,2)*ROUND(G309,3),2)</f>
      </c>
      <c s="36" t="s">
        <v>53</v>
      </c>
      <c>
        <f>(M309*21)/100</f>
      </c>
      <c t="s">
        <v>26</v>
      </c>
    </row>
    <row r="310" spans="1:5" ht="12.75">
      <c r="A310" s="35" t="s">
        <v>54</v>
      </c>
      <c r="E310" s="39" t="s">
        <v>1192</v>
      </c>
    </row>
    <row r="311" spans="1:5" ht="12.75">
      <c r="A311" s="35" t="s">
        <v>55</v>
      </c>
      <c r="E311" s="40" t="s">
        <v>645</v>
      </c>
    </row>
    <row r="312" spans="1:5" ht="12.75">
      <c r="A312" t="s">
        <v>57</v>
      </c>
      <c r="E312" s="39" t="s">
        <v>720</v>
      </c>
    </row>
    <row r="313" spans="1:16" ht="12.75">
      <c r="A313" t="s">
        <v>48</v>
      </c>
      <c s="34" t="s">
        <v>370</v>
      </c>
      <c s="34" t="s">
        <v>1193</v>
      </c>
      <c s="35" t="s">
        <v>5</v>
      </c>
      <c s="6" t="s">
        <v>1194</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645</v>
      </c>
    </row>
    <row r="316" spans="1:5" ht="12.75">
      <c r="A316" t="s">
        <v>57</v>
      </c>
      <c r="E316"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