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<sst xmlns="http://schemas.openxmlformats.org/spreadsheetml/2006/main" count="423" uniqueCount="160">
  <si>
    <t>Aspe</t>
  </si>
  <si>
    <t>Rekapitulace ceny</t>
  </si>
  <si>
    <t>5113520008</t>
  </si>
  <si>
    <t>Výstavba provizorní lávky v žst. Praha - Bubny</t>
  </si>
  <si>
    <t>DUSP+PDPS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</si>
  <si>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</si>
  <si>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</si>
  <si>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</si>
  <si>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</si>
  <si>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</si>
  <si>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</si>
  <si>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</si>
  <si>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</si>
  <si>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</si>
  <si>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</si>
  <si>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Všeobecný objekt</t>
  </si>
  <si>
    <t xml:space="preserve">  SO 98-98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</si>
  <si>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</si>
  <si>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</si>
  <si>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</si>
  <si>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</si>
  <si>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</si>
  <si>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</si>
  <si>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</si>
  <si>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</si>
  <si>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</si>
  <si>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</si>
  <si>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</si>
  <si>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</si>
  <si>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</si>
  <si>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</si>
  <si>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</si>
  <si>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</si>
  <si>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</si>
  <si>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</si>
  <si>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</si>
  <si>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</si>
  <si>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</si>
  <si>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</si>
  <si>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</si>
  <si>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</si>
  <si>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</si>
  <si>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</si>
  <si>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</si>
  <si>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</si>
  <si>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</si>
  <si>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</si>
  <si>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</si>
  <si>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</si>
  <si>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</si>
  <si>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>Geodetická dokumentace skutečného provedení stavby</t>
  </si>
  <si>
    <t>KPL</t>
  </si>
  <si>
    <t>2019_OTSKP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</si>
  <si>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</si>
  <si>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</si>
  <si>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</si>
  <si>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</si>
  <si>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</si>
  <si>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</si>
  <si>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</si>
  <si>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</si>
  <si>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</si>
  <si>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</si>
  <si>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</si>
  <si>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</si>
  <si>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</si>
  <si>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</si>
  <si>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</si>
  <si>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</si>
  <si>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</si>
  <si>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</si>
  <si>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5</t>
  </si>
  <si>
    <t>VŠEOB017</t>
  </si>
  <si>
    <t>Nájmy hrazené zhotovitelem</t>
  </si>
  <si>
    <t>Dočasný pronájem pozemku pro lávku</t>
  </si>
  <si>
    <t>E.1.4</t>
  </si>
  <si>
    <t>Mosty, propustky a zdi</t>
  </si>
  <si>
    <t xml:space="preserve">  SO 201</t>
  </si>
  <si>
    <t>Provizorní lávka</t>
  </si>
  <si>
    <t>SO 201</t>
  </si>
  <si>
    <t>0</t>
  </si>
  <si>
    <t>Všeobecné konstrukce a práce</t>
  </si>
  <si>
    <t>015150</t>
  </si>
  <si>
    <t>POPLATKY ZA LIKVIDACŮ ODPADŮ NEKONTAMINOVANÝCH - 17 05 08 ŠTĚRK Z KOLEJIŠTĚ (ODPAD PO RECYKLACI)</t>
  </si>
  <si>
    <t>T</t>
  </si>
  <si>
    <t>Štěrkový polštář pod silniční panely</t>
  </si>
  <si>
    <t>40*2=80.000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</si>
  <si>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</si>
  <si>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03630</t>
  </si>
  <si>
    <t>DOPRAVNÍ ZAŘÍZENÍ - AUTOJEŘÁBY</t>
  </si>
  <si>
    <t>Osazení a snesení konstrukce lávky silničním jeřábem s vyložením 47 m pro hmotnost 24 t.</t>
  </si>
  <si>
    <t>zahrnuje objednatelem povolené náklady na dopravní zařízení zhotovitele</t>
  </si>
  <si>
    <t>Zemní práce</t>
  </si>
  <si>
    <t>112117</t>
  </si>
  <si>
    <t>KÁCENÍ STROMŮ D KMENE DO 0,5M, ODVOZ DO 16KM</t>
  </si>
  <si>
    <t>KUS</t>
  </si>
  <si>
    <t>1=1.000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</si>
  <si>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</t>
  </si>
  <si>
    <t>18090</t>
  </si>
  <si>
    <t>VŠEOBECNÉ ÚPRAVY OSTATNÍCH PLOCH</t>
  </si>
  <si>
    <t>M2</t>
  </si>
  <si>
    <t>úprava plochy  pro montáž a po dokončení úprava do původního stavu</t>
  </si>
  <si>
    <t>478,1+1239,4+10,4=1 727.900 [A]</t>
  </si>
  <si>
    <t>Všeobecné úpravy musí zahrnovat úpravu území po uskutečnění stavby, tak jak je požadováno v zadávací dokumentaci s výjimkou těch prací, pro které jsou uvedeny samostatné položky.</t>
  </si>
  <si>
    <t>Svislé konstrukce</t>
  </si>
  <si>
    <t>33494R</t>
  </si>
  <si>
    <t>MOSTNÍ PILÍŘE A STATIVA Z KOVU</t>
  </si>
  <si>
    <t>Provizorní podpory PIŽMO P1, P2, P3 a P4 - hmotnost podpěr 55 t  
montáž</t>
  </si>
  <si>
    <t>P1:16=16.000 [A] 
P2:11=11.000 [B] 
P3:16=16.000 [C] 
P4:12=12.000 [D] 
a+b+c+d=55.000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</si>
  <si>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</si>
  <si>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6</t>
  </si>
  <si>
    <t>demontáž dočasných podpěr lávky</t>
  </si>
  <si>
    <t>7</t>
  </si>
  <si>
    <t>T/týden</t>
  </si>
  <si>
    <t>nájemné po dobu 2 let (tj. 2*52=104 týdnů)</t>
  </si>
  <si>
    <t>P1:16=16.000 [A] 
P2:11=11.000 [B] 
P3:16=16.000 [C] 
P4:12=12.000 [D] 
a+b+c+d=55.000 [E] 
e*104=5 720.000 [F]</t>
  </si>
  <si>
    <t>Vodorovné konstrukce</t>
  </si>
  <si>
    <t>8</t>
  </si>
  <si>
    <t>42194BR</t>
  </si>
  <si>
    <t>MOSTNÍ NOSNÉ DESKOVÉ KONSTR Z OCELI S 355</t>
  </si>
  <si>
    <t>Dodávka rozebíratelné mostní konstrukce 2 ks lávek, každá délky 36 m o rozpětí 3-36 m v kroku 3m  se světlou šířkou průchozího prostoru 2,0 m s nosností 4 kN/m2, sloužící jako samostatný objekt pro převedení pěších přes překážky. Z této konstrukce se dá postavit lávka o jednom či více polích. Součástí dodávky lávky je 8 ks systémových  ložisek pro ukotvení k ocelové podpůrné konstrukci (např. 2xnosník R systému PIŽMO), ze kterých se dle potřeby sestaví pevné či posuvné uložení. Požadovaná dodávka odpovídá typově lávce ML36 dle TKP254.  
Součástí dodávky je dovoz prvků lávky na staveniště (předpoklad - 2 nákladní vozy o délce 6,3 m + přívěs.)</t>
  </si>
  <si>
    <t>cena lávky prodej:5281000 
prvky protidotykové ochrany:460500</t>
  </si>
  <si>
    <t>9</t>
  </si>
  <si>
    <t>Montáž lávky do jednoho celku (72 m) včetně montáže protidotykových zábran  
Délka montáže 14 dní</t>
  </si>
  <si>
    <t>10</t>
  </si>
  <si>
    <t>Demontáž lávky včetně konzervace jednotlivých dílců pro následný odvoz na uskladnění.</t>
  </si>
  <si>
    <t>11</t>
  </si>
  <si>
    <t>45152</t>
  </si>
  <si>
    <t>PODKLADNÍ A VÝPLŇOVÉ VRSTVY Z KAMENIVA DRCENÉHO</t>
  </si>
  <si>
    <t>M3</t>
  </si>
  <si>
    <t>šterkopískový polštář pod panelovou rovnaninu cca.150 mm</t>
  </si>
  <si>
    <t>40=40.000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</si>
  <si>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</si>
  <si>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</si>
  <si>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</si>
  <si>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58303</t>
  </si>
  <si>
    <t>KRYT ZE SINIČNÍCH DÍLCŮ (PANELŮ) TL 210MM</t>
  </si>
  <si>
    <t>silniční panely 1,5 x 3,0 x 0,215  
založení - počet ks:14+6+3+6+5=34  
přitížení pilířů:3*2*3=18  
celkem: 52 ks</t>
  </si>
  <si>
    <t>Schodiště P1:3*1,5*14=63.000 [A] 
P1: 6*3*1,5=27.000 [B] 
P2:3*3*1,5=13.500 [C] 
P3: 6*3*1,5=27.000 [D] 
P4: 5*3*1,5=22.500 [E] 
Schodiště P4:20*3*1,5=90.000 [F] 
Přitížení pilířů (balast) P1,P3,P4:(3*2*3*1,5)*3=81.000 [H] 
a+b+c+d+e+f+h=324.000 [I]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</si>
  <si>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</si>
  <si>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</si>
  <si>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</si>
  <si>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86633</t>
  </si>
  <si>
    <t>CHRÁNIČKY Z TRUB OCELOVÝCH DN DO 150MM</t>
  </si>
  <si>
    <t>M</t>
  </si>
  <si>
    <t>ocelové chráničky u provizorních podpěr P1 a P2 pro případné přeložení sítí, které jsou uloženy pod provizorním základem</t>
  </si>
  <si>
    <t>P1: 10=10.000 [A] 
P2: 10=10.000 [B] 
A+B=20.000 [C]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</si>
  <si>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</si>
  <si>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Ostatní konstrukce a práce</t>
  </si>
  <si>
    <t>14</t>
  </si>
  <si>
    <t>94390R</t>
  </si>
  <si>
    <t>PROSTOROVÉ PRACOVNÍ LEŠENÍ PŘES 3 KPA</t>
  </si>
  <si>
    <t>Doprava a montáž - provizorní schodiště  u podpěry P1 a P4 ze systémového lešení (nosnost 5kN/m2), zábradlí plné s OSB desek</t>
  </si>
  <si>
    <t>Položka zahrnuje dovoz, montáž, údržbu, opotřebení (nájemné), demontáž, konzervaci, odvoz.</t>
  </si>
  <si>
    <t>15</t>
  </si>
  <si>
    <t>DEN</t>
  </si>
  <si>
    <t>pronájem dočasného schodiště na dobu 2 let</t>
  </si>
  <si>
    <t>365*2=730.000 [A]</t>
  </si>
  <si>
    <t>16</t>
  </si>
  <si>
    <t>Demontáž schodiště a odvoz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</si>
</sst>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75</v>
      </c>
      <c s="12" t="s">
        <v>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77</v>
      </c>
      <c s="12" t="s">
        <v>78</v>
      </c>
      <c s="14">
        <f>'SO 201'!K8+'SO 201'!M8</f>
      </c>
      <c s="14">
        <f>C13*0.21</f>
      </c>
      <c s="14">
        <f>C13+D13</f>
      </c>
      <c s="13">
        <f>'SO 201'!T7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46</v>
      </c>
      <c s="34" t="s">
        <v>49</v>
      </c>
      <c s="35" t="s">
        <v>5</v>
      </c>
      <c s="6" t="s">
        <v>50</v>
      </c>
      <c s="36" t="s">
        <v>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</v>
      </c>
    </row>
    <row r="13" spans="1:5" ht="51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60</v>
      </c>
    </row>
    <row r="16" spans="1:5" ht="12.75">
      <c r="A16" s="35" t="s">
        <v>55</v>
      </c>
      <c r="E16" s="40" t="s">
        <v>5</v>
      </c>
    </row>
    <row r="17" spans="1:5" ht="51">
      <c r="A17" t="s">
        <v>56</v>
      </c>
      <c r="E17" s="39" t="s">
        <v>61</v>
      </c>
    </row>
    <row r="18" spans="1:16" ht="12.75">
      <c r="A18" t="s">
        <v>48</v>
      </c>
      <c s="34" t="s">
        <v>25</v>
      </c>
      <c s="34" t="s">
        <v>62</v>
      </c>
      <c s="35" t="s">
        <v>5</v>
      </c>
      <c s="6" t="s">
        <v>63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64</v>
      </c>
    </row>
    <row r="20" spans="1:5" ht="12.75">
      <c r="A20" s="35" t="s">
        <v>55</v>
      </c>
      <c r="E20" s="40" t="s">
        <v>5</v>
      </c>
    </row>
    <row r="21" spans="1:5" ht="51">
      <c r="A21" t="s">
        <v>56</v>
      </c>
      <c r="E21" s="39" t="s">
        <v>65</v>
      </c>
    </row>
    <row r="22" spans="1:13" ht="12.75">
      <c r="A22" t="s">
        <v>45</v>
      </c>
      <c r="C22" s="31" t="s">
        <v>26</v>
      </c>
      <c r="E22" s="33" t="s">
        <v>66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67</v>
      </c>
      <c s="34" t="s">
        <v>68</v>
      </c>
      <c s="35" t="s">
        <v>5</v>
      </c>
      <c s="6" t="s">
        <v>69</v>
      </c>
      <c s="36" t="s">
        <v>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26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5</v>
      </c>
    </row>
    <row r="26" spans="1:5" ht="102">
      <c r="A26" t="s">
        <v>56</v>
      </c>
      <c r="E26" s="39" t="s">
        <v>70</v>
      </c>
    </row>
    <row r="27" spans="1:16" ht="12.75">
      <c r="A27" t="s">
        <v>48</v>
      </c>
      <c s="34" t="s">
        <v>71</v>
      </c>
      <c s="34" t="s">
        <v>72</v>
      </c>
      <c s="35" t="s">
        <v>5</v>
      </c>
      <c s="6" t="s">
        <v>73</v>
      </c>
      <c s="36" t="s">
        <v>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74</v>
      </c>
    </row>
    <row r="29" spans="1:5" ht="12.75">
      <c r="A29" s="35" t="s">
        <v>55</v>
      </c>
      <c r="E29" s="40" t="s">
        <v>5</v>
      </c>
    </row>
    <row r="30" spans="1:5" ht="12.75">
      <c r="A30" t="s">
        <v>56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75</v>
      </c>
      <c r="E4" s="26" t="s">
        <v>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COUNTIFS(L8:L76,"=0",A8:A76,"P")+COUNTIFS(L8:L76,"",A8:A76,"P")+SUM(Q8:Q76)</f>
      </c>
    </row>
    <row r="8" spans="1:13" ht="12.75">
      <c r="A8" t="s">
        <v>43</v>
      </c>
      <c r="C8" s="28" t="s">
        <v>79</v>
      </c>
      <c r="E8" s="30" t="s">
        <v>78</v>
      </c>
      <c r="J8" s="29">
        <f>0+J9+J18+J27+J40+J57+J62+J67</f>
      </c>
      <c s="29">
        <f>0+K9+K18+K27+K40+K57+K62+K67</f>
      </c>
      <c s="29">
        <f>0+L9+L18+L27+L40+L57+L62+L67</f>
      </c>
      <c s="29">
        <f>0+M9+M18+M27+M40+M57+M62+M67</f>
      </c>
    </row>
    <row r="9" spans="1:13" ht="12.75">
      <c r="A9" t="s">
        <v>45</v>
      </c>
      <c r="C9" s="31" t="s">
        <v>80</v>
      </c>
      <c r="E9" s="33" t="s">
        <v>81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46</v>
      </c>
      <c s="34" t="s">
        <v>82</v>
      </c>
      <c s="35" t="s">
        <v>5</v>
      </c>
      <c s="6" t="s">
        <v>83</v>
      </c>
      <c s="36" t="s">
        <v>84</v>
      </c>
      <c s="37">
        <v>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85</v>
      </c>
    </row>
    <row r="12" spans="1:5" ht="12.75">
      <c r="A12" s="35" t="s">
        <v>55</v>
      </c>
      <c r="E12" s="40" t="s">
        <v>86</v>
      </c>
    </row>
    <row r="13" spans="1:5" ht="140.25">
      <c r="A13" t="s">
        <v>56</v>
      </c>
      <c r="E13" s="39" t="s">
        <v>87</v>
      </c>
    </row>
    <row r="14" spans="1:16" ht="12.75">
      <c r="A14" t="s">
        <v>48</v>
      </c>
      <c s="34" t="s">
        <v>26</v>
      </c>
      <c s="34" t="s">
        <v>88</v>
      </c>
      <c s="35" t="s">
        <v>5</v>
      </c>
      <c s="6" t="s">
        <v>89</v>
      </c>
      <c s="36" t="s">
        <v>51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25.5">
      <c r="A15" s="35" t="s">
        <v>53</v>
      </c>
      <c r="E15" s="39" t="s">
        <v>90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91</v>
      </c>
    </row>
    <row r="18" spans="1:13" ht="12.75">
      <c r="A18" t="s">
        <v>45</v>
      </c>
      <c r="C18" s="31" t="s">
        <v>46</v>
      </c>
      <c r="E18" s="33" t="s">
        <v>92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93</v>
      </c>
      <c s="35" t="s">
        <v>5</v>
      </c>
      <c s="6" t="s">
        <v>94</v>
      </c>
      <c s="36" t="s">
        <v>95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55</v>
      </c>
      <c r="E21" s="40" t="s">
        <v>96</v>
      </c>
    </row>
    <row r="22" spans="1:5" ht="76.5">
      <c r="A22" t="s">
        <v>56</v>
      </c>
      <c r="E22" s="39" t="s">
        <v>97</v>
      </c>
    </row>
    <row r="23" spans="1:16" ht="12.75">
      <c r="A23" t="s">
        <v>48</v>
      </c>
      <c s="34" t="s">
        <v>67</v>
      </c>
      <c s="34" t="s">
        <v>98</v>
      </c>
      <c s="35" t="s">
        <v>5</v>
      </c>
      <c s="6" t="s">
        <v>99</v>
      </c>
      <c s="36" t="s">
        <v>100</v>
      </c>
      <c s="37">
        <v>1727.9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26</v>
      </c>
    </row>
    <row r="24" spans="1:5" ht="12.75">
      <c r="A24" s="35" t="s">
        <v>53</v>
      </c>
      <c r="E24" s="39" t="s">
        <v>101</v>
      </c>
    </row>
    <row r="25" spans="1:5" ht="12.75">
      <c r="A25" s="35" t="s">
        <v>55</v>
      </c>
      <c r="E25" s="40" t="s">
        <v>102</v>
      </c>
    </row>
    <row r="26" spans="1:5" ht="38.25">
      <c r="A26" t="s">
        <v>56</v>
      </c>
      <c r="E26" s="39" t="s">
        <v>103</v>
      </c>
    </row>
    <row r="27" spans="1:13" ht="12.75">
      <c r="A27" t="s">
        <v>45</v>
      </c>
      <c r="C27" s="31" t="s">
        <v>25</v>
      </c>
      <c r="E27" s="33" t="s">
        <v>104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71</v>
      </c>
      <c s="34" t="s">
        <v>105</v>
      </c>
      <c s="35" t="s">
        <v>46</v>
      </c>
      <c s="6" t="s">
        <v>106</v>
      </c>
      <c s="36" t="s">
        <v>84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26</v>
      </c>
    </row>
    <row r="29" spans="1:5" ht="25.5">
      <c r="A29" s="35" t="s">
        <v>53</v>
      </c>
      <c r="E29" s="39" t="s">
        <v>107</v>
      </c>
    </row>
    <row r="30" spans="1:5" ht="63.75">
      <c r="A30" s="35" t="s">
        <v>55</v>
      </c>
      <c r="E30" s="40" t="s">
        <v>108</v>
      </c>
    </row>
    <row r="31" spans="1:5" ht="293.25">
      <c r="A31" t="s">
        <v>56</v>
      </c>
      <c r="E31" s="39" t="s">
        <v>109</v>
      </c>
    </row>
    <row r="32" spans="1:16" ht="12.75">
      <c r="A32" t="s">
        <v>48</v>
      </c>
      <c s="34" t="s">
        <v>110</v>
      </c>
      <c s="34" t="s">
        <v>105</v>
      </c>
      <c s="35" t="s">
        <v>26</v>
      </c>
      <c s="6" t="s">
        <v>106</v>
      </c>
      <c s="36" t="s">
        <v>84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111</v>
      </c>
    </row>
    <row r="34" spans="1:5" ht="63.75">
      <c r="A34" s="35" t="s">
        <v>55</v>
      </c>
      <c r="E34" s="40" t="s">
        <v>108</v>
      </c>
    </row>
    <row r="35" spans="1:5" ht="293.25">
      <c r="A35" t="s">
        <v>56</v>
      </c>
      <c r="E35" s="39" t="s">
        <v>109</v>
      </c>
    </row>
    <row r="36" spans="1:16" ht="12.75">
      <c r="A36" t="s">
        <v>48</v>
      </c>
      <c s="34" t="s">
        <v>112</v>
      </c>
      <c s="34" t="s">
        <v>105</v>
      </c>
      <c s="35" t="s">
        <v>25</v>
      </c>
      <c s="6" t="s">
        <v>106</v>
      </c>
      <c s="36" t="s">
        <v>113</v>
      </c>
      <c s="37">
        <v>5720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114</v>
      </c>
    </row>
    <row r="38" spans="1:5" ht="76.5">
      <c r="A38" s="35" t="s">
        <v>55</v>
      </c>
      <c r="E38" s="40" t="s">
        <v>115</v>
      </c>
    </row>
    <row r="39" spans="1:5" ht="293.25">
      <c r="A39" t="s">
        <v>56</v>
      </c>
      <c r="E39" s="39" t="s">
        <v>109</v>
      </c>
    </row>
    <row r="40" spans="1:13" ht="12.75">
      <c r="A40" t="s">
        <v>45</v>
      </c>
      <c r="C40" s="31" t="s">
        <v>67</v>
      </c>
      <c r="E40" s="33" t="s">
        <v>116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117</v>
      </c>
      <c s="34" t="s">
        <v>118</v>
      </c>
      <c s="35" t="s">
        <v>46</v>
      </c>
      <c s="6" t="s">
        <v>119</v>
      </c>
      <c s="36" t="s">
        <v>51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26</v>
      </c>
    </row>
    <row r="42" spans="1:5" ht="114.75">
      <c r="A42" s="35" t="s">
        <v>53</v>
      </c>
      <c r="E42" s="39" t="s">
        <v>120</v>
      </c>
    </row>
    <row r="43" spans="1:5" ht="25.5">
      <c r="A43" s="35" t="s">
        <v>55</v>
      </c>
      <c r="E43" s="40" t="s">
        <v>121</v>
      </c>
    </row>
    <row r="44" spans="1:5" ht="293.25">
      <c r="A44" t="s">
        <v>56</v>
      </c>
      <c r="E44" s="39" t="s">
        <v>109</v>
      </c>
    </row>
    <row r="45" spans="1:16" ht="12.75">
      <c r="A45" t="s">
        <v>48</v>
      </c>
      <c s="34" t="s">
        <v>122</v>
      </c>
      <c s="34" t="s">
        <v>118</v>
      </c>
      <c s="35" t="s">
        <v>26</v>
      </c>
      <c s="6" t="s">
        <v>119</v>
      </c>
      <c s="36" t="s">
        <v>51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25.5">
      <c r="A46" s="35" t="s">
        <v>53</v>
      </c>
      <c r="E46" s="39" t="s">
        <v>123</v>
      </c>
    </row>
    <row r="47" spans="1:5" ht="12.75">
      <c r="A47" s="35" t="s">
        <v>55</v>
      </c>
      <c r="E47" s="40" t="s">
        <v>5</v>
      </c>
    </row>
    <row r="48" spans="1:5" ht="293.25">
      <c r="A48" t="s">
        <v>56</v>
      </c>
      <c r="E48" s="39" t="s">
        <v>109</v>
      </c>
    </row>
    <row r="49" spans="1:16" ht="12.75">
      <c r="A49" t="s">
        <v>48</v>
      </c>
      <c s="34" t="s">
        <v>124</v>
      </c>
      <c s="34" t="s">
        <v>118</v>
      </c>
      <c s="35" t="s">
        <v>25</v>
      </c>
      <c s="6" t="s">
        <v>119</v>
      </c>
      <c s="36" t="s">
        <v>51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26</v>
      </c>
    </row>
    <row r="50" spans="1:5" ht="25.5">
      <c r="A50" s="35" t="s">
        <v>53</v>
      </c>
      <c r="E50" s="39" t="s">
        <v>125</v>
      </c>
    </row>
    <row r="51" spans="1:5" ht="12.75">
      <c r="A51" s="35" t="s">
        <v>55</v>
      </c>
      <c r="E51" s="40" t="s">
        <v>5</v>
      </c>
    </row>
    <row r="52" spans="1:5" ht="293.25">
      <c r="A52" t="s">
        <v>56</v>
      </c>
      <c r="E52" s="39" t="s">
        <v>109</v>
      </c>
    </row>
    <row r="53" spans="1:16" ht="12.75">
      <c r="A53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129</v>
      </c>
      <c s="37">
        <v>40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26</v>
      </c>
    </row>
    <row r="54" spans="1:5" ht="12.75">
      <c r="A54" s="35" t="s">
        <v>53</v>
      </c>
      <c r="E54" s="39" t="s">
        <v>130</v>
      </c>
    </row>
    <row r="55" spans="1:5" ht="12.75">
      <c r="A55" s="35" t="s">
        <v>55</v>
      </c>
      <c r="E55" s="40" t="s">
        <v>131</v>
      </c>
    </row>
    <row r="56" spans="1:5" ht="38.25">
      <c r="A56" t="s">
        <v>56</v>
      </c>
      <c r="E56" s="39" t="s">
        <v>132</v>
      </c>
    </row>
    <row r="57" spans="1:13" ht="12.75">
      <c r="A57" t="s">
        <v>45</v>
      </c>
      <c r="C57" s="31" t="s">
        <v>71</v>
      </c>
      <c r="E57" s="33" t="s">
        <v>133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134</v>
      </c>
      <c s="34" t="s">
        <v>135</v>
      </c>
      <c s="35" t="s">
        <v>5</v>
      </c>
      <c s="6" t="s">
        <v>136</v>
      </c>
      <c s="36" t="s">
        <v>100</v>
      </c>
      <c s="37">
        <v>324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51">
      <c r="A59" s="35" t="s">
        <v>53</v>
      </c>
      <c r="E59" s="39" t="s">
        <v>137</v>
      </c>
    </row>
    <row r="60" spans="1:5" ht="102">
      <c r="A60" s="35" t="s">
        <v>55</v>
      </c>
      <c r="E60" s="40" t="s">
        <v>138</v>
      </c>
    </row>
    <row r="61" spans="1:5" ht="153">
      <c r="A61" t="s">
        <v>56</v>
      </c>
      <c r="E61" s="39" t="s">
        <v>139</v>
      </c>
    </row>
    <row r="62" spans="1:13" ht="12.75">
      <c r="A62" t="s">
        <v>45</v>
      </c>
      <c r="C62" s="31" t="s">
        <v>117</v>
      </c>
      <c r="E62" s="33" t="s">
        <v>140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26</v>
      </c>
    </row>
    <row r="64" spans="1:5" ht="25.5">
      <c r="A64" s="35" t="s">
        <v>53</v>
      </c>
      <c r="E64" s="39" t="s">
        <v>145</v>
      </c>
    </row>
    <row r="65" spans="1:5" ht="38.25">
      <c r="A65" s="35" t="s">
        <v>55</v>
      </c>
      <c r="E65" s="40" t="s">
        <v>146</v>
      </c>
    </row>
    <row r="66" spans="1:5" ht="255">
      <c r="A66" t="s">
        <v>56</v>
      </c>
      <c r="E66" s="39" t="s">
        <v>147</v>
      </c>
    </row>
    <row r="67" spans="1:13" ht="12.75">
      <c r="A67" t="s">
        <v>45</v>
      </c>
      <c r="C67" s="31" t="s">
        <v>122</v>
      </c>
      <c r="E67" s="33" t="s">
        <v>148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48</v>
      </c>
      <c s="34" t="s">
        <v>149</v>
      </c>
      <c s="34" t="s">
        <v>150</v>
      </c>
      <c s="35" t="s">
        <v>46</v>
      </c>
      <c s="6" t="s">
        <v>151</v>
      </c>
      <c s="36" t="s">
        <v>51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26</v>
      </c>
    </row>
    <row r="69" spans="1:5" ht="25.5">
      <c r="A69" s="35" t="s">
        <v>53</v>
      </c>
      <c r="E69" s="39" t="s">
        <v>152</v>
      </c>
    </row>
    <row r="70" spans="1:5" ht="12.75">
      <c r="A70" s="35" t="s">
        <v>55</v>
      </c>
      <c r="E70" s="40" t="s">
        <v>5</v>
      </c>
    </row>
    <row r="71" spans="1:5" ht="25.5">
      <c r="A71" t="s">
        <v>56</v>
      </c>
      <c r="E71" s="39" t="s">
        <v>153</v>
      </c>
    </row>
    <row r="72" spans="1:16" ht="12.75">
      <c r="A72" t="s">
        <v>48</v>
      </c>
      <c s="34" t="s">
        <v>154</v>
      </c>
      <c s="34" t="s">
        <v>150</v>
      </c>
      <c s="35" t="s">
        <v>26</v>
      </c>
      <c s="6" t="s">
        <v>151</v>
      </c>
      <c s="36" t="s">
        <v>155</v>
      </c>
      <c s="37">
        <v>730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26</v>
      </c>
    </row>
    <row r="73" spans="1:5" ht="12.75">
      <c r="A73" s="35" t="s">
        <v>53</v>
      </c>
      <c r="E73" s="39" t="s">
        <v>156</v>
      </c>
    </row>
    <row r="74" spans="1:5" ht="12.75">
      <c r="A74" s="35" t="s">
        <v>55</v>
      </c>
      <c r="E74" s="40" t="s">
        <v>157</v>
      </c>
    </row>
    <row r="75" spans="1:5" ht="25.5">
      <c r="A75" t="s">
        <v>56</v>
      </c>
      <c r="E75" s="39" t="s">
        <v>153</v>
      </c>
    </row>
    <row r="76" spans="1:16" ht="12.75">
      <c r="A76" t="s">
        <v>48</v>
      </c>
      <c s="34" t="s">
        <v>158</v>
      </c>
      <c s="34" t="s">
        <v>150</v>
      </c>
      <c s="35" t="s">
        <v>25</v>
      </c>
      <c s="6" t="s">
        <v>151</v>
      </c>
      <c s="36" t="s">
        <v>51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159</v>
      </c>
    </row>
    <row r="78" spans="1:5" ht="12.75">
      <c r="A78" s="35" t="s">
        <v>55</v>
      </c>
      <c r="E78" s="40" t="s">
        <v>5</v>
      </c>
    </row>
    <row r="79" spans="1:5" ht="25.5">
      <c r="A79" t="s">
        <v>56</v>
      </c>
      <c r="E79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