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acovní stůl\Zadávání VŘ\2020\64020010 Oprava kolejí a výhybek v žst. Česká Třebová\Kontrolní rozpočet\"/>
    </mc:Choice>
  </mc:AlternateContent>
  <bookViews>
    <workbookView xWindow="0" yWindow="0" windowWidth="0" windowHeight="0"/>
  </bookViews>
  <sheets>
    <sheet name="Rekapitulace zakázky" sheetId="1" r:id="rId1"/>
    <sheet name="SO 01 - Oprava koleje" sheetId="2" r:id="rId2"/>
    <sheet name="SO 02 - Materíál OŘ - Nev...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'SO 01 - Oprava koleje'!$C$115:$K$165</definedName>
    <definedName name="_xlnm.Print_Area" localSheetId="1">'SO 01 - Oprava koleje'!$C$4:$J$76,'SO 01 - Oprava koleje'!$C$82:$J$97,'SO 01 - Oprava koleje'!$C$103:$J$165</definedName>
    <definedName name="_xlnm.Print_Titles" localSheetId="1">'SO 01 - Oprava koleje'!$115:$115</definedName>
    <definedName name="_xlnm._FilterDatabase" localSheetId="2" hidden="1">'SO 02 - Materíál OŘ - Nev...'!$C$115:$K$118</definedName>
    <definedName name="_xlnm.Print_Area" localSheetId="2">'SO 02 - Materíál OŘ - Nev...'!$C$4:$J$76,'SO 02 - Materíál OŘ - Nev...'!$C$82:$J$97,'SO 02 - Materíál OŘ - Nev...'!$C$103:$J$118</definedName>
    <definedName name="_xlnm.Print_Titles" localSheetId="2">'SO 02 - Materíál OŘ - Nev...'!$115:$115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110"/>
  <c r="E7"/>
  <c r="E106"/>
  <c i="2" r="J37"/>
  <c r="J36"/>
  <c i="1" r="AY95"/>
  <c i="2" r="J35"/>
  <c i="1" r="AX95"/>
  <c i="2"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91"/>
  <c r="J14"/>
  <c r="J12"/>
  <c r="J110"/>
  <c r="E7"/>
  <c r="E106"/>
  <c i="1" r="L90"/>
  <c r="AM90"/>
  <c r="AM89"/>
  <c r="L89"/>
  <c r="AM87"/>
  <c r="L87"/>
  <c r="L85"/>
  <c r="L84"/>
  <c i="3" r="BK118"/>
  <c i="2" r="J165"/>
  <c r="BK164"/>
  <c r="J163"/>
  <c r="BK162"/>
  <c r="BK161"/>
  <c r="J160"/>
  <c r="BK159"/>
  <c r="BK158"/>
  <c r="BK155"/>
  <c r="J154"/>
  <c r="BK153"/>
  <c r="J149"/>
  <c r="J148"/>
  <c r="BK146"/>
  <c r="BK145"/>
  <c r="BK144"/>
  <c r="BK143"/>
  <c r="J141"/>
  <c r="J139"/>
  <c r="J138"/>
  <c r="J137"/>
  <c r="J131"/>
  <c r="J128"/>
  <c r="J127"/>
  <c r="J126"/>
  <c r="BK124"/>
  <c r="J123"/>
  <c r="J121"/>
  <c r="J120"/>
  <c r="J119"/>
  <c r="J118"/>
  <c i="3" r="J118"/>
  <c r="J117"/>
  <c i="2" r="J161"/>
  <c r="J158"/>
  <c r="J153"/>
  <c r="J151"/>
  <c r="BK150"/>
  <c r="BK149"/>
  <c r="J147"/>
  <c r="J146"/>
  <c r="BK142"/>
  <c r="BK141"/>
  <c r="BK140"/>
  <c r="BK138"/>
  <c r="J136"/>
  <c r="BK135"/>
  <c r="J134"/>
  <c r="BK133"/>
  <c r="BK132"/>
  <c r="BK130"/>
  <c r="BK129"/>
  <c r="BK128"/>
  <c r="BK125"/>
  <c r="BK123"/>
  <c r="BK122"/>
  <c r="BK119"/>
  <c r="BK118"/>
  <c r="J117"/>
  <c r="BK163"/>
  <c r="J162"/>
  <c r="BK160"/>
  <c r="BK157"/>
  <c r="J156"/>
  <c r="BK152"/>
  <c r="J150"/>
  <c r="J145"/>
  <c r="J144"/>
  <c r="J143"/>
  <c r="J142"/>
  <c r="BK139"/>
  <c r="BK137"/>
  <c r="BK136"/>
  <c r="J135"/>
  <c r="BK134"/>
  <c r="J133"/>
  <c r="J132"/>
  <c r="BK131"/>
  <c r="J130"/>
  <c r="J129"/>
  <c r="BK127"/>
  <c r="BK126"/>
  <c r="J125"/>
  <c r="J124"/>
  <c r="J122"/>
  <c r="BK121"/>
  <c r="BK120"/>
  <c r="BK117"/>
  <c i="1" r="AS94"/>
  <c i="3" r="BK117"/>
  <c i="2" r="BK165"/>
  <c r="J164"/>
  <c r="J159"/>
  <c r="J157"/>
  <c r="BK156"/>
  <c r="J155"/>
  <c r="BK154"/>
  <c r="J152"/>
  <c r="BK151"/>
  <c r="BK148"/>
  <c r="BK147"/>
  <c r="J140"/>
  <c l="1" r="T116"/>
  <c i="3" r="P116"/>
  <c i="1" r="AU96"/>
  <c i="2" r="R116"/>
  <c i="3" r="R116"/>
  <c i="2" r="P116"/>
  <c i="1" r="AU95"/>
  <c i="3" r="BK116"/>
  <c r="J116"/>
  <c i="2" r="BK116"/>
  <c r="J116"/>
  <c r="J96"/>
  <c i="3" r="T116"/>
  <c i="2" r="BE140"/>
  <c r="BE141"/>
  <c r="BE145"/>
  <c r="BE149"/>
  <c r="BE152"/>
  <c r="BE160"/>
  <c r="BE165"/>
  <c i="3" r="F91"/>
  <c r="BE118"/>
  <c i="2" r="J89"/>
  <c r="J92"/>
  <c r="BE118"/>
  <c r="BE123"/>
  <c r="BE124"/>
  <c r="BE127"/>
  <c r="BE128"/>
  <c r="BE131"/>
  <c r="BE136"/>
  <c r="BE137"/>
  <c r="BE139"/>
  <c r="BE147"/>
  <c r="BE148"/>
  <c r="BE150"/>
  <c r="BE155"/>
  <c r="BE164"/>
  <c i="3" r="E85"/>
  <c r="J89"/>
  <c r="J92"/>
  <c i="2" r="E85"/>
  <c r="J91"/>
  <c r="F112"/>
  <c r="BE121"/>
  <c r="BE132"/>
  <c r="BE135"/>
  <c r="BE138"/>
  <c r="BE143"/>
  <c r="BE144"/>
  <c r="BE146"/>
  <c r="BE151"/>
  <c r="BE153"/>
  <c r="BE154"/>
  <c r="BE157"/>
  <c r="BE158"/>
  <c r="BE159"/>
  <c r="BE161"/>
  <c r="BE162"/>
  <c r="BE163"/>
  <c i="3" r="F92"/>
  <c i="2" r="F92"/>
  <c r="BE117"/>
  <c r="BE119"/>
  <c r="BE120"/>
  <c r="BE122"/>
  <c r="BE125"/>
  <c r="BE126"/>
  <c r="BE129"/>
  <c r="BE130"/>
  <c r="BE133"/>
  <c r="BE134"/>
  <c r="BE142"/>
  <c r="BE156"/>
  <c i="3" r="J91"/>
  <c r="BE117"/>
  <c i="2" r="J34"/>
  <c i="1" r="AW95"/>
  <c i="3" r="F35"/>
  <c i="1" r="BB96"/>
  <c i="2" r="F37"/>
  <c i="1" r="BD95"/>
  <c i="2" r="F35"/>
  <c i="1" r="BB95"/>
  <c i="3" r="F34"/>
  <c i="1" r="BA96"/>
  <c i="3" r="J30"/>
  <c i="1" r="AG96"/>
  <c i="3" r="F36"/>
  <c i="1" r="BC96"/>
  <c i="3" r="J34"/>
  <c i="1" r="AW96"/>
  <c i="3" r="F37"/>
  <c i="1" r="BD96"/>
  <c i="2" r="F36"/>
  <c i="1" r="BC95"/>
  <c i="2" r="F34"/>
  <c i="1" r="BA95"/>
  <c i="3" l="1" r="J96"/>
  <c i="2" r="J30"/>
  <c i="1" r="AG95"/>
  <c r="BB94"/>
  <c r="W31"/>
  <c i="2" r="J33"/>
  <c i="1" r="AV95"/>
  <c r="AT95"/>
  <c i="3" r="J33"/>
  <c i="1" r="AV96"/>
  <c r="AT96"/>
  <c i="3" r="F33"/>
  <c i="1" r="AZ96"/>
  <c r="AU94"/>
  <c r="BA94"/>
  <c r="W30"/>
  <c i="2" r="F33"/>
  <c i="1" r="AZ95"/>
  <c r="BD94"/>
  <c r="W33"/>
  <c r="BC94"/>
  <c r="W32"/>
  <c i="2" l="1" r="J39"/>
  <c i="3" r="J39"/>
  <c i="1" r="AN96"/>
  <c r="AN95"/>
  <c r="AZ94"/>
  <c r="W29"/>
  <c r="AG94"/>
  <c r="AK26"/>
  <c r="AX94"/>
  <c r="AW94"/>
  <c r="AK30"/>
  <c r="AY94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<sst xmlns="http://schemas.openxmlformats.org/spreadsheetml/2006/main">
  <si>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</si>
  <si>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</si>
  <si>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</si>
  <si>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</si>
  <si>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</si>
  <si>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{2870b82e-2467-439f-b040-60cce514e20f}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</si>
  <si>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</si>
  <si>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</si>
  <si>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</si>
  <si>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</si>
  <si>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</si>
  <si>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</si>
  <si>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</si>
  <si>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</si>
  <si>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64020xxx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</si>
  <si>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</si>
  <si>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</si>
  <si>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trati v úseku Česká Třebová - Třebovice v Čechách</t>
  </si>
  <si>
    <t>KSO:</t>
  </si>
  <si>
    <t>CC-CZ:</t>
  </si>
  <si>
    <t>Místo:</t>
  </si>
  <si>
    <t xml:space="preserve"> </t>
  </si>
  <si>
    <t>Datum:</t>
  </si>
  <si>
    <t>5. 11. 2020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</si>
  <si>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</si>
  <si>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</si>
  <si>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</si>
  <si>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</si>
  <si>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</si>
  <si>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</si>
  <si>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</si>
  <si>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</si>
  <si>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</si>
  <si>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</si>
  <si>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</si>
  <si>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</si>
  <si>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</si>
  <si>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</si>
  <si>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</si>
  <si>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</si>
  <si>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</si>
  <si>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</si>
  <si>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</si>
  <si>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</si>
  <si>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</si>
  <si>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</si>
  <si>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</si>
  <si>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</si>
  <si>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</si>
  <si>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</si>
  <si>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</si>
  <si>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</si>
  <si>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</si>
  <si>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</si>
  <si>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</si>
  <si>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</si>
  <si>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</si>
  <si>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</si>
  <si>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</si>
  <si>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</si>
  <si>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</si>
  <si>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</si>
  <si>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</si>
  <si>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</si>
  <si>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</si>
  <si>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</si>
  <si>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</si>
  <si>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</si>
  <si>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</si>
  <si>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</si>
  <si>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</si>
  <si>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</si>
  <si>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</si>
  <si>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</si>
  <si>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</si>
  <si>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</si>
  <si>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</si>
  <si>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</si>
  <si>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</si>
  <si>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koleje</t>
  </si>
  <si>
    <t>STA</t>
  </si>
  <si>
    <t>1</t>
  </si>
  <si>
    <t>{5849d80c-81a9-499d-bf4c-2ecbb12c821f}</t>
  </si>
  <si>
    <t>2</t>
  </si>
  <si>
    <t>SO 02</t>
  </si>
  <si>
    <t>Materíál OŘ - Nevyplňovat</t>
  </si>
  <si>
    <t>{9480b5ac-4827-44fb-ad0f-5d4f22f1f87c}</t>
  </si>
  <si>
    <t>KRYCÍ LIST SOUPISU PRACÍ</t>
  </si>
  <si>
    <t>Objekt:</t>
  </si>
  <si>
    <t>SO 01 - Oprava koleje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</si>
  <si>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</si>
  <si>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</si>
  <si>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</si>
  <si>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</si>
  <si>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</si>
  <si>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</si>
  <si>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</si>
  <si>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</si>
  <si>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</si>
  <si>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</si>
  <si>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</si>
  <si>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</si>
  <si>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</si>
  <si>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</si>
  <si>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</si>
  <si>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</si>
  <si>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</si>
  <si>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</si>
  <si>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</si>
  <si>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5914020020</t>
  </si>
  <si>
    <t>Čištění otevřených odvodňovacích zařízení strojně příkop nezpevněný</t>
  </si>
  <si>
    <t>m3</t>
  </si>
  <si>
    <t>4</t>
  </si>
  <si>
    <t>ROZPOCET</t>
  </si>
  <si>
    <t>5914020010</t>
  </si>
  <si>
    <t>Čištění otevřených odvodňovacích zařízení strojně příkop zpevněný</t>
  </si>
  <si>
    <t>5914015010</t>
  </si>
  <si>
    <t>Čištění odvodňovacích zařízení ručně příkop zpevněný</t>
  </si>
  <si>
    <t>6</t>
  </si>
  <si>
    <t>3</t>
  </si>
  <si>
    <t>5915005020</t>
  </si>
  <si>
    <t>Hloubení rýh nebo jam na železničním spodku II. třídy</t>
  </si>
  <si>
    <t>8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</si>
  <si>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</si>
  <si>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</si>
  <si>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t</t>
  </si>
  <si>
    <t>10</t>
  </si>
  <si>
    <t>5</t>
  </si>
  <si>
    <t>5914005010</t>
  </si>
  <si>
    <t>Rozšíření stezky zemního tělesa dle VL Ž2 přisypávkou zemního tělesa</t>
  </si>
  <si>
    <t>m2</t>
  </si>
  <si>
    <t>12</t>
  </si>
  <si>
    <t>5906115010</t>
  </si>
  <si>
    <t>Odsunutí pražce pro umožnění provedení svaru</t>
  </si>
  <si>
    <t>kus</t>
  </si>
  <si>
    <t>14</t>
  </si>
  <si>
    <t>7</t>
  </si>
  <si>
    <t>16</t>
  </si>
  <si>
    <t>5914055010</t>
  </si>
  <si>
    <t>Zřízení krytých odvodňovacích zařízení potrubí trativodu</t>
  </si>
  <si>
    <t>m</t>
  </si>
  <si>
    <t>18</t>
  </si>
  <si>
    <t>9</t>
  </si>
  <si>
    <t>5914055020</t>
  </si>
  <si>
    <t>Zřízení krytých odvodňovacích zařízení šachty trativodu</t>
  </si>
  <si>
    <t>20</t>
  </si>
  <si>
    <t>M</t>
  </si>
  <si>
    <t>5964103010</t>
  </si>
  <si>
    <t>Drenážní plastové díly trubka celoperforovaná DN 200 mm</t>
  </si>
  <si>
    <t>22</t>
  </si>
  <si>
    <t>11</t>
  </si>
  <si>
    <t>5964103120</t>
  </si>
  <si>
    <t xml:space="preserve">Drenážní plastové díly šachta průchozí DN 400/250  1 vtok/1 odtok DN 250 mm</t>
  </si>
  <si>
    <t>24</t>
  </si>
  <si>
    <t>5964103135</t>
  </si>
  <si>
    <t>Drenážní plastové díly krytka šachty plastová D 400</t>
  </si>
  <si>
    <t>26</t>
  </si>
  <si>
    <t>13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</si>
  <si>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</si>
  <si>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</si>
  <si>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28</t>
  </si>
  <si>
    <t>5915007020</t>
  </si>
  <si>
    <t>Zásyp jam nebo rýh sypaninou na železničním spodku se zhutněním</t>
  </si>
  <si>
    <t>30</t>
  </si>
  <si>
    <t>5955101000</t>
  </si>
  <si>
    <t>Kamenivo drcené štěrk frakce 31,5/63 třídy BI</t>
  </si>
  <si>
    <t>32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</si>
  <si>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</si>
  <si>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</si>
  <si>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34</t>
  </si>
  <si>
    <t>17</t>
  </si>
  <si>
    <t>5906015120</t>
  </si>
  <si>
    <t>Výměna pražce malou těžící mechanizací v KL otevřeném i zapuštěném pražec betonový příčný vystrojený</t>
  </si>
  <si>
    <t>36</t>
  </si>
  <si>
    <t>5907010040</t>
  </si>
  <si>
    <t>Výměna LISŮ tv. R65 rozdělení "d"</t>
  </si>
  <si>
    <t>38</t>
  </si>
  <si>
    <t>19</t>
  </si>
  <si>
    <t>5907015020</t>
  </si>
  <si>
    <t>Ojedinělá výměna kolejnic stávající upevnění tv. R65 rozdělení "d"</t>
  </si>
  <si>
    <t>40</t>
  </si>
  <si>
    <t>5907030020</t>
  </si>
  <si>
    <t>Záměna kolejnic stávající upevnění tv. R65 rozdělení "d"</t>
  </si>
  <si>
    <t>42</t>
  </si>
  <si>
    <t>5910063050</t>
  </si>
  <si>
    <t>Opravné souvislé broušení kolejnic R260 příčný a podélný profil oprava příčného a podélného profilu</t>
  </si>
  <si>
    <t>44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</si>
  <si>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</si>
  <si>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</si>
  <si>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46</t>
  </si>
  <si>
    <t>23</t>
  </si>
  <si>
    <t>5910020020</t>
  </si>
  <si>
    <t>Svařování kolejnic termitem plný předehřev standardní spára svar sériový tv. R65</t>
  </si>
  <si>
    <t>48</t>
  </si>
  <si>
    <t>5910035020</t>
  </si>
  <si>
    <t>Dosažení dovolené upínací teploty v BK prodloužením kolejnicového pásu v koleji tv. R65</t>
  </si>
  <si>
    <t>50</t>
  </si>
  <si>
    <t>25</t>
  </si>
  <si>
    <t>5910040320</t>
  </si>
  <si>
    <t>Umožnění volné dilatace kolejnice demontáž upevňovadel s osazením kluzných podložek rozdělení pražců "d"</t>
  </si>
  <si>
    <t>52</t>
  </si>
  <si>
    <t>5910040420</t>
  </si>
  <si>
    <t>Umožnění volné dilatace kolejnice montáž upevňovadel s odstraněním kluzných podložek rozdělení pražců "d"</t>
  </si>
  <si>
    <t>54</t>
  </si>
  <si>
    <t>27</t>
  </si>
  <si>
    <t>5905085050</t>
  </si>
  <si>
    <t>Souvislé čištění KL strojně koleje pražce betonové rozdělení "d"</t>
  </si>
  <si>
    <t>km</t>
  </si>
  <si>
    <t>56</t>
  </si>
  <si>
    <t>5905020020</t>
  </si>
  <si>
    <t>Oprava stezky strojně s odstraněním drnu a nánosu přes 10 cm do 20 cm</t>
  </si>
  <si>
    <t>58</t>
  </si>
  <si>
    <t>29</t>
  </si>
  <si>
    <t>60</t>
  </si>
  <si>
    <t>62</t>
  </si>
  <si>
    <t>31</t>
  </si>
  <si>
    <t>5905105030</t>
  </si>
  <si>
    <t>Doplnění KL kamenivem souvisle strojně v koleji</t>
  </si>
  <si>
    <t>64</t>
  </si>
  <si>
    <t>5909032020</t>
  </si>
  <si>
    <t>Přesná úprava GPK koleje směrové a výškové uspořádání pražce betonové</t>
  </si>
  <si>
    <t>66</t>
  </si>
  <si>
    <t>33</t>
  </si>
  <si>
    <t>5909030020</t>
  </si>
  <si>
    <t>Následná úprava GPK koleje směrové a výškové uspořádání pražce betonové</t>
  </si>
  <si>
    <t>68</t>
  </si>
  <si>
    <t>5906105010</t>
  </si>
  <si>
    <t>Demontáž pražce dřevěný</t>
  </si>
  <si>
    <t>70</t>
  </si>
  <si>
    <t>35</t>
  </si>
  <si>
    <t>9902900100</t>
  </si>
  <si>
    <t>Naložení sypanin, drobného kusového materiálu, suti</t>
  </si>
  <si>
    <t>72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</si>
  <si>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</si>
  <si>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</si>
  <si>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74</t>
  </si>
  <si>
    <t>37</t>
  </si>
  <si>
    <t>9909000400</t>
  </si>
  <si>
    <t>Poplatek za likvidaci plastových součástí</t>
  </si>
  <si>
    <t>76</t>
  </si>
  <si>
    <t>9909000300</t>
  </si>
  <si>
    <t>Poplatek za likvidaci dřevěných kolejnicových podpor</t>
  </si>
  <si>
    <t>78</t>
  </si>
  <si>
    <t>39</t>
  </si>
  <si>
    <t>80</t>
  </si>
  <si>
    <t>82</t>
  </si>
  <si>
    <t>41</t>
  </si>
  <si>
    <t>9903200100</t>
  </si>
  <si>
    <t>Přeprava mechanizace na místo prováděných prací o hmotnosti přes 12 t přes 50 do 100 km</t>
  </si>
  <si>
    <t>84</t>
  </si>
  <si>
    <t>9903200200</t>
  </si>
  <si>
    <t>Přeprava mechanizace na místo prováděných prací o hmotnosti přes 12 t do 200 km</t>
  </si>
  <si>
    <t>86</t>
  </si>
  <si>
    <t>43</t>
  </si>
  <si>
    <t>011002000</t>
  </si>
  <si>
    <t>Průzkumné práce pro opravy + vytyčení inženýrských sítí</t>
  </si>
  <si>
    <t>%</t>
  </si>
  <si>
    <t>88</t>
  </si>
  <si>
    <t>012002000</t>
  </si>
  <si>
    <t>Geodetické práce</t>
  </si>
  <si>
    <t>90</t>
  </si>
  <si>
    <t>45</t>
  </si>
  <si>
    <t>013002000</t>
  </si>
  <si>
    <t>Projektové práce</t>
  </si>
  <si>
    <t>92</t>
  </si>
  <si>
    <t>030001000</t>
  </si>
  <si>
    <t>Zařízení a vybavení staveniště</t>
  </si>
  <si>
    <t>94</t>
  </si>
  <si>
    <t>47</t>
  </si>
  <si>
    <t>040001000</t>
  </si>
  <si>
    <t>Inženýrská činnost</t>
  </si>
  <si>
    <t>96</t>
  </si>
  <si>
    <t>011101001</t>
  </si>
  <si>
    <t>Finanční náklady pojistné</t>
  </si>
  <si>
    <t>98</t>
  </si>
  <si>
    <t>SO 02 - Materíál OŘ - Nevyplňovat</t>
  </si>
  <si>
    <t>5956213065</t>
  </si>
  <si>
    <t>Pražec betonový příčný vystrojený užitý tv. SB 8 P</t>
  </si>
  <si>
    <t>5957128055</t>
  </si>
  <si>
    <t>Lepený izolovaný styk tv. R49 s tepelně zpracovanou hlavou délky 4,50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</si>
</sst>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9" fillId="0" borderId="22" xfId="0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7" fontId="16" fillId="2" borderId="22" xfId="0" applyNumberFormat="1" applyFont="1" applyFill="1" applyBorder="1" applyAlignment="1" applyProtection="1">
      <alignment vertical="center"/>
      <protection locked="0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28" fillId="2" borderId="19" xfId="0" applyFont="1" applyFill="1" applyBorder="1" applyAlignment="1" applyProtection="1">
      <alignment horizontal="left" vertical="center"/>
      <protection locked="0"/>
    </xf>
    <xf numFmtId="0" fontId="2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28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26</v>
      </c>
      <c r="AL14" s="16"/>
      <c r="AM14" s="16"/>
      <c r="AN14" s="28" t="s">
        <v>28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30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30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37</v>
      </c>
      <c r="E29" s="41"/>
      <c r="F29" s="26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48</v>
      </c>
      <c r="AI60" s="36"/>
      <c r="AJ60" s="36"/>
      <c r="AK60" s="36"/>
      <c r="AL60" s="36"/>
      <c r="AM60" s="58" t="s">
        <v>49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51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48</v>
      </c>
      <c r="AI75" s="36"/>
      <c r="AJ75" s="36"/>
      <c r="AK75" s="36"/>
      <c r="AL75" s="36"/>
      <c r="AM75" s="58" t="s">
        <v>49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64020xxx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trati v úseku Česká Třebová - Třebovice v Čechách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5. 11. 2020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29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53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27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54</v>
      </c>
      <c r="D92" s="88"/>
      <c r="E92" s="88"/>
      <c r="F92" s="88"/>
      <c r="G92" s="88"/>
      <c r="H92" s="89"/>
      <c r="I92" s="90" t="s">
        <v>55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56</v>
      </c>
      <c r="AH92" s="88"/>
      <c r="AI92" s="88"/>
      <c r="AJ92" s="88"/>
      <c r="AK92" s="88"/>
      <c r="AL92" s="88"/>
      <c r="AM92" s="88"/>
      <c r="AN92" s="90" t="s">
        <v>57</v>
      </c>
      <c r="AO92" s="88"/>
      <c r="AP92" s="92"/>
      <c r="AQ92" s="93" t="s">
        <v>58</v>
      </c>
      <c r="AR92" s="38"/>
      <c r="AS92" s="94" t="s">
        <v>59</v>
      </c>
      <c r="AT92" s="95" t="s">
        <v>60</v>
      </c>
      <c r="AU92" s="95" t="s">
        <v>61</v>
      </c>
      <c r="AV92" s="95" t="s">
        <v>62</v>
      </c>
      <c r="AW92" s="95" t="s">
        <v>63</v>
      </c>
      <c r="AX92" s="95" t="s">
        <v>64</v>
      </c>
      <c r="AY92" s="95" t="s">
        <v>65</v>
      </c>
      <c r="AZ92" s="95" t="s">
        <v>66</v>
      </c>
      <c r="BA92" s="95" t="s">
        <v>67</v>
      </c>
      <c r="BB92" s="95" t="s">
        <v>68</v>
      </c>
      <c r="BC92" s="95" t="s">
        <v>69</v>
      </c>
      <c r="BD92" s="96" t="s">
        <v>70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71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ROUND(SUM(AG95:AG96),2)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ROUND(SUM(AS95:AS96),2)</f>
        <v>0</v>
      </c>
      <c r="AT94" s="108">
        <f>ROUND(SUM(AV94:AW94),2)</f>
        <v>0</v>
      </c>
      <c r="AU94" s="109">
        <f>ROUND(SUM(AU95:AU96),5)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ROUND(SUM(AZ95:AZ96),2)</f>
        <v>0</v>
      </c>
      <c r="BA94" s="108">
        <f>ROUND(SUM(BA95:BA96),2)</f>
        <v>0</v>
      </c>
      <c r="BB94" s="108">
        <f>ROUND(SUM(BB95:BB96),2)</f>
        <v>0</v>
      </c>
      <c r="BC94" s="108">
        <f>ROUND(SUM(BC95:BC96),2)</f>
        <v>0</v>
      </c>
      <c r="BD94" s="110">
        <f>ROUND(SUM(BD95:BD96),2)</f>
        <v>0</v>
      </c>
      <c r="BE94" s="6"/>
      <c r="BS94" s="111" t="s">
        <v>72</v>
      </c>
      <c r="BT94" s="111" t="s">
        <v>73</v>
      </c>
      <c r="BU94" s="112" t="s">
        <v>74</v>
      </c>
      <c r="BV94" s="111" t="s">
        <v>75</v>
      </c>
      <c r="BW94" s="111" t="s">
        <v>5</v>
      </c>
      <c r="BX94" s="111" t="s">
        <v>76</v>
      </c>
      <c r="CL94" s="111" t="s">
        <v>1</v>
      </c>
    </row>
    <row r="95" s="7" customFormat="1" ht="16.5" customHeight="1">
      <c r="A95" s="113" t="s">
        <v>77</v>
      </c>
      <c r="B95" s="114"/>
      <c r="C95" s="115"/>
      <c r="D95" s="116" t="s">
        <v>78</v>
      </c>
      <c r="E95" s="116"/>
      <c r="F95" s="116"/>
      <c r="G95" s="116"/>
      <c r="H95" s="116"/>
      <c r="I95" s="117"/>
      <c r="J95" s="116" t="s">
        <v>79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01 - Oprava koleje'!J30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80</v>
      </c>
      <c r="AR95" s="120"/>
      <c r="AS95" s="121">
        <v>0</v>
      </c>
      <c r="AT95" s="122">
        <f>ROUND(SUM(AV95:AW95),2)</f>
        <v>0</v>
      </c>
      <c r="AU95" s="123">
        <f>'SO 01 - Oprava koleje'!P116</f>
        <v>0</v>
      </c>
      <c r="AV95" s="122">
        <f>'SO 01 - Oprava koleje'!J33</f>
        <v>0</v>
      </c>
      <c r="AW95" s="122">
        <f>'SO 01 - Oprava koleje'!J34</f>
        <v>0</v>
      </c>
      <c r="AX95" s="122">
        <f>'SO 01 - Oprava koleje'!J35</f>
        <v>0</v>
      </c>
      <c r="AY95" s="122">
        <f>'SO 01 - Oprava koleje'!J36</f>
        <v>0</v>
      </c>
      <c r="AZ95" s="122">
        <f>'SO 01 - Oprava koleje'!F33</f>
        <v>0</v>
      </c>
      <c r="BA95" s="122">
        <f>'SO 01 - Oprava koleje'!F34</f>
        <v>0</v>
      </c>
      <c r="BB95" s="122">
        <f>'SO 01 - Oprava koleje'!F35</f>
        <v>0</v>
      </c>
      <c r="BC95" s="122">
        <f>'SO 01 - Oprava koleje'!F36</f>
        <v>0</v>
      </c>
      <c r="BD95" s="124">
        <f>'SO 01 - Oprava koleje'!F37</f>
        <v>0</v>
      </c>
      <c r="BE95" s="7"/>
      <c r="BT95" s="125" t="s">
        <v>81</v>
      </c>
      <c r="BV95" s="125" t="s">
        <v>75</v>
      </c>
      <c r="BW95" s="125" t="s">
        <v>82</v>
      </c>
      <c r="BX95" s="125" t="s">
        <v>5</v>
      </c>
      <c r="CL95" s="125" t="s">
        <v>1</v>
      </c>
      <c r="CM95" s="125" t="s">
        <v>83</v>
      </c>
    </row>
    <row r="96" s="7" customFormat="1" ht="16.5" customHeight="1">
      <c r="A96" s="113" t="s">
        <v>77</v>
      </c>
      <c r="B96" s="114"/>
      <c r="C96" s="115"/>
      <c r="D96" s="116" t="s">
        <v>84</v>
      </c>
      <c r="E96" s="116"/>
      <c r="F96" s="116"/>
      <c r="G96" s="116"/>
      <c r="H96" s="116"/>
      <c r="I96" s="117"/>
      <c r="J96" s="116" t="s">
        <v>85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02 - Materíál OŘ - Nev...'!J30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80</v>
      </c>
      <c r="AR96" s="120"/>
      <c r="AS96" s="126">
        <v>0</v>
      </c>
      <c r="AT96" s="127">
        <f>ROUND(SUM(AV96:AW96),2)</f>
        <v>0</v>
      </c>
      <c r="AU96" s="128">
        <f>'SO 02 - Materíál OŘ - Nev...'!P116</f>
        <v>0</v>
      </c>
      <c r="AV96" s="127">
        <f>'SO 02 - Materíál OŘ - Nev...'!J33</f>
        <v>0</v>
      </c>
      <c r="AW96" s="127">
        <f>'SO 02 - Materíál OŘ - Nev...'!J34</f>
        <v>0</v>
      </c>
      <c r="AX96" s="127">
        <f>'SO 02 - Materíál OŘ - Nev...'!J35</f>
        <v>0</v>
      </c>
      <c r="AY96" s="127">
        <f>'SO 02 - Materíál OŘ - Nev...'!J36</f>
        <v>0</v>
      </c>
      <c r="AZ96" s="127">
        <f>'SO 02 - Materíál OŘ - Nev...'!F33</f>
        <v>0</v>
      </c>
      <c r="BA96" s="127">
        <f>'SO 02 - Materíál OŘ - Nev...'!F34</f>
        <v>0</v>
      </c>
      <c r="BB96" s="127">
        <f>'SO 02 - Materíál OŘ - Nev...'!F35</f>
        <v>0</v>
      </c>
      <c r="BC96" s="127">
        <f>'SO 02 - Materíál OŘ - Nev...'!F36</f>
        <v>0</v>
      </c>
      <c r="BD96" s="129">
        <f>'SO 02 - Materíál OŘ - Nev...'!F37</f>
        <v>0</v>
      </c>
      <c r="BE96" s="7"/>
      <c r="BT96" s="125" t="s">
        <v>81</v>
      </c>
      <c r="BV96" s="125" t="s">
        <v>75</v>
      </c>
      <c r="BW96" s="125" t="s">
        <v>86</v>
      </c>
      <c r="BX96" s="125" t="s">
        <v>5</v>
      </c>
      <c r="CL96" s="125" t="s">
        <v>1</v>
      </c>
      <c r="CM96" s="125" t="s">
        <v>83</v>
      </c>
    </row>
    <row r="9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38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sheet="1" formatColumns="0" formatRows="0" objects="1" scenarios="1" spinCount="100000" saltValue="R44FE2rRBY3Vwc4IDb2VD/CqwuJsyp2tyoeWj1K/Wq8lDBSztByCy9eRwC3CYZBPNFg4r9AFpJHl8UZ2MTXkIw==" hashValue="M5LFdE9Vg7yKkUEYCUgJ6cUj1NfZONsvZ4aDRX+g3vupXsQNIEiSph5RIZK/S+t1pjUHXhtyHAMPgkzwbQlvw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koleje'!C2" display="/"/>
    <hyperlink ref="A96" location="'SO 02 - Materíál OŘ - Ne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87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trati v úseku Česká Třebová - Třebovice v Čechách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88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89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ROUND((SUM(BE116:BE165)),  2)</f>
        <v>0</v>
      </c>
      <c r="G33" s="32"/>
      <c r="H33" s="32"/>
      <c r="I33" s="149">
        <v>0.20999999999999999</v>
      </c>
      <c r="J33" s="148">
        <f>ROUND(((SUM(BE116:BE165))*I33),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ROUND((SUM(BF116:BF165)),  2)</f>
        <v>0</v>
      </c>
      <c r="G34" s="32"/>
      <c r="H34" s="32"/>
      <c r="I34" s="149">
        <v>0.14999999999999999</v>
      </c>
      <c r="J34" s="148">
        <f>ROUND(((SUM(BF116:BF165))*I34),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ROUND((SUM(BG116:BG165)),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ROUND((SUM(BH116:BH165)),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ROUND((SUM(BI116:BI165)),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90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trati v úseku Česká Třebová - Třebovice v Čechách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88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01 - Oprava koleje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91</v>
      </c>
      <c r="D94" s="170"/>
      <c r="E94" s="170"/>
      <c r="F94" s="170"/>
      <c r="G94" s="170"/>
      <c r="H94" s="170"/>
      <c r="I94" s="170"/>
      <c r="J94" s="171" t="s">
        <v>92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93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94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95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trati v úseku Česká Třebová - Třebovice v Čechách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88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01 - Oprava koleje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96</v>
      </c>
      <c r="D115" s="176" t="s">
        <v>58</v>
      </c>
      <c r="E115" s="176" t="s">
        <v>54</v>
      </c>
      <c r="F115" s="176" t="s">
        <v>55</v>
      </c>
      <c r="G115" s="176" t="s">
        <v>97</v>
      </c>
      <c r="H115" s="176" t="s">
        <v>98</v>
      </c>
      <c r="I115" s="176" t="s">
        <v>99</v>
      </c>
      <c r="J115" s="177" t="s">
        <v>92</v>
      </c>
      <c r="K115" s="178" t="s">
        <v>100</v>
      </c>
      <c r="L115" s="179"/>
      <c r="M115" s="94" t="s">
        <v>1</v>
      </c>
      <c r="N115" s="95" t="s">
        <v>37</v>
      </c>
      <c r="O115" s="95" t="s">
        <v>101</v>
      </c>
      <c r="P115" s="95" t="s">
        <v>102</v>
      </c>
      <c r="Q115" s="95" t="s">
        <v>103</v>
      </c>
      <c r="R115" s="95" t="s">
        <v>104</v>
      </c>
      <c r="S115" s="95" t="s">
        <v>105</v>
      </c>
      <c r="T115" s="96" t="s">
        <v>106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107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SUM(P117:P165)</f>
        <v>0</v>
      </c>
      <c r="Q116" s="98"/>
      <c r="R116" s="182">
        <f>SUM(R117:R165)</f>
        <v>0</v>
      </c>
      <c r="S116" s="98"/>
      <c r="T116" s="183">
        <f>SUM(T117:T165)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94</v>
      </c>
      <c r="BK116" s="184">
        <f>SUM(BK117:BK165)</f>
        <v>0</v>
      </c>
    </row>
    <row r="117" s="2" customFormat="1" ht="24.15" customHeight="1">
      <c r="A117" s="32"/>
      <c r="B117" s="33"/>
      <c r="C117" s="185" t="s">
        <v>81</v>
      </c>
      <c r="D117" s="185" t="s">
        <v>108</v>
      </c>
      <c r="E117" s="186" t="s">
        <v>109</v>
      </c>
      <c r="F117" s="187" t="s">
        <v>110</v>
      </c>
      <c r="G117" s="188" t="s">
        <v>111</v>
      </c>
      <c r="H117" s="189">
        <v>2252</v>
      </c>
      <c r="I117" s="190"/>
      <c r="J117" s="191">
        <f>ROUND(I117*H117,2)</f>
        <v>0</v>
      </c>
      <c r="K117" s="192"/>
      <c r="L117" s="38"/>
      <c r="M117" s="193" t="s">
        <v>1</v>
      </c>
      <c r="N117" s="194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112</v>
      </c>
      <c r="AT117" s="197" t="s">
        <v>108</v>
      </c>
      <c r="AU117" s="197" t="s">
        <v>73</v>
      </c>
      <c r="AY117" s="11" t="s">
        <v>113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112</v>
      </c>
      <c r="BM117" s="197" t="s">
        <v>83</v>
      </c>
    </row>
    <row r="118" s="2" customFormat="1" ht="24.15" customHeight="1">
      <c r="A118" s="32"/>
      <c r="B118" s="33"/>
      <c r="C118" s="185" t="s">
        <v>83</v>
      </c>
      <c r="D118" s="185" t="s">
        <v>108</v>
      </c>
      <c r="E118" s="186" t="s">
        <v>114</v>
      </c>
      <c r="F118" s="187" t="s">
        <v>115</v>
      </c>
      <c r="G118" s="188" t="s">
        <v>111</v>
      </c>
      <c r="H118" s="189">
        <v>504</v>
      </c>
      <c r="I118" s="190"/>
      <c r="J118" s="191">
        <f>ROUND(I118*H118,2)</f>
        <v>0</v>
      </c>
      <c r="K118" s="192"/>
      <c r="L118" s="38"/>
      <c r="M118" s="193" t="s">
        <v>1</v>
      </c>
      <c r="N118" s="194" t="s">
        <v>38</v>
      </c>
      <c r="O118" s="85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7" t="s">
        <v>112</v>
      </c>
      <c r="AT118" s="197" t="s">
        <v>108</v>
      </c>
      <c r="AU118" s="197" t="s">
        <v>73</v>
      </c>
      <c r="AY118" s="11" t="s">
        <v>113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1" t="s">
        <v>81</v>
      </c>
      <c r="BK118" s="198">
        <f>ROUND(I118*H118,2)</f>
        <v>0</v>
      </c>
      <c r="BL118" s="11" t="s">
        <v>112</v>
      </c>
      <c r="BM118" s="197" t="s">
        <v>112</v>
      </c>
    </row>
    <row r="119" s="2" customFormat="1" ht="14.4" customHeight="1">
      <c r="A119" s="32"/>
      <c r="B119" s="33"/>
      <c r="C119" s="185" t="s">
        <v>73</v>
      </c>
      <c r="D119" s="185" t="s">
        <v>108</v>
      </c>
      <c r="E119" s="186" t="s">
        <v>116</v>
      </c>
      <c r="F119" s="187" t="s">
        <v>117</v>
      </c>
      <c r="G119" s="188" t="s">
        <v>111</v>
      </c>
      <c r="H119" s="189">
        <v>60</v>
      </c>
      <c r="I119" s="190"/>
      <c r="J119" s="191">
        <f>ROUND(I119*H119,2)</f>
        <v>0</v>
      </c>
      <c r="K119" s="192"/>
      <c r="L119" s="38"/>
      <c r="M119" s="193" t="s">
        <v>1</v>
      </c>
      <c r="N119" s="194" t="s">
        <v>38</v>
      </c>
      <c r="O119" s="8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7" t="s">
        <v>112</v>
      </c>
      <c r="AT119" s="197" t="s">
        <v>108</v>
      </c>
      <c r="AU119" s="197" t="s">
        <v>73</v>
      </c>
      <c r="AY119" s="11" t="s">
        <v>113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1" t="s">
        <v>81</v>
      </c>
      <c r="BK119" s="198">
        <f>ROUND(I119*H119,2)</f>
        <v>0</v>
      </c>
      <c r="BL119" s="11" t="s">
        <v>112</v>
      </c>
      <c r="BM119" s="197" t="s">
        <v>118</v>
      </c>
    </row>
    <row r="120" s="2" customFormat="1" ht="14.4" customHeight="1">
      <c r="A120" s="32"/>
      <c r="B120" s="33"/>
      <c r="C120" s="185" t="s">
        <v>119</v>
      </c>
      <c r="D120" s="185" t="s">
        <v>108</v>
      </c>
      <c r="E120" s="186" t="s">
        <v>120</v>
      </c>
      <c r="F120" s="187" t="s">
        <v>121</v>
      </c>
      <c r="G120" s="188" t="s">
        <v>111</v>
      </c>
      <c r="H120" s="189">
        <v>16.199999999999999</v>
      </c>
      <c r="I120" s="190"/>
      <c r="J120" s="191">
        <f>ROUND(I120*H120,2)</f>
        <v>0</v>
      </c>
      <c r="K120" s="192"/>
      <c r="L120" s="38"/>
      <c r="M120" s="193" t="s">
        <v>1</v>
      </c>
      <c r="N120" s="194" t="s">
        <v>38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7" t="s">
        <v>112</v>
      </c>
      <c r="AT120" s="197" t="s">
        <v>108</v>
      </c>
      <c r="AU120" s="197" t="s">
        <v>73</v>
      </c>
      <c r="AY120" s="11" t="s">
        <v>113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1" t="s">
        <v>81</v>
      </c>
      <c r="BK120" s="198">
        <f>ROUND(I120*H120,2)</f>
        <v>0</v>
      </c>
      <c r="BL120" s="11" t="s">
        <v>112</v>
      </c>
      <c r="BM120" s="197" t="s">
        <v>122</v>
      </c>
    </row>
    <row r="121" s="2" customFormat="1" ht="49.05" customHeight="1">
      <c r="A121" s="32"/>
      <c r="B121" s="33"/>
      <c r="C121" s="185" t="s">
        <v>112</v>
      </c>
      <c r="D121" s="185" t="s">
        <v>108</v>
      </c>
      <c r="E121" s="186" t="s">
        <v>123</v>
      </c>
      <c r="F121" s="187" t="s">
        <v>124</v>
      </c>
      <c r="G121" s="188" t="s">
        <v>125</v>
      </c>
      <c r="H121" s="189">
        <v>4248.3000000000002</v>
      </c>
      <c r="I121" s="190"/>
      <c r="J121" s="191">
        <f>ROUND(I121*H121,2)</f>
        <v>0</v>
      </c>
      <c r="K121" s="192"/>
      <c r="L121" s="38"/>
      <c r="M121" s="193" t="s">
        <v>1</v>
      </c>
      <c r="N121" s="194" t="s">
        <v>38</v>
      </c>
      <c r="O121" s="8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112</v>
      </c>
      <c r="AT121" s="197" t="s">
        <v>108</v>
      </c>
      <c r="AU121" s="197" t="s">
        <v>73</v>
      </c>
      <c r="AY121" s="11" t="s">
        <v>113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1" t="s">
        <v>81</v>
      </c>
      <c r="BK121" s="198">
        <f>ROUND(I121*H121,2)</f>
        <v>0</v>
      </c>
      <c r="BL121" s="11" t="s">
        <v>112</v>
      </c>
      <c r="BM121" s="197" t="s">
        <v>126</v>
      </c>
    </row>
    <row r="122" s="2" customFormat="1" ht="24.15" customHeight="1">
      <c r="A122" s="32"/>
      <c r="B122" s="33"/>
      <c r="C122" s="185" t="s">
        <v>127</v>
      </c>
      <c r="D122" s="185" t="s">
        <v>108</v>
      </c>
      <c r="E122" s="186" t="s">
        <v>128</v>
      </c>
      <c r="F122" s="187" t="s">
        <v>129</v>
      </c>
      <c r="G122" s="188" t="s">
        <v>130</v>
      </c>
      <c r="H122" s="189">
        <v>140</v>
      </c>
      <c r="I122" s="190"/>
      <c r="J122" s="191">
        <f>ROUND(I122*H122,2)</f>
        <v>0</v>
      </c>
      <c r="K122" s="192"/>
      <c r="L122" s="38"/>
      <c r="M122" s="193" t="s">
        <v>1</v>
      </c>
      <c r="N122" s="194" t="s">
        <v>38</v>
      </c>
      <c r="O122" s="85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7" t="s">
        <v>112</v>
      </c>
      <c r="AT122" s="197" t="s">
        <v>108</v>
      </c>
      <c r="AU122" s="197" t="s">
        <v>73</v>
      </c>
      <c r="AY122" s="11" t="s">
        <v>113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1" t="s">
        <v>81</v>
      </c>
      <c r="BK122" s="198">
        <f>ROUND(I122*H122,2)</f>
        <v>0</v>
      </c>
      <c r="BL122" s="11" t="s">
        <v>112</v>
      </c>
      <c r="BM122" s="197" t="s">
        <v>131</v>
      </c>
    </row>
    <row r="123" s="2" customFormat="1" ht="14.4" customHeight="1">
      <c r="A123" s="32"/>
      <c r="B123" s="33"/>
      <c r="C123" s="185" t="s">
        <v>118</v>
      </c>
      <c r="D123" s="185" t="s">
        <v>108</v>
      </c>
      <c r="E123" s="186" t="s">
        <v>132</v>
      </c>
      <c r="F123" s="187" t="s">
        <v>133</v>
      </c>
      <c r="G123" s="188" t="s">
        <v>134</v>
      </c>
      <c r="H123" s="189">
        <v>6</v>
      </c>
      <c r="I123" s="190"/>
      <c r="J123" s="191">
        <f>ROUND(I123*H123,2)</f>
        <v>0</v>
      </c>
      <c r="K123" s="192"/>
      <c r="L123" s="38"/>
      <c r="M123" s="193" t="s">
        <v>1</v>
      </c>
      <c r="N123" s="194" t="s">
        <v>38</v>
      </c>
      <c r="O123" s="8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112</v>
      </c>
      <c r="AT123" s="197" t="s">
        <v>108</v>
      </c>
      <c r="AU123" s="197" t="s">
        <v>73</v>
      </c>
      <c r="AY123" s="11" t="s">
        <v>113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1" t="s">
        <v>81</v>
      </c>
      <c r="BK123" s="198">
        <f>ROUND(I123*H123,2)</f>
        <v>0</v>
      </c>
      <c r="BL123" s="11" t="s">
        <v>112</v>
      </c>
      <c r="BM123" s="197" t="s">
        <v>135</v>
      </c>
    </row>
    <row r="124" s="2" customFormat="1" ht="14.4" customHeight="1">
      <c r="A124" s="32"/>
      <c r="B124" s="33"/>
      <c r="C124" s="185" t="s">
        <v>136</v>
      </c>
      <c r="D124" s="185" t="s">
        <v>108</v>
      </c>
      <c r="E124" s="186" t="s">
        <v>132</v>
      </c>
      <c r="F124" s="187" t="s">
        <v>133</v>
      </c>
      <c r="G124" s="188" t="s">
        <v>134</v>
      </c>
      <c r="H124" s="189">
        <v>6</v>
      </c>
      <c r="I124" s="190"/>
      <c r="J124" s="191">
        <f>ROUND(I124*H124,2)</f>
        <v>0</v>
      </c>
      <c r="K124" s="192"/>
      <c r="L124" s="38"/>
      <c r="M124" s="193" t="s">
        <v>1</v>
      </c>
      <c r="N124" s="194" t="s">
        <v>38</v>
      </c>
      <c r="O124" s="85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7" t="s">
        <v>112</v>
      </c>
      <c r="AT124" s="197" t="s">
        <v>108</v>
      </c>
      <c r="AU124" s="197" t="s">
        <v>73</v>
      </c>
      <c r="AY124" s="11" t="s">
        <v>113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1" t="s">
        <v>81</v>
      </c>
      <c r="BK124" s="198">
        <f>ROUND(I124*H124,2)</f>
        <v>0</v>
      </c>
      <c r="BL124" s="11" t="s">
        <v>112</v>
      </c>
      <c r="BM124" s="197" t="s">
        <v>137</v>
      </c>
    </row>
    <row r="125" s="2" customFormat="1" ht="14.4" customHeight="1">
      <c r="A125" s="32"/>
      <c r="B125" s="33"/>
      <c r="C125" s="185" t="s">
        <v>122</v>
      </c>
      <c r="D125" s="185" t="s">
        <v>108</v>
      </c>
      <c r="E125" s="186" t="s">
        <v>138</v>
      </c>
      <c r="F125" s="187" t="s">
        <v>139</v>
      </c>
      <c r="G125" s="188" t="s">
        <v>140</v>
      </c>
      <c r="H125" s="189">
        <v>124</v>
      </c>
      <c r="I125" s="190"/>
      <c r="J125" s="191">
        <f>ROUND(I125*H125,2)</f>
        <v>0</v>
      </c>
      <c r="K125" s="192"/>
      <c r="L125" s="38"/>
      <c r="M125" s="193" t="s">
        <v>1</v>
      </c>
      <c r="N125" s="194" t="s">
        <v>38</v>
      </c>
      <c r="O125" s="85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112</v>
      </c>
      <c r="AT125" s="197" t="s">
        <v>108</v>
      </c>
      <c r="AU125" s="197" t="s">
        <v>73</v>
      </c>
      <c r="AY125" s="11" t="s">
        <v>113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1" t="s">
        <v>81</v>
      </c>
      <c r="BK125" s="198">
        <f>ROUND(I125*H125,2)</f>
        <v>0</v>
      </c>
      <c r="BL125" s="11" t="s">
        <v>112</v>
      </c>
      <c r="BM125" s="197" t="s">
        <v>141</v>
      </c>
    </row>
    <row r="126" s="2" customFormat="1" ht="14.4" customHeight="1">
      <c r="A126" s="32"/>
      <c r="B126" s="33"/>
      <c r="C126" s="185" t="s">
        <v>142</v>
      </c>
      <c r="D126" s="185" t="s">
        <v>108</v>
      </c>
      <c r="E126" s="186" t="s">
        <v>143</v>
      </c>
      <c r="F126" s="187" t="s">
        <v>144</v>
      </c>
      <c r="G126" s="188" t="s">
        <v>140</v>
      </c>
      <c r="H126" s="189">
        <v>6</v>
      </c>
      <c r="I126" s="190"/>
      <c r="J126" s="191">
        <f>ROUND(I126*H126,2)</f>
        <v>0</v>
      </c>
      <c r="K126" s="192"/>
      <c r="L126" s="38"/>
      <c r="M126" s="193" t="s">
        <v>1</v>
      </c>
      <c r="N126" s="194" t="s">
        <v>38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7" t="s">
        <v>112</v>
      </c>
      <c r="AT126" s="197" t="s">
        <v>108</v>
      </c>
      <c r="AU126" s="197" t="s">
        <v>73</v>
      </c>
      <c r="AY126" s="11" t="s">
        <v>113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1" t="s">
        <v>81</v>
      </c>
      <c r="BK126" s="198">
        <f>ROUND(I126*H126,2)</f>
        <v>0</v>
      </c>
      <c r="BL126" s="11" t="s">
        <v>112</v>
      </c>
      <c r="BM126" s="197" t="s">
        <v>145</v>
      </c>
    </row>
    <row r="127" s="2" customFormat="1" ht="24.15" customHeight="1">
      <c r="A127" s="32"/>
      <c r="B127" s="33"/>
      <c r="C127" s="199" t="s">
        <v>126</v>
      </c>
      <c r="D127" s="199" t="s">
        <v>146</v>
      </c>
      <c r="E127" s="200" t="s">
        <v>147</v>
      </c>
      <c r="F127" s="201" t="s">
        <v>148</v>
      </c>
      <c r="G127" s="202" t="s">
        <v>140</v>
      </c>
      <c r="H127" s="203">
        <v>124</v>
      </c>
      <c r="I127" s="204"/>
      <c r="J127" s="205">
        <f>ROUND(I127*H127,2)</f>
        <v>0</v>
      </c>
      <c r="K127" s="206"/>
      <c r="L127" s="207"/>
      <c r="M127" s="208" t="s">
        <v>1</v>
      </c>
      <c r="N127" s="209" t="s">
        <v>38</v>
      </c>
      <c r="O127" s="85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122</v>
      </c>
      <c r="AT127" s="197" t="s">
        <v>146</v>
      </c>
      <c r="AU127" s="197" t="s">
        <v>73</v>
      </c>
      <c r="AY127" s="11" t="s">
        <v>113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1" t="s">
        <v>81</v>
      </c>
      <c r="BK127" s="198">
        <f>ROUND(I127*H127,2)</f>
        <v>0</v>
      </c>
      <c r="BL127" s="11" t="s">
        <v>112</v>
      </c>
      <c r="BM127" s="197" t="s">
        <v>149</v>
      </c>
    </row>
    <row r="128" s="2" customFormat="1" ht="24.15" customHeight="1">
      <c r="A128" s="32"/>
      <c r="B128" s="33"/>
      <c r="C128" s="199" t="s">
        <v>150</v>
      </c>
      <c r="D128" s="199" t="s">
        <v>146</v>
      </c>
      <c r="E128" s="200" t="s">
        <v>151</v>
      </c>
      <c r="F128" s="201" t="s">
        <v>152</v>
      </c>
      <c r="G128" s="202" t="s">
        <v>134</v>
      </c>
      <c r="H128" s="203">
        <v>4</v>
      </c>
      <c r="I128" s="204"/>
      <c r="J128" s="205">
        <f>ROUND(I128*H128,2)</f>
        <v>0</v>
      </c>
      <c r="K128" s="206"/>
      <c r="L128" s="207"/>
      <c r="M128" s="208" t="s">
        <v>1</v>
      </c>
      <c r="N128" s="209" t="s">
        <v>38</v>
      </c>
      <c r="O128" s="85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7" t="s">
        <v>122</v>
      </c>
      <c r="AT128" s="197" t="s">
        <v>146</v>
      </c>
      <c r="AU128" s="197" t="s">
        <v>73</v>
      </c>
      <c r="AY128" s="11" t="s">
        <v>113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1" t="s">
        <v>81</v>
      </c>
      <c r="BK128" s="198">
        <f>ROUND(I128*H128,2)</f>
        <v>0</v>
      </c>
      <c r="BL128" s="11" t="s">
        <v>112</v>
      </c>
      <c r="BM128" s="197" t="s">
        <v>153</v>
      </c>
    </row>
    <row r="129" s="2" customFormat="1" ht="14.4" customHeight="1">
      <c r="A129" s="32"/>
      <c r="B129" s="33"/>
      <c r="C129" s="199" t="s">
        <v>131</v>
      </c>
      <c r="D129" s="199" t="s">
        <v>146</v>
      </c>
      <c r="E129" s="200" t="s">
        <v>154</v>
      </c>
      <c r="F129" s="201" t="s">
        <v>155</v>
      </c>
      <c r="G129" s="202" t="s">
        <v>134</v>
      </c>
      <c r="H129" s="203">
        <v>4</v>
      </c>
      <c r="I129" s="204"/>
      <c r="J129" s="205">
        <f>ROUND(I129*H129,2)</f>
        <v>0</v>
      </c>
      <c r="K129" s="206"/>
      <c r="L129" s="207"/>
      <c r="M129" s="208" t="s">
        <v>1</v>
      </c>
      <c r="N129" s="209" t="s">
        <v>38</v>
      </c>
      <c r="O129" s="85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122</v>
      </c>
      <c r="AT129" s="197" t="s">
        <v>146</v>
      </c>
      <c r="AU129" s="197" t="s">
        <v>73</v>
      </c>
      <c r="AY129" s="11" t="s">
        <v>113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1" t="s">
        <v>81</v>
      </c>
      <c r="BK129" s="198">
        <f>ROUND(I129*H129,2)</f>
        <v>0</v>
      </c>
      <c r="BL129" s="11" t="s">
        <v>112</v>
      </c>
      <c r="BM129" s="197" t="s">
        <v>156</v>
      </c>
    </row>
    <row r="130" s="2" customFormat="1" ht="62.7" customHeight="1">
      <c r="A130" s="32"/>
      <c r="B130" s="33"/>
      <c r="C130" s="185" t="s">
        <v>157</v>
      </c>
      <c r="D130" s="185" t="s">
        <v>108</v>
      </c>
      <c r="E130" s="186" t="s">
        <v>158</v>
      </c>
      <c r="F130" s="187" t="s">
        <v>159</v>
      </c>
      <c r="G130" s="188" t="s">
        <v>134</v>
      </c>
      <c r="H130" s="189">
        <v>1</v>
      </c>
      <c r="I130" s="190"/>
      <c r="J130" s="191">
        <f>ROUND(I130*H130,2)</f>
        <v>0</v>
      </c>
      <c r="K130" s="192"/>
      <c r="L130" s="38"/>
      <c r="M130" s="193" t="s">
        <v>1</v>
      </c>
      <c r="N130" s="194" t="s">
        <v>38</v>
      </c>
      <c r="O130" s="85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7" t="s">
        <v>112</v>
      </c>
      <c r="AT130" s="197" t="s">
        <v>108</v>
      </c>
      <c r="AU130" s="197" t="s">
        <v>73</v>
      </c>
      <c r="AY130" s="11" t="s">
        <v>113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1" t="s">
        <v>81</v>
      </c>
      <c r="BK130" s="198">
        <f>ROUND(I130*H130,2)</f>
        <v>0</v>
      </c>
      <c r="BL130" s="11" t="s">
        <v>112</v>
      </c>
      <c r="BM130" s="197" t="s">
        <v>160</v>
      </c>
    </row>
    <row r="131" s="2" customFormat="1" ht="24.15" customHeight="1">
      <c r="A131" s="32"/>
      <c r="B131" s="33"/>
      <c r="C131" s="185" t="s">
        <v>135</v>
      </c>
      <c r="D131" s="185" t="s">
        <v>108</v>
      </c>
      <c r="E131" s="186" t="s">
        <v>161</v>
      </c>
      <c r="F131" s="187" t="s">
        <v>162</v>
      </c>
      <c r="G131" s="188" t="s">
        <v>111</v>
      </c>
      <c r="H131" s="189">
        <v>280</v>
      </c>
      <c r="I131" s="190"/>
      <c r="J131" s="191">
        <f>ROUND(I131*H131,2)</f>
        <v>0</v>
      </c>
      <c r="K131" s="192"/>
      <c r="L131" s="38"/>
      <c r="M131" s="193" t="s">
        <v>1</v>
      </c>
      <c r="N131" s="194" t="s">
        <v>38</v>
      </c>
      <c r="O131" s="85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112</v>
      </c>
      <c r="AT131" s="197" t="s">
        <v>108</v>
      </c>
      <c r="AU131" s="197" t="s">
        <v>73</v>
      </c>
      <c r="AY131" s="11" t="s">
        <v>113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1" t="s">
        <v>81</v>
      </c>
      <c r="BK131" s="198">
        <f>ROUND(I131*H131,2)</f>
        <v>0</v>
      </c>
      <c r="BL131" s="11" t="s">
        <v>112</v>
      </c>
      <c r="BM131" s="197" t="s">
        <v>163</v>
      </c>
    </row>
    <row r="132" s="2" customFormat="1" ht="14.4" customHeight="1">
      <c r="A132" s="32"/>
      <c r="B132" s="33"/>
      <c r="C132" s="199" t="s">
        <v>8</v>
      </c>
      <c r="D132" s="199" t="s">
        <v>146</v>
      </c>
      <c r="E132" s="200" t="s">
        <v>164</v>
      </c>
      <c r="F132" s="201" t="s">
        <v>165</v>
      </c>
      <c r="G132" s="202" t="s">
        <v>125</v>
      </c>
      <c r="H132" s="203">
        <v>569.79999999999995</v>
      </c>
      <c r="I132" s="204"/>
      <c r="J132" s="205">
        <f>ROUND(I132*H132,2)</f>
        <v>0</v>
      </c>
      <c r="K132" s="206"/>
      <c r="L132" s="207"/>
      <c r="M132" s="208" t="s">
        <v>1</v>
      </c>
      <c r="N132" s="209" t="s">
        <v>38</v>
      </c>
      <c r="O132" s="8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7" t="s">
        <v>122</v>
      </c>
      <c r="AT132" s="197" t="s">
        <v>146</v>
      </c>
      <c r="AU132" s="197" t="s">
        <v>73</v>
      </c>
      <c r="AY132" s="11" t="s">
        <v>113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1" t="s">
        <v>81</v>
      </c>
      <c r="BK132" s="198">
        <f>ROUND(I132*H132,2)</f>
        <v>0</v>
      </c>
      <c r="BL132" s="11" t="s">
        <v>112</v>
      </c>
      <c r="BM132" s="197" t="s">
        <v>166</v>
      </c>
    </row>
    <row r="133" s="2" customFormat="1" ht="49.05" customHeight="1">
      <c r="A133" s="32"/>
      <c r="B133" s="33"/>
      <c r="C133" s="185" t="s">
        <v>137</v>
      </c>
      <c r="D133" s="185" t="s">
        <v>108</v>
      </c>
      <c r="E133" s="186" t="s">
        <v>167</v>
      </c>
      <c r="F133" s="187" t="s">
        <v>168</v>
      </c>
      <c r="G133" s="188" t="s">
        <v>125</v>
      </c>
      <c r="H133" s="189">
        <v>569.79999999999995</v>
      </c>
      <c r="I133" s="190"/>
      <c r="J133" s="191">
        <f>ROUND(I133*H133,2)</f>
        <v>0</v>
      </c>
      <c r="K133" s="192"/>
      <c r="L133" s="38"/>
      <c r="M133" s="193" t="s">
        <v>1</v>
      </c>
      <c r="N133" s="194" t="s">
        <v>38</v>
      </c>
      <c r="O133" s="85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112</v>
      </c>
      <c r="AT133" s="197" t="s">
        <v>108</v>
      </c>
      <c r="AU133" s="197" t="s">
        <v>73</v>
      </c>
      <c r="AY133" s="11" t="s">
        <v>113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1" t="s">
        <v>81</v>
      </c>
      <c r="BK133" s="198">
        <f>ROUND(I133*H133,2)</f>
        <v>0</v>
      </c>
      <c r="BL133" s="11" t="s">
        <v>112</v>
      </c>
      <c r="BM133" s="197" t="s">
        <v>169</v>
      </c>
    </row>
    <row r="134" s="2" customFormat="1" ht="37.8" customHeight="1">
      <c r="A134" s="32"/>
      <c r="B134" s="33"/>
      <c r="C134" s="185" t="s">
        <v>170</v>
      </c>
      <c r="D134" s="185" t="s">
        <v>108</v>
      </c>
      <c r="E134" s="186" t="s">
        <v>171</v>
      </c>
      <c r="F134" s="187" t="s">
        <v>172</v>
      </c>
      <c r="G134" s="188" t="s">
        <v>134</v>
      </c>
      <c r="H134" s="189">
        <v>76</v>
      </c>
      <c r="I134" s="190"/>
      <c r="J134" s="191">
        <f>ROUND(I134*H134,2)</f>
        <v>0</v>
      </c>
      <c r="K134" s="192"/>
      <c r="L134" s="38"/>
      <c r="M134" s="193" t="s">
        <v>1</v>
      </c>
      <c r="N134" s="194" t="s">
        <v>38</v>
      </c>
      <c r="O134" s="85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7" t="s">
        <v>112</v>
      </c>
      <c r="AT134" s="197" t="s">
        <v>108</v>
      </c>
      <c r="AU134" s="197" t="s">
        <v>73</v>
      </c>
      <c r="AY134" s="11" t="s">
        <v>113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1" t="s">
        <v>81</v>
      </c>
      <c r="BK134" s="198">
        <f>ROUND(I134*H134,2)</f>
        <v>0</v>
      </c>
      <c r="BL134" s="11" t="s">
        <v>112</v>
      </c>
      <c r="BM134" s="197" t="s">
        <v>173</v>
      </c>
    </row>
    <row r="135" s="2" customFormat="1" ht="14.4" customHeight="1">
      <c r="A135" s="32"/>
      <c r="B135" s="33"/>
      <c r="C135" s="185" t="s">
        <v>141</v>
      </c>
      <c r="D135" s="185" t="s">
        <v>108</v>
      </c>
      <c r="E135" s="186" t="s">
        <v>174</v>
      </c>
      <c r="F135" s="187" t="s">
        <v>175</v>
      </c>
      <c r="G135" s="188" t="s">
        <v>140</v>
      </c>
      <c r="H135" s="189">
        <v>9</v>
      </c>
      <c r="I135" s="190"/>
      <c r="J135" s="191">
        <f>ROUND(I135*H135,2)</f>
        <v>0</v>
      </c>
      <c r="K135" s="192"/>
      <c r="L135" s="38"/>
      <c r="M135" s="193" t="s">
        <v>1</v>
      </c>
      <c r="N135" s="194" t="s">
        <v>38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112</v>
      </c>
      <c r="AT135" s="197" t="s">
        <v>108</v>
      </c>
      <c r="AU135" s="197" t="s">
        <v>73</v>
      </c>
      <c r="AY135" s="11" t="s">
        <v>113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1" t="s">
        <v>81</v>
      </c>
      <c r="BK135" s="198">
        <f>ROUND(I135*H135,2)</f>
        <v>0</v>
      </c>
      <c r="BL135" s="11" t="s">
        <v>112</v>
      </c>
      <c r="BM135" s="197" t="s">
        <v>176</v>
      </c>
    </row>
    <row r="136" s="2" customFormat="1" ht="24.15" customHeight="1">
      <c r="A136" s="32"/>
      <c r="B136" s="33"/>
      <c r="C136" s="185" t="s">
        <v>177</v>
      </c>
      <c r="D136" s="185" t="s">
        <v>108</v>
      </c>
      <c r="E136" s="186" t="s">
        <v>178</v>
      </c>
      <c r="F136" s="187" t="s">
        <v>179</v>
      </c>
      <c r="G136" s="188" t="s">
        <v>140</v>
      </c>
      <c r="H136" s="189">
        <v>25</v>
      </c>
      <c r="I136" s="190"/>
      <c r="J136" s="191">
        <f>ROUND(I136*H136,2)</f>
        <v>0</v>
      </c>
      <c r="K136" s="192"/>
      <c r="L136" s="38"/>
      <c r="M136" s="193" t="s">
        <v>1</v>
      </c>
      <c r="N136" s="194" t="s">
        <v>38</v>
      </c>
      <c r="O136" s="85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112</v>
      </c>
      <c r="AT136" s="197" t="s">
        <v>108</v>
      </c>
      <c r="AU136" s="197" t="s">
        <v>73</v>
      </c>
      <c r="AY136" s="11" t="s">
        <v>113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1" t="s">
        <v>81</v>
      </c>
      <c r="BK136" s="198">
        <f>ROUND(I136*H136,2)</f>
        <v>0</v>
      </c>
      <c r="BL136" s="11" t="s">
        <v>112</v>
      </c>
      <c r="BM136" s="197" t="s">
        <v>180</v>
      </c>
    </row>
    <row r="137" s="2" customFormat="1" ht="24.15" customHeight="1">
      <c r="A137" s="32"/>
      <c r="B137" s="33"/>
      <c r="C137" s="185" t="s">
        <v>145</v>
      </c>
      <c r="D137" s="185" t="s">
        <v>108</v>
      </c>
      <c r="E137" s="186" t="s">
        <v>181</v>
      </c>
      <c r="F137" s="187" t="s">
        <v>182</v>
      </c>
      <c r="G137" s="188" t="s">
        <v>140</v>
      </c>
      <c r="H137" s="189">
        <v>560</v>
      </c>
      <c r="I137" s="190"/>
      <c r="J137" s="191">
        <f>ROUND(I137*H137,2)</f>
        <v>0</v>
      </c>
      <c r="K137" s="192"/>
      <c r="L137" s="38"/>
      <c r="M137" s="193" t="s">
        <v>1</v>
      </c>
      <c r="N137" s="194" t="s">
        <v>38</v>
      </c>
      <c r="O137" s="85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112</v>
      </c>
      <c r="AT137" s="197" t="s">
        <v>108</v>
      </c>
      <c r="AU137" s="197" t="s">
        <v>73</v>
      </c>
      <c r="AY137" s="11" t="s">
        <v>113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1" t="s">
        <v>81</v>
      </c>
      <c r="BK137" s="198">
        <f>ROUND(I137*H137,2)</f>
        <v>0</v>
      </c>
      <c r="BL137" s="11" t="s">
        <v>112</v>
      </c>
      <c r="BM137" s="197" t="s">
        <v>183</v>
      </c>
    </row>
    <row r="138" s="2" customFormat="1" ht="24.15" customHeight="1">
      <c r="A138" s="32"/>
      <c r="B138" s="33"/>
      <c r="C138" s="185" t="s">
        <v>7</v>
      </c>
      <c r="D138" s="185" t="s">
        <v>108</v>
      </c>
      <c r="E138" s="186" t="s">
        <v>184</v>
      </c>
      <c r="F138" s="187" t="s">
        <v>185</v>
      </c>
      <c r="G138" s="188" t="s">
        <v>140</v>
      </c>
      <c r="H138" s="189">
        <v>560</v>
      </c>
      <c r="I138" s="190"/>
      <c r="J138" s="191">
        <f>ROUND(I138*H138,2)</f>
        <v>0</v>
      </c>
      <c r="K138" s="192"/>
      <c r="L138" s="38"/>
      <c r="M138" s="193" t="s">
        <v>1</v>
      </c>
      <c r="N138" s="194" t="s">
        <v>38</v>
      </c>
      <c r="O138" s="85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112</v>
      </c>
      <c r="AT138" s="197" t="s">
        <v>108</v>
      </c>
      <c r="AU138" s="197" t="s">
        <v>73</v>
      </c>
      <c r="AY138" s="11" t="s">
        <v>113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1" t="s">
        <v>81</v>
      </c>
      <c r="BK138" s="198">
        <f>ROUND(I138*H138,2)</f>
        <v>0</v>
      </c>
      <c r="BL138" s="11" t="s">
        <v>112</v>
      </c>
      <c r="BM138" s="197" t="s">
        <v>186</v>
      </c>
    </row>
    <row r="139" s="2" customFormat="1" ht="62.7" customHeight="1">
      <c r="A139" s="32"/>
      <c r="B139" s="33"/>
      <c r="C139" s="185" t="s">
        <v>149</v>
      </c>
      <c r="D139" s="185" t="s">
        <v>108</v>
      </c>
      <c r="E139" s="186" t="s">
        <v>187</v>
      </c>
      <c r="F139" s="187" t="s">
        <v>188</v>
      </c>
      <c r="G139" s="188" t="s">
        <v>125</v>
      </c>
      <c r="H139" s="189">
        <v>8.2899999999999991</v>
      </c>
      <c r="I139" s="190"/>
      <c r="J139" s="191">
        <f>ROUND(I139*H139,2)</f>
        <v>0</v>
      </c>
      <c r="K139" s="192"/>
      <c r="L139" s="38"/>
      <c r="M139" s="193" t="s">
        <v>1</v>
      </c>
      <c r="N139" s="194" t="s">
        <v>38</v>
      </c>
      <c r="O139" s="85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112</v>
      </c>
      <c r="AT139" s="197" t="s">
        <v>108</v>
      </c>
      <c r="AU139" s="197" t="s">
        <v>73</v>
      </c>
      <c r="AY139" s="11" t="s">
        <v>113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1" t="s">
        <v>81</v>
      </c>
      <c r="BK139" s="198">
        <f>ROUND(I139*H139,2)</f>
        <v>0</v>
      </c>
      <c r="BL139" s="11" t="s">
        <v>112</v>
      </c>
      <c r="BM139" s="197" t="s">
        <v>189</v>
      </c>
    </row>
    <row r="140" s="2" customFormat="1" ht="24.15" customHeight="1">
      <c r="A140" s="32"/>
      <c r="B140" s="33"/>
      <c r="C140" s="185" t="s">
        <v>190</v>
      </c>
      <c r="D140" s="185" t="s">
        <v>108</v>
      </c>
      <c r="E140" s="186" t="s">
        <v>191</v>
      </c>
      <c r="F140" s="187" t="s">
        <v>192</v>
      </c>
      <c r="G140" s="188" t="s">
        <v>134</v>
      </c>
      <c r="H140" s="189">
        <v>20</v>
      </c>
      <c r="I140" s="190"/>
      <c r="J140" s="191">
        <f>ROUND(I140*H140,2)</f>
        <v>0</v>
      </c>
      <c r="K140" s="192"/>
      <c r="L140" s="38"/>
      <c r="M140" s="193" t="s">
        <v>1</v>
      </c>
      <c r="N140" s="194" t="s">
        <v>38</v>
      </c>
      <c r="O140" s="85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7" t="s">
        <v>112</v>
      </c>
      <c r="AT140" s="197" t="s">
        <v>108</v>
      </c>
      <c r="AU140" s="197" t="s">
        <v>73</v>
      </c>
      <c r="AY140" s="11" t="s">
        <v>113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1" t="s">
        <v>81</v>
      </c>
      <c r="BK140" s="198">
        <f>ROUND(I140*H140,2)</f>
        <v>0</v>
      </c>
      <c r="BL140" s="11" t="s">
        <v>112</v>
      </c>
      <c r="BM140" s="197" t="s">
        <v>193</v>
      </c>
    </row>
    <row r="141" s="2" customFormat="1" ht="24.15" customHeight="1">
      <c r="A141" s="32"/>
      <c r="B141" s="33"/>
      <c r="C141" s="185" t="s">
        <v>153</v>
      </c>
      <c r="D141" s="185" t="s">
        <v>108</v>
      </c>
      <c r="E141" s="186" t="s">
        <v>194</v>
      </c>
      <c r="F141" s="187" t="s">
        <v>195</v>
      </c>
      <c r="G141" s="188" t="s">
        <v>134</v>
      </c>
      <c r="H141" s="189">
        <v>8</v>
      </c>
      <c r="I141" s="190"/>
      <c r="J141" s="191">
        <f>ROUND(I141*H141,2)</f>
        <v>0</v>
      </c>
      <c r="K141" s="192"/>
      <c r="L141" s="38"/>
      <c r="M141" s="193" t="s">
        <v>1</v>
      </c>
      <c r="N141" s="194" t="s">
        <v>38</v>
      </c>
      <c r="O141" s="85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112</v>
      </c>
      <c r="AT141" s="197" t="s">
        <v>108</v>
      </c>
      <c r="AU141" s="197" t="s">
        <v>73</v>
      </c>
      <c r="AY141" s="11" t="s">
        <v>113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1" t="s">
        <v>81</v>
      </c>
      <c r="BK141" s="198">
        <f>ROUND(I141*H141,2)</f>
        <v>0</v>
      </c>
      <c r="BL141" s="11" t="s">
        <v>112</v>
      </c>
      <c r="BM141" s="197" t="s">
        <v>196</v>
      </c>
    </row>
    <row r="142" s="2" customFormat="1" ht="37.8" customHeight="1">
      <c r="A142" s="32"/>
      <c r="B142" s="33"/>
      <c r="C142" s="185" t="s">
        <v>197</v>
      </c>
      <c r="D142" s="185" t="s">
        <v>108</v>
      </c>
      <c r="E142" s="186" t="s">
        <v>198</v>
      </c>
      <c r="F142" s="187" t="s">
        <v>199</v>
      </c>
      <c r="G142" s="188" t="s">
        <v>140</v>
      </c>
      <c r="H142" s="189">
        <v>2000</v>
      </c>
      <c r="I142" s="190"/>
      <c r="J142" s="191">
        <f>ROUND(I142*H142,2)</f>
        <v>0</v>
      </c>
      <c r="K142" s="192"/>
      <c r="L142" s="38"/>
      <c r="M142" s="193" t="s">
        <v>1</v>
      </c>
      <c r="N142" s="194" t="s">
        <v>38</v>
      </c>
      <c r="O142" s="85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7" t="s">
        <v>112</v>
      </c>
      <c r="AT142" s="197" t="s">
        <v>108</v>
      </c>
      <c r="AU142" s="197" t="s">
        <v>73</v>
      </c>
      <c r="AY142" s="11" t="s">
        <v>113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1" t="s">
        <v>81</v>
      </c>
      <c r="BK142" s="198">
        <f>ROUND(I142*H142,2)</f>
        <v>0</v>
      </c>
      <c r="BL142" s="11" t="s">
        <v>112</v>
      </c>
      <c r="BM142" s="197" t="s">
        <v>200</v>
      </c>
    </row>
    <row r="143" s="2" customFormat="1" ht="37.8" customHeight="1">
      <c r="A143" s="32"/>
      <c r="B143" s="33"/>
      <c r="C143" s="185" t="s">
        <v>156</v>
      </c>
      <c r="D143" s="185" t="s">
        <v>108</v>
      </c>
      <c r="E143" s="186" t="s">
        <v>201</v>
      </c>
      <c r="F143" s="187" t="s">
        <v>202</v>
      </c>
      <c r="G143" s="188" t="s">
        <v>140</v>
      </c>
      <c r="H143" s="189">
        <v>2000</v>
      </c>
      <c r="I143" s="190"/>
      <c r="J143" s="191">
        <f>ROUND(I143*H143,2)</f>
        <v>0</v>
      </c>
      <c r="K143" s="192"/>
      <c r="L143" s="38"/>
      <c r="M143" s="193" t="s">
        <v>1</v>
      </c>
      <c r="N143" s="194" t="s">
        <v>38</v>
      </c>
      <c r="O143" s="85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112</v>
      </c>
      <c r="AT143" s="197" t="s">
        <v>108</v>
      </c>
      <c r="AU143" s="197" t="s">
        <v>73</v>
      </c>
      <c r="AY143" s="11" t="s">
        <v>113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1" t="s">
        <v>81</v>
      </c>
      <c r="BK143" s="198">
        <f>ROUND(I143*H143,2)</f>
        <v>0</v>
      </c>
      <c r="BL143" s="11" t="s">
        <v>112</v>
      </c>
      <c r="BM143" s="197" t="s">
        <v>203</v>
      </c>
    </row>
    <row r="144" s="2" customFormat="1" ht="24.15" customHeight="1">
      <c r="A144" s="32"/>
      <c r="B144" s="33"/>
      <c r="C144" s="185" t="s">
        <v>204</v>
      </c>
      <c r="D144" s="185" t="s">
        <v>108</v>
      </c>
      <c r="E144" s="186" t="s">
        <v>205</v>
      </c>
      <c r="F144" s="187" t="s">
        <v>206</v>
      </c>
      <c r="G144" s="188" t="s">
        <v>207</v>
      </c>
      <c r="H144" s="189">
        <v>2.5600000000000001</v>
      </c>
      <c r="I144" s="190"/>
      <c r="J144" s="191">
        <f>ROUND(I144*H144,2)</f>
        <v>0</v>
      </c>
      <c r="K144" s="192"/>
      <c r="L144" s="38"/>
      <c r="M144" s="193" t="s">
        <v>1</v>
      </c>
      <c r="N144" s="194" t="s">
        <v>38</v>
      </c>
      <c r="O144" s="85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7" t="s">
        <v>112</v>
      </c>
      <c r="AT144" s="197" t="s">
        <v>108</v>
      </c>
      <c r="AU144" s="197" t="s">
        <v>73</v>
      </c>
      <c r="AY144" s="11" t="s">
        <v>113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1" t="s">
        <v>81</v>
      </c>
      <c r="BK144" s="198">
        <f>ROUND(I144*H144,2)</f>
        <v>0</v>
      </c>
      <c r="BL144" s="11" t="s">
        <v>112</v>
      </c>
      <c r="BM144" s="197" t="s">
        <v>208</v>
      </c>
    </row>
    <row r="145" s="2" customFormat="1" ht="24.15" customHeight="1">
      <c r="A145" s="32"/>
      <c r="B145" s="33"/>
      <c r="C145" s="185" t="s">
        <v>160</v>
      </c>
      <c r="D145" s="185" t="s">
        <v>108</v>
      </c>
      <c r="E145" s="186" t="s">
        <v>209</v>
      </c>
      <c r="F145" s="187" t="s">
        <v>210</v>
      </c>
      <c r="G145" s="188" t="s">
        <v>130</v>
      </c>
      <c r="H145" s="189">
        <v>3328</v>
      </c>
      <c r="I145" s="190"/>
      <c r="J145" s="191">
        <f>ROUND(I145*H145,2)</f>
        <v>0</v>
      </c>
      <c r="K145" s="192"/>
      <c r="L145" s="38"/>
      <c r="M145" s="193" t="s">
        <v>1</v>
      </c>
      <c r="N145" s="194" t="s">
        <v>38</v>
      </c>
      <c r="O145" s="85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112</v>
      </c>
      <c r="AT145" s="197" t="s">
        <v>108</v>
      </c>
      <c r="AU145" s="197" t="s">
        <v>73</v>
      </c>
      <c r="AY145" s="11" t="s">
        <v>113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1" t="s">
        <v>81</v>
      </c>
      <c r="BK145" s="198">
        <f>ROUND(I145*H145,2)</f>
        <v>0</v>
      </c>
      <c r="BL145" s="11" t="s">
        <v>112</v>
      </c>
      <c r="BM145" s="197" t="s">
        <v>211</v>
      </c>
    </row>
    <row r="146" s="2" customFormat="1" ht="49.05" customHeight="1">
      <c r="A146" s="32"/>
      <c r="B146" s="33"/>
      <c r="C146" s="185" t="s">
        <v>212</v>
      </c>
      <c r="D146" s="185" t="s">
        <v>108</v>
      </c>
      <c r="E146" s="186" t="s">
        <v>123</v>
      </c>
      <c r="F146" s="187" t="s">
        <v>124</v>
      </c>
      <c r="G146" s="188" t="s">
        <v>125</v>
      </c>
      <c r="H146" s="189">
        <v>3375.3600000000001</v>
      </c>
      <c r="I146" s="190"/>
      <c r="J146" s="191">
        <f>ROUND(I146*H146,2)</f>
        <v>0</v>
      </c>
      <c r="K146" s="192"/>
      <c r="L146" s="38"/>
      <c r="M146" s="193" t="s">
        <v>1</v>
      </c>
      <c r="N146" s="194" t="s">
        <v>38</v>
      </c>
      <c r="O146" s="85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7" t="s">
        <v>112</v>
      </c>
      <c r="AT146" s="197" t="s">
        <v>108</v>
      </c>
      <c r="AU146" s="197" t="s">
        <v>73</v>
      </c>
      <c r="AY146" s="11" t="s">
        <v>113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1" t="s">
        <v>81</v>
      </c>
      <c r="BK146" s="198">
        <f>ROUND(I146*H146,2)</f>
        <v>0</v>
      </c>
      <c r="BL146" s="11" t="s">
        <v>112</v>
      </c>
      <c r="BM146" s="197" t="s">
        <v>213</v>
      </c>
    </row>
    <row r="147" s="2" customFormat="1" ht="24.15" customHeight="1">
      <c r="A147" s="32"/>
      <c r="B147" s="33"/>
      <c r="C147" s="185" t="s">
        <v>163</v>
      </c>
      <c r="D147" s="185" t="s">
        <v>108</v>
      </c>
      <c r="E147" s="186" t="s">
        <v>128</v>
      </c>
      <c r="F147" s="187" t="s">
        <v>129</v>
      </c>
      <c r="G147" s="188" t="s">
        <v>130</v>
      </c>
      <c r="H147" s="189">
        <v>140</v>
      </c>
      <c r="I147" s="190"/>
      <c r="J147" s="191">
        <f>ROUND(I147*H147,2)</f>
        <v>0</v>
      </c>
      <c r="K147" s="192"/>
      <c r="L147" s="38"/>
      <c r="M147" s="193" t="s">
        <v>1</v>
      </c>
      <c r="N147" s="194" t="s">
        <v>38</v>
      </c>
      <c r="O147" s="85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7" t="s">
        <v>112</v>
      </c>
      <c r="AT147" s="197" t="s">
        <v>108</v>
      </c>
      <c r="AU147" s="197" t="s">
        <v>73</v>
      </c>
      <c r="AY147" s="11" t="s">
        <v>113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1" t="s">
        <v>81</v>
      </c>
      <c r="BK147" s="198">
        <f>ROUND(I147*H147,2)</f>
        <v>0</v>
      </c>
      <c r="BL147" s="11" t="s">
        <v>112</v>
      </c>
      <c r="BM147" s="197" t="s">
        <v>214</v>
      </c>
    </row>
    <row r="148" s="2" customFormat="1" ht="14.4" customHeight="1">
      <c r="A148" s="32"/>
      <c r="B148" s="33"/>
      <c r="C148" s="185" t="s">
        <v>215</v>
      </c>
      <c r="D148" s="185" t="s">
        <v>108</v>
      </c>
      <c r="E148" s="186" t="s">
        <v>216</v>
      </c>
      <c r="F148" s="187" t="s">
        <v>217</v>
      </c>
      <c r="G148" s="188" t="s">
        <v>111</v>
      </c>
      <c r="H148" s="189">
        <v>1642.8</v>
      </c>
      <c r="I148" s="190"/>
      <c r="J148" s="191">
        <f>ROUND(I148*H148,2)</f>
        <v>0</v>
      </c>
      <c r="K148" s="192"/>
      <c r="L148" s="38"/>
      <c r="M148" s="193" t="s">
        <v>1</v>
      </c>
      <c r="N148" s="194" t="s">
        <v>38</v>
      </c>
      <c r="O148" s="85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7" t="s">
        <v>112</v>
      </c>
      <c r="AT148" s="197" t="s">
        <v>108</v>
      </c>
      <c r="AU148" s="197" t="s">
        <v>73</v>
      </c>
      <c r="AY148" s="11" t="s">
        <v>113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1" t="s">
        <v>81</v>
      </c>
      <c r="BK148" s="198">
        <f>ROUND(I148*H148,2)</f>
        <v>0</v>
      </c>
      <c r="BL148" s="11" t="s">
        <v>112</v>
      </c>
      <c r="BM148" s="197" t="s">
        <v>218</v>
      </c>
    </row>
    <row r="149" s="2" customFormat="1" ht="24.15" customHeight="1">
      <c r="A149" s="32"/>
      <c r="B149" s="33"/>
      <c r="C149" s="185" t="s">
        <v>166</v>
      </c>
      <c r="D149" s="185" t="s">
        <v>108</v>
      </c>
      <c r="E149" s="186" t="s">
        <v>219</v>
      </c>
      <c r="F149" s="187" t="s">
        <v>220</v>
      </c>
      <c r="G149" s="188" t="s">
        <v>207</v>
      </c>
      <c r="H149" s="189">
        <v>1.8</v>
      </c>
      <c r="I149" s="190"/>
      <c r="J149" s="191">
        <f>ROUND(I149*H149,2)</f>
        <v>0</v>
      </c>
      <c r="K149" s="192"/>
      <c r="L149" s="38"/>
      <c r="M149" s="193" t="s">
        <v>1</v>
      </c>
      <c r="N149" s="194" t="s">
        <v>38</v>
      </c>
      <c r="O149" s="85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112</v>
      </c>
      <c r="AT149" s="197" t="s">
        <v>108</v>
      </c>
      <c r="AU149" s="197" t="s">
        <v>73</v>
      </c>
      <c r="AY149" s="11" t="s">
        <v>113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1" t="s">
        <v>81</v>
      </c>
      <c r="BK149" s="198">
        <f>ROUND(I149*H149,2)</f>
        <v>0</v>
      </c>
      <c r="BL149" s="11" t="s">
        <v>112</v>
      </c>
      <c r="BM149" s="197" t="s">
        <v>221</v>
      </c>
    </row>
    <row r="150" s="2" customFormat="1" ht="24.15" customHeight="1">
      <c r="A150" s="32"/>
      <c r="B150" s="33"/>
      <c r="C150" s="185" t="s">
        <v>222</v>
      </c>
      <c r="D150" s="185" t="s">
        <v>108</v>
      </c>
      <c r="E150" s="186" t="s">
        <v>223</v>
      </c>
      <c r="F150" s="187" t="s">
        <v>224</v>
      </c>
      <c r="G150" s="188" t="s">
        <v>207</v>
      </c>
      <c r="H150" s="189">
        <v>2.5600000000000001</v>
      </c>
      <c r="I150" s="190"/>
      <c r="J150" s="191">
        <f>ROUND(I150*H150,2)</f>
        <v>0</v>
      </c>
      <c r="K150" s="192"/>
      <c r="L150" s="38"/>
      <c r="M150" s="193" t="s">
        <v>1</v>
      </c>
      <c r="N150" s="194" t="s">
        <v>38</v>
      </c>
      <c r="O150" s="85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7" t="s">
        <v>112</v>
      </c>
      <c r="AT150" s="197" t="s">
        <v>108</v>
      </c>
      <c r="AU150" s="197" t="s">
        <v>73</v>
      </c>
      <c r="AY150" s="11" t="s">
        <v>113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1" t="s">
        <v>81</v>
      </c>
      <c r="BK150" s="198">
        <f>ROUND(I150*H150,2)</f>
        <v>0</v>
      </c>
      <c r="BL150" s="11" t="s">
        <v>112</v>
      </c>
      <c r="BM150" s="197" t="s">
        <v>225</v>
      </c>
    </row>
    <row r="151" s="2" customFormat="1" ht="14.4" customHeight="1">
      <c r="A151" s="32"/>
      <c r="B151" s="33"/>
      <c r="C151" s="185" t="s">
        <v>169</v>
      </c>
      <c r="D151" s="185" t="s">
        <v>108</v>
      </c>
      <c r="E151" s="186" t="s">
        <v>226</v>
      </c>
      <c r="F151" s="187" t="s">
        <v>227</v>
      </c>
      <c r="G151" s="188" t="s">
        <v>134</v>
      </c>
      <c r="H151" s="189">
        <v>76</v>
      </c>
      <c r="I151" s="190"/>
      <c r="J151" s="191">
        <f>ROUND(I151*H151,2)</f>
        <v>0</v>
      </c>
      <c r="K151" s="192"/>
      <c r="L151" s="38"/>
      <c r="M151" s="193" t="s">
        <v>1</v>
      </c>
      <c r="N151" s="194" t="s">
        <v>38</v>
      </c>
      <c r="O151" s="85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7" t="s">
        <v>112</v>
      </c>
      <c r="AT151" s="197" t="s">
        <v>108</v>
      </c>
      <c r="AU151" s="197" t="s">
        <v>73</v>
      </c>
      <c r="AY151" s="11" t="s">
        <v>113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1" t="s">
        <v>81</v>
      </c>
      <c r="BK151" s="198">
        <f>ROUND(I151*H151,2)</f>
        <v>0</v>
      </c>
      <c r="BL151" s="11" t="s">
        <v>112</v>
      </c>
      <c r="BM151" s="197" t="s">
        <v>228</v>
      </c>
    </row>
    <row r="152" s="2" customFormat="1" ht="14.4" customHeight="1">
      <c r="A152" s="32"/>
      <c r="B152" s="33"/>
      <c r="C152" s="185" t="s">
        <v>229</v>
      </c>
      <c r="D152" s="185" t="s">
        <v>108</v>
      </c>
      <c r="E152" s="186" t="s">
        <v>230</v>
      </c>
      <c r="F152" s="187" t="s">
        <v>231</v>
      </c>
      <c r="G152" s="188" t="s">
        <v>125</v>
      </c>
      <c r="H152" s="189">
        <v>6.1029999999999998</v>
      </c>
      <c r="I152" s="190"/>
      <c r="J152" s="191">
        <f>ROUND(I152*H152,2)</f>
        <v>0</v>
      </c>
      <c r="K152" s="192"/>
      <c r="L152" s="38"/>
      <c r="M152" s="193" t="s">
        <v>1</v>
      </c>
      <c r="N152" s="194" t="s">
        <v>38</v>
      </c>
      <c r="O152" s="85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112</v>
      </c>
      <c r="AT152" s="197" t="s">
        <v>108</v>
      </c>
      <c r="AU152" s="197" t="s">
        <v>73</v>
      </c>
      <c r="AY152" s="11" t="s">
        <v>113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1" t="s">
        <v>81</v>
      </c>
      <c r="BK152" s="198">
        <f>ROUND(I152*H152,2)</f>
        <v>0</v>
      </c>
      <c r="BL152" s="11" t="s">
        <v>112</v>
      </c>
      <c r="BM152" s="197" t="s">
        <v>232</v>
      </c>
    </row>
    <row r="153" s="2" customFormat="1" ht="62.7" customHeight="1">
      <c r="A153" s="32"/>
      <c r="B153" s="33"/>
      <c r="C153" s="185" t="s">
        <v>173</v>
      </c>
      <c r="D153" s="185" t="s">
        <v>108</v>
      </c>
      <c r="E153" s="186" t="s">
        <v>233</v>
      </c>
      <c r="F153" s="187" t="s">
        <v>234</v>
      </c>
      <c r="G153" s="188" t="s">
        <v>125</v>
      </c>
      <c r="H153" s="189">
        <v>6.1029999999999998</v>
      </c>
      <c r="I153" s="190"/>
      <c r="J153" s="191">
        <f>ROUND(I153*H153,2)</f>
        <v>0</v>
      </c>
      <c r="K153" s="192"/>
      <c r="L153" s="38"/>
      <c r="M153" s="193" t="s">
        <v>1</v>
      </c>
      <c r="N153" s="194" t="s">
        <v>38</v>
      </c>
      <c r="O153" s="85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7" t="s">
        <v>112</v>
      </c>
      <c r="AT153" s="197" t="s">
        <v>108</v>
      </c>
      <c r="AU153" s="197" t="s">
        <v>73</v>
      </c>
      <c r="AY153" s="11" t="s">
        <v>113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1" t="s">
        <v>81</v>
      </c>
      <c r="BK153" s="198">
        <f>ROUND(I153*H153,2)</f>
        <v>0</v>
      </c>
      <c r="BL153" s="11" t="s">
        <v>112</v>
      </c>
      <c r="BM153" s="197" t="s">
        <v>235</v>
      </c>
    </row>
    <row r="154" s="2" customFormat="1" ht="14.4" customHeight="1">
      <c r="A154" s="32"/>
      <c r="B154" s="33"/>
      <c r="C154" s="185" t="s">
        <v>236</v>
      </c>
      <c r="D154" s="185" t="s">
        <v>108</v>
      </c>
      <c r="E154" s="186" t="s">
        <v>237</v>
      </c>
      <c r="F154" s="187" t="s">
        <v>238</v>
      </c>
      <c r="G154" s="188" t="s">
        <v>125</v>
      </c>
      <c r="H154" s="189">
        <v>0.023</v>
      </c>
      <c r="I154" s="190"/>
      <c r="J154" s="191">
        <f>ROUND(I154*H154,2)</f>
        <v>0</v>
      </c>
      <c r="K154" s="192"/>
      <c r="L154" s="38"/>
      <c r="M154" s="193" t="s">
        <v>1</v>
      </c>
      <c r="N154" s="194" t="s">
        <v>38</v>
      </c>
      <c r="O154" s="85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7" t="s">
        <v>112</v>
      </c>
      <c r="AT154" s="197" t="s">
        <v>108</v>
      </c>
      <c r="AU154" s="197" t="s">
        <v>73</v>
      </c>
      <c r="AY154" s="11" t="s">
        <v>113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1" t="s">
        <v>81</v>
      </c>
      <c r="BK154" s="198">
        <f>ROUND(I154*H154,2)</f>
        <v>0</v>
      </c>
      <c r="BL154" s="11" t="s">
        <v>112</v>
      </c>
      <c r="BM154" s="197" t="s">
        <v>239</v>
      </c>
    </row>
    <row r="155" s="2" customFormat="1" ht="14.4" customHeight="1">
      <c r="A155" s="32"/>
      <c r="B155" s="33"/>
      <c r="C155" s="185" t="s">
        <v>176</v>
      </c>
      <c r="D155" s="185" t="s">
        <v>108</v>
      </c>
      <c r="E155" s="186" t="s">
        <v>240</v>
      </c>
      <c r="F155" s="187" t="s">
        <v>241</v>
      </c>
      <c r="G155" s="188" t="s">
        <v>125</v>
      </c>
      <c r="H155" s="189">
        <v>6.0800000000000001</v>
      </c>
      <c r="I155" s="190"/>
      <c r="J155" s="191">
        <f>ROUND(I155*H155,2)</f>
        <v>0</v>
      </c>
      <c r="K155" s="192"/>
      <c r="L155" s="38"/>
      <c r="M155" s="193" t="s">
        <v>1</v>
      </c>
      <c r="N155" s="194" t="s">
        <v>38</v>
      </c>
      <c r="O155" s="85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7" t="s">
        <v>112</v>
      </c>
      <c r="AT155" s="197" t="s">
        <v>108</v>
      </c>
      <c r="AU155" s="197" t="s">
        <v>73</v>
      </c>
      <c r="AY155" s="11" t="s">
        <v>113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1" t="s">
        <v>81</v>
      </c>
      <c r="BK155" s="198">
        <f>ROUND(I155*H155,2)</f>
        <v>0</v>
      </c>
      <c r="BL155" s="11" t="s">
        <v>112</v>
      </c>
      <c r="BM155" s="197" t="s">
        <v>242</v>
      </c>
    </row>
    <row r="156" s="2" customFormat="1" ht="14.4" customHeight="1">
      <c r="A156" s="32"/>
      <c r="B156" s="33"/>
      <c r="C156" s="199" t="s">
        <v>243</v>
      </c>
      <c r="D156" s="199" t="s">
        <v>146</v>
      </c>
      <c r="E156" s="200" t="s">
        <v>164</v>
      </c>
      <c r="F156" s="201" t="s">
        <v>165</v>
      </c>
      <c r="G156" s="202" t="s">
        <v>125</v>
      </c>
      <c r="H156" s="203">
        <v>3343.098</v>
      </c>
      <c r="I156" s="204"/>
      <c r="J156" s="205">
        <f>ROUND(I156*H156,2)</f>
        <v>0</v>
      </c>
      <c r="K156" s="206"/>
      <c r="L156" s="207"/>
      <c r="M156" s="208" t="s">
        <v>1</v>
      </c>
      <c r="N156" s="209" t="s">
        <v>38</v>
      </c>
      <c r="O156" s="85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7" t="s">
        <v>122</v>
      </c>
      <c r="AT156" s="197" t="s">
        <v>146</v>
      </c>
      <c r="AU156" s="197" t="s">
        <v>73</v>
      </c>
      <c r="AY156" s="11" t="s">
        <v>113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1" t="s">
        <v>81</v>
      </c>
      <c r="BK156" s="198">
        <f>ROUND(I156*H156,2)</f>
        <v>0</v>
      </c>
      <c r="BL156" s="11" t="s">
        <v>112</v>
      </c>
      <c r="BM156" s="197" t="s">
        <v>244</v>
      </c>
    </row>
    <row r="157" s="2" customFormat="1" ht="49.05" customHeight="1">
      <c r="A157" s="32"/>
      <c r="B157" s="33"/>
      <c r="C157" s="185" t="s">
        <v>180</v>
      </c>
      <c r="D157" s="185" t="s">
        <v>108</v>
      </c>
      <c r="E157" s="186" t="s">
        <v>167</v>
      </c>
      <c r="F157" s="187" t="s">
        <v>168</v>
      </c>
      <c r="G157" s="188" t="s">
        <v>125</v>
      </c>
      <c r="H157" s="189">
        <v>3343.098</v>
      </c>
      <c r="I157" s="190"/>
      <c r="J157" s="191">
        <f>ROUND(I157*H157,2)</f>
        <v>0</v>
      </c>
      <c r="K157" s="192"/>
      <c r="L157" s="38"/>
      <c r="M157" s="193" t="s">
        <v>1</v>
      </c>
      <c r="N157" s="194" t="s">
        <v>38</v>
      </c>
      <c r="O157" s="85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7" t="s">
        <v>112</v>
      </c>
      <c r="AT157" s="197" t="s">
        <v>108</v>
      </c>
      <c r="AU157" s="197" t="s">
        <v>73</v>
      </c>
      <c r="AY157" s="11" t="s">
        <v>113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1" t="s">
        <v>81</v>
      </c>
      <c r="BK157" s="198">
        <f>ROUND(I157*H157,2)</f>
        <v>0</v>
      </c>
      <c r="BL157" s="11" t="s">
        <v>112</v>
      </c>
      <c r="BM157" s="197" t="s">
        <v>245</v>
      </c>
    </row>
    <row r="158" s="2" customFormat="1" ht="24.15" customHeight="1">
      <c r="A158" s="32"/>
      <c r="B158" s="33"/>
      <c r="C158" s="185" t="s">
        <v>246</v>
      </c>
      <c r="D158" s="185" t="s">
        <v>108</v>
      </c>
      <c r="E158" s="186" t="s">
        <v>247</v>
      </c>
      <c r="F158" s="187" t="s">
        <v>248</v>
      </c>
      <c r="G158" s="188" t="s">
        <v>134</v>
      </c>
      <c r="H158" s="189">
        <v>6</v>
      </c>
      <c r="I158" s="190"/>
      <c r="J158" s="191">
        <f>ROUND(I158*H158,2)</f>
        <v>0</v>
      </c>
      <c r="K158" s="192"/>
      <c r="L158" s="38"/>
      <c r="M158" s="193" t="s">
        <v>1</v>
      </c>
      <c r="N158" s="194" t="s">
        <v>38</v>
      </c>
      <c r="O158" s="8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7" t="s">
        <v>112</v>
      </c>
      <c r="AT158" s="197" t="s">
        <v>108</v>
      </c>
      <c r="AU158" s="197" t="s">
        <v>73</v>
      </c>
      <c r="AY158" s="11" t="s">
        <v>113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1" t="s">
        <v>81</v>
      </c>
      <c r="BK158" s="198">
        <f>ROUND(I158*H158,2)</f>
        <v>0</v>
      </c>
      <c r="BL158" s="11" t="s">
        <v>112</v>
      </c>
      <c r="BM158" s="197" t="s">
        <v>249</v>
      </c>
    </row>
    <row r="159" s="2" customFormat="1" ht="24.15" customHeight="1">
      <c r="A159" s="32"/>
      <c r="B159" s="33"/>
      <c r="C159" s="185" t="s">
        <v>183</v>
      </c>
      <c r="D159" s="185" t="s">
        <v>108</v>
      </c>
      <c r="E159" s="186" t="s">
        <v>250</v>
      </c>
      <c r="F159" s="187" t="s">
        <v>251</v>
      </c>
      <c r="G159" s="188" t="s">
        <v>134</v>
      </c>
      <c r="H159" s="189">
        <v>6</v>
      </c>
      <c r="I159" s="190"/>
      <c r="J159" s="191">
        <f>ROUND(I159*H159,2)</f>
        <v>0</v>
      </c>
      <c r="K159" s="192"/>
      <c r="L159" s="38"/>
      <c r="M159" s="193" t="s">
        <v>1</v>
      </c>
      <c r="N159" s="194" t="s">
        <v>38</v>
      </c>
      <c r="O159" s="85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7" t="s">
        <v>112</v>
      </c>
      <c r="AT159" s="197" t="s">
        <v>108</v>
      </c>
      <c r="AU159" s="197" t="s">
        <v>73</v>
      </c>
      <c r="AY159" s="11" t="s">
        <v>113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1" t="s">
        <v>81</v>
      </c>
      <c r="BK159" s="198">
        <f>ROUND(I159*H159,2)</f>
        <v>0</v>
      </c>
      <c r="BL159" s="11" t="s">
        <v>112</v>
      </c>
      <c r="BM159" s="197" t="s">
        <v>252</v>
      </c>
    </row>
    <row r="160" s="2" customFormat="1" ht="14.4" customHeight="1">
      <c r="A160" s="32"/>
      <c r="B160" s="33"/>
      <c r="C160" s="185" t="s">
        <v>253</v>
      </c>
      <c r="D160" s="185" t="s">
        <v>108</v>
      </c>
      <c r="E160" s="186" t="s">
        <v>254</v>
      </c>
      <c r="F160" s="187" t="s">
        <v>255</v>
      </c>
      <c r="G160" s="188" t="s">
        <v>256</v>
      </c>
      <c r="H160" s="210"/>
      <c r="I160" s="190"/>
      <c r="J160" s="191">
        <f>ROUND(I160*H160,2)</f>
        <v>0</v>
      </c>
      <c r="K160" s="192"/>
      <c r="L160" s="38"/>
      <c r="M160" s="193" t="s">
        <v>1</v>
      </c>
      <c r="N160" s="194" t="s">
        <v>38</v>
      </c>
      <c r="O160" s="85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7" t="s">
        <v>112</v>
      </c>
      <c r="AT160" s="197" t="s">
        <v>108</v>
      </c>
      <c r="AU160" s="197" t="s">
        <v>73</v>
      </c>
      <c r="AY160" s="11" t="s">
        <v>113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1" t="s">
        <v>81</v>
      </c>
      <c r="BK160" s="198">
        <f>ROUND(I160*H160,2)</f>
        <v>0</v>
      </c>
      <c r="BL160" s="11" t="s">
        <v>112</v>
      </c>
      <c r="BM160" s="197" t="s">
        <v>257</v>
      </c>
    </row>
    <row r="161" s="2" customFormat="1" ht="14.4" customHeight="1">
      <c r="A161" s="32"/>
      <c r="B161" s="33"/>
      <c r="C161" s="185" t="s">
        <v>186</v>
      </c>
      <c r="D161" s="185" t="s">
        <v>108</v>
      </c>
      <c r="E161" s="186" t="s">
        <v>258</v>
      </c>
      <c r="F161" s="187" t="s">
        <v>259</v>
      </c>
      <c r="G161" s="188" t="s">
        <v>256</v>
      </c>
      <c r="H161" s="210"/>
      <c r="I161" s="190"/>
      <c r="J161" s="191">
        <f>ROUND(I161*H161,2)</f>
        <v>0</v>
      </c>
      <c r="K161" s="192"/>
      <c r="L161" s="38"/>
      <c r="M161" s="193" t="s">
        <v>1</v>
      </c>
      <c r="N161" s="194" t="s">
        <v>38</v>
      </c>
      <c r="O161" s="85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7" t="s">
        <v>112</v>
      </c>
      <c r="AT161" s="197" t="s">
        <v>108</v>
      </c>
      <c r="AU161" s="197" t="s">
        <v>73</v>
      </c>
      <c r="AY161" s="11" t="s">
        <v>113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1" t="s">
        <v>81</v>
      </c>
      <c r="BK161" s="198">
        <f>ROUND(I161*H161,2)</f>
        <v>0</v>
      </c>
      <c r="BL161" s="11" t="s">
        <v>112</v>
      </c>
      <c r="BM161" s="197" t="s">
        <v>260</v>
      </c>
    </row>
    <row r="162" s="2" customFormat="1" ht="14.4" customHeight="1">
      <c r="A162" s="32"/>
      <c r="B162" s="33"/>
      <c r="C162" s="185" t="s">
        <v>261</v>
      </c>
      <c r="D162" s="185" t="s">
        <v>108</v>
      </c>
      <c r="E162" s="186" t="s">
        <v>262</v>
      </c>
      <c r="F162" s="187" t="s">
        <v>263</v>
      </c>
      <c r="G162" s="188" t="s">
        <v>256</v>
      </c>
      <c r="H162" s="210"/>
      <c r="I162" s="190"/>
      <c r="J162" s="191">
        <f>ROUND(I162*H162,2)</f>
        <v>0</v>
      </c>
      <c r="K162" s="192"/>
      <c r="L162" s="38"/>
      <c r="M162" s="193" t="s">
        <v>1</v>
      </c>
      <c r="N162" s="194" t="s">
        <v>38</v>
      </c>
      <c r="O162" s="85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7" t="s">
        <v>112</v>
      </c>
      <c r="AT162" s="197" t="s">
        <v>108</v>
      </c>
      <c r="AU162" s="197" t="s">
        <v>73</v>
      </c>
      <c r="AY162" s="11" t="s">
        <v>113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1" t="s">
        <v>81</v>
      </c>
      <c r="BK162" s="198">
        <f>ROUND(I162*H162,2)</f>
        <v>0</v>
      </c>
      <c r="BL162" s="11" t="s">
        <v>112</v>
      </c>
      <c r="BM162" s="197" t="s">
        <v>264</v>
      </c>
    </row>
    <row r="163" s="2" customFormat="1" ht="14.4" customHeight="1">
      <c r="A163" s="32"/>
      <c r="B163" s="33"/>
      <c r="C163" s="185" t="s">
        <v>189</v>
      </c>
      <c r="D163" s="185" t="s">
        <v>108</v>
      </c>
      <c r="E163" s="186" t="s">
        <v>265</v>
      </c>
      <c r="F163" s="187" t="s">
        <v>266</v>
      </c>
      <c r="G163" s="188" t="s">
        <v>256</v>
      </c>
      <c r="H163" s="210"/>
      <c r="I163" s="190"/>
      <c r="J163" s="191">
        <f>ROUND(I163*H163,2)</f>
        <v>0</v>
      </c>
      <c r="K163" s="192"/>
      <c r="L163" s="38"/>
      <c r="M163" s="193" t="s">
        <v>1</v>
      </c>
      <c r="N163" s="194" t="s">
        <v>38</v>
      </c>
      <c r="O163" s="85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7" t="s">
        <v>112</v>
      </c>
      <c r="AT163" s="197" t="s">
        <v>108</v>
      </c>
      <c r="AU163" s="197" t="s">
        <v>73</v>
      </c>
      <c r="AY163" s="11" t="s">
        <v>113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1" t="s">
        <v>81</v>
      </c>
      <c r="BK163" s="198">
        <f>ROUND(I163*H163,2)</f>
        <v>0</v>
      </c>
      <c r="BL163" s="11" t="s">
        <v>112</v>
      </c>
      <c r="BM163" s="197" t="s">
        <v>267</v>
      </c>
    </row>
    <row r="164" s="2" customFormat="1" ht="14.4" customHeight="1">
      <c r="A164" s="32"/>
      <c r="B164" s="33"/>
      <c r="C164" s="185" t="s">
        <v>268</v>
      </c>
      <c r="D164" s="185" t="s">
        <v>108</v>
      </c>
      <c r="E164" s="186" t="s">
        <v>269</v>
      </c>
      <c r="F164" s="187" t="s">
        <v>270</v>
      </c>
      <c r="G164" s="188" t="s">
        <v>256</v>
      </c>
      <c r="H164" s="210"/>
      <c r="I164" s="190"/>
      <c r="J164" s="191">
        <f>ROUND(I164*H164,2)</f>
        <v>0</v>
      </c>
      <c r="K164" s="192"/>
      <c r="L164" s="38"/>
      <c r="M164" s="193" t="s">
        <v>1</v>
      </c>
      <c r="N164" s="194" t="s">
        <v>38</v>
      </c>
      <c r="O164" s="85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7" t="s">
        <v>112</v>
      </c>
      <c r="AT164" s="197" t="s">
        <v>108</v>
      </c>
      <c r="AU164" s="197" t="s">
        <v>73</v>
      </c>
      <c r="AY164" s="11" t="s">
        <v>113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1" t="s">
        <v>81</v>
      </c>
      <c r="BK164" s="198">
        <f>ROUND(I164*H164,2)</f>
        <v>0</v>
      </c>
      <c r="BL164" s="11" t="s">
        <v>112</v>
      </c>
      <c r="BM164" s="197" t="s">
        <v>271</v>
      </c>
    </row>
    <row r="165" s="2" customFormat="1" ht="14.4" customHeight="1">
      <c r="A165" s="32"/>
      <c r="B165" s="33"/>
      <c r="C165" s="185" t="s">
        <v>193</v>
      </c>
      <c r="D165" s="185" t="s">
        <v>108</v>
      </c>
      <c r="E165" s="186" t="s">
        <v>272</v>
      </c>
      <c r="F165" s="187" t="s">
        <v>273</v>
      </c>
      <c r="G165" s="188" t="s">
        <v>256</v>
      </c>
      <c r="H165" s="210"/>
      <c r="I165" s="190"/>
      <c r="J165" s="191">
        <f>ROUND(I165*H165,2)</f>
        <v>0</v>
      </c>
      <c r="K165" s="192"/>
      <c r="L165" s="38"/>
      <c r="M165" s="211" t="s">
        <v>1</v>
      </c>
      <c r="N165" s="212" t="s">
        <v>38</v>
      </c>
      <c r="O165" s="21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7" t="s">
        <v>112</v>
      </c>
      <c r="AT165" s="197" t="s">
        <v>108</v>
      </c>
      <c r="AU165" s="197" t="s">
        <v>73</v>
      </c>
      <c r="AY165" s="11" t="s">
        <v>113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1" t="s">
        <v>81</v>
      </c>
      <c r="BK165" s="198">
        <f>ROUND(I165*H165,2)</f>
        <v>0</v>
      </c>
      <c r="BL165" s="11" t="s">
        <v>112</v>
      </c>
      <c r="BM165" s="197" t="s">
        <v>274</v>
      </c>
    </row>
    <row r="166" s="2" customFormat="1" ht="6.96" customHeight="1">
      <c r="A166" s="32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38"/>
      <c r="M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</row>
  </sheetData>
  <sheetProtection sheet="1" autoFilter="0" formatColumns="0" formatRows="0" objects="1" scenarios="1" spinCount="100000" saltValue="7bN/+wS4LnPYSdEwPmfpGtJ5jgpElB2OSoHUmDtiSNZl+b1GDk/gUIBrzutkUfvLUqbenueEfVWbsaz8UUv/Qw==" hashValue="w0TLpGASWIISf7jlTGKZ/X8jm0PI6Jc9rb+ITjMtJwiMa9hj95zivvt0I+e6V748mwu1YsnVbidXnwOtLl/Oqg==" algorithmName="SHA-512" password="CC35"/>
  <autoFilter ref="C115:K16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83</v>
      </c>
    </row>
    <row r="4" s="1" customFormat="1" ht="24.96" customHeight="1">
      <c r="B4" s="14"/>
      <c r="D4" s="132" t="s">
        <v>87</v>
      </c>
      <c r="L4" s="14"/>
      <c r="M4" s="133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4" t="s">
        <v>16</v>
      </c>
      <c r="L6" s="14"/>
    </row>
    <row r="7" s="1" customFormat="1" ht="16.5" customHeight="1">
      <c r="B7" s="14"/>
      <c r="E7" s="135" t="str">
        <f>'Rekapitulace zakázky'!K6</f>
        <v>Oprava trati v úseku Česká Třebová - Třebovice v Čechách</v>
      </c>
      <c r="F7" s="134"/>
      <c r="G7" s="134"/>
      <c r="H7" s="134"/>
      <c r="L7" s="14"/>
    </row>
    <row r="8" s="2" customFormat="1" ht="12" customHeight="1">
      <c r="A8" s="32"/>
      <c r="B8" s="38"/>
      <c r="C8" s="32"/>
      <c r="D8" s="134" t="s">
        <v>88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6" t="s">
        <v>275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zakázky'!AN8</f>
        <v>5. 11. 2020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tr">
        <f>IF('Rekapitulace zakázky'!AN10="","",'Rekapitulace zakázky'!AN10)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7" t="str">
        <f>IF('Rekapitulace zakázky'!E11="","",'Rekapitulace zakázky'!E11)</f>
        <v xml:space="preserve"> </v>
      </c>
      <c r="F15" s="32"/>
      <c r="G15" s="32"/>
      <c r="H15" s="32"/>
      <c r="I15" s="134" t="s">
        <v>26</v>
      </c>
      <c r="J15" s="137" t="str">
        <f>IF('Rekapitulace zakázky'!AN11="","",'Rekapitulace zakázky'!AN11)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4" t="s">
        <v>27</v>
      </c>
      <c r="E17" s="32"/>
      <c r="F17" s="32"/>
      <c r="G17" s="32"/>
      <c r="H17" s="32"/>
      <c r="I17" s="134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7"/>
      <c r="G18" s="137"/>
      <c r="H18" s="137"/>
      <c r="I18" s="134" t="s">
        <v>26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4" t="s">
        <v>29</v>
      </c>
      <c r="E20" s="32"/>
      <c r="F20" s="32"/>
      <c r="G20" s="32"/>
      <c r="H20" s="32"/>
      <c r="I20" s="134" t="s">
        <v>25</v>
      </c>
      <c r="J20" s="137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7" t="str">
        <f>IF('Rekapitulace zakázky'!E17="","",'Rekapitulace zakázky'!E17)</f>
        <v xml:space="preserve"> </v>
      </c>
      <c r="F21" s="32"/>
      <c r="G21" s="32"/>
      <c r="H21" s="32"/>
      <c r="I21" s="134" t="s">
        <v>26</v>
      </c>
      <c r="J21" s="137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4" t="s">
        <v>31</v>
      </c>
      <c r="E23" s="32"/>
      <c r="F23" s="32"/>
      <c r="G23" s="32"/>
      <c r="H23" s="32"/>
      <c r="I23" s="134" t="s">
        <v>25</v>
      </c>
      <c r="J23" s="137" t="str">
        <f>IF('Rekapitulace zakázky'!AN19="","",'Rekapitulace zakázky'!AN19)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7" t="str">
        <f>IF('Rekapitulace zakázky'!E20="","",'Rekapitulace zakázky'!E20)</f>
        <v xml:space="preserve"> </v>
      </c>
      <c r="F24" s="32"/>
      <c r="G24" s="32"/>
      <c r="H24" s="32"/>
      <c r="I24" s="134" t="s">
        <v>26</v>
      </c>
      <c r="J24" s="137" t="str">
        <f>IF('Rekapitulace zakázky'!AN20="","",'Rekapitulace zakázky'!AN20)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4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4" t="s">
        <v>33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6" t="s">
        <v>35</v>
      </c>
      <c r="G32" s="32"/>
      <c r="H32" s="32"/>
      <c r="I32" s="146" t="s">
        <v>34</v>
      </c>
      <c r="J32" s="146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7" t="s">
        <v>37</v>
      </c>
      <c r="E33" s="134" t="s">
        <v>38</v>
      </c>
      <c r="F33" s="148">
        <f>ROUND((SUM(BE116:BE118)),  2)</f>
        <v>0</v>
      </c>
      <c r="G33" s="32"/>
      <c r="H33" s="32"/>
      <c r="I33" s="149">
        <v>0.20999999999999999</v>
      </c>
      <c r="J33" s="148">
        <f>ROUND(((SUM(BE116:BE118))*I33),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4" t="s">
        <v>39</v>
      </c>
      <c r="F34" s="148">
        <f>ROUND((SUM(BF116:BF118)),  2)</f>
        <v>0</v>
      </c>
      <c r="G34" s="32"/>
      <c r="H34" s="32"/>
      <c r="I34" s="149">
        <v>0.14999999999999999</v>
      </c>
      <c r="J34" s="148">
        <f>ROUND(((SUM(BF116:BF118))*I34),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40</v>
      </c>
      <c r="F35" s="148">
        <f>ROUND((SUM(BG116:BG118)),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41</v>
      </c>
      <c r="F36" s="148">
        <f>ROUND((SUM(BH116:BH118)),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42</v>
      </c>
      <c r="F37" s="148">
        <f>ROUND((SUM(BI116:BI118)),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90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8" t="str">
        <f>E7</f>
        <v>Oprava trati v úseku Česká Třebová - Třebovice v Čechách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88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SO 02 - Materíál OŘ - Nevyplňovat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5. 11. 2020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9" t="s">
        <v>91</v>
      </c>
      <c r="D94" s="170"/>
      <c r="E94" s="170"/>
      <c r="F94" s="170"/>
      <c r="G94" s="170"/>
      <c r="H94" s="170"/>
      <c r="I94" s="170"/>
      <c r="J94" s="171" t="s">
        <v>92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72" t="s">
        <v>93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94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95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trati v úseku Česká Třebová - Třebovice v Čechách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88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SO 02 - Materíál OŘ - Nevyplňovat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5. 11. 2020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96</v>
      </c>
      <c r="D115" s="176" t="s">
        <v>58</v>
      </c>
      <c r="E115" s="176" t="s">
        <v>54</v>
      </c>
      <c r="F115" s="176" t="s">
        <v>55</v>
      </c>
      <c r="G115" s="176" t="s">
        <v>97</v>
      </c>
      <c r="H115" s="176" t="s">
        <v>98</v>
      </c>
      <c r="I115" s="176" t="s">
        <v>99</v>
      </c>
      <c r="J115" s="177" t="s">
        <v>92</v>
      </c>
      <c r="K115" s="178" t="s">
        <v>100</v>
      </c>
      <c r="L115" s="179"/>
      <c r="M115" s="94" t="s">
        <v>1</v>
      </c>
      <c r="N115" s="95" t="s">
        <v>37</v>
      </c>
      <c r="O115" s="95" t="s">
        <v>101</v>
      </c>
      <c r="P115" s="95" t="s">
        <v>102</v>
      </c>
      <c r="Q115" s="95" t="s">
        <v>103</v>
      </c>
      <c r="R115" s="95" t="s">
        <v>104</v>
      </c>
      <c r="S115" s="95" t="s">
        <v>105</v>
      </c>
      <c r="T115" s="96" t="s">
        <v>106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107</v>
      </c>
      <c r="D116" s="34"/>
      <c r="E116" s="34"/>
      <c r="F116" s="34"/>
      <c r="G116" s="34"/>
      <c r="H116" s="34"/>
      <c r="I116" s="34"/>
      <c r="J116" s="180">
        <f>BK116</f>
        <v>0</v>
      </c>
      <c r="K116" s="34"/>
      <c r="L116" s="38"/>
      <c r="M116" s="97"/>
      <c r="N116" s="181"/>
      <c r="O116" s="98"/>
      <c r="P116" s="182">
        <f>SUM(P117:P118)</f>
        <v>0</v>
      </c>
      <c r="Q116" s="98"/>
      <c r="R116" s="182">
        <f>SUM(R117:R118)</f>
        <v>0</v>
      </c>
      <c r="S116" s="98"/>
      <c r="T116" s="183">
        <f>SUM(T117:T118)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94</v>
      </c>
      <c r="BK116" s="184">
        <f>SUM(BK117:BK118)</f>
        <v>0</v>
      </c>
    </row>
    <row r="117" s="2" customFormat="1" ht="14.4" customHeight="1">
      <c r="A117" s="32"/>
      <c r="B117" s="33"/>
      <c r="C117" s="199" t="s">
        <v>73</v>
      </c>
      <c r="D117" s="199" t="s">
        <v>146</v>
      </c>
      <c r="E117" s="200" t="s">
        <v>276</v>
      </c>
      <c r="F117" s="201" t="s">
        <v>277</v>
      </c>
      <c r="G117" s="202" t="s">
        <v>134</v>
      </c>
      <c r="H117" s="203">
        <v>76</v>
      </c>
      <c r="I117" s="204"/>
      <c r="J117" s="205">
        <f>ROUND(I117*H117,2)</f>
        <v>0</v>
      </c>
      <c r="K117" s="206"/>
      <c r="L117" s="207"/>
      <c r="M117" s="208" t="s">
        <v>1</v>
      </c>
      <c r="N117" s="209" t="s">
        <v>38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7" t="s">
        <v>122</v>
      </c>
      <c r="AT117" s="197" t="s">
        <v>146</v>
      </c>
      <c r="AU117" s="197" t="s">
        <v>73</v>
      </c>
      <c r="AY117" s="11" t="s">
        <v>113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1" t="s">
        <v>81</v>
      </c>
      <c r="BK117" s="198">
        <f>ROUND(I117*H117,2)</f>
        <v>0</v>
      </c>
      <c r="BL117" s="11" t="s">
        <v>112</v>
      </c>
      <c r="BM117" s="197" t="s">
        <v>83</v>
      </c>
    </row>
    <row r="118" s="2" customFormat="1" ht="24.15" customHeight="1">
      <c r="A118" s="32"/>
      <c r="B118" s="33"/>
      <c r="C118" s="199" t="s">
        <v>73</v>
      </c>
      <c r="D118" s="199" t="s">
        <v>146</v>
      </c>
      <c r="E118" s="200" t="s">
        <v>278</v>
      </c>
      <c r="F118" s="201" t="s">
        <v>279</v>
      </c>
      <c r="G118" s="202" t="s">
        <v>134</v>
      </c>
      <c r="H118" s="203">
        <v>2</v>
      </c>
      <c r="I118" s="204"/>
      <c r="J118" s="205">
        <f>ROUND(I118*H118,2)</f>
        <v>0</v>
      </c>
      <c r="K118" s="206"/>
      <c r="L118" s="207"/>
      <c r="M118" s="216" t="s">
        <v>1</v>
      </c>
      <c r="N118" s="217" t="s">
        <v>38</v>
      </c>
      <c r="O118" s="213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7" t="s">
        <v>122</v>
      </c>
      <c r="AT118" s="197" t="s">
        <v>146</v>
      </c>
      <c r="AU118" s="197" t="s">
        <v>73</v>
      </c>
      <c r="AY118" s="11" t="s">
        <v>113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1" t="s">
        <v>81</v>
      </c>
      <c r="BK118" s="198">
        <f>ROUND(I118*H118,2)</f>
        <v>0</v>
      </c>
      <c r="BL118" s="11" t="s">
        <v>112</v>
      </c>
      <c r="BM118" s="197" t="s">
        <v>112</v>
      </c>
    </row>
    <row r="119" s="2" customFormat="1" ht="6.96" customHeight="1">
      <c r="A119" s="32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38"/>
      <c r="M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</sheetData>
  <sheetProtection sheet="1" autoFilter="0" formatColumns="0" formatRows="0" objects="1" scenarios="1" spinCount="100000" saltValue="Ov3dJuYTHGAL6wuw6DKphljHBGKaBmbSN4MNv64QYHIlwu+DEd7gGjy1oS0SAbPcrAlEbnDpWXRFBHSjlEYFoQ==" hashValue="2x2bbUKZF91cWSnC+gCOVPpbJAwnUdIc3cR6LEpEKtqtCm9+D9wqO//Nhzxs4CCG9uqB1eFlCNcU5vBUQw14wQ==" algorithmName="SHA-512" password="CC35"/>
  <autoFilter ref="C115:K11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2020-11-12T06:35:06Z</dcterms:created>
  <dcterms:modified xsi:type="dcterms:W3CDTF">2020-11-12T06:35:12Z</dcterms:modified>
</cp:coreProperties>
</file>