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odovod pro č.p. 55" sheetId="2" r:id="rId2"/>
    <sheet name="02 - Kanalizace pro č.p. 55" sheetId="3" r:id="rId3"/>
    <sheet name="03 - Sociální zařízení" sheetId="4" r:id="rId4"/>
    <sheet name="04 - WC byt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Vodovod pro č.p. 55'!$C$130:$K$459</definedName>
    <definedName name="_xlnm.Print_Area" localSheetId="1">'01 - Vodovod pro č.p. 55'!$C$4:$J$76,'01 - Vodovod pro č.p. 55'!$C$82:$J$112,'01 - Vodovod pro č.p. 55'!$C$118:$J$459</definedName>
    <definedName name="_xlnm.Print_Titles" localSheetId="1">'01 - Vodovod pro č.p. 55'!$130:$130</definedName>
    <definedName name="_xlnm._FilterDatabase" localSheetId="2" hidden="1">'02 - Kanalizace pro č.p. 55'!$C$126:$K$312</definedName>
    <definedName name="_xlnm.Print_Area" localSheetId="2">'02 - Kanalizace pro č.p. 55'!$C$4:$J$76,'02 - Kanalizace pro č.p. 55'!$C$82:$J$108,'02 - Kanalizace pro č.p. 55'!$C$114:$J$312</definedName>
    <definedName name="_xlnm.Print_Titles" localSheetId="2">'02 - Kanalizace pro č.p. 55'!$126:$126</definedName>
    <definedName name="_xlnm._FilterDatabase" localSheetId="3" hidden="1">'03 - Sociální zařízení'!$C$134:$K$266</definedName>
    <definedName name="_xlnm.Print_Area" localSheetId="3">'03 - Sociální zařízení'!$C$4:$J$76,'03 - Sociální zařízení'!$C$82:$J$116,'03 - Sociální zařízení'!$C$122:$J$266</definedName>
    <definedName name="_xlnm.Print_Titles" localSheetId="3">'03 - Sociální zařízení'!$134:$134</definedName>
    <definedName name="_xlnm._FilterDatabase" localSheetId="4" hidden="1">'04 - WC byt'!$C$128:$K$177</definedName>
    <definedName name="_xlnm.Print_Area" localSheetId="4">'04 - WC byt'!$C$4:$J$76,'04 - WC byt'!$C$82:$J$110,'04 - WC byt'!$C$116:$J$177</definedName>
    <definedName name="_xlnm.Print_Titles" localSheetId="4">'04 - WC byt'!$128:$128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91"/>
  <c r="J14"/>
  <c r="J12"/>
  <c r="J123"/>
  <c r="E7"/>
  <c r="E119"/>
  <c i="4" r="J37"/>
  <c r="J36"/>
  <c i="1" r="AY97"/>
  <c i="4" r="J35"/>
  <c i="1" r="AX97"/>
  <c i="4"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F129"/>
  <c r="E127"/>
  <c r="F89"/>
  <c r="E87"/>
  <c r="J24"/>
  <c r="E24"/>
  <c r="J132"/>
  <c r="J23"/>
  <c r="J21"/>
  <c r="E21"/>
  <c r="J131"/>
  <c r="J20"/>
  <c r="J18"/>
  <c r="E18"/>
  <c r="F132"/>
  <c r="J17"/>
  <c r="J15"/>
  <c r="E15"/>
  <c r="F91"/>
  <c r="J14"/>
  <c r="J12"/>
  <c r="J129"/>
  <c r="E7"/>
  <c r="E85"/>
  <c i="3" r="J37"/>
  <c r="J36"/>
  <c i="1" r="AY96"/>
  <c i="3" r="J35"/>
  <c i="1" r="AX96"/>
  <c i="3"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T307"/>
  <c r="T306"/>
  <c r="R308"/>
  <c r="R307"/>
  <c r="R306"/>
  <c r="P308"/>
  <c r="P307"/>
  <c r="P306"/>
  <c r="BI305"/>
  <c r="BH305"/>
  <c r="BG305"/>
  <c r="BF305"/>
  <c r="T305"/>
  <c r="T304"/>
  <c r="R305"/>
  <c r="R304"/>
  <c r="P305"/>
  <c r="P304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2"/>
  <c r="BH292"/>
  <c r="BG292"/>
  <c r="BF292"/>
  <c r="T292"/>
  <c r="T291"/>
  <c r="R292"/>
  <c r="R291"/>
  <c r="P292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48"/>
  <c r="BH248"/>
  <c r="BG248"/>
  <c r="BF248"/>
  <c r="T248"/>
  <c r="T236"/>
  <c r="R248"/>
  <c r="R236"/>
  <c r="P248"/>
  <c r="P236"/>
  <c r="BI237"/>
  <c r="BH237"/>
  <c r="BG237"/>
  <c r="BF237"/>
  <c r="T237"/>
  <c r="R237"/>
  <c r="P23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09"/>
  <c r="BH209"/>
  <c r="BG209"/>
  <c r="BF209"/>
  <c r="T209"/>
  <c r="R209"/>
  <c r="P209"/>
  <c r="BI206"/>
  <c r="BH206"/>
  <c r="BG206"/>
  <c r="BF206"/>
  <c r="T206"/>
  <c r="R206"/>
  <c r="P20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2"/>
  <c r="BH162"/>
  <c r="BG162"/>
  <c r="BF162"/>
  <c r="T162"/>
  <c r="R162"/>
  <c r="P162"/>
  <c r="BI149"/>
  <c r="BH149"/>
  <c r="BG149"/>
  <c r="BF149"/>
  <c r="T149"/>
  <c r="R149"/>
  <c r="P149"/>
  <c r="BI145"/>
  <c r="BH145"/>
  <c r="BG145"/>
  <c r="BF145"/>
  <c r="T145"/>
  <c r="R145"/>
  <c r="P14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2" r="J37"/>
  <c r="J36"/>
  <c i="1" r="AY95"/>
  <c i="2" r="J35"/>
  <c i="1" r="AX95"/>
  <c i="2" r="BI459"/>
  <c r="BH459"/>
  <c r="BG459"/>
  <c r="BF459"/>
  <c r="T459"/>
  <c r="R459"/>
  <c r="P459"/>
  <c r="BI458"/>
  <c r="BH458"/>
  <c r="BG458"/>
  <c r="BF458"/>
  <c r="T458"/>
  <c r="R458"/>
  <c r="P458"/>
  <c r="BI455"/>
  <c r="BH455"/>
  <c r="BG455"/>
  <c r="BF455"/>
  <c r="T455"/>
  <c r="R455"/>
  <c r="P455"/>
  <c r="BI450"/>
  <c r="BH450"/>
  <c r="BG450"/>
  <c r="BF450"/>
  <c r="T450"/>
  <c r="R450"/>
  <c r="P450"/>
  <c r="BI449"/>
  <c r="BH449"/>
  <c r="BG449"/>
  <c r="BF449"/>
  <c r="T449"/>
  <c r="R449"/>
  <c r="P449"/>
  <c r="BI446"/>
  <c r="BH446"/>
  <c r="BG446"/>
  <c r="BF446"/>
  <c r="T446"/>
  <c r="T445"/>
  <c r="T444"/>
  <c r="R446"/>
  <c r="R445"/>
  <c r="R444"/>
  <c r="P446"/>
  <c r="P445"/>
  <c r="P444"/>
  <c r="BI443"/>
  <c r="BH443"/>
  <c r="BG443"/>
  <c r="BF443"/>
  <c r="T443"/>
  <c r="T442"/>
  <c r="R443"/>
  <c r="R442"/>
  <c r="P443"/>
  <c r="P442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3"/>
  <c r="BH423"/>
  <c r="BG423"/>
  <c r="BF423"/>
  <c r="T423"/>
  <c r="T422"/>
  <c r="R423"/>
  <c r="R422"/>
  <c r="P423"/>
  <c r="P422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0"/>
  <c r="BH360"/>
  <c r="BG360"/>
  <c r="BF360"/>
  <c r="T360"/>
  <c r="R360"/>
  <c r="P360"/>
  <c r="BI352"/>
  <c r="BH352"/>
  <c r="BG352"/>
  <c r="BF352"/>
  <c r="T352"/>
  <c r="R352"/>
  <c r="P352"/>
  <c r="BI344"/>
  <c r="BH344"/>
  <c r="BG344"/>
  <c r="BF344"/>
  <c r="T344"/>
  <c r="R344"/>
  <c r="P344"/>
  <c r="BI336"/>
  <c r="BH336"/>
  <c r="BG336"/>
  <c r="BF336"/>
  <c r="T336"/>
  <c r="R336"/>
  <c r="P336"/>
  <c r="BI324"/>
  <c r="BH324"/>
  <c r="BG324"/>
  <c r="BF324"/>
  <c r="T324"/>
  <c r="R324"/>
  <c r="P324"/>
  <c r="BI312"/>
  <c r="BH312"/>
  <c r="BG312"/>
  <c r="BF312"/>
  <c r="T312"/>
  <c r="R312"/>
  <c r="P312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7"/>
  <c r="BH297"/>
  <c r="BG297"/>
  <c r="BF297"/>
  <c r="T297"/>
  <c r="R297"/>
  <c r="P297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67"/>
  <c r="BH267"/>
  <c r="BG267"/>
  <c r="BF267"/>
  <c r="T267"/>
  <c r="R267"/>
  <c r="P267"/>
  <c r="BI264"/>
  <c r="BH264"/>
  <c r="BG264"/>
  <c r="BF264"/>
  <c r="T264"/>
  <c r="R264"/>
  <c r="P264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18"/>
  <c r="BH218"/>
  <c r="BG218"/>
  <c r="BF218"/>
  <c r="T218"/>
  <c r="R218"/>
  <c r="P218"/>
  <c r="BI203"/>
  <c r="BH203"/>
  <c r="BG203"/>
  <c r="BF203"/>
  <c r="T203"/>
  <c r="R203"/>
  <c r="P203"/>
  <c r="BI199"/>
  <c r="BH199"/>
  <c r="BG199"/>
  <c r="BF199"/>
  <c r="T199"/>
  <c r="R199"/>
  <c r="P199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6"/>
  <c r="BH166"/>
  <c r="BG166"/>
  <c r="BF166"/>
  <c r="T166"/>
  <c r="R166"/>
  <c r="P166"/>
  <c r="BI158"/>
  <c r="BH158"/>
  <c r="BG158"/>
  <c r="BF158"/>
  <c r="T158"/>
  <c r="R158"/>
  <c r="P158"/>
  <c r="BI146"/>
  <c r="BH146"/>
  <c r="BG146"/>
  <c r="BF146"/>
  <c r="T146"/>
  <c r="R146"/>
  <c r="P146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92"/>
  <c r="J17"/>
  <c r="J12"/>
  <c r="J125"/>
  <c r="E7"/>
  <c r="E85"/>
  <c i="1" r="L90"/>
  <c r="AM90"/>
  <c r="AM89"/>
  <c r="L89"/>
  <c r="AM87"/>
  <c r="L87"/>
  <c r="L85"/>
  <c r="L84"/>
  <c i="5" r="BK176"/>
  <c r="J172"/>
  <c r="BK170"/>
  <c r="BK168"/>
  <c r="BK164"/>
  <c r="J163"/>
  <c r="J161"/>
  <c r="BK160"/>
  <c r="BK158"/>
  <c r="BK156"/>
  <c r="BK151"/>
  <c r="BK150"/>
  <c r="J149"/>
  <c r="BK144"/>
  <c r="J143"/>
  <c r="BK139"/>
  <c r="BK138"/>
  <c r="BK136"/>
  <c r="BK135"/>
  <c r="BK134"/>
  <c i="4" r="J264"/>
  <c r="J261"/>
  <c r="J260"/>
  <c r="J256"/>
  <c r="J255"/>
  <c r="BK250"/>
  <c r="BK248"/>
  <c r="J247"/>
  <c r="BK244"/>
  <c r="BK243"/>
  <c r="J237"/>
  <c r="BK232"/>
  <c r="J229"/>
  <c r="BK228"/>
  <c r="BK223"/>
  <c r="BK222"/>
  <c r="J221"/>
  <c r="BK220"/>
  <c r="J217"/>
  <c r="BK215"/>
  <c r="J214"/>
  <c r="BK206"/>
  <c r="BK205"/>
  <c r="BK204"/>
  <c r="BK203"/>
  <c r="BK202"/>
  <c r="BK200"/>
  <c r="BK195"/>
  <c r="J193"/>
  <c r="J190"/>
  <c r="J188"/>
  <c r="J185"/>
  <c r="BK184"/>
  <c r="BK181"/>
  <c r="BK180"/>
  <c r="BK175"/>
  <c r="J174"/>
  <c r="BK173"/>
  <c r="J169"/>
  <c r="BK166"/>
  <c r="BK162"/>
  <c r="BK160"/>
  <c r="J158"/>
  <c r="BK157"/>
  <c r="J156"/>
  <c r="BK152"/>
  <c r="J146"/>
  <c r="J143"/>
  <c r="BK140"/>
  <c i="3" r="J311"/>
  <c r="J296"/>
  <c r="J290"/>
  <c r="J289"/>
  <c r="J287"/>
  <c r="J286"/>
  <c r="J284"/>
  <c r="BK283"/>
  <c r="J281"/>
  <c r="BK279"/>
  <c r="J277"/>
  <c r="BK275"/>
  <c r="J270"/>
  <c r="BK268"/>
  <c r="J264"/>
  <c r="J262"/>
  <c r="J260"/>
  <c r="BK248"/>
  <c r="BK220"/>
  <c r="J209"/>
  <c r="J206"/>
  <c r="BK195"/>
  <c r="J189"/>
  <c r="BK187"/>
  <c r="J184"/>
  <c r="BK182"/>
  <c r="J179"/>
  <c r="J177"/>
  <c r="J175"/>
  <c r="BK162"/>
  <c r="J145"/>
  <c r="J134"/>
  <c i="2" r="BK459"/>
  <c r="J459"/>
  <c r="BK458"/>
  <c r="J455"/>
  <c r="J450"/>
  <c r="J449"/>
  <c r="BK446"/>
  <c r="J439"/>
  <c r="J432"/>
  <c r="J431"/>
  <c r="BK429"/>
  <c r="J428"/>
  <c r="BK421"/>
  <c r="BK418"/>
  <c r="J417"/>
  <c r="BK414"/>
  <c r="J413"/>
  <c r="J412"/>
  <c r="J410"/>
  <c r="J406"/>
  <c r="BK393"/>
  <c r="BK392"/>
  <c r="BK391"/>
  <c r="BK387"/>
  <c r="BK386"/>
  <c r="J384"/>
  <c r="J383"/>
  <c r="J380"/>
  <c r="BK377"/>
  <c r="J374"/>
  <c r="J369"/>
  <c r="BK360"/>
  <c r="BK352"/>
  <c r="J344"/>
  <c r="BK336"/>
  <c r="J267"/>
  <c r="J264"/>
  <c r="BK247"/>
  <c r="BK240"/>
  <c r="J237"/>
  <c r="BK235"/>
  <c r="J233"/>
  <c r="J218"/>
  <c r="BK203"/>
  <c r="J199"/>
  <c r="J190"/>
  <c r="BK188"/>
  <c r="BK186"/>
  <c r="J182"/>
  <c r="BK180"/>
  <c r="J174"/>
  <c r="BK166"/>
  <c r="J158"/>
  <c r="BK146"/>
  <c r="BK134"/>
  <c i="1" r="AS94"/>
  <c i="5" r="BK177"/>
  <c r="J173"/>
  <c r="BK167"/>
  <c r="BK165"/>
  <c r="BK163"/>
  <c r="J160"/>
  <c r="J157"/>
  <c r="J152"/>
  <c r="J146"/>
  <c r="BK143"/>
  <c r="BK140"/>
  <c r="J138"/>
  <c r="J136"/>
  <c r="J135"/>
  <c r="J132"/>
  <c i="4" r="BK264"/>
  <c r="BK260"/>
  <c r="J253"/>
  <c r="J245"/>
  <c r="J244"/>
  <c r="BK240"/>
  <c r="BK239"/>
  <c r="J238"/>
  <c r="J234"/>
  <c r="J233"/>
  <c r="BK229"/>
  <c r="J226"/>
  <c r="J225"/>
  <c r="J224"/>
  <c r="BK221"/>
  <c r="J220"/>
  <c r="BK213"/>
  <c r="BK212"/>
  <c r="BK209"/>
  <c r="BK207"/>
  <c r="J202"/>
  <c r="J197"/>
  <c r="BK196"/>
  <c r="BK194"/>
  <c r="J192"/>
  <c r="J191"/>
  <c r="J189"/>
  <c r="BK182"/>
  <c r="J181"/>
  <c r="J178"/>
  <c r="BK170"/>
  <c r="J168"/>
  <c r="BK165"/>
  <c r="J160"/>
  <c r="J159"/>
  <c r="BK153"/>
  <c r="J152"/>
  <c r="J148"/>
  <c r="BK147"/>
  <c r="BK144"/>
  <c r="J142"/>
  <c r="BK141"/>
  <c r="J138"/>
  <c i="3" r="BK312"/>
  <c r="J312"/>
  <c r="BK311"/>
  <c r="BK305"/>
  <c r="BK298"/>
  <c r="J297"/>
  <c r="BK296"/>
  <c r="J288"/>
  <c r="BK287"/>
  <c r="J285"/>
  <c r="BK284"/>
  <c i="2" r="BK415"/>
  <c r="BK412"/>
  <c r="BK410"/>
  <c r="BK403"/>
  <c r="J402"/>
  <c r="BK400"/>
  <c r="J391"/>
  <c r="J390"/>
  <c r="BK389"/>
  <c r="BK388"/>
  <c r="J385"/>
  <c r="BK384"/>
  <c r="J381"/>
  <c r="BK380"/>
  <c r="J379"/>
  <c r="BK344"/>
  <c r="BK312"/>
  <c r="J300"/>
  <c r="BK298"/>
  <c r="BK297"/>
  <c r="J281"/>
  <c r="BK267"/>
  <c r="BK264"/>
  <c r="J253"/>
  <c r="J250"/>
  <c r="BK245"/>
  <c r="J242"/>
  <c r="BK237"/>
  <c r="J235"/>
  <c r="BK233"/>
  <c r="BK199"/>
  <c r="BK190"/>
  <c r="J186"/>
  <c r="BK182"/>
  <c r="J166"/>
  <c r="J146"/>
  <c r="J134"/>
  <c i="5" r="J177"/>
  <c r="BK173"/>
  <c r="BK172"/>
  <c r="J167"/>
  <c r="J165"/>
  <c r="J164"/>
  <c r="BK159"/>
  <c r="J158"/>
  <c r="BK157"/>
  <c r="J156"/>
  <c r="J155"/>
  <c r="J154"/>
  <c r="BK149"/>
  <c r="J140"/>
  <c r="J139"/>
  <c i="4" r="BK266"/>
  <c r="J266"/>
  <c r="BK265"/>
  <c r="BK261"/>
  <c r="J258"/>
  <c r="BK255"/>
  <c r="BK253"/>
  <c r="BK252"/>
  <c r="J250"/>
  <c r="J248"/>
  <c r="BK247"/>
  <c r="BK245"/>
  <c r="BK242"/>
  <c r="J241"/>
  <c r="J240"/>
  <c r="J239"/>
  <c r="BK237"/>
  <c r="J236"/>
  <c r="BK234"/>
  <c r="BK231"/>
  <c r="BK226"/>
  <c r="BK224"/>
  <c r="J222"/>
  <c r="J219"/>
  <c r="BK218"/>
  <c r="BK217"/>
  <c r="BK216"/>
  <c r="J212"/>
  <c r="BK210"/>
  <c r="J210"/>
  <c r="J209"/>
  <c r="J203"/>
  <c r="BK199"/>
  <c r="J198"/>
  <c r="J196"/>
  <c r="J195"/>
  <c r="J194"/>
  <c r="BK192"/>
  <c r="BK187"/>
  <c r="BK186"/>
  <c r="BK185"/>
  <c r="J184"/>
  <c r="J180"/>
  <c r="J179"/>
  <c r="BK178"/>
  <c r="J177"/>
  <c r="J176"/>
  <c r="BK174"/>
  <c r="J173"/>
  <c r="J172"/>
  <c r="J170"/>
  <c r="BK169"/>
  <c r="BK168"/>
  <c r="J167"/>
  <c r="BK159"/>
  <c r="BK151"/>
  <c r="BK149"/>
  <c r="BK148"/>
  <c r="J144"/>
  <c r="BK143"/>
  <c r="J141"/>
  <c r="J140"/>
  <c i="3" r="J308"/>
  <c r="J301"/>
  <c r="J300"/>
  <c r="BK297"/>
  <c r="BK292"/>
  <c r="BK290"/>
  <c r="BK288"/>
  <c r="BK286"/>
  <c r="BK285"/>
  <c r="J282"/>
  <c r="BK281"/>
  <c r="J280"/>
  <c r="J278"/>
  <c r="BK277"/>
  <c r="BK276"/>
  <c r="J275"/>
  <c r="J273"/>
  <c r="J268"/>
  <c r="BK264"/>
  <c r="BK260"/>
  <c r="J237"/>
  <c r="J225"/>
  <c r="J222"/>
  <c r="J220"/>
  <c r="BK209"/>
  <c r="BK206"/>
  <c r="J195"/>
  <c r="J192"/>
  <c r="BK189"/>
  <c r="J187"/>
  <c r="J182"/>
  <c r="BK177"/>
  <c r="J149"/>
  <c r="BK134"/>
  <c r="BK132"/>
  <c r="BK130"/>
  <c i="2" r="BK450"/>
  <c r="J446"/>
  <c r="J443"/>
  <c r="J435"/>
  <c r="BK432"/>
  <c r="BK431"/>
  <c r="BK428"/>
  <c r="J423"/>
  <c r="J421"/>
  <c r="BK420"/>
  <c r="J416"/>
  <c r="J404"/>
  <c r="J403"/>
  <c r="BK398"/>
  <c r="J393"/>
  <c r="J392"/>
  <c r="J389"/>
  <c r="J388"/>
  <c r="J387"/>
  <c r="J386"/>
  <c r="J382"/>
  <c r="BK381"/>
  <c r="J378"/>
  <c r="J377"/>
  <c r="BK374"/>
  <c r="BK369"/>
  <c r="BK324"/>
  <c r="J298"/>
  <c r="BK281"/>
  <c r="BK278"/>
  <c r="J276"/>
  <c r="J247"/>
  <c r="J245"/>
  <c r="J203"/>
  <c r="J180"/>
  <c r="J177"/>
  <c i="5" r="J176"/>
  <c r="J170"/>
  <c r="J168"/>
  <c r="BK161"/>
  <c r="J159"/>
  <c r="BK155"/>
  <c r="BK154"/>
  <c r="BK152"/>
  <c r="J151"/>
  <c r="J150"/>
  <c r="BK146"/>
  <c r="J144"/>
  <c r="J134"/>
  <c r="BK132"/>
  <c i="4" r="J265"/>
  <c r="BK258"/>
  <c r="BK256"/>
  <c r="J252"/>
  <c r="J243"/>
  <c r="J242"/>
  <c r="BK241"/>
  <c r="BK238"/>
  <c r="BK236"/>
  <c r="BK233"/>
  <c r="J232"/>
  <c r="J231"/>
  <c r="J228"/>
  <c r="BK225"/>
  <c r="J223"/>
  <c r="BK219"/>
  <c r="J218"/>
  <c r="J216"/>
  <c r="J215"/>
  <c r="BK214"/>
  <c r="J213"/>
  <c r="J207"/>
  <c r="J206"/>
  <c r="J205"/>
  <c r="J204"/>
  <c r="J200"/>
  <c r="J199"/>
  <c r="BK198"/>
  <c r="BK197"/>
  <c r="BK193"/>
  <c r="BK191"/>
  <c r="BK190"/>
  <c r="BK189"/>
  <c r="BK188"/>
  <c r="J187"/>
  <c r="J186"/>
  <c r="J182"/>
  <c r="BK179"/>
  <c r="BK177"/>
  <c r="BK176"/>
  <c r="J175"/>
  <c r="BK172"/>
  <c r="BK167"/>
  <c r="J166"/>
  <c r="J165"/>
  <c r="J162"/>
  <c r="BK158"/>
  <c r="J157"/>
  <c r="BK156"/>
  <c r="J153"/>
  <c r="J151"/>
  <c r="J149"/>
  <c r="J147"/>
  <c r="BK146"/>
  <c r="BK142"/>
  <c r="BK138"/>
  <c i="3" r="BK308"/>
  <c r="J305"/>
  <c r="BK301"/>
  <c r="BK300"/>
  <c r="J298"/>
  <c r="J292"/>
  <c r="BK289"/>
  <c r="J283"/>
  <c r="BK282"/>
  <c r="BK280"/>
  <c r="J279"/>
  <c r="BK278"/>
  <c r="J276"/>
  <c r="BK273"/>
  <c r="BK270"/>
  <c r="BK262"/>
  <c r="J248"/>
  <c r="BK237"/>
  <c r="BK225"/>
  <c r="BK222"/>
  <c r="BK192"/>
  <c r="BK184"/>
  <c r="BK179"/>
  <c r="BK175"/>
  <c r="J162"/>
  <c r="BK149"/>
  <c r="BK145"/>
  <c r="J132"/>
  <c r="J130"/>
  <c i="2" r="J458"/>
  <c r="BK455"/>
  <c r="BK449"/>
  <c r="BK443"/>
  <c r="BK439"/>
  <c r="BK435"/>
  <c r="J429"/>
  <c r="BK423"/>
  <c r="J420"/>
  <c r="J418"/>
  <c r="BK417"/>
  <c r="BK416"/>
  <c r="J415"/>
  <c r="J414"/>
  <c r="BK413"/>
  <c r="BK406"/>
  <c r="BK404"/>
  <c r="BK402"/>
  <c r="J400"/>
  <c r="J398"/>
  <c r="BK390"/>
  <c r="BK385"/>
  <c r="BK383"/>
  <c r="BK382"/>
  <c r="BK379"/>
  <c r="BK378"/>
  <c r="J360"/>
  <c r="J352"/>
  <c r="J336"/>
  <c r="J324"/>
  <c r="J312"/>
  <c r="BK300"/>
  <c r="J297"/>
  <c r="J278"/>
  <c r="BK276"/>
  <c r="BK253"/>
  <c r="BK250"/>
  <c r="BK242"/>
  <c r="J240"/>
  <c r="BK218"/>
  <c r="J188"/>
  <c r="BK177"/>
  <c r="BK174"/>
  <c r="BK158"/>
  <c l="1" r="BK133"/>
  <c r="R133"/>
  <c r="R296"/>
  <c r="BK311"/>
  <c r="J311"/>
  <c r="J101"/>
  <c r="R311"/>
  <c r="P368"/>
  <c r="BK427"/>
  <c r="J427"/>
  <c r="J104"/>
  <c r="T427"/>
  <c r="P448"/>
  <c r="P447"/>
  <c r="R457"/>
  <c r="R456"/>
  <c i="3" r="BK129"/>
  <c r="BK259"/>
  <c r="J259"/>
  <c r="J100"/>
  <c r="R295"/>
  <c r="P310"/>
  <c r="P309"/>
  <c i="4" r="R139"/>
  <c r="R136"/>
  <c r="BK150"/>
  <c r="J150"/>
  <c r="J101"/>
  <c r="BK171"/>
  <c r="J171"/>
  <c r="J105"/>
  <c r="R171"/>
  <c r="R183"/>
  <c r="P201"/>
  <c r="BK227"/>
  <c r="J227"/>
  <c r="J108"/>
  <c r="T227"/>
  <c r="R230"/>
  <c r="T235"/>
  <c r="R246"/>
  <c r="T251"/>
  <c i="5" r="P133"/>
  <c r="P130"/>
  <c r="P137"/>
  <c r="BK153"/>
  <c r="J153"/>
  <c r="J104"/>
  <c r="BK162"/>
  <c r="J162"/>
  <c r="J105"/>
  <c r="R162"/>
  <c r="R171"/>
  <c i="2" r="P133"/>
  <c r="BK296"/>
  <c r="J296"/>
  <c r="J99"/>
  <c r="T296"/>
  <c r="P311"/>
  <c r="BK368"/>
  <c r="J368"/>
  <c r="J102"/>
  <c r="R368"/>
  <c r="R427"/>
  <c r="BK448"/>
  <c r="J448"/>
  <c r="J109"/>
  <c r="R448"/>
  <c r="R447"/>
  <c r="T457"/>
  <c r="T456"/>
  <c i="3" r="R129"/>
  <c r="T259"/>
  <c r="T295"/>
  <c r="BK310"/>
  <c r="J310"/>
  <c r="J107"/>
  <c i="4" r="P139"/>
  <c r="P136"/>
  <c r="P145"/>
  <c r="P150"/>
  <c r="P164"/>
  <c r="P183"/>
  <c i="5" r="T133"/>
  <c r="T130"/>
  <c r="BK137"/>
  <c r="J137"/>
  <c r="J100"/>
  <c r="P153"/>
  <c i="3" r="P129"/>
  <c r="R259"/>
  <c r="P295"/>
  <c r="T310"/>
  <c r="T309"/>
  <c i="4" r="BK139"/>
  <c r="J139"/>
  <c r="J99"/>
  <c r="T139"/>
  <c r="T136"/>
  <c r="R145"/>
  <c r="R150"/>
  <c r="R164"/>
  <c r="P171"/>
  <c r="T171"/>
  <c r="T183"/>
  <c r="R201"/>
  <c r="P227"/>
  <c r="BK230"/>
  <c r="J230"/>
  <c r="J109"/>
  <c r="BK235"/>
  <c r="J235"/>
  <c r="J110"/>
  <c r="R235"/>
  <c r="P246"/>
  <c r="BK251"/>
  <c r="J251"/>
  <c r="J112"/>
  <c r="P251"/>
  <c r="P259"/>
  <c r="T259"/>
  <c r="BK263"/>
  <c r="J263"/>
  <c r="J115"/>
  <c r="P263"/>
  <c r="P262"/>
  <c r="T263"/>
  <c r="T262"/>
  <c i="5" r="BK133"/>
  <c r="J133"/>
  <c r="J99"/>
  <c r="R137"/>
  <c r="BK148"/>
  <c r="J148"/>
  <c r="J103"/>
  <c r="R148"/>
  <c r="T153"/>
  <c r="T162"/>
  <c r="R166"/>
  <c r="BK171"/>
  <c r="J171"/>
  <c r="J107"/>
  <c r="P171"/>
  <c r="BK175"/>
  <c r="J175"/>
  <c r="J109"/>
  <c r="R175"/>
  <c r="R174"/>
  <c i="2" r="T133"/>
  <c r="T132"/>
  <c r="T131"/>
  <c r="P296"/>
  <c r="T311"/>
  <c r="T368"/>
  <c r="P427"/>
  <c r="T448"/>
  <c r="T447"/>
  <c r="BK457"/>
  <c r="J457"/>
  <c r="J111"/>
  <c r="P457"/>
  <c r="P456"/>
  <c i="3" r="T129"/>
  <c r="T128"/>
  <c r="T127"/>
  <c r="P259"/>
  <c r="BK295"/>
  <c r="J295"/>
  <c r="J102"/>
  <c r="R310"/>
  <c r="R309"/>
  <c i="4" r="BK145"/>
  <c r="J145"/>
  <c r="J100"/>
  <c r="T145"/>
  <c r="T150"/>
  <c r="BK164"/>
  <c r="J164"/>
  <c r="J104"/>
  <c r="T164"/>
  <c r="BK183"/>
  <c r="J183"/>
  <c r="J106"/>
  <c r="BK201"/>
  <c r="J201"/>
  <c r="J107"/>
  <c r="T201"/>
  <c r="R227"/>
  <c r="P230"/>
  <c r="T230"/>
  <c r="P235"/>
  <c r="BK246"/>
  <c r="J246"/>
  <c r="J111"/>
  <c r="T246"/>
  <c r="R251"/>
  <c r="BK259"/>
  <c r="J259"/>
  <c r="J113"/>
  <c r="R259"/>
  <c r="R263"/>
  <c r="R262"/>
  <c i="5" r="R133"/>
  <c r="R130"/>
  <c r="T137"/>
  <c r="P148"/>
  <c r="T148"/>
  <c r="R153"/>
  <c r="P162"/>
  <c r="BK166"/>
  <c r="J166"/>
  <c r="J106"/>
  <c r="P166"/>
  <c r="T166"/>
  <c r="T171"/>
  <c r="P175"/>
  <c r="P174"/>
  <c r="T175"/>
  <c r="T174"/>
  <c i="2" r="E121"/>
  <c r="BE134"/>
  <c r="BE180"/>
  <c r="BE182"/>
  <c r="BE188"/>
  <c r="BE199"/>
  <c r="BE233"/>
  <c r="BE235"/>
  <c r="BE264"/>
  <c r="BE276"/>
  <c r="BE336"/>
  <c r="BE369"/>
  <c r="BE374"/>
  <c r="BE380"/>
  <c r="BE387"/>
  <c r="BE391"/>
  <c r="BE393"/>
  <c r="BE410"/>
  <c r="BE421"/>
  <c r="BE423"/>
  <c r="BE428"/>
  <c r="BE446"/>
  <c r="BE450"/>
  <c r="BK422"/>
  <c r="J422"/>
  <c r="J103"/>
  <c r="BK445"/>
  <c r="J445"/>
  <c r="J107"/>
  <c i="3" r="E85"/>
  <c r="F92"/>
  <c r="BE145"/>
  <c r="BE162"/>
  <c r="BE175"/>
  <c r="BE177"/>
  <c r="BE182"/>
  <c r="BE189"/>
  <c r="BE195"/>
  <c r="BE206"/>
  <c r="BE222"/>
  <c r="BE260"/>
  <c r="BE268"/>
  <c r="BE275"/>
  <c r="BE277"/>
  <c r="BE278"/>
  <c r="BE281"/>
  <c r="BE282"/>
  <c r="BE283"/>
  <c r="BE286"/>
  <c r="BK236"/>
  <c r="J236"/>
  <c r="J99"/>
  <c r="BK291"/>
  <c r="J291"/>
  <c r="J101"/>
  <c r="BK307"/>
  <c r="BK306"/>
  <c r="J306"/>
  <c r="J104"/>
  <c i="4" r="J91"/>
  <c r="J92"/>
  <c r="BE149"/>
  <c r="BE158"/>
  <c r="BE159"/>
  <c r="BE162"/>
  <c r="BE168"/>
  <c r="BE169"/>
  <c r="BE180"/>
  <c r="BE181"/>
  <c r="BE182"/>
  <c r="BE195"/>
  <c r="BE199"/>
  <c r="BE202"/>
  <c r="BE210"/>
  <c r="BE212"/>
  <c r="BE220"/>
  <c r="BE221"/>
  <c r="BE223"/>
  <c r="BE239"/>
  <c r="BE244"/>
  <c r="BE247"/>
  <c r="BE248"/>
  <c r="BE253"/>
  <c r="BE260"/>
  <c r="BE261"/>
  <c i="5" r="J91"/>
  <c r="J92"/>
  <c r="F126"/>
  <c r="BE139"/>
  <c r="BE140"/>
  <c r="BE143"/>
  <c r="BE156"/>
  <c r="BE157"/>
  <c r="BE161"/>
  <c r="BE163"/>
  <c r="BE165"/>
  <c r="BE167"/>
  <c r="BE172"/>
  <c r="BE177"/>
  <c i="2" r="BE146"/>
  <c r="BE158"/>
  <c r="BE166"/>
  <c r="BE174"/>
  <c r="BE190"/>
  <c r="BE218"/>
  <c r="BE237"/>
  <c r="BE245"/>
  <c r="BE247"/>
  <c r="BE253"/>
  <c r="BE344"/>
  <c r="BE352"/>
  <c r="BE379"/>
  <c r="BE384"/>
  <c r="BE385"/>
  <c r="BE390"/>
  <c r="BE400"/>
  <c r="BE402"/>
  <c r="BE406"/>
  <c r="BE412"/>
  <c r="BE413"/>
  <c r="BE429"/>
  <c r="BE431"/>
  <c r="BE432"/>
  <c r="BE435"/>
  <c r="BE439"/>
  <c r="BE443"/>
  <c r="BE449"/>
  <c i="3" r="BE130"/>
  <c r="BE187"/>
  <c r="BE220"/>
  <c r="BE262"/>
  <c r="BE270"/>
  <c r="BE279"/>
  <c r="BE287"/>
  <c r="BE298"/>
  <c i="4" r="E125"/>
  <c r="F131"/>
  <c r="BE147"/>
  <c r="BE152"/>
  <c r="BE156"/>
  <c r="BE160"/>
  <c r="BE165"/>
  <c r="BE190"/>
  <c r="BE194"/>
  <c r="BE200"/>
  <c r="BE204"/>
  <c r="BE206"/>
  <c r="BE218"/>
  <c r="BE228"/>
  <c r="BE229"/>
  <c r="BE233"/>
  <c r="BE243"/>
  <c r="BE250"/>
  <c r="BE255"/>
  <c r="BE258"/>
  <c r="BE264"/>
  <c r="BE265"/>
  <c r="BE266"/>
  <c r="BK137"/>
  <c r="J137"/>
  <c r="J98"/>
  <c i="5" r="BE146"/>
  <c r="BE151"/>
  <c r="BE154"/>
  <c r="BE160"/>
  <c r="BE170"/>
  <c r="BK145"/>
  <c r="J145"/>
  <c r="J101"/>
  <c i="2" r="J89"/>
  <c r="F128"/>
  <c r="BE177"/>
  <c r="BE186"/>
  <c r="BE203"/>
  <c r="BE240"/>
  <c r="BE324"/>
  <c r="BE360"/>
  <c r="BE377"/>
  <c r="BE382"/>
  <c r="BE383"/>
  <c r="BE392"/>
  <c r="BE404"/>
  <c r="BE414"/>
  <c r="BE416"/>
  <c r="BE417"/>
  <c i="3" r="BE285"/>
  <c r="BE288"/>
  <c r="BE289"/>
  <c r="BE292"/>
  <c r="BE300"/>
  <c r="BE308"/>
  <c r="BE311"/>
  <c r="BE312"/>
  <c i="4" r="J89"/>
  <c r="F92"/>
  <c r="BE138"/>
  <c r="BE140"/>
  <c r="BE142"/>
  <c r="BE143"/>
  <c r="BE144"/>
  <c r="BE151"/>
  <c r="BE157"/>
  <c r="BE166"/>
  <c r="BE167"/>
  <c r="BE173"/>
  <c r="BE174"/>
  <c r="BE175"/>
  <c r="BE179"/>
  <c r="BE184"/>
  <c r="BE186"/>
  <c r="BE192"/>
  <c r="BE203"/>
  <c r="BE205"/>
  <c r="BE214"/>
  <c r="BE215"/>
  <c r="BE216"/>
  <c r="BE219"/>
  <c r="BE222"/>
  <c r="BE231"/>
  <c r="BE232"/>
  <c r="BE241"/>
  <c r="BE242"/>
  <c r="BE245"/>
  <c r="BE252"/>
  <c r="BE256"/>
  <c i="5" r="E85"/>
  <c r="J89"/>
  <c r="F125"/>
  <c r="BE132"/>
  <c r="BE135"/>
  <c r="BE138"/>
  <c r="BE144"/>
  <c r="BE149"/>
  <c r="BE150"/>
  <c r="BE155"/>
  <c r="BE158"/>
  <c r="BE159"/>
  <c r="BE164"/>
  <c r="BE168"/>
  <c r="BE176"/>
  <c i="2" r="BE242"/>
  <c r="BE250"/>
  <c r="BE267"/>
  <c r="BE278"/>
  <c r="BE281"/>
  <c r="BE297"/>
  <c r="BE298"/>
  <c r="BE300"/>
  <c r="BE312"/>
  <c r="BE378"/>
  <c r="BE381"/>
  <c r="BE386"/>
  <c r="BE388"/>
  <c r="BE389"/>
  <c r="BE398"/>
  <c r="BE403"/>
  <c r="BE415"/>
  <c r="BE418"/>
  <c r="BE420"/>
  <c r="BE455"/>
  <c r="BE458"/>
  <c r="BE459"/>
  <c r="BK299"/>
  <c r="J299"/>
  <c r="J100"/>
  <c r="BK442"/>
  <c r="J442"/>
  <c r="J105"/>
  <c i="3" r="J89"/>
  <c r="BE132"/>
  <c r="BE134"/>
  <c r="BE149"/>
  <c r="BE179"/>
  <c r="BE184"/>
  <c r="BE192"/>
  <c r="BE209"/>
  <c r="BE225"/>
  <c r="BE237"/>
  <c r="BE248"/>
  <c r="BE264"/>
  <c r="BE273"/>
  <c r="BE276"/>
  <c r="BE280"/>
  <c r="BE284"/>
  <c r="BE290"/>
  <c r="BE296"/>
  <c r="BE297"/>
  <c r="BE301"/>
  <c r="BE305"/>
  <c r="BK304"/>
  <c r="J304"/>
  <c r="J103"/>
  <c i="4" r="BE141"/>
  <c r="BE146"/>
  <c r="BE148"/>
  <c r="BE153"/>
  <c r="BE170"/>
  <c r="BE172"/>
  <c r="BE176"/>
  <c r="BE177"/>
  <c r="BE178"/>
  <c r="BE185"/>
  <c r="BE187"/>
  <c r="BE188"/>
  <c r="BE189"/>
  <c r="BE191"/>
  <c r="BE193"/>
  <c r="BE196"/>
  <c r="BE197"/>
  <c r="BE198"/>
  <c r="BE207"/>
  <c r="BE209"/>
  <c r="BE213"/>
  <c r="BE217"/>
  <c r="BE224"/>
  <c r="BE225"/>
  <c r="BE226"/>
  <c r="BE234"/>
  <c r="BE236"/>
  <c r="BE237"/>
  <c r="BE238"/>
  <c r="BE240"/>
  <c r="BK161"/>
  <c r="J161"/>
  <c r="J102"/>
  <c i="5" r="BE134"/>
  <c r="BE136"/>
  <c r="BE152"/>
  <c r="BE173"/>
  <c r="BK131"/>
  <c r="BK130"/>
  <c r="J130"/>
  <c r="J97"/>
  <c i="2" r="F35"/>
  <c i="1" r="BB95"/>
  <c i="4" r="F37"/>
  <c i="1" r="BD97"/>
  <c i="2" r="F37"/>
  <c i="1" r="BD95"/>
  <c i="5" r="J34"/>
  <c i="1" r="AW98"/>
  <c i="4" r="F36"/>
  <c i="1" r="BC97"/>
  <c i="5" r="F37"/>
  <c i="1" r="BD98"/>
  <c i="3" r="F35"/>
  <c i="1" r="BB96"/>
  <c i="2" r="J34"/>
  <c i="1" r="AW95"/>
  <c i="3" r="F37"/>
  <c i="1" r="BD96"/>
  <c i="5" r="F36"/>
  <c i="1" r="BC98"/>
  <c i="3" r="J34"/>
  <c i="1" r="AW96"/>
  <c i="5" r="F34"/>
  <c i="1" r="BA98"/>
  <c i="3" r="F36"/>
  <c i="1" r="BC96"/>
  <c i="5" r="F35"/>
  <c i="1" r="BB98"/>
  <c i="3" r="F34"/>
  <c i="1" r="BA96"/>
  <c i="4" r="F34"/>
  <c i="1" r="BA97"/>
  <c i="2" r="F34"/>
  <c i="1" r="BA95"/>
  <c i="4" r="F35"/>
  <c i="1" r="BB97"/>
  <c i="2" r="F36"/>
  <c i="1" r="BC95"/>
  <c i="4" r="J34"/>
  <c i="1" r="AW97"/>
  <c i="5" l="1" r="R147"/>
  <c r="R129"/>
  <c r="T147"/>
  <c r="T129"/>
  <c i="4" r="P163"/>
  <c r="P135"/>
  <c i="1" r="AU97"/>
  <c i="3" r="R128"/>
  <c r="R127"/>
  <c i="2" r="P132"/>
  <c r="P131"/>
  <c i="1" r="AU95"/>
  <c i="2" r="BK132"/>
  <c r="J132"/>
  <c r="J97"/>
  <c i="4" r="R163"/>
  <c r="R135"/>
  <c i="3" r="P128"/>
  <c r="P127"/>
  <c i="1" r="AU96"/>
  <c i="3" r="BK128"/>
  <c r="J128"/>
  <c r="J97"/>
  <c i="2" r="R132"/>
  <c r="R131"/>
  <c i="5" r="P147"/>
  <c r="P129"/>
  <c i="1" r="AU98"/>
  <c i="4" r="T163"/>
  <c r="T135"/>
  <c i="2" r="BK456"/>
  <c r="J456"/>
  <c r="J110"/>
  <c i="3" r="J129"/>
  <c r="J98"/>
  <c i="5" r="BK147"/>
  <c r="J147"/>
  <c r="J102"/>
  <c i="2" r="J133"/>
  <c r="J98"/>
  <c i="3" r="J307"/>
  <c r="J105"/>
  <c r="BK309"/>
  <c r="J309"/>
  <c r="J106"/>
  <c i="5" r="J131"/>
  <c r="J98"/>
  <c i="4" r="BK163"/>
  <c r="J163"/>
  <c r="J103"/>
  <c r="BK262"/>
  <c r="J262"/>
  <c r="J114"/>
  <c i="2" r="BK444"/>
  <c r="J444"/>
  <c r="J106"/>
  <c r="BK447"/>
  <c r="J447"/>
  <c r="J108"/>
  <c i="4" r="BK136"/>
  <c r="J136"/>
  <c r="J97"/>
  <c i="5" r="BK174"/>
  <c r="J174"/>
  <c r="J108"/>
  <c i="1" r="BD94"/>
  <c r="W33"/>
  <c i="3" r="F33"/>
  <c i="1" r="AZ96"/>
  <c r="BB94"/>
  <c r="W31"/>
  <c i="5" r="F33"/>
  <c i="1" r="AZ98"/>
  <c r="BA94"/>
  <c r="W30"/>
  <c i="5" r="J33"/>
  <c i="1" r="AV98"/>
  <c r="AT98"/>
  <c i="3" r="J33"/>
  <c i="1" r="AV96"/>
  <c r="AT96"/>
  <c i="4" r="J33"/>
  <c i="1" r="AV97"/>
  <c r="AT97"/>
  <c i="2" r="J33"/>
  <c i="1" r="AV95"/>
  <c r="AT95"/>
  <c r="BC94"/>
  <c r="AY94"/>
  <c i="2" r="F33"/>
  <c i="1" r="AZ95"/>
  <c i="4" r="F33"/>
  <c i="1" r="AZ97"/>
  <c i="5" l="1" r="BK129"/>
  <c r="J129"/>
  <c i="4" r="BK135"/>
  <c r="J135"/>
  <c i="2" r="BK131"/>
  <c r="J131"/>
  <c r="J96"/>
  <c i="3" r="BK127"/>
  <c r="J127"/>
  <c r="J96"/>
  <c i="1" r="AZ94"/>
  <c r="AV94"/>
  <c r="AK29"/>
  <c r="AU94"/>
  <c i="5" r="J30"/>
  <c i="1" r="AG98"/>
  <c r="AN98"/>
  <c i="4" r="J30"/>
  <c i="1" r="AG97"/>
  <c r="AN97"/>
  <c r="AW94"/>
  <c r="AK30"/>
  <c r="W32"/>
  <c r="AX94"/>
  <c i="4" l="1" r="J39"/>
  <c r="J96"/>
  <c i="5" r="J96"/>
  <c r="J39"/>
  <c i="1" r="W29"/>
  <c i="2" r="J30"/>
  <c i="1" r="AG95"/>
  <c r="AN95"/>
  <c i="3" r="J30"/>
  <c i="1" r="AG96"/>
  <c r="AN96"/>
  <c r="AT94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<sst xmlns="http://schemas.openxmlformats.org/spreadsheetml/2006/main">
  <si>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</si>
  <si>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</si>
  <si>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</si>
  <si>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</si>
  <si>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</si>
  <si>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{1cbb2821-6385-47a0-b99a-ed77b09eb00c}</t>
  </si>
  <si>
    <t>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</si>
  <si>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</si>
  <si>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</si>
  <si>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</si>
  <si>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</si>
  <si>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</si>
  <si>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</si>
  <si>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</si>
  <si>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</si>
  <si>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R-2020-043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</si>
  <si>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</si>
  <si>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</si>
  <si>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Všestary žst. - připojení vodovodu a kanalizace</t>
  </si>
  <si>
    <t>KSO:</t>
  </si>
  <si>
    <t>CC-CZ:</t>
  </si>
  <si>
    <t>Místo:</t>
  </si>
  <si>
    <t xml:space="preserve"> </t>
  </si>
  <si>
    <t>Datum:</t>
  </si>
  <si>
    <t>10. 8. 2020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</si>
  <si>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</si>
  <si>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</si>
  <si>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</si>
  <si>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</si>
  <si>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</si>
  <si>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</si>
  <si>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</si>
  <si>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</si>
  <si>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</si>
  <si>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</si>
  <si>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</si>
  <si>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</si>
  <si>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</si>
  <si>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</si>
  <si>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</si>
  <si>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</si>
  <si>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</si>
  <si>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</si>
  <si>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</si>
  <si>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</si>
  <si>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</si>
  <si>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</si>
  <si>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</si>
  <si>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</si>
  <si>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</si>
  <si>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</si>
  <si>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</si>
  <si>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</si>
  <si>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</si>
  <si>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</si>
  <si>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</si>
  <si>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</si>
  <si>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</si>
  <si>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</si>
  <si>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</si>
  <si>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</si>
  <si>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</si>
  <si>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</si>
  <si>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</si>
  <si>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</si>
  <si>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</si>
  <si>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</si>
  <si>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</si>
  <si>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</si>
  <si>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</si>
  <si>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</si>
  <si>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</si>
  <si>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</si>
  <si>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</si>
  <si>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</si>
  <si>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</si>
  <si>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</si>
  <si>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</si>
  <si>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</si>
  <si>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</si>
  <si>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 pro č.p. 55</t>
  </si>
  <si>
    <t>STA</t>
  </si>
  <si>
    <t>{ad82acc6-12b6-4105-a4fc-970c1e794609}</t>
  </si>
  <si>
    <t>2</t>
  </si>
  <si>
    <t>02</t>
  </si>
  <si>
    <t>Kanalizace pro č.p. 55</t>
  </si>
  <si>
    <t>{3f512670-ab8a-4a66-adb8-92e2ffc2091d}</t>
  </si>
  <si>
    <t>03</t>
  </si>
  <si>
    <t>Sociální zařízení</t>
  </si>
  <si>
    <t>{354e9b85-2885-486f-a500-1ed8cf61f2a4}</t>
  </si>
  <si>
    <t>04</t>
  </si>
  <si>
    <t>WC byt</t>
  </si>
  <si>
    <t>{0998d0b6-6071-497e-9838-0cf5cf8ab28f}</t>
  </si>
  <si>
    <t>KRYCÍ LIST SOUPISU PRACÍ</t>
  </si>
  <si>
    <t>Objekt:</t>
  </si>
  <si>
    <t>01 - Vodovod pro č.p. 55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</si>
  <si>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</si>
  <si>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</si>
  <si>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</si>
  <si>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</si>
  <si>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</si>
  <si>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</si>
  <si>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</si>
  <si>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</si>
  <si>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</si>
  <si>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</si>
  <si>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</si>
  <si>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</si>
  <si>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</si>
  <si>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</si>
  <si>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</si>
  <si>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771 - Podlahy z dlaždic</t>
  </si>
  <si>
    <t>M - Práce a dodávky M</t>
  </si>
  <si>
    <t xml:space="preserve">    46-M - Zemní práce při extr.mont.pracích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</si>
  <si>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</si>
  <si>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</si>
  <si>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</si>
  <si>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</si>
  <si>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</si>
  <si>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</si>
  <si>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</si>
  <si>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</si>
  <si>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</si>
  <si>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</si>
  <si>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</si>
  <si>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</si>
  <si>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</si>
  <si>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</si>
  <si>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</si>
  <si>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</si>
  <si>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</si>
  <si>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</si>
  <si>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</si>
  <si>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</si>
  <si>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</si>
  <si>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200 mm strojně pl do 50 m2</t>
  </si>
  <si>
    <t>m2</t>
  </si>
  <si>
    <t>4</t>
  </si>
  <si>
    <t>-735332116</t>
  </si>
  <si>
    <t>VV</t>
  </si>
  <si>
    <t>Vodovodní přípojka</t>
  </si>
  <si>
    <t>(5,00-0,00)*0,80</t>
  </si>
  <si>
    <t>Mezisoučet</t>
  </si>
  <si>
    <t>3</t>
  </si>
  <si>
    <t>Rozvod vody A</t>
  </si>
  <si>
    <t>(79,87-61,12)*0,80</t>
  </si>
  <si>
    <t>(98,00-95,58)*0,80</t>
  </si>
  <si>
    <t>Rozvod vody B</t>
  </si>
  <si>
    <t>(18,00-15,26)*0,80</t>
  </si>
  <si>
    <t>Součet</t>
  </si>
  <si>
    <t>113107332</t>
  </si>
  <si>
    <t>Odstranění podkladu z betonu prostého tl 300 mm strojně pl do 50 m2</t>
  </si>
  <si>
    <t>1585865793</t>
  </si>
  <si>
    <t>113107342</t>
  </si>
  <si>
    <t>Odstranění podkladu živičného tl 100 mm strojně pl do 50 m2</t>
  </si>
  <si>
    <t>97597756</t>
  </si>
  <si>
    <t>(5,00-0,00)*1,20</t>
  </si>
  <si>
    <t>(79,87-61,12)*1,20</t>
  </si>
  <si>
    <t>113154232</t>
  </si>
  <si>
    <t>Frézování živičného krytu tl 40 mm pruh š 2 m pl do 1000 m2 bez překážek v trase</t>
  </si>
  <si>
    <t>-1108277815</t>
  </si>
  <si>
    <t>(5,00-0,00)*1,60</t>
  </si>
  <si>
    <t>(79,87-61,12)*1,60</t>
  </si>
  <si>
    <t>5</t>
  </si>
  <si>
    <t>115101201</t>
  </si>
  <si>
    <t>Čerpání vody na dopravní výšku do 10 m průměrný přítok do 500 l/min</t>
  </si>
  <si>
    <t>hod</t>
  </si>
  <si>
    <t>1029843534</t>
  </si>
  <si>
    <t>(5,00+98,00+18,00)/15,00*8,00</t>
  </si>
  <si>
    <t>6</t>
  </si>
  <si>
    <t>115101301</t>
  </si>
  <si>
    <t>Pohotovost čerpací soupravy pro dopravní výšku do 10 m přítok do 500 l/min</t>
  </si>
  <si>
    <t>den</t>
  </si>
  <si>
    <t>-1411461626</t>
  </si>
  <si>
    <t>(5,00+98,00+18,00)/15,00</t>
  </si>
  <si>
    <t>7</t>
  </si>
  <si>
    <t>119001405</t>
  </si>
  <si>
    <t>Dočasné zajištění potrubí z PE DN do 200 mm</t>
  </si>
  <si>
    <t>m</t>
  </si>
  <si>
    <t>-1979801881</t>
  </si>
  <si>
    <t>3,00</t>
  </si>
  <si>
    <t>8</t>
  </si>
  <si>
    <t>119001421</t>
  </si>
  <si>
    <t>Dočasné zajištění kabelů a kabelových tratí ze 3 volně ložených kabelů</t>
  </si>
  <si>
    <t>-1492501716</t>
  </si>
  <si>
    <t>4,00</t>
  </si>
  <si>
    <t>59,00</t>
  </si>
  <si>
    <t>9</t>
  </si>
  <si>
    <t>119003227</t>
  </si>
  <si>
    <t>Mobilní plotová zábrana vyplněná dráty výšky do 2,2 m pro zabezpečení výkopu zřízení</t>
  </si>
  <si>
    <t>1247796247</t>
  </si>
  <si>
    <t>50,00*2</t>
  </si>
  <si>
    <t>10</t>
  </si>
  <si>
    <t>119003228</t>
  </si>
  <si>
    <t>Mobilní plotová zábrana vyplněná dráty výšky do 2,2 m pro zabezpečení výkopu odstranění</t>
  </si>
  <si>
    <t>1139621417</t>
  </si>
  <si>
    <t>100,000</t>
  </si>
  <si>
    <t>11</t>
  </si>
  <si>
    <t>121151103</t>
  </si>
  <si>
    <t>Sejmutí ornice plochy do 100 m2 tl vrstvy do 200 mm strojně</t>
  </si>
  <si>
    <t>607441598</t>
  </si>
  <si>
    <t>(61,12-0,00)*0,80</t>
  </si>
  <si>
    <t>(95,58-79,87)*0,80</t>
  </si>
  <si>
    <t>(15,26-0,00)*0,80</t>
  </si>
  <si>
    <t>12</t>
  </si>
  <si>
    <t>129001101</t>
  </si>
  <si>
    <t>Příplatek za ztížení odkopávky nebo prokopávky v blízkosti inženýrských sítí</t>
  </si>
  <si>
    <t>m3</t>
  </si>
  <si>
    <t>-854493718</t>
  </si>
  <si>
    <t>50%</t>
  </si>
  <si>
    <t>131,653*0,50</t>
  </si>
  <si>
    <t>13</t>
  </si>
  <si>
    <t>132254204</t>
  </si>
  <si>
    <t>Hloubení zapažených rýh š do 2000 mm v hornině třídy těžitelnosti I, skupiny 3 objem do 500 m3</t>
  </si>
  <si>
    <t>-1615558187</t>
  </si>
  <si>
    <t>(5,00-0,00)*(1,63+1,63)/2*0,80</t>
  </si>
  <si>
    <t>(61,12-0,00)*(1,28+1,63)/2*0,80</t>
  </si>
  <si>
    <t>(79,87-61,12)*(1,25+1,28)/2*0,80</t>
  </si>
  <si>
    <t>(95,58-79,87)*(1,23+1,25)/2*0,80</t>
  </si>
  <si>
    <t>(98,00-95,58)*(1,23+1,23)/2*0,80</t>
  </si>
  <si>
    <t>(15,26-0,00)*(1,15+1,23)/2*0,80</t>
  </si>
  <si>
    <t>(18,00-15,26)*(1,15+1,15)/2*0,80</t>
  </si>
  <si>
    <t>14</t>
  </si>
  <si>
    <t>151101101</t>
  </si>
  <si>
    <t>Zřízení příložného pažení a rozepření stěn rýh hl do 2 m</t>
  </si>
  <si>
    <t>342256809</t>
  </si>
  <si>
    <t>(5,00-0,00)*(1,63+1,63)/2*2</t>
  </si>
  <si>
    <t>(61,12-0,00)*(1,28+1,63)/2*2</t>
  </si>
  <si>
    <t>(79,87-61,12)*(1,25+1,28)/2*2</t>
  </si>
  <si>
    <t>(95,58-79,87)*(1,23+1,25)/2*2</t>
  </si>
  <si>
    <t>(98,00-95,58)*(1,23+1,23)/2*2</t>
  </si>
  <si>
    <t>(15,26-0,00)*(1,15+1,23)/2*2</t>
  </si>
  <si>
    <t>(18,00-15,26)*(1,15+1,15)/2*2</t>
  </si>
  <si>
    <t>151101111</t>
  </si>
  <si>
    <t>Odstranění příložného pažení a rozepření stěn rýh hl do 2 m</t>
  </si>
  <si>
    <t>-1289684655</t>
  </si>
  <si>
    <t>329,132</t>
  </si>
  <si>
    <t>16</t>
  </si>
  <si>
    <t>162751117</t>
  </si>
  <si>
    <t>Vodorovné přemístění do 10000 m výkopku/sypaniny z horniny třídy těžitelnosti I, skupiny 1 až 3</t>
  </si>
  <si>
    <t>-220629891</t>
  </si>
  <si>
    <t>131,653</t>
  </si>
  <si>
    <t>17</t>
  </si>
  <si>
    <t>162751119</t>
  </si>
  <si>
    <t>Příplatek k vodorovnému přemístění výkopku/sypaniny z horniny třídy těžitelnosti I, skupiny 1 až 3 ZKD 1000 m přes 10000 m</t>
  </si>
  <si>
    <t>-1100004204</t>
  </si>
  <si>
    <t>131,653*5</t>
  </si>
  <si>
    <t>18</t>
  </si>
  <si>
    <t>167151111</t>
  </si>
  <si>
    <t>Nakládání výkopku z hornin třídy těžitelnosti I, skupiny 1 až 3 přes 100 m3</t>
  </si>
  <si>
    <t>-5364702</t>
  </si>
  <si>
    <t>19</t>
  </si>
  <si>
    <t>171201221</t>
  </si>
  <si>
    <t>Poplatek za uložení na skládce (skládkovné) zeminy a kamení kód odpadu 17 05 04</t>
  </si>
  <si>
    <t>t</t>
  </si>
  <si>
    <t>1478003830</t>
  </si>
  <si>
    <t>131,653*1,8 "Přepočtené koeficientem množství</t>
  </si>
  <si>
    <t>20</t>
  </si>
  <si>
    <t>171251201</t>
  </si>
  <si>
    <t>Uložení sypaniny na skládky nebo meziskládky</t>
  </si>
  <si>
    <t>-314714884</t>
  </si>
  <si>
    <t>174151101</t>
  </si>
  <si>
    <t>Zásyp jam, šachet rýh nebo kolem objektů sypaninou se zhutněním</t>
  </si>
  <si>
    <t>-225556721</t>
  </si>
  <si>
    <t>131,653-33,880-9,680</t>
  </si>
  <si>
    <t>22</t>
  </si>
  <si>
    <t>M</t>
  </si>
  <si>
    <t>58331200</t>
  </si>
  <si>
    <t>štěrkopísek netříděný zásypový</t>
  </si>
  <si>
    <t>-2027713444</t>
  </si>
  <si>
    <t>88,093</t>
  </si>
  <si>
    <t>88,093*2 "Přepočtené koeficientem množství</t>
  </si>
  <si>
    <t>23</t>
  </si>
  <si>
    <t>175151101</t>
  </si>
  <si>
    <t>Obsypání potrubí strojně sypaninou bez prohození, uloženou do 3 m</t>
  </si>
  <si>
    <t>344071754</t>
  </si>
  <si>
    <t>5,00*0,80*0,35</t>
  </si>
  <si>
    <t>98,00*0,80*0,35</t>
  </si>
  <si>
    <t>18,00*0,80*0,35</t>
  </si>
  <si>
    <t>24</t>
  </si>
  <si>
    <t>58337310</t>
  </si>
  <si>
    <t>štěrkopísek frakce 0/4</t>
  </si>
  <si>
    <t>-21076597</t>
  </si>
  <si>
    <t>33,880</t>
  </si>
  <si>
    <t>33,88*2 "Přepočtené koeficientem množství</t>
  </si>
  <si>
    <t>25</t>
  </si>
  <si>
    <t>181351003</t>
  </si>
  <si>
    <t>Rozprostření ornice tl vrstvy do 200 mm pl do 100 m2 v rovině nebo ve svahu do 1:5 strojně</t>
  </si>
  <si>
    <t>-1108605245</t>
  </si>
  <si>
    <t>26</t>
  </si>
  <si>
    <t>181411131</t>
  </si>
  <si>
    <t>Založení parkového trávníku výsevem plochy do 1000 m2 v rovině a ve svahu do 1:5</t>
  </si>
  <si>
    <t>365623132</t>
  </si>
  <si>
    <t>73,672</t>
  </si>
  <si>
    <t>27</t>
  </si>
  <si>
    <t>00572410</t>
  </si>
  <si>
    <t>osivo směs travní parková</t>
  </si>
  <si>
    <t>kg</t>
  </si>
  <si>
    <t>-1826388518</t>
  </si>
  <si>
    <t>73,672*0,03 "Přepočtené koeficientem množství</t>
  </si>
  <si>
    <t>28</t>
  </si>
  <si>
    <t>181951112</t>
  </si>
  <si>
    <t>Úprava pláně v hornině třídy těžitelnosti I, skupiny 1 až 3 se zhutněním</t>
  </si>
  <si>
    <t>2047647949</t>
  </si>
  <si>
    <t>Svislé a kompletní konstrukce</t>
  </si>
  <si>
    <t>29</t>
  </si>
  <si>
    <t>338171116</t>
  </si>
  <si>
    <t>Osazování sloupků ocelových v do 2,00 m se zabetonováním</t>
  </si>
  <si>
    <t>kus</t>
  </si>
  <si>
    <t>1127958886</t>
  </si>
  <si>
    <t>30</t>
  </si>
  <si>
    <t>553421589</t>
  </si>
  <si>
    <t>sloupek průměr 50mm dl 2,0-2,5m povrchová úprava modrobílý</t>
  </si>
  <si>
    <t>-923550105</t>
  </si>
  <si>
    <t>Vodorovné konstrukce</t>
  </si>
  <si>
    <t>31</t>
  </si>
  <si>
    <t>451573111</t>
  </si>
  <si>
    <t>Lože pod potrubí otevřený výkop ze štěrkopísku</t>
  </si>
  <si>
    <t>1924087223</t>
  </si>
  <si>
    <t>5,00*0,80*0,10</t>
  </si>
  <si>
    <t>98,00*0,80*0,10</t>
  </si>
  <si>
    <t>18,00*0,80*0,10</t>
  </si>
  <si>
    <t>Komunikace pozemní</t>
  </si>
  <si>
    <t>32</t>
  </si>
  <si>
    <t>564851111</t>
  </si>
  <si>
    <t>Podklad ze štěrkodrtě ŠD tl 150 mm</t>
  </si>
  <si>
    <t>150202271</t>
  </si>
  <si>
    <t>33</t>
  </si>
  <si>
    <t>567133115</t>
  </si>
  <si>
    <t>Podklad ze směsi stmelené cementem SC C 5/6 (KSC II) tl 200 mm</t>
  </si>
  <si>
    <t>1739246392</t>
  </si>
  <si>
    <t>34</t>
  </si>
  <si>
    <t>573111112</t>
  </si>
  <si>
    <t>Postřik živičný infiltrační s posypem z asfaltu množství 1 kg/m2</t>
  </si>
  <si>
    <t>-1580699683</t>
  </si>
  <si>
    <t>35</t>
  </si>
  <si>
    <t>573211112</t>
  </si>
  <si>
    <t>Postřik živičný spojovací z asfaltu v množství 0,70 kg/m2</t>
  </si>
  <si>
    <t>1387091348</t>
  </si>
  <si>
    <t>36</t>
  </si>
  <si>
    <t>577134111</t>
  </si>
  <si>
    <t>Asfaltový beton vrstva obrusná ACO 11 (ABS) tř. I tl 40 mm š do 3 m z nemodifikovaného asfaltu</t>
  </si>
  <si>
    <t>507178734</t>
  </si>
  <si>
    <t>37</t>
  </si>
  <si>
    <t>565145101</t>
  </si>
  <si>
    <t>Asfaltový beton vrstva podkladní ACP 16 (obalované kamenivo OKS) tl 60 mm š do 1,5 m</t>
  </si>
  <si>
    <t>-1241015335</t>
  </si>
  <si>
    <t>Trubní vedení</t>
  </si>
  <si>
    <t>38</t>
  </si>
  <si>
    <t>871171211</t>
  </si>
  <si>
    <t>Montáž potrubí z PE100 SDR 11 otevřený výkop svařovaných elektrotvarovkou D 40 x 3,7 mm</t>
  </si>
  <si>
    <t>-58117667</t>
  </si>
  <si>
    <t>5,00</t>
  </si>
  <si>
    <t>98,00</t>
  </si>
  <si>
    <t>18,00</t>
  </si>
  <si>
    <t>39</t>
  </si>
  <si>
    <t>WVN.VP403043W</t>
  </si>
  <si>
    <t>Trubka dvouvrstvá PE 100 RC SafeTech RC voda SDR11 40x3.7 100m BC</t>
  </si>
  <si>
    <t>-1414377325</t>
  </si>
  <si>
    <t>121,00</t>
  </si>
  <si>
    <t>121*1,015 "Přepočtené koeficientem množství</t>
  </si>
  <si>
    <t>40</t>
  </si>
  <si>
    <t>877171101</t>
  </si>
  <si>
    <t>Montáž elektrospojek na vodovodním potrubí z PE trub d 40</t>
  </si>
  <si>
    <t>282564314</t>
  </si>
  <si>
    <t>41</t>
  </si>
  <si>
    <t>WVN.FF485703W</t>
  </si>
  <si>
    <t>Elektrospojka PE100 SDR11 40</t>
  </si>
  <si>
    <t>301990999</t>
  </si>
  <si>
    <t>42</t>
  </si>
  <si>
    <t>877171110</t>
  </si>
  <si>
    <t>Montáž elektrokolen 45° na vodovodním potrubí z PE trub d 40</t>
  </si>
  <si>
    <t>-498711931</t>
  </si>
  <si>
    <t>43</t>
  </si>
  <si>
    <t>WVN.FF485804W</t>
  </si>
  <si>
    <t>Elektrokoleno 45° 40</t>
  </si>
  <si>
    <t>-1129929515</t>
  </si>
  <si>
    <t>44</t>
  </si>
  <si>
    <t>877171112</t>
  </si>
  <si>
    <t>Montáž elektrokolen 90° na vodovodním potrubí z PE trub d 40</t>
  </si>
  <si>
    <t>29842717</t>
  </si>
  <si>
    <t>45</t>
  </si>
  <si>
    <t>WVN.FF485814W</t>
  </si>
  <si>
    <t>Elektrokoleno 90° 40</t>
  </si>
  <si>
    <t>402515129</t>
  </si>
  <si>
    <t>46</t>
  </si>
  <si>
    <t>877171113</t>
  </si>
  <si>
    <t>Montáž elektro T-kusů na vodovodním potrubí z PE trub d 40</t>
  </si>
  <si>
    <t>1793875154</t>
  </si>
  <si>
    <t>47</t>
  </si>
  <si>
    <t>WVN.FF485824W</t>
  </si>
  <si>
    <t>Elektro T-kus rovnoramenný 40</t>
  </si>
  <si>
    <t>-1053468415</t>
  </si>
  <si>
    <t>48</t>
  </si>
  <si>
    <t>891162211</t>
  </si>
  <si>
    <t>Montáž závitového vodoměru G 1 v šachtě</t>
  </si>
  <si>
    <t>-297822225</t>
  </si>
  <si>
    <t>49</t>
  </si>
  <si>
    <t>SMS.S420CLEE</t>
  </si>
  <si>
    <t>vodoměr domovní na studenou užitkovou vodu 420 020 L165 G1 Q 2,5-BE PB</t>
  </si>
  <si>
    <t>-148587102</t>
  </si>
  <si>
    <t>50</t>
  </si>
  <si>
    <t>891181112</t>
  </si>
  <si>
    <t>Montáž vodovodních šoupátek otevřený výkop DN 40</t>
  </si>
  <si>
    <t>1108779847</t>
  </si>
  <si>
    <t>51</t>
  </si>
  <si>
    <t>HWL.280000103216</t>
  </si>
  <si>
    <t>ŠOUPÁTKO ISO DOMOVNÍ PŘÍPOJKY 32-5/4"</t>
  </si>
  <si>
    <t>242049330</t>
  </si>
  <si>
    <t>52</t>
  </si>
  <si>
    <t>HWL.260000103216</t>
  </si>
  <si>
    <t>ŠOUPÁTKO ISO DOMOVNÍ PŘÍPOJKY 32</t>
  </si>
  <si>
    <t>-1598096235</t>
  </si>
  <si>
    <t>53</t>
  </si>
  <si>
    <t>HWL.960110016003</t>
  </si>
  <si>
    <t>SOUPRAVA ZEMNÍ TELESKOPICKÁ DOM. ŠOUPÁTKA-1,0-1,6 3/4"-2" (1,0-1,6m)</t>
  </si>
  <si>
    <t>170423576</t>
  </si>
  <si>
    <t>54</t>
  </si>
  <si>
    <t>891269111</t>
  </si>
  <si>
    <t>Montáž navrtávacích pasů na potrubí z jakýchkoli trub DN 100</t>
  </si>
  <si>
    <t>-1765960338</t>
  </si>
  <si>
    <t>55</t>
  </si>
  <si>
    <t>HWL.525011000116</t>
  </si>
  <si>
    <t>PAS NAVRTÁVACÍ HAKU 110-1"</t>
  </si>
  <si>
    <t>-455802495</t>
  </si>
  <si>
    <t>56</t>
  </si>
  <si>
    <t>892233122</t>
  </si>
  <si>
    <t>Proplach a dezinfekce vodovodního potrubí DN od 40 do 70</t>
  </si>
  <si>
    <t>1236872980</t>
  </si>
  <si>
    <t>57</t>
  </si>
  <si>
    <t>892241111</t>
  </si>
  <si>
    <t>Tlaková zkouška vodou potrubí do 80</t>
  </si>
  <si>
    <t>1335997826</t>
  </si>
  <si>
    <t>58</t>
  </si>
  <si>
    <t>892372111</t>
  </si>
  <si>
    <t>Zabezpečení konců potrubí DN do 300 při tlakových zkouškách vodou</t>
  </si>
  <si>
    <t>-1183896024</t>
  </si>
  <si>
    <t>2,00</t>
  </si>
  <si>
    <t>59</t>
  </si>
  <si>
    <t>893811152</t>
  </si>
  <si>
    <t>Osazení vodoměrné šachty kruhové z PP samonosné pro běžné zatížení průměru do 1,0 m hloubky do 1,5 m</t>
  </si>
  <si>
    <t>-443043290</t>
  </si>
  <si>
    <t>60</t>
  </si>
  <si>
    <t>56230583</t>
  </si>
  <si>
    <t>šachta vodoměrná samonosná kruhová 1,0/1,5 m</t>
  </si>
  <si>
    <t>-729520425</t>
  </si>
  <si>
    <t>61</t>
  </si>
  <si>
    <t>894302251</t>
  </si>
  <si>
    <t>Strop šachet ze ŽB bez zvýšených nároků na prostředí tř. C 20/25</t>
  </si>
  <si>
    <t>-1179291922</t>
  </si>
  <si>
    <t>1,50*1,50*0,20</t>
  </si>
  <si>
    <t>62</t>
  </si>
  <si>
    <t>894503111</t>
  </si>
  <si>
    <t>Bednění deskových stropů šachet</t>
  </si>
  <si>
    <t>981371504</t>
  </si>
  <si>
    <t>1,50*1,50</t>
  </si>
  <si>
    <t>4*1,50*0,20</t>
  </si>
  <si>
    <t>63</t>
  </si>
  <si>
    <t>894608211</t>
  </si>
  <si>
    <t>Výztuž šachet ze svařovaných sítí typu Kari</t>
  </si>
  <si>
    <t>-1321115127</t>
  </si>
  <si>
    <t>1,50*1,50*5,26*1,20/1000</t>
  </si>
  <si>
    <t>64</t>
  </si>
  <si>
    <t>899102112</t>
  </si>
  <si>
    <t>Osazení poklopů litinových nebo ocelových včetně rámů pro třídu zatížení A15, A50</t>
  </si>
  <si>
    <t>-1349550980</t>
  </si>
  <si>
    <t>65</t>
  </si>
  <si>
    <t>PAM.CDRK60MY</t>
  </si>
  <si>
    <t>poklop šachtový třída D 400, čtvercový rám 850, vstup 600mm, REXESS bez ventilace</t>
  </si>
  <si>
    <t>170767529</t>
  </si>
  <si>
    <t>66</t>
  </si>
  <si>
    <t>899401112</t>
  </si>
  <si>
    <t>Osazení poklopů litinových šoupátkových</t>
  </si>
  <si>
    <t>-1432189184</t>
  </si>
  <si>
    <t>67</t>
  </si>
  <si>
    <t>HWL.175000000003</t>
  </si>
  <si>
    <t>POKLOP ULIČNÍ ŠOUP. KASI LOGO HAWLE HAWLE VODA</t>
  </si>
  <si>
    <t>-784537829</t>
  </si>
  <si>
    <t>68</t>
  </si>
  <si>
    <t>HWL.348100000001</t>
  </si>
  <si>
    <t xml:space="preserve">PODKLAD. DESKA  KASI KASI</t>
  </si>
  <si>
    <t>-1428249004</t>
  </si>
  <si>
    <t>69</t>
  </si>
  <si>
    <t>879181111</t>
  </si>
  <si>
    <t>Montáž vodovodní přípojky na potrubí DN 40</t>
  </si>
  <si>
    <t>1374837669</t>
  </si>
  <si>
    <t>70</t>
  </si>
  <si>
    <t>HWL.101140100144</t>
  </si>
  <si>
    <t>SOUPRAVA VODOMĚRNÁ NOVÁ 1"-1"</t>
  </si>
  <si>
    <t>2123273149</t>
  </si>
  <si>
    <t>2,95566502463054*1,015 "Přepočtené koeficientem množství</t>
  </si>
  <si>
    <t>71</t>
  </si>
  <si>
    <t>899721111</t>
  </si>
  <si>
    <t>Signalizační vodič DN do 150 mm na potrubí</t>
  </si>
  <si>
    <t>1597548934</t>
  </si>
  <si>
    <t>72</t>
  </si>
  <si>
    <t>899722113</t>
  </si>
  <si>
    <t>Krytí potrubí z plastů výstražnou fólií z PVC 34cm</t>
  </si>
  <si>
    <t>2102372994</t>
  </si>
  <si>
    <t>Ostatní konstrukce a práce, bourání</t>
  </si>
  <si>
    <t>73</t>
  </si>
  <si>
    <t>977151115</t>
  </si>
  <si>
    <t>Jádrové vrty diamantovými korunkami do D 70 mm do stavebních materiálů</t>
  </si>
  <si>
    <t>389306627</t>
  </si>
  <si>
    <t>1,00</t>
  </si>
  <si>
    <t>997</t>
  </si>
  <si>
    <t>Přesun sutě</t>
  </si>
  <si>
    <t>74</t>
  </si>
  <si>
    <t>997221571</t>
  </si>
  <si>
    <t>Vodorovná doprava vybouraných hmot do 1 km</t>
  </si>
  <si>
    <t>583488840</t>
  </si>
  <si>
    <t>75</t>
  </si>
  <si>
    <t>997221579</t>
  </si>
  <si>
    <t>Příplatek ZKD 1 km u vodorovné dopravy vybouraných hmot</t>
  </si>
  <si>
    <t>1748672788</t>
  </si>
  <si>
    <t>31,474*14 "Přepočtené koeficientem množství</t>
  </si>
  <si>
    <t>76</t>
  </si>
  <si>
    <t>997221612</t>
  </si>
  <si>
    <t>Nakládání vybouraných hmot na dopravní prostředky pro vodorovnou dopravu</t>
  </si>
  <si>
    <t>1289707574</t>
  </si>
  <si>
    <t>77</t>
  </si>
  <si>
    <t>997221615</t>
  </si>
  <si>
    <t>Poplatek za uložení na skládce (skládkovné) stavebního odpadu betonového kód odpadu 17 01 01</t>
  </si>
  <si>
    <t>-1442498651</t>
  </si>
  <si>
    <t>14,455</t>
  </si>
  <si>
    <t>78</t>
  </si>
  <si>
    <t>997221645</t>
  </si>
  <si>
    <t>Poplatek za uložení na skládce (skládkovné) odpadu asfaltového bez dehtu kód odpadu 17 03 02</t>
  </si>
  <si>
    <t>-1701100257</t>
  </si>
  <si>
    <t>6,270</t>
  </si>
  <si>
    <t>3,914</t>
  </si>
  <si>
    <t>79</t>
  </si>
  <si>
    <t>997221655</t>
  </si>
  <si>
    <t>407889091</t>
  </si>
  <si>
    <t>6,707</t>
  </si>
  <si>
    <t>998</t>
  </si>
  <si>
    <t>Přesun hmot</t>
  </si>
  <si>
    <t>80</t>
  </si>
  <si>
    <t>998276101</t>
  </si>
  <si>
    <t>Přesun hmot pro trubní vedení z trub z plastických hmot otevřený výkop</t>
  </si>
  <si>
    <t>-1779249624</t>
  </si>
  <si>
    <t>PSV</t>
  </si>
  <si>
    <t>Práce a dodávky PSV</t>
  </si>
  <si>
    <t>771</t>
  </si>
  <si>
    <t>Podlahy z dlaždic</t>
  </si>
  <si>
    <t>81</t>
  </si>
  <si>
    <t>771571811R</t>
  </si>
  <si>
    <t>Rozebrání a znovuzřízení vnitřních podlah</t>
  </si>
  <si>
    <t>kpl</t>
  </si>
  <si>
    <t>848641868</t>
  </si>
  <si>
    <t>Práce a dodávky M</t>
  </si>
  <si>
    <t>46-M</t>
  </si>
  <si>
    <t>Zemní práce při extr.mont.pracích</t>
  </si>
  <si>
    <t>82</t>
  </si>
  <si>
    <t>460510077</t>
  </si>
  <si>
    <t>Prostupy z trub plastových do zdi s utěsněním, průměru do 10 cm</t>
  </si>
  <si>
    <t>-775170772</t>
  </si>
  <si>
    <t>83</t>
  </si>
  <si>
    <t>WVN.VP403063W</t>
  </si>
  <si>
    <t>Trubka dvouvrstvá PE 100 RC SafeTech RC voda SDR11 63x5.8 100m BC</t>
  </si>
  <si>
    <t>677442245</t>
  </si>
  <si>
    <t>3*1,015 "Přepočtené koeficientem množství</t>
  </si>
  <si>
    <t>84</t>
  </si>
  <si>
    <t>460510078</t>
  </si>
  <si>
    <t>Prostupy z trub plastových do podlahy s utěsněním, průměru do 10 cm</t>
  </si>
  <si>
    <t>-309219416</t>
  </si>
  <si>
    <t>VRN</t>
  </si>
  <si>
    <t>Vedlejší rozpočtové náklady</t>
  </si>
  <si>
    <t>VRN7</t>
  </si>
  <si>
    <t>Provozní vlivy</t>
  </si>
  <si>
    <t>85</t>
  </si>
  <si>
    <t>071203010</t>
  </si>
  <si>
    <t>Koordinační činnost s KHP a.s. Hradec Králové</t>
  </si>
  <si>
    <t>1024</t>
  </si>
  <si>
    <t>-677998005</t>
  </si>
  <si>
    <t>86</t>
  </si>
  <si>
    <t>010001000</t>
  </si>
  <si>
    <t>Dokumentace skutečného provedení, geodetické práce, zaměření</t>
  </si>
  <si>
    <t>soubor</t>
  </si>
  <si>
    <t>82975630</t>
  </si>
  <si>
    <t>02 - Kanalizace pro č.p. 55</t>
  </si>
  <si>
    <t>-2063395943</t>
  </si>
  <si>
    <t>20,0</t>
  </si>
  <si>
    <t>676171608</t>
  </si>
  <si>
    <t>216096540</t>
  </si>
  <si>
    <t>Větev A</t>
  </si>
  <si>
    <t>(17,00-0,00)*0,80</t>
  </si>
  <si>
    <t>Větev B</t>
  </si>
  <si>
    <t>(3,00-0,00)*0,80</t>
  </si>
  <si>
    <t>Větev C</t>
  </si>
  <si>
    <t>(6,00-0,00)*0,80</t>
  </si>
  <si>
    <t>1952221959</t>
  </si>
  <si>
    <t>66,337*0,50</t>
  </si>
  <si>
    <t>1718658248</t>
  </si>
  <si>
    <t>(0,69-0,00)*(1,45+2,05)/2*0,80</t>
  </si>
  <si>
    <t>(10,07-0,69)*(1,16+1,45)/2*0,80</t>
  </si>
  <si>
    <t>(17,00-10,07)*(0,99+1,16)/2*0,80</t>
  </si>
  <si>
    <t>(3,00-0,00)*(1,34+1,42)/2*0,80</t>
  </si>
  <si>
    <t>(6,00-0,00)*(1,30+1,41)/2*0,80</t>
  </si>
  <si>
    <t>-21334463</t>
  </si>
  <si>
    <t>(0,69-0,00)*(1,45+2,05)/2*2</t>
  </si>
  <si>
    <t>(10,07-0,69)*(1,16+1,45)/2*2</t>
  </si>
  <si>
    <t>(17,00-10,07)*(0,99+1,16)/2*2</t>
  </si>
  <si>
    <t>(3,00-0,00)*(1,34+1,42)/2*2</t>
  </si>
  <si>
    <t>(6,00-0,00)*(1,30+1,41)/2*2</t>
  </si>
  <si>
    <t>805459805</t>
  </si>
  <si>
    <t>66,337</t>
  </si>
  <si>
    <t>-2107487432</t>
  </si>
  <si>
    <t>-1008522800</t>
  </si>
  <si>
    <t>66,337*5</t>
  </si>
  <si>
    <t>-1784837679</t>
  </si>
  <si>
    <t>-379396069</t>
  </si>
  <si>
    <t>66,337*1,8 "Přepočtené koeficientem množství</t>
  </si>
  <si>
    <t>1276426529</t>
  </si>
  <si>
    <t>-971427698</t>
  </si>
  <si>
    <t>66,337-9,360-2,080-2,080</t>
  </si>
  <si>
    <t>-511505111</t>
  </si>
  <si>
    <t>52,817</t>
  </si>
  <si>
    <t>52,817*2 "Přepočtené koeficientem množství</t>
  </si>
  <si>
    <t>739497937</t>
  </si>
  <si>
    <t>17,00*0,80*0,45</t>
  </si>
  <si>
    <t>3,00*0,80*0,45</t>
  </si>
  <si>
    <t>6,00*0,80*0,45</t>
  </si>
  <si>
    <t>-220820038</t>
  </si>
  <si>
    <t>9,360</t>
  </si>
  <si>
    <t>9,36*2 "Přepočtené koeficientem množství</t>
  </si>
  <si>
    <t>989807493</t>
  </si>
  <si>
    <t>-1893786584</t>
  </si>
  <si>
    <t>20,800</t>
  </si>
  <si>
    <t>-1113036909</t>
  </si>
  <si>
    <t>20,8*0,03 "Přepočtené koeficientem množství</t>
  </si>
  <si>
    <t>-1920935694</t>
  </si>
  <si>
    <t>451541111</t>
  </si>
  <si>
    <t>Lože pod potrubí otevřený výkop ze štěrkodrtě</t>
  </si>
  <si>
    <t>-318379917</t>
  </si>
  <si>
    <t>17,00*0,80*0,10</t>
  </si>
  <si>
    <t>3,00*0,80*0,10</t>
  </si>
  <si>
    <t>6,00*0,80*0,10</t>
  </si>
  <si>
    <t>1274651020</t>
  </si>
  <si>
    <t>871263121</t>
  </si>
  <si>
    <t>Montáž kanalizačního potrubí z PVC těsněné gumovým kroužkem otevřený výkop sklon do 20 % DN 110</t>
  </si>
  <si>
    <t>-190716254</t>
  </si>
  <si>
    <t>6,00</t>
  </si>
  <si>
    <t>286111135</t>
  </si>
  <si>
    <t>trubka kanalizační PVC DN 110x1000mm SN8</t>
  </si>
  <si>
    <t>-1185714366</t>
  </si>
  <si>
    <t>6*1,03 "Přepočtené koeficientem množství</t>
  </si>
  <si>
    <t>871273121</t>
  </si>
  <si>
    <t>Montáž kanalizačního potrubí z PVC těsněné gumovým kroužkem otevřený výkop sklon do 20 % DN 125</t>
  </si>
  <si>
    <t>1272760924</t>
  </si>
  <si>
    <t>15,00</t>
  </si>
  <si>
    <t>286111265</t>
  </si>
  <si>
    <t>trubka kanalizační PVC DN 125x1000mm SN8</t>
  </si>
  <si>
    <t>-1084177225</t>
  </si>
  <si>
    <t>18*1,03 "Přepočtené koeficientem množství</t>
  </si>
  <si>
    <t>871313121</t>
  </si>
  <si>
    <t>Montáž kanalizačního potrubí z PVC těsněné gumovým kroužkem otevřený výkop sklon do 20 % DN 160</t>
  </si>
  <si>
    <t>1562734366</t>
  </si>
  <si>
    <t>286111315</t>
  </si>
  <si>
    <t>trubka kanalizační PVC DN 160x1000mm SN8</t>
  </si>
  <si>
    <t>-906107138</t>
  </si>
  <si>
    <t>2*1,03 "Přepočtené koeficientem množství</t>
  </si>
  <si>
    <t>877265211</t>
  </si>
  <si>
    <t>Montáž tvarovek z tvrdého PVC-systém KG nebo z polypropylenu-systém KG 2000 jednoosé DN 110</t>
  </si>
  <si>
    <t>1869653901</t>
  </si>
  <si>
    <t>28611351</t>
  </si>
  <si>
    <t>koleno kanalizační PVC KG 110x45°</t>
  </si>
  <si>
    <t>-1639159653</t>
  </si>
  <si>
    <t>877265231</t>
  </si>
  <si>
    <t>Montáž víčka z tvrdého PVC-systém KG DN 110</t>
  </si>
  <si>
    <t>536517563</t>
  </si>
  <si>
    <t>28611718</t>
  </si>
  <si>
    <t>víčko kanalizace plastové KG DN 110</t>
  </si>
  <si>
    <t>-109929500</t>
  </si>
  <si>
    <t>877275211</t>
  </si>
  <si>
    <t>Montáž tvarovek z tvrdého PVC-systém KG nebo z polypropylenu-systém KG 2000 jednoosé DN 125</t>
  </si>
  <si>
    <t>-1250481841</t>
  </si>
  <si>
    <t>28611356</t>
  </si>
  <si>
    <t>koleno kanalizační PVC KG 125x45°</t>
  </si>
  <si>
    <t>1469091366</t>
  </si>
  <si>
    <t>877275231</t>
  </si>
  <si>
    <t>Montáž víčka z tvrdého PVC-systém KG DN 125</t>
  </si>
  <si>
    <t>1217854719</t>
  </si>
  <si>
    <t>28611720</t>
  </si>
  <si>
    <t>víčko kanalizace plastové KG DN 125</t>
  </si>
  <si>
    <t>-2049675773</t>
  </si>
  <si>
    <t>877315211</t>
  </si>
  <si>
    <t>Montáž tvarovek z tvrdého PVC-systém KG nebo z polypropylenu-systém KG 2000 jednoosé DN 160</t>
  </si>
  <si>
    <t>973333806</t>
  </si>
  <si>
    <t>28611361</t>
  </si>
  <si>
    <t>koleno kanalizační PVC KG 160x45°</t>
  </si>
  <si>
    <t>-1013031515</t>
  </si>
  <si>
    <t>28611506</t>
  </si>
  <si>
    <t>redukce kanalizační PVC 160/125</t>
  </si>
  <si>
    <t>-850940097</t>
  </si>
  <si>
    <t>877315221</t>
  </si>
  <si>
    <t>Montáž tvarovek z tvrdého PVC-systém KG nebo z polypropylenu-systém KG 2000 dvouosé DN 160</t>
  </si>
  <si>
    <t>-586289294</t>
  </si>
  <si>
    <t>28611912</t>
  </si>
  <si>
    <t>odbočka kanalizační plastová s hrdlem KG 160/110/45°</t>
  </si>
  <si>
    <t>-1879703711</t>
  </si>
  <si>
    <t>28611914</t>
  </si>
  <si>
    <t>odbočka kanalizační plastová s hrdlem KG 160/125/45°</t>
  </si>
  <si>
    <t>-870532569</t>
  </si>
  <si>
    <t>890231852</t>
  </si>
  <si>
    <t>Bourání septiku z prostého betonu strojně obestavěného prostoru do 3 m3</t>
  </si>
  <si>
    <t>479238962</t>
  </si>
  <si>
    <t>1827404033</t>
  </si>
  <si>
    <t>-612995289</t>
  </si>
  <si>
    <t>3*1,00</t>
  </si>
  <si>
    <t>R-99721</t>
  </si>
  <si>
    <t>Vyčerpání, vyčištění a likvidace splaškových vod v septiku včetně odvozu</t>
  </si>
  <si>
    <t>-1605295572</t>
  </si>
  <si>
    <t>-892591466</t>
  </si>
  <si>
    <t>-287589173</t>
  </si>
  <si>
    <t>1,503*14 "Přepočtené koeficientem množství</t>
  </si>
  <si>
    <t>959196339</t>
  </si>
  <si>
    <t>224867576</t>
  </si>
  <si>
    <t>1,375</t>
  </si>
  <si>
    <t>134360319</t>
  </si>
  <si>
    <t>-2058178751</t>
  </si>
  <si>
    <t>460510079</t>
  </si>
  <si>
    <t>Prostupy z trub plastových do zdi s utěsněním, průměru do 20 cm</t>
  </si>
  <si>
    <t>-1713577356</t>
  </si>
  <si>
    <t>460510080</t>
  </si>
  <si>
    <t>Prostupy z trub plastových do podlahy s utěsněním, průměru do 20 cm</t>
  </si>
  <si>
    <t>-625415135</t>
  </si>
  <si>
    <t>03 - Sociální zařízení</t>
  </si>
  <si>
    <t>Všestary</t>
  </si>
  <si>
    <t xml:space="preserve">    2 - Zakládání</t>
  </si>
  <si>
    <t xml:space="preserve">    6 - Úpravy povrchů, podlahy a osazování výplní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</si>
  <si>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</si>
  <si>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</si>
  <si>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</si>
  <si>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</si>
  <si>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</si>
  <si>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</si>
  <si>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</si>
  <si>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</si>
  <si>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</si>
  <si>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 xml:space="preserve">    VRN3 - Zařízení staveniště</t>
  </si>
  <si>
    <t>Zakládání</t>
  </si>
  <si>
    <t>273313711</t>
  </si>
  <si>
    <t>Základové desky z betonu tř. C 20/25</t>
  </si>
  <si>
    <t>119184110</t>
  </si>
  <si>
    <t>Úpravy povrchů, podlahy a osazování výplní</t>
  </si>
  <si>
    <t>612335302</t>
  </si>
  <si>
    <t>Cementová štuková omítka ostění nebo nadpraží</t>
  </si>
  <si>
    <t>-539258278</t>
  </si>
  <si>
    <t>612335413</t>
  </si>
  <si>
    <t>Oprava vnitřní cementové hladké omítky stěn v rozsahu plochy do 50%</t>
  </si>
  <si>
    <t>-1609323788</t>
  </si>
  <si>
    <t>612335423</t>
  </si>
  <si>
    <t>Oprava vnitřní cementové štukové omítky stěn v rozsahu plochy do 50%</t>
  </si>
  <si>
    <t>924323938</t>
  </si>
  <si>
    <t>619995001</t>
  </si>
  <si>
    <t>Začištění omítek kolem oken, dveří, podlah nebo obkladů</t>
  </si>
  <si>
    <t>250356342</t>
  </si>
  <si>
    <t>632452441</t>
  </si>
  <si>
    <t>Doplnění cementového potěru hlazeného pl do 4 m2 tl do 40 mm</t>
  </si>
  <si>
    <t>1009778501</t>
  </si>
  <si>
    <t>952901131</t>
  </si>
  <si>
    <t>Čištění budov omytí konstrukcí nebo prvků</t>
  </si>
  <si>
    <t>484767597</t>
  </si>
  <si>
    <t>965081353</t>
  </si>
  <si>
    <t>Bourání podlah z dlaždic betonových, teracových nebo čedičových tl přes 40 mm plochy přes 1 m2</t>
  </si>
  <si>
    <t>-2006475739</t>
  </si>
  <si>
    <t>965082933</t>
  </si>
  <si>
    <t>Odstranění násypů pod podlahami tl do 200 mm pl přes 2 m2</t>
  </si>
  <si>
    <t>981883322</t>
  </si>
  <si>
    <t>971035371</t>
  </si>
  <si>
    <t>Vybourání otvorů ve zdivu cihelném pl do 0,09 m2 na MC tl do 750 mm</t>
  </si>
  <si>
    <t>-974458947</t>
  </si>
  <si>
    <t>111</t>
  </si>
  <si>
    <t>997013211</t>
  </si>
  <si>
    <t>Vnitrostaveništní doprava suti a vybouraných hmot pro budovy v do 6 m ručně</t>
  </si>
  <si>
    <t>-988289838</t>
  </si>
  <si>
    <t>98</t>
  </si>
  <si>
    <t>997013501</t>
  </si>
  <si>
    <t>Odvoz suti a vybouraných hmot na skládku nebo meziskládku do 1 km se složením</t>
  </si>
  <si>
    <t>-155421687</t>
  </si>
  <si>
    <t>99</t>
  </si>
  <si>
    <t>997013509</t>
  </si>
  <si>
    <t>Příplatek k odvozu suti a vybouraných hmot na skládku ZKD 1 km přes 1 km</t>
  </si>
  <si>
    <t>-1832295446</t>
  </si>
  <si>
    <t>"předpoklad skládky 20 km" 19*12,867</t>
  </si>
  <si>
    <t>113</t>
  </si>
  <si>
    <t>997013511</t>
  </si>
  <si>
    <t>Odvoz suti a vybouraných hmot z meziskládky na skládku do 1 km s naložením a se složením</t>
  </si>
  <si>
    <t>1435979917</t>
  </si>
  <si>
    <t>101</t>
  </si>
  <si>
    <t>997013601</t>
  </si>
  <si>
    <t>-801796570</t>
  </si>
  <si>
    <t>100</t>
  </si>
  <si>
    <t>997013603</t>
  </si>
  <si>
    <t>Poplatek za uložení na skládce (skládkovné) stavebního odpadu cihelného kód odpadu 17 01 02</t>
  </si>
  <si>
    <t>-1058951906</t>
  </si>
  <si>
    <t>102</t>
  </si>
  <si>
    <t>997013631</t>
  </si>
  <si>
    <t>Poplatek za uložení na skládce (skládkovné) stavebního odpadu směsného kód odpadu 17 09 04</t>
  </si>
  <si>
    <t>-218561235</t>
  </si>
  <si>
    <t>112</t>
  </si>
  <si>
    <t>997013811</t>
  </si>
  <si>
    <t>Poplatek za uložení na skládce (skládkovné) stavebního odpadu dřevěného kód odpadu 17 02 01</t>
  </si>
  <si>
    <t>1620758980</t>
  </si>
  <si>
    <t>96</t>
  </si>
  <si>
    <t>998011001</t>
  </si>
  <si>
    <t>Přesun hmot pro budovy zděné v do 6 m</t>
  </si>
  <si>
    <t>805496789</t>
  </si>
  <si>
    <t>721</t>
  </si>
  <si>
    <t>Zdravotechnika - vnitřní kanalizace</t>
  </si>
  <si>
    <t>721173723</t>
  </si>
  <si>
    <t>Potrubí kanalizační z PE připojovací DN 50</t>
  </si>
  <si>
    <t>-1549065797</t>
  </si>
  <si>
    <t>721173726</t>
  </si>
  <si>
    <t>Potrubí kanalizační z PE připojovací DN 100</t>
  </si>
  <si>
    <t>1219183390</t>
  </si>
  <si>
    <t>721175001</t>
  </si>
  <si>
    <t>Potrubí kanalizační plastové připojovací odhlučněné dvouvrstvé DN 50</t>
  </si>
  <si>
    <t>-1933476072</t>
  </si>
  <si>
    <t>721175003</t>
  </si>
  <si>
    <t>Potrubí kanalizační plastové připojovací odhlučněné dvouvrstvé DN 100</t>
  </si>
  <si>
    <t>-442362333</t>
  </si>
  <si>
    <t>721290111</t>
  </si>
  <si>
    <t>Zkouška těsnosti potrubí kanalizace vodou do DN 125</t>
  </si>
  <si>
    <t>-1528155868</t>
  </si>
  <si>
    <t>89</t>
  </si>
  <si>
    <t>998721101</t>
  </si>
  <si>
    <t>Přesun hmot tonážní pro vnitřní kanalizace v objektech v do 6 m</t>
  </si>
  <si>
    <t>-879410259</t>
  </si>
  <si>
    <t>722</t>
  </si>
  <si>
    <t>Zdravotechnika - vnitřní vodovod</t>
  </si>
  <si>
    <t>3.R</t>
  </si>
  <si>
    <t>Vodovodní sestava</t>
  </si>
  <si>
    <t>-1509955336</t>
  </si>
  <si>
    <t>722174022</t>
  </si>
  <si>
    <t>Potrubí vodovodní plastové PPR svar polyfuze PN 20 D 20x3,4 mm</t>
  </si>
  <si>
    <t>1064780123</t>
  </si>
  <si>
    <t>722181223</t>
  </si>
  <si>
    <t>Ochrana vodovodního potrubí přilepenými termoizolačními trubicemi z PE tl do 9 mm DN do 63 mm</t>
  </si>
  <si>
    <t>426688910</t>
  </si>
  <si>
    <t>722190401</t>
  </si>
  <si>
    <t>Vyvedení a upevnění výpustku do DN 25</t>
  </si>
  <si>
    <t>871610373</t>
  </si>
  <si>
    <t>722220112</t>
  </si>
  <si>
    <t>Nástěnka pro výtokový ventil G 3/4" s jedním závitem</t>
  </si>
  <si>
    <t>1018937943</t>
  </si>
  <si>
    <t>722230102</t>
  </si>
  <si>
    <t>Ventil přímý G 3/4" se dvěma závity</t>
  </si>
  <si>
    <t>635458474</t>
  </si>
  <si>
    <t>722232171</t>
  </si>
  <si>
    <t>Kohout kulový rohový G 1/2" PN 42 do 185°C plnoprůtokový s vnějším a vnitřním závitem</t>
  </si>
  <si>
    <t>-1262777602</t>
  </si>
  <si>
    <t>90</t>
  </si>
  <si>
    <t>998722101</t>
  </si>
  <si>
    <t>Přesun hmot tonážní pro vnitřní vodovod v objektech v do 6 m</t>
  </si>
  <si>
    <t>-129682528</t>
  </si>
  <si>
    <t>HZS2492</t>
  </si>
  <si>
    <t>Hodinová zúčtovací sazba pomocný dělník PSV - vysekání drážek pro potrubí</t>
  </si>
  <si>
    <t>512</t>
  </si>
  <si>
    <t>-801623063</t>
  </si>
  <si>
    <t>5.R</t>
  </si>
  <si>
    <t>Spotřební materiál voda+kanalizace</t>
  </si>
  <si>
    <t>-1612926835</t>
  </si>
  <si>
    <t>6.R</t>
  </si>
  <si>
    <t>Provozní náklad voda+kanalizace</t>
  </si>
  <si>
    <t>554366743</t>
  </si>
  <si>
    <t>725</t>
  </si>
  <si>
    <t>Zdravotechnika - zařizovací předměty</t>
  </si>
  <si>
    <t>725110811</t>
  </si>
  <si>
    <t>Demontáž klozetů splachovací s nádrží</t>
  </si>
  <si>
    <t>-1573822925</t>
  </si>
  <si>
    <t>725112171</t>
  </si>
  <si>
    <t>Kombi klozet s hlubokým splachováním odpad vodorovný</t>
  </si>
  <si>
    <t>-1302422391</t>
  </si>
  <si>
    <t>725210821</t>
  </si>
  <si>
    <t>Demontáž umyvadel bez výtokových armatur</t>
  </si>
  <si>
    <t>-558183305</t>
  </si>
  <si>
    <t>725211602</t>
  </si>
  <si>
    <t>Umyvadlo keramické bílé šířky 550 mm bez krytu na sifon připevněné na stěnu šrouby</t>
  </si>
  <si>
    <t>801509530</t>
  </si>
  <si>
    <t>725291621</t>
  </si>
  <si>
    <t>Doplňky zařízení koupelen a záchodů nerezové zásobník toaletních papírů</t>
  </si>
  <si>
    <t>-1422474195</t>
  </si>
  <si>
    <t>725291511.10.R</t>
  </si>
  <si>
    <t xml:space="preserve">Doplňky zařízení koupelen a záchodů  nerez dávkovač tekutého mýdla</t>
  </si>
  <si>
    <t>1739953297</t>
  </si>
  <si>
    <t>11.R</t>
  </si>
  <si>
    <t>WC souprava nerez</t>
  </si>
  <si>
    <t>-1605059415</t>
  </si>
  <si>
    <t>725291631</t>
  </si>
  <si>
    <t>Doplňky zařízení koupelen a záchodů nerezové zásobník papírových ručníků</t>
  </si>
  <si>
    <t>1156195898</t>
  </si>
  <si>
    <t>725310823</t>
  </si>
  <si>
    <t>Demontáž dřez jednoduchý vestavěný v kuchyňských sestavách bez výtokových armatur</t>
  </si>
  <si>
    <t>-1798690004</t>
  </si>
  <si>
    <t>725311121</t>
  </si>
  <si>
    <t>Dřez jednoduchý nerezový se zápachovou uzávěrkou s odkapávací plochou 560x480 mm a miskou</t>
  </si>
  <si>
    <t>-1870253379</t>
  </si>
  <si>
    <t>725530811</t>
  </si>
  <si>
    <t>Demontáž ohřívač elektrický přepadový do 12 litrů</t>
  </si>
  <si>
    <t>-1839069745</t>
  </si>
  <si>
    <t>725532101</t>
  </si>
  <si>
    <t>Elektrický ohřívač zásobníkový akumulační závěsný svislý 10 l / 2 kW</t>
  </si>
  <si>
    <t>3683165</t>
  </si>
  <si>
    <t>725819301</t>
  </si>
  <si>
    <t>Montáž ventilů stojánkových G 1/2"</t>
  </si>
  <si>
    <t>-1773427534</t>
  </si>
  <si>
    <t>55145651</t>
  </si>
  <si>
    <t>ventil umyvadlový nástěnný tlačný samouzavírací 6l/min pro studenou nebo smíchanou vodu G 1/2"</t>
  </si>
  <si>
    <t>-1566011047</t>
  </si>
  <si>
    <t>725820801</t>
  </si>
  <si>
    <t>Demontáž baterie nástěnné do G 3 / 4</t>
  </si>
  <si>
    <t>-64196287</t>
  </si>
  <si>
    <t>725821325</t>
  </si>
  <si>
    <t>Baterie dřezová stojánková páková s otáčivým kulatým ústím a délkou ramínka 220 mm</t>
  </si>
  <si>
    <t>2026744542</t>
  </si>
  <si>
    <t>91</t>
  </si>
  <si>
    <t>998725101</t>
  </si>
  <si>
    <t>Přesun hmot tonážní pro zařizovací předměty v objektech v do 6 m</t>
  </si>
  <si>
    <t>1811505721</t>
  </si>
  <si>
    <t>741</t>
  </si>
  <si>
    <t>Elektroinstalace - silnoproud</t>
  </si>
  <si>
    <t>2.R</t>
  </si>
  <si>
    <t>Trubice 36W</t>
  </si>
  <si>
    <t>-2052655798</t>
  </si>
  <si>
    <t>4.R</t>
  </si>
  <si>
    <t>Kotvící materiál</t>
  </si>
  <si>
    <t>2118013585</t>
  </si>
  <si>
    <t>741112063</t>
  </si>
  <si>
    <t>Montáž krabice přístrojová zapuštěná plastová čtyřhranná</t>
  </si>
  <si>
    <t>-1816621102</t>
  </si>
  <si>
    <t>34571512</t>
  </si>
  <si>
    <t>krabice přístrojová instalační 500V, 71x71x42mm</t>
  </si>
  <si>
    <t>-1262827176</t>
  </si>
  <si>
    <t>741122005</t>
  </si>
  <si>
    <t>Montáž kabel Cu bez ukončení uložený pod omítku plný plochý 3x1 až 2,5 mm2 (např. CYKYLo)</t>
  </si>
  <si>
    <t>1619782857</t>
  </si>
  <si>
    <t>34109517</t>
  </si>
  <si>
    <t>kabel silový s Cu jádrem plochý 1kV 3x2,5mm2 (CYKYLo)</t>
  </si>
  <si>
    <t>-1937339345</t>
  </si>
  <si>
    <t>50*1,2 'Přepočtené koeficientem množství</t>
  </si>
  <si>
    <t>-385597074</t>
  </si>
  <si>
    <t>34109515</t>
  </si>
  <si>
    <t>kabel silový s Cu jádrem plochý 1kV 3x1,5mm2 (CYKYLo)</t>
  </si>
  <si>
    <t>-174071032</t>
  </si>
  <si>
    <t>30*1,2 'Přepočtené koeficientem množství</t>
  </si>
  <si>
    <t>741310001</t>
  </si>
  <si>
    <t>Montáž vypínač nástěnný 1-jednopólový prostředí normální</t>
  </si>
  <si>
    <t>-206637171</t>
  </si>
  <si>
    <t>34535512</t>
  </si>
  <si>
    <t>spínač jednopólový 10A bílý</t>
  </si>
  <si>
    <t>-1644421207</t>
  </si>
  <si>
    <t>741313001</t>
  </si>
  <si>
    <t>Montáž zásuvka (polo)zapuštěná bezšroubové připojení 2P+PE se zapojením vodičů</t>
  </si>
  <si>
    <t>-128661016</t>
  </si>
  <si>
    <t>35811257</t>
  </si>
  <si>
    <t>zásuvka nástěnná 16A 250V 4pólová</t>
  </si>
  <si>
    <t>324006920</t>
  </si>
  <si>
    <t>741320106</t>
  </si>
  <si>
    <t>Montáž jistič jednopólový nn do 25 A ve skříni, se signálním kontaktem</t>
  </si>
  <si>
    <t>1402137482</t>
  </si>
  <si>
    <t>35822109</t>
  </si>
  <si>
    <t>jistič 1pólový-charakteristika B 10A</t>
  </si>
  <si>
    <t>-668197026</t>
  </si>
  <si>
    <t>741320163</t>
  </si>
  <si>
    <t>Montáž jistič třípólový nn do 25 A s krytem</t>
  </si>
  <si>
    <t>-1024511916</t>
  </si>
  <si>
    <t>35822600</t>
  </si>
  <si>
    <t>jistič 3-pól. D - distribuční, Ir = 12,5-16A, třmen. svorky pro 2,5-95mm2</t>
  </si>
  <si>
    <t>-337400674</t>
  </si>
  <si>
    <t>741371002</t>
  </si>
  <si>
    <t>Montáž svítidlo zářivkové bytové stropní přisazené 1 zdroj s krytem</t>
  </si>
  <si>
    <t>-1849278071</t>
  </si>
  <si>
    <t>34814407</t>
  </si>
  <si>
    <t>svítidlo zářivkové stropní nepřímé, mřížka lamelová, elektronický předřadník, 1x18W</t>
  </si>
  <si>
    <t>2074685896</t>
  </si>
  <si>
    <t>741371032</t>
  </si>
  <si>
    <t>Montáž svítidlo zářivkové bytové nástěnné přisazené 1 zdroj kompaktní - pod kuchyňskou linku</t>
  </si>
  <si>
    <t>-602451529</t>
  </si>
  <si>
    <t>34812112</t>
  </si>
  <si>
    <t>svítidlo zářivkové nástěnné s vypínačem 1x11W, IP20 - pod kuchyňskou linku</t>
  </si>
  <si>
    <t>1835865143</t>
  </si>
  <si>
    <t>8.R</t>
  </si>
  <si>
    <t>Montáž elektro</t>
  </si>
  <si>
    <t>903112169</t>
  </si>
  <si>
    <t>9.R</t>
  </si>
  <si>
    <t>Provozní náklad elektro</t>
  </si>
  <si>
    <t>-987010653</t>
  </si>
  <si>
    <t>92</t>
  </si>
  <si>
    <t>998741101</t>
  </si>
  <si>
    <t>Přesun hmot tonážní pro silnoproud v objektech v do 6 m</t>
  </si>
  <si>
    <t>-1643254324</t>
  </si>
  <si>
    <t>751</t>
  </si>
  <si>
    <t>Vzduchotechnika</t>
  </si>
  <si>
    <t>1.R</t>
  </si>
  <si>
    <t>Odvětrání sociální zařízení - ventilátor</t>
  </si>
  <si>
    <t>-147878862</t>
  </si>
  <si>
    <t>751111011</t>
  </si>
  <si>
    <t>Mtž vent ax ntl nástěnného základního D do 100 mm</t>
  </si>
  <si>
    <t>-70689552</t>
  </si>
  <si>
    <t>763</t>
  </si>
  <si>
    <t>Konstrukce suché výstavby</t>
  </si>
  <si>
    <t>763111437</t>
  </si>
  <si>
    <t>SDK příčka tl 150 mm profil CW+UW 100 desky 2xH2 12,5 s izolací EI 60 Rw do 56 dB</t>
  </si>
  <si>
    <t>-1935954848</t>
  </si>
  <si>
    <t>763181311</t>
  </si>
  <si>
    <t>Montáž jednokřídlové kovové zárubně SDK příčka</t>
  </si>
  <si>
    <t>-715738905</t>
  </si>
  <si>
    <t>55331594</t>
  </si>
  <si>
    <t>zárubeň jednokřídlá ocelová pro sádrokartonové příčky tl stěny 110-150mm rozměru 700/1970, 2100mm</t>
  </si>
  <si>
    <t>-124614101</t>
  </si>
  <si>
    <t>93</t>
  </si>
  <si>
    <t>998763100</t>
  </si>
  <si>
    <t>Přesun hmot tonážní pro dřevostavby v objektech v do 6 m</t>
  </si>
  <si>
    <t>-720997689</t>
  </si>
  <si>
    <t>766</t>
  </si>
  <si>
    <t>Konstrukce truhlářské</t>
  </si>
  <si>
    <t>104</t>
  </si>
  <si>
    <t>14.R</t>
  </si>
  <si>
    <t>Demontáž kuchyňské linky + zaslepení vývodů</t>
  </si>
  <si>
    <t>-1394972475</t>
  </si>
  <si>
    <t>13.R</t>
  </si>
  <si>
    <t>Sesazení a smontování linky</t>
  </si>
  <si>
    <t>88318979</t>
  </si>
  <si>
    <t>7.R</t>
  </si>
  <si>
    <t>Kuchyňská linka 200cm + zadní stěna dle stávajícího vzoru</t>
  </si>
  <si>
    <t>-1973525608</t>
  </si>
  <si>
    <t>107</t>
  </si>
  <si>
    <t>16.R</t>
  </si>
  <si>
    <t>Zadní deska dle vzoru vč. montáže cca 2,5x2,5m</t>
  </si>
  <si>
    <t>-1902887520</t>
  </si>
  <si>
    <t>106</t>
  </si>
  <si>
    <t>15.R</t>
  </si>
  <si>
    <t>Napojení na stávající přívod</t>
  </si>
  <si>
    <t>-1667679503</t>
  </si>
  <si>
    <t>766622131</t>
  </si>
  <si>
    <t>Montáž plastových oken plochy přes 1 m2 otevíravých výšky do 1,5 m s rámem do zdiva</t>
  </si>
  <si>
    <t>-976532921</t>
  </si>
  <si>
    <t>61140051.12.R</t>
  </si>
  <si>
    <t>okno plastové otevíravé/sklopné dvojsklo přes plochu 1m2 do v 1,5m</t>
  </si>
  <si>
    <t>-1509001048</t>
  </si>
  <si>
    <t>766660001</t>
  </si>
  <si>
    <t>Montáž dveřních křídel otvíravých jednokřídlových š do 0,8 m do ocelové zárubně</t>
  </si>
  <si>
    <t>-1050427946</t>
  </si>
  <si>
    <t>61164082</t>
  </si>
  <si>
    <t>dveře jednokřídlé dřevotřískové profilované povrch dýhovaný plné 700x1970/2100mm + včetně kování</t>
  </si>
  <si>
    <t>162121503</t>
  </si>
  <si>
    <t>94</t>
  </si>
  <si>
    <t>998766101</t>
  </si>
  <si>
    <t>Přesun hmot tonážní pro konstrukce truhlářské v objektech v do 6 m</t>
  </si>
  <si>
    <t>1287169148</t>
  </si>
  <si>
    <t>108</t>
  </si>
  <si>
    <t>771575112</t>
  </si>
  <si>
    <t>Montáž podlah keramických hladkých lepených disperzním lepidlem do 9 ks/m2</t>
  </si>
  <si>
    <t>2126248293</t>
  </si>
  <si>
    <t>109</t>
  </si>
  <si>
    <t>59761011</t>
  </si>
  <si>
    <t>dlažba keramická slinutá hladká do interiéru i exteriéru do 9ks/m2</t>
  </si>
  <si>
    <t>-259211280</t>
  </si>
  <si>
    <t>16*1,1 'Přepočtené koeficientem množství</t>
  </si>
  <si>
    <t>110</t>
  </si>
  <si>
    <t>998771101</t>
  </si>
  <si>
    <t>Přesun hmot tonážní pro podlahy z dlaždic v objektech v do 6 m</t>
  </si>
  <si>
    <t>118761564</t>
  </si>
  <si>
    <t>781</t>
  </si>
  <si>
    <t>Dokončovací práce - obklady</t>
  </si>
  <si>
    <t>781475111</t>
  </si>
  <si>
    <t>Montáž obkladů vnitřních keramických hladkých do 22 ks/m2 lepených disperzním lepidlem nebo tmelem</t>
  </si>
  <si>
    <t>1683914771</t>
  </si>
  <si>
    <t>59761066</t>
  </si>
  <si>
    <t>obklad keramický reliéfní pro interiér přes 12 do 19ks/m2</t>
  </si>
  <si>
    <t>-766859297</t>
  </si>
  <si>
    <t>15*1,1 'Přepočtené koeficientem množství</t>
  </si>
  <si>
    <t>781491021</t>
  </si>
  <si>
    <t>Montáž zrcadel plochy do 1 m2 lepených silikonovým tmelem na keramický obklad</t>
  </si>
  <si>
    <t>-1635992642</t>
  </si>
  <si>
    <t>63465126</t>
  </si>
  <si>
    <t>zrcadlo nemontované čiré tl 5mm max rozměr 3210x2250mm</t>
  </si>
  <si>
    <t>1603467453</t>
  </si>
  <si>
    <t>1*1,1 'Přepočtené koeficientem množství</t>
  </si>
  <si>
    <t>95</t>
  </si>
  <si>
    <t>998781101</t>
  </si>
  <si>
    <t>Přesun hmot tonážní pro obklady keramické v objektech v do 6 m</t>
  </si>
  <si>
    <t>-915344955</t>
  </si>
  <si>
    <t>784</t>
  </si>
  <si>
    <t>Dokončovací práce - malby a tapety</t>
  </si>
  <si>
    <t>784181101</t>
  </si>
  <si>
    <t>Základní akrylátová jednonásobná penetrace podkladu v místnostech výšky do 3,80 m</t>
  </si>
  <si>
    <t>1890545316</t>
  </si>
  <si>
    <t>784211121</t>
  </si>
  <si>
    <t>Dvojnásobné bílé malby ze směsí za mokra středně otěruvzdorných v místnostech výšky do 3,80 m</t>
  </si>
  <si>
    <t>2031138874</t>
  </si>
  <si>
    <t>VRN3</t>
  </si>
  <si>
    <t>Zařízení staveniště</t>
  </si>
  <si>
    <t>87</t>
  </si>
  <si>
    <t>030001000</t>
  </si>
  <si>
    <t>Zařízení vybavení staveniště</t>
  </si>
  <si>
    <t>2081950827</t>
  </si>
  <si>
    <t>88</t>
  </si>
  <si>
    <t>031002000</t>
  </si>
  <si>
    <t>Související práce pro zařízení staveniště</t>
  </si>
  <si>
    <t>hodin</t>
  </si>
  <si>
    <t>-1187486375</t>
  </si>
  <si>
    <t>103</t>
  </si>
  <si>
    <t>17.R</t>
  </si>
  <si>
    <t>Vnitrostaveništní přesun mobiliáře</t>
  </si>
  <si>
    <t>-1463884549</t>
  </si>
  <si>
    <t>04 - WC byt</t>
  </si>
  <si>
    <t>-1027448075</t>
  </si>
  <si>
    <t>-475266598</t>
  </si>
  <si>
    <t>1786084467</t>
  </si>
  <si>
    <t>664345497</t>
  </si>
  <si>
    <t>510730714</t>
  </si>
  <si>
    <t>-1597250223</t>
  </si>
  <si>
    <t>1014031306</t>
  </si>
  <si>
    <t>"předpoklad skládky 20 km" 19*0,019</t>
  </si>
  <si>
    <t>-483714736</t>
  </si>
  <si>
    <t>717570858</t>
  </si>
  <si>
    <t>-2127101368</t>
  </si>
  <si>
    <t>-1498039331</t>
  </si>
  <si>
    <t>1132694148</t>
  </si>
  <si>
    <t>1311646084</t>
  </si>
  <si>
    <t>1678677061</t>
  </si>
  <si>
    <t>-584213298</t>
  </si>
  <si>
    <t>1191476257</t>
  </si>
  <si>
    <t>1791944260</t>
  </si>
  <si>
    <t>-102881123</t>
  </si>
  <si>
    <t>-462586143</t>
  </si>
  <si>
    <t>-1172299653</t>
  </si>
  <si>
    <t>-1614146362</t>
  </si>
  <si>
    <t>2012538627</t>
  </si>
  <si>
    <t>346883545</t>
  </si>
  <si>
    <t>1847684918</t>
  </si>
  <si>
    <t>314898040</t>
  </si>
  <si>
    <t>-9798219</t>
  </si>
  <si>
    <t>1669575143</t>
  </si>
  <si>
    <t>2*1,1 'Přepočtené koeficientem množství</t>
  </si>
  <si>
    <t>1812940686</t>
  </si>
  <si>
    <t>-1411042848</t>
  </si>
  <si>
    <t>168872215</t>
  </si>
  <si>
    <t>880951099</t>
  </si>
  <si>
    <t>070001000</t>
  </si>
  <si>
    <t>-1238982438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</si>
</sst>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16</v>
      </c>
      <c r="BS5" s="18" t="s">
        <v>6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8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R-2020-043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Všestary žst. - připojení vodovodu a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10. 8. 2020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Vodovod pro č.p. 55'!J30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'01 - Vodovod pro č.p. 55'!P131</f>
        <v>0</v>
      </c>
      <c r="AV95" s="129">
        <f>'01 - Vodovod pro č.p. 55'!J33</f>
        <v>0</v>
      </c>
      <c r="AW95" s="129">
        <f>'01 - Vodovod pro č.p. 55'!J34</f>
        <v>0</v>
      </c>
      <c r="AX95" s="129">
        <f>'01 - Vodovod pro č.p. 55'!J35</f>
        <v>0</v>
      </c>
      <c r="AY95" s="129">
        <f>'01 - Vodovod pro č.p. 55'!J36</f>
        <v>0</v>
      </c>
      <c r="AZ95" s="129">
        <f>'01 - Vodovod pro č.p. 55'!F33</f>
        <v>0</v>
      </c>
      <c r="BA95" s="129">
        <f>'01 - Vodovod pro č.p. 55'!F34</f>
        <v>0</v>
      </c>
      <c r="BB95" s="129">
        <f>'01 - Vodovod pro č.p. 55'!F35</f>
        <v>0</v>
      </c>
      <c r="BC95" s="129">
        <f>'01 - Vodovod pro č.p. 55'!F36</f>
        <v>0</v>
      </c>
      <c r="BD95" s="131">
        <f>'01 - Vodovod pro č.p. 55'!F37</f>
        <v>0</v>
      </c>
      <c r="BE95" s="7"/>
      <c r="BT95" s="132" t="s">
        <v>6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78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Kanalizace pro č.p. 55'!J30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'02 - Kanalizace pro č.p. 55'!P127</f>
        <v>0</v>
      </c>
      <c r="AV96" s="129">
        <f>'02 - Kanalizace pro č.p. 55'!J33</f>
        <v>0</v>
      </c>
      <c r="AW96" s="129">
        <f>'02 - Kanalizace pro č.p. 55'!J34</f>
        <v>0</v>
      </c>
      <c r="AX96" s="129">
        <f>'02 - Kanalizace pro č.p. 55'!J35</f>
        <v>0</v>
      </c>
      <c r="AY96" s="129">
        <f>'02 - Kanalizace pro č.p. 55'!J36</f>
        <v>0</v>
      </c>
      <c r="AZ96" s="129">
        <f>'02 - Kanalizace pro č.p. 55'!F33</f>
        <v>0</v>
      </c>
      <c r="BA96" s="129">
        <f>'02 - Kanalizace pro č.p. 55'!F34</f>
        <v>0</v>
      </c>
      <c r="BB96" s="129">
        <f>'02 - Kanalizace pro č.p. 55'!F35</f>
        <v>0</v>
      </c>
      <c r="BC96" s="129">
        <f>'02 - Kanalizace pro č.p. 55'!F36</f>
        <v>0</v>
      </c>
      <c r="BD96" s="131">
        <f>'02 - Kanalizace pro č.p. 55'!F37</f>
        <v>0</v>
      </c>
      <c r="BE96" s="7"/>
      <c r="BT96" s="132" t="s">
        <v>6</v>
      </c>
      <c r="BV96" s="132" t="s">
        <v>76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78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Sociální zařízení'!J30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'03 - Sociální zařízení'!P135</f>
        <v>0</v>
      </c>
      <c r="AV97" s="129">
        <f>'03 - Sociální zařízení'!J33</f>
        <v>0</v>
      </c>
      <c r="AW97" s="129">
        <f>'03 - Sociální zařízení'!J34</f>
        <v>0</v>
      </c>
      <c r="AX97" s="129">
        <f>'03 - Sociální zařízení'!J35</f>
        <v>0</v>
      </c>
      <c r="AY97" s="129">
        <f>'03 - Sociální zařízení'!J36</f>
        <v>0</v>
      </c>
      <c r="AZ97" s="129">
        <f>'03 - Sociální zařízení'!F33</f>
        <v>0</v>
      </c>
      <c r="BA97" s="129">
        <f>'03 - Sociální zařízení'!F34</f>
        <v>0</v>
      </c>
      <c r="BB97" s="129">
        <f>'03 - Sociální zařízení'!F35</f>
        <v>0</v>
      </c>
      <c r="BC97" s="129">
        <f>'03 - Sociální zařízení'!F36</f>
        <v>0</v>
      </c>
      <c r="BD97" s="131">
        <f>'03 - Sociální zařízení'!F37</f>
        <v>0</v>
      </c>
      <c r="BE97" s="7"/>
      <c r="BT97" s="132" t="s">
        <v>6</v>
      </c>
      <c r="BV97" s="132" t="s">
        <v>76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78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WC byt'!J30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33">
        <v>0</v>
      </c>
      <c r="AT98" s="134">
        <f>ROUND(SUM(AV98:AW98),2)</f>
        <v>0</v>
      </c>
      <c r="AU98" s="135">
        <f>'04 - WC byt'!P129</f>
        <v>0</v>
      </c>
      <c r="AV98" s="134">
        <f>'04 - WC byt'!J33</f>
        <v>0</v>
      </c>
      <c r="AW98" s="134">
        <f>'04 - WC byt'!J34</f>
        <v>0</v>
      </c>
      <c r="AX98" s="134">
        <f>'04 - WC byt'!J35</f>
        <v>0</v>
      </c>
      <c r="AY98" s="134">
        <f>'04 - WC byt'!J36</f>
        <v>0</v>
      </c>
      <c r="AZ98" s="134">
        <f>'04 - WC byt'!F33</f>
        <v>0</v>
      </c>
      <c r="BA98" s="134">
        <f>'04 - WC byt'!F34</f>
        <v>0</v>
      </c>
      <c r="BB98" s="134">
        <f>'04 - WC byt'!F35</f>
        <v>0</v>
      </c>
      <c r="BC98" s="134">
        <f>'04 - WC byt'!F36</f>
        <v>0</v>
      </c>
      <c r="BD98" s="136">
        <f>'04 - WC byt'!F37</f>
        <v>0</v>
      </c>
      <c r="BE98" s="7"/>
      <c r="BT98" s="132" t="s">
        <v>6</v>
      </c>
      <c r="BV98" s="132" t="s">
        <v>76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j8smFE1iTiMss6pXkYA7NCmhz2MatcWTBy/BXgxcRSyAWKqHDXgUCEija6MP4OBvh60TeV1xtoDNB7vkmU680g==" hashValue="Ykhr/306ZOAACcn/GCIHzDSGxPKhnu1ia5VrRbBlDyiNc48kDAthgCNMSLewGfF6UVVgLdUncZyDVDDP8Qokv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odovod pro č.p. 55'!C2" display="/"/>
    <hyperlink ref="A96" location="'02 - Kanalizace pro č.p. 55'!C2" display="/"/>
    <hyperlink ref="A97" location="'03 - Sociální zařízení'!C2" display="/"/>
    <hyperlink ref="A98" location="'04 - WC by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Všestary žst. - připojení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10. 8. 2020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22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22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ROUND((SUM(BE131:BE459)),  2)</f>
        <v>0</v>
      </c>
      <c r="G33" s="39"/>
      <c r="H33" s="39"/>
      <c r="I33" s="156">
        <v>0.20999999999999999</v>
      </c>
      <c r="J33" s="155">
        <f>ROUND(((SUM(BE131:BE459))*I33),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ROUND((SUM(BF131:BF459)),  2)</f>
        <v>0</v>
      </c>
      <c r="G34" s="39"/>
      <c r="H34" s="39"/>
      <c r="I34" s="156">
        <v>0.14999999999999999</v>
      </c>
      <c r="J34" s="155">
        <f>ROUND(((SUM(BF131:BF459))*I34),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ROUND((SUM(BG131:BG459)),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ROUND((SUM(BH131:BH459)),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ROUND((SUM(BI131:BI459)),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Všestary žst. - připojení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Vodovod pro č.p. 55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10. 8. 2020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J296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J299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J311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J368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J422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J427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J442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110</v>
      </c>
      <c r="E106" s="183"/>
      <c r="F106" s="183"/>
      <c r="G106" s="183"/>
      <c r="H106" s="183"/>
      <c r="I106" s="183"/>
      <c r="J106" s="184">
        <f>J444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J445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112</v>
      </c>
      <c r="E108" s="183"/>
      <c r="F108" s="183"/>
      <c r="G108" s="183"/>
      <c r="H108" s="183"/>
      <c r="I108" s="183"/>
      <c r="J108" s="184">
        <f>J447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113</v>
      </c>
      <c r="E109" s="189"/>
      <c r="F109" s="189"/>
      <c r="G109" s="189"/>
      <c r="H109" s="189"/>
      <c r="I109" s="189"/>
      <c r="J109" s="190">
        <f>J448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114</v>
      </c>
      <c r="E110" s="183"/>
      <c r="F110" s="183"/>
      <c r="G110" s="183"/>
      <c r="H110" s="183"/>
      <c r="I110" s="183"/>
      <c r="J110" s="184">
        <f>J456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115</v>
      </c>
      <c r="E111" s="189"/>
      <c r="F111" s="189"/>
      <c r="G111" s="189"/>
      <c r="H111" s="189"/>
      <c r="I111" s="189"/>
      <c r="J111" s="190">
        <f>J457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Všestary žst. - připojení vodovodu a kanalizace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94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01 - Vodovod pro č.p. 55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21</v>
      </c>
      <c r="D125" s="41"/>
      <c r="E125" s="41"/>
      <c r="F125" s="28" t="str">
        <f>F12</f>
        <v xml:space="preserve"> </v>
      </c>
      <c r="G125" s="41"/>
      <c r="H125" s="41"/>
      <c r="I125" s="33" t="s">
        <v>23</v>
      </c>
      <c r="J125" s="80" t="str">
        <f>IF(J12="","",J12)</f>
        <v>10. 8. 2020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25</v>
      </c>
      <c r="D127" s="41"/>
      <c r="E127" s="41"/>
      <c r="F127" s="28" t="str">
        <f>E15</f>
        <v xml:space="preserve"> </v>
      </c>
      <c r="G127" s="41"/>
      <c r="H127" s="41"/>
      <c r="I127" s="33" t="s">
        <v>30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32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117</v>
      </c>
      <c r="D130" s="195" t="s">
        <v>59</v>
      </c>
      <c r="E130" s="195" t="s">
        <v>55</v>
      </c>
      <c r="F130" s="195" t="s">
        <v>56</v>
      </c>
      <c r="G130" s="195" t="s">
        <v>118</v>
      </c>
      <c r="H130" s="195" t="s">
        <v>119</v>
      </c>
      <c r="I130" s="195" t="s">
        <v>120</v>
      </c>
      <c r="J130" s="196" t="s">
        <v>98</v>
      </c>
      <c r="K130" s="197" t="s">
        <v>121</v>
      </c>
      <c r="L130" s="198"/>
      <c r="M130" s="101" t="s">
        <v>1</v>
      </c>
      <c r="N130" s="102" t="s">
        <v>38</v>
      </c>
      <c r="O130" s="102" t="s">
        <v>122</v>
      </c>
      <c r="P130" s="102" t="s">
        <v>123</v>
      </c>
      <c r="Q130" s="102" t="s">
        <v>124</v>
      </c>
      <c r="R130" s="102" t="s">
        <v>125</v>
      </c>
      <c r="S130" s="102" t="s">
        <v>126</v>
      </c>
      <c r="T130" s="103" t="s">
        <v>127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128</v>
      </c>
      <c r="D131" s="41"/>
      <c r="E131" s="41"/>
      <c r="F131" s="41"/>
      <c r="G131" s="41"/>
      <c r="H131" s="41"/>
      <c r="I131" s="41"/>
      <c r="J131" s="199">
        <f>BK131</f>
        <v>0</v>
      </c>
      <c r="K131" s="41"/>
      <c r="L131" s="45"/>
      <c r="M131" s="104"/>
      <c r="N131" s="200"/>
      <c r="O131" s="105"/>
      <c r="P131" s="201">
        <f>P132+P444+P447+P456</f>
        <v>0</v>
      </c>
      <c r="Q131" s="105"/>
      <c r="R131" s="201">
        <f>R132+R444+R447+R456</f>
        <v>299.89984267</v>
      </c>
      <c r="S131" s="105"/>
      <c r="T131" s="202">
        <f>T132+T444+T447+T456</f>
        <v>31.474290000000003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73</v>
      </c>
      <c r="AU131" s="18" t="s">
        <v>100</v>
      </c>
      <c r="BK131" s="203">
        <f>BK132+BK444+BK447+BK456</f>
        <v>0</v>
      </c>
    </row>
    <row r="132" s="12" customFormat="1" ht="25.92" customHeight="1">
      <c r="A132" s="12"/>
      <c r="B132" s="204"/>
      <c r="C132" s="205"/>
      <c r="D132" s="206" t="s">
        <v>73</v>
      </c>
      <c r="E132" s="207" t="s">
        <v>129</v>
      </c>
      <c r="F132" s="207" t="s">
        <v>130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P133+P296+P299+P311+P368+P422+P427+P442</f>
        <v>0</v>
      </c>
      <c r="Q132" s="212"/>
      <c r="R132" s="213">
        <f>R133+R296+R299+R311+R368+R422+R427+R442</f>
        <v>299.40010317000002</v>
      </c>
      <c r="S132" s="212"/>
      <c r="T132" s="214">
        <f>T133+T296+T299+T311+T368+T422+T427+T442</f>
        <v>31.391120000000004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6</v>
      </c>
      <c r="AT132" s="216" t="s">
        <v>73</v>
      </c>
      <c r="AU132" s="216" t="s">
        <v>74</v>
      </c>
      <c r="AY132" s="215" t="s">
        <v>131</v>
      </c>
      <c r="BK132" s="217">
        <f>BK133+BK296+BK299+BK311+BK368+BK422+BK427+BK442</f>
        <v>0</v>
      </c>
    </row>
    <row r="133" s="12" customFormat="1" ht="22.8" customHeight="1">
      <c r="A133" s="12"/>
      <c r="B133" s="204"/>
      <c r="C133" s="205"/>
      <c r="D133" s="206" t="s">
        <v>73</v>
      </c>
      <c r="E133" s="218" t="s">
        <v>6</v>
      </c>
      <c r="F133" s="218" t="s">
        <v>132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SUM(P134:P295)</f>
        <v>0</v>
      </c>
      <c r="Q133" s="212"/>
      <c r="R133" s="213">
        <f>SUM(R134:R295)</f>
        <v>246.67929687000003</v>
      </c>
      <c r="S133" s="212"/>
      <c r="T133" s="214">
        <f>SUM(T134:T295)</f>
        <v>31.346120000000003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6</v>
      </c>
      <c r="AT133" s="216" t="s">
        <v>73</v>
      </c>
      <c r="AU133" s="216" t="s">
        <v>6</v>
      </c>
      <c r="AY133" s="215" t="s">
        <v>131</v>
      </c>
      <c r="BK133" s="217">
        <f>SUM(BK134:BK295)</f>
        <v>0</v>
      </c>
    </row>
    <row r="134" s="2" customFormat="1" ht="24.15" customHeight="1">
      <c r="A134" s="39"/>
      <c r="B134" s="40"/>
      <c r="C134" s="220" t="s">
        <v>6</v>
      </c>
      <c r="D134" s="220" t="s">
        <v>133</v>
      </c>
      <c r="E134" s="221" t="s">
        <v>134</v>
      </c>
      <c r="F134" s="222" t="s">
        <v>135</v>
      </c>
      <c r="G134" s="223" t="s">
        <v>136</v>
      </c>
      <c r="H134" s="224">
        <v>23.128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0.28999999999999998</v>
      </c>
      <c r="T134" s="231">
        <f>S134*H134</f>
        <v>6.7071199999999997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137</v>
      </c>
      <c r="AT134" s="232" t="s">
        <v>133</v>
      </c>
      <c r="AU134" s="232" t="s">
        <v>83</v>
      </c>
      <c r="AY134" s="18" t="s">
        <v>131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6</v>
      </c>
      <c r="BK134" s="233">
        <f>ROUND(I134*H134,2)</f>
        <v>0</v>
      </c>
      <c r="BL134" s="18" t="s">
        <v>137</v>
      </c>
      <c r="BM134" s="232" t="s">
        <v>138</v>
      </c>
    </row>
    <row r="135" s="13" customFormat="1">
      <c r="A135" s="13"/>
      <c r="B135" s="234"/>
      <c r="C135" s="235"/>
      <c r="D135" s="236" t="s">
        <v>139</v>
      </c>
      <c r="E135" s="237" t="s">
        <v>1</v>
      </c>
      <c r="F135" s="238" t="s">
        <v>140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139</v>
      </c>
      <c r="AU135" s="244" t="s">
        <v>83</v>
      </c>
      <c r="AV135" s="13" t="s">
        <v>6</v>
      </c>
      <c r="AW135" s="13" t="s">
        <v>31</v>
      </c>
      <c r="AX135" s="13" t="s">
        <v>74</v>
      </c>
      <c r="AY135" s="244" t="s">
        <v>131</v>
      </c>
    </row>
    <row r="136" s="14" customFormat="1">
      <c r="A136" s="14"/>
      <c r="B136" s="245"/>
      <c r="C136" s="246"/>
      <c r="D136" s="236" t="s">
        <v>139</v>
      </c>
      <c r="E136" s="247" t="s">
        <v>1</v>
      </c>
      <c r="F136" s="248" t="s">
        <v>141</v>
      </c>
      <c r="G136" s="246"/>
      <c r="H136" s="249">
        <v>4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139</v>
      </c>
      <c r="AU136" s="255" t="s">
        <v>83</v>
      </c>
      <c r="AV136" s="14" t="s">
        <v>83</v>
      </c>
      <c r="AW136" s="14" t="s">
        <v>31</v>
      </c>
      <c r="AX136" s="14" t="s">
        <v>74</v>
      </c>
      <c r="AY136" s="255" t="s">
        <v>131</v>
      </c>
    </row>
    <row r="137" s="15" customFormat="1">
      <c r="A137" s="15"/>
      <c r="B137" s="256"/>
      <c r="C137" s="257"/>
      <c r="D137" s="236" t="s">
        <v>139</v>
      </c>
      <c r="E137" s="258" t="s">
        <v>1</v>
      </c>
      <c r="F137" s="259" t="s">
        <v>142</v>
      </c>
      <c r="G137" s="257"/>
      <c r="H137" s="260">
        <v>4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139</v>
      </c>
      <c r="AU137" s="266" t="s">
        <v>83</v>
      </c>
      <c r="AV137" s="15" t="s">
        <v>143</v>
      </c>
      <c r="AW137" s="15" t="s">
        <v>31</v>
      </c>
      <c r="AX137" s="15" t="s">
        <v>74</v>
      </c>
      <c r="AY137" s="266" t="s">
        <v>131</v>
      </c>
    </row>
    <row r="138" s="13" customFormat="1">
      <c r="A138" s="13"/>
      <c r="B138" s="234"/>
      <c r="C138" s="235"/>
      <c r="D138" s="236" t="s">
        <v>139</v>
      </c>
      <c r="E138" s="237" t="s">
        <v>1</v>
      </c>
      <c r="F138" s="238" t="s">
        <v>144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139</v>
      </c>
      <c r="AU138" s="244" t="s">
        <v>83</v>
      </c>
      <c r="AV138" s="13" t="s">
        <v>6</v>
      </c>
      <c r="AW138" s="13" t="s">
        <v>31</v>
      </c>
      <c r="AX138" s="13" t="s">
        <v>74</v>
      </c>
      <c r="AY138" s="244" t="s">
        <v>131</v>
      </c>
    </row>
    <row r="139" s="14" customFormat="1">
      <c r="A139" s="14"/>
      <c r="B139" s="245"/>
      <c r="C139" s="246"/>
      <c r="D139" s="236" t="s">
        <v>139</v>
      </c>
      <c r="E139" s="247" t="s">
        <v>1</v>
      </c>
      <c r="F139" s="248" t="s">
        <v>145</v>
      </c>
      <c r="G139" s="246"/>
      <c r="H139" s="249">
        <v>15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139</v>
      </c>
      <c r="AU139" s="255" t="s">
        <v>83</v>
      </c>
      <c r="AV139" s="14" t="s">
        <v>83</v>
      </c>
      <c r="AW139" s="14" t="s">
        <v>31</v>
      </c>
      <c r="AX139" s="14" t="s">
        <v>74</v>
      </c>
      <c r="AY139" s="255" t="s">
        <v>131</v>
      </c>
    </row>
    <row r="140" s="14" customFormat="1">
      <c r="A140" s="14"/>
      <c r="B140" s="245"/>
      <c r="C140" s="246"/>
      <c r="D140" s="236" t="s">
        <v>139</v>
      </c>
      <c r="E140" s="247" t="s">
        <v>1</v>
      </c>
      <c r="F140" s="248" t="s">
        <v>146</v>
      </c>
      <c r="G140" s="246"/>
      <c r="H140" s="249">
        <v>1.9359999999999999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139</v>
      </c>
      <c r="AU140" s="255" t="s">
        <v>83</v>
      </c>
      <c r="AV140" s="14" t="s">
        <v>83</v>
      </c>
      <c r="AW140" s="14" t="s">
        <v>31</v>
      </c>
      <c r="AX140" s="14" t="s">
        <v>74</v>
      </c>
      <c r="AY140" s="255" t="s">
        <v>131</v>
      </c>
    </row>
    <row r="141" s="15" customFormat="1">
      <c r="A141" s="15"/>
      <c r="B141" s="256"/>
      <c r="C141" s="257"/>
      <c r="D141" s="236" t="s">
        <v>139</v>
      </c>
      <c r="E141" s="258" t="s">
        <v>1</v>
      </c>
      <c r="F141" s="259" t="s">
        <v>142</v>
      </c>
      <c r="G141" s="257"/>
      <c r="H141" s="260">
        <v>16.936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139</v>
      </c>
      <c r="AU141" s="266" t="s">
        <v>83</v>
      </c>
      <c r="AV141" s="15" t="s">
        <v>143</v>
      </c>
      <c r="AW141" s="15" t="s">
        <v>31</v>
      </c>
      <c r="AX141" s="15" t="s">
        <v>74</v>
      </c>
      <c r="AY141" s="266" t="s">
        <v>131</v>
      </c>
    </row>
    <row r="142" s="13" customFormat="1">
      <c r="A142" s="13"/>
      <c r="B142" s="234"/>
      <c r="C142" s="235"/>
      <c r="D142" s="236" t="s">
        <v>139</v>
      </c>
      <c r="E142" s="237" t="s">
        <v>1</v>
      </c>
      <c r="F142" s="238" t="s">
        <v>147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139</v>
      </c>
      <c r="AU142" s="244" t="s">
        <v>83</v>
      </c>
      <c r="AV142" s="13" t="s">
        <v>6</v>
      </c>
      <c r="AW142" s="13" t="s">
        <v>31</v>
      </c>
      <c r="AX142" s="13" t="s">
        <v>74</v>
      </c>
      <c r="AY142" s="244" t="s">
        <v>131</v>
      </c>
    </row>
    <row r="143" s="14" customFormat="1">
      <c r="A143" s="14"/>
      <c r="B143" s="245"/>
      <c r="C143" s="246"/>
      <c r="D143" s="236" t="s">
        <v>139</v>
      </c>
      <c r="E143" s="247" t="s">
        <v>1</v>
      </c>
      <c r="F143" s="248" t="s">
        <v>148</v>
      </c>
      <c r="G143" s="246"/>
      <c r="H143" s="249">
        <v>2.1920000000000002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139</v>
      </c>
      <c r="AU143" s="255" t="s">
        <v>83</v>
      </c>
      <c r="AV143" s="14" t="s">
        <v>83</v>
      </c>
      <c r="AW143" s="14" t="s">
        <v>31</v>
      </c>
      <c r="AX143" s="14" t="s">
        <v>74</v>
      </c>
      <c r="AY143" s="255" t="s">
        <v>131</v>
      </c>
    </row>
    <row r="144" s="15" customFormat="1">
      <c r="A144" s="15"/>
      <c r="B144" s="256"/>
      <c r="C144" s="257"/>
      <c r="D144" s="236" t="s">
        <v>139</v>
      </c>
      <c r="E144" s="258" t="s">
        <v>1</v>
      </c>
      <c r="F144" s="259" t="s">
        <v>142</v>
      </c>
      <c r="G144" s="257"/>
      <c r="H144" s="260">
        <v>2.1920000000000002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139</v>
      </c>
      <c r="AU144" s="266" t="s">
        <v>83</v>
      </c>
      <c r="AV144" s="15" t="s">
        <v>143</v>
      </c>
      <c r="AW144" s="15" t="s">
        <v>31</v>
      </c>
      <c r="AX144" s="15" t="s">
        <v>74</v>
      </c>
      <c r="AY144" s="266" t="s">
        <v>131</v>
      </c>
    </row>
    <row r="145" s="16" customFormat="1">
      <c r="A145" s="16"/>
      <c r="B145" s="267"/>
      <c r="C145" s="268"/>
      <c r="D145" s="236" t="s">
        <v>139</v>
      </c>
      <c r="E145" s="269" t="s">
        <v>1</v>
      </c>
      <c r="F145" s="270" t="s">
        <v>149</v>
      </c>
      <c r="G145" s="268"/>
      <c r="H145" s="271">
        <v>23.128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7" t="s">
        <v>139</v>
      </c>
      <c r="AU145" s="277" t="s">
        <v>83</v>
      </c>
      <c r="AV145" s="16" t="s">
        <v>137</v>
      </c>
      <c r="AW145" s="16" t="s">
        <v>31</v>
      </c>
      <c r="AX145" s="16" t="s">
        <v>6</v>
      </c>
      <c r="AY145" s="277" t="s">
        <v>131</v>
      </c>
    </row>
    <row r="146" s="2" customFormat="1" ht="24.15" customHeight="1">
      <c r="A146" s="39"/>
      <c r="B146" s="40"/>
      <c r="C146" s="220" t="s">
        <v>83</v>
      </c>
      <c r="D146" s="220" t="s">
        <v>133</v>
      </c>
      <c r="E146" s="221" t="s">
        <v>150</v>
      </c>
      <c r="F146" s="222" t="s">
        <v>151</v>
      </c>
      <c r="G146" s="223" t="s">
        <v>136</v>
      </c>
      <c r="H146" s="224">
        <v>23.128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39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0.625</v>
      </c>
      <c r="T146" s="231">
        <f>S146*H146</f>
        <v>14.455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137</v>
      </c>
      <c r="AT146" s="232" t="s">
        <v>133</v>
      </c>
      <c r="AU146" s="232" t="s">
        <v>83</v>
      </c>
      <c r="AY146" s="18" t="s">
        <v>131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6</v>
      </c>
      <c r="BK146" s="233">
        <f>ROUND(I146*H146,2)</f>
        <v>0</v>
      </c>
      <c r="BL146" s="18" t="s">
        <v>137</v>
      </c>
      <c r="BM146" s="232" t="s">
        <v>152</v>
      </c>
    </row>
    <row r="147" s="13" customFormat="1">
      <c r="A147" s="13"/>
      <c r="B147" s="234"/>
      <c r="C147" s="235"/>
      <c r="D147" s="236" t="s">
        <v>139</v>
      </c>
      <c r="E147" s="237" t="s">
        <v>1</v>
      </c>
      <c r="F147" s="238" t="s">
        <v>140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139</v>
      </c>
      <c r="AU147" s="244" t="s">
        <v>83</v>
      </c>
      <c r="AV147" s="13" t="s">
        <v>6</v>
      </c>
      <c r="AW147" s="13" t="s">
        <v>31</v>
      </c>
      <c r="AX147" s="13" t="s">
        <v>74</v>
      </c>
      <c r="AY147" s="244" t="s">
        <v>131</v>
      </c>
    </row>
    <row r="148" s="14" customFormat="1">
      <c r="A148" s="14"/>
      <c r="B148" s="245"/>
      <c r="C148" s="246"/>
      <c r="D148" s="236" t="s">
        <v>139</v>
      </c>
      <c r="E148" s="247" t="s">
        <v>1</v>
      </c>
      <c r="F148" s="248" t="s">
        <v>141</v>
      </c>
      <c r="G148" s="246"/>
      <c r="H148" s="249">
        <v>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139</v>
      </c>
      <c r="AU148" s="255" t="s">
        <v>83</v>
      </c>
      <c r="AV148" s="14" t="s">
        <v>83</v>
      </c>
      <c r="AW148" s="14" t="s">
        <v>31</v>
      </c>
      <c r="AX148" s="14" t="s">
        <v>74</v>
      </c>
      <c r="AY148" s="255" t="s">
        <v>131</v>
      </c>
    </row>
    <row r="149" s="15" customFormat="1">
      <c r="A149" s="15"/>
      <c r="B149" s="256"/>
      <c r="C149" s="257"/>
      <c r="D149" s="236" t="s">
        <v>139</v>
      </c>
      <c r="E149" s="258" t="s">
        <v>1</v>
      </c>
      <c r="F149" s="259" t="s">
        <v>142</v>
      </c>
      <c r="G149" s="257"/>
      <c r="H149" s="260">
        <v>4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139</v>
      </c>
      <c r="AU149" s="266" t="s">
        <v>83</v>
      </c>
      <c r="AV149" s="15" t="s">
        <v>143</v>
      </c>
      <c r="AW149" s="15" t="s">
        <v>31</v>
      </c>
      <c r="AX149" s="15" t="s">
        <v>74</v>
      </c>
      <c r="AY149" s="266" t="s">
        <v>131</v>
      </c>
    </row>
    <row r="150" s="13" customFormat="1">
      <c r="A150" s="13"/>
      <c r="B150" s="234"/>
      <c r="C150" s="235"/>
      <c r="D150" s="236" t="s">
        <v>139</v>
      </c>
      <c r="E150" s="237" t="s">
        <v>1</v>
      </c>
      <c r="F150" s="238" t="s">
        <v>144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139</v>
      </c>
      <c r="AU150" s="244" t="s">
        <v>83</v>
      </c>
      <c r="AV150" s="13" t="s">
        <v>6</v>
      </c>
      <c r="AW150" s="13" t="s">
        <v>31</v>
      </c>
      <c r="AX150" s="13" t="s">
        <v>74</v>
      </c>
      <c r="AY150" s="244" t="s">
        <v>131</v>
      </c>
    </row>
    <row r="151" s="14" customFormat="1">
      <c r="A151" s="14"/>
      <c r="B151" s="245"/>
      <c r="C151" s="246"/>
      <c r="D151" s="236" t="s">
        <v>139</v>
      </c>
      <c r="E151" s="247" t="s">
        <v>1</v>
      </c>
      <c r="F151" s="248" t="s">
        <v>145</v>
      </c>
      <c r="G151" s="246"/>
      <c r="H151" s="249">
        <v>15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139</v>
      </c>
      <c r="AU151" s="255" t="s">
        <v>83</v>
      </c>
      <c r="AV151" s="14" t="s">
        <v>83</v>
      </c>
      <c r="AW151" s="14" t="s">
        <v>31</v>
      </c>
      <c r="AX151" s="14" t="s">
        <v>74</v>
      </c>
      <c r="AY151" s="255" t="s">
        <v>131</v>
      </c>
    </row>
    <row r="152" s="14" customFormat="1">
      <c r="A152" s="14"/>
      <c r="B152" s="245"/>
      <c r="C152" s="246"/>
      <c r="D152" s="236" t="s">
        <v>139</v>
      </c>
      <c r="E152" s="247" t="s">
        <v>1</v>
      </c>
      <c r="F152" s="248" t="s">
        <v>146</v>
      </c>
      <c r="G152" s="246"/>
      <c r="H152" s="249">
        <v>1.9359999999999999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139</v>
      </c>
      <c r="AU152" s="255" t="s">
        <v>83</v>
      </c>
      <c r="AV152" s="14" t="s">
        <v>83</v>
      </c>
      <c r="AW152" s="14" t="s">
        <v>31</v>
      </c>
      <c r="AX152" s="14" t="s">
        <v>74</v>
      </c>
      <c r="AY152" s="255" t="s">
        <v>131</v>
      </c>
    </row>
    <row r="153" s="15" customFormat="1">
      <c r="A153" s="15"/>
      <c r="B153" s="256"/>
      <c r="C153" s="257"/>
      <c r="D153" s="236" t="s">
        <v>139</v>
      </c>
      <c r="E153" s="258" t="s">
        <v>1</v>
      </c>
      <c r="F153" s="259" t="s">
        <v>142</v>
      </c>
      <c r="G153" s="257"/>
      <c r="H153" s="260">
        <v>16.936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139</v>
      </c>
      <c r="AU153" s="266" t="s">
        <v>83</v>
      </c>
      <c r="AV153" s="15" t="s">
        <v>143</v>
      </c>
      <c r="AW153" s="15" t="s">
        <v>31</v>
      </c>
      <c r="AX153" s="15" t="s">
        <v>74</v>
      </c>
      <c r="AY153" s="266" t="s">
        <v>131</v>
      </c>
    </row>
    <row r="154" s="13" customFormat="1">
      <c r="A154" s="13"/>
      <c r="B154" s="234"/>
      <c r="C154" s="235"/>
      <c r="D154" s="236" t="s">
        <v>139</v>
      </c>
      <c r="E154" s="237" t="s">
        <v>1</v>
      </c>
      <c r="F154" s="238" t="s">
        <v>147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139</v>
      </c>
      <c r="AU154" s="244" t="s">
        <v>83</v>
      </c>
      <c r="AV154" s="13" t="s">
        <v>6</v>
      </c>
      <c r="AW154" s="13" t="s">
        <v>31</v>
      </c>
      <c r="AX154" s="13" t="s">
        <v>74</v>
      </c>
      <c r="AY154" s="244" t="s">
        <v>131</v>
      </c>
    </row>
    <row r="155" s="14" customFormat="1">
      <c r="A155" s="14"/>
      <c r="B155" s="245"/>
      <c r="C155" s="246"/>
      <c r="D155" s="236" t="s">
        <v>139</v>
      </c>
      <c r="E155" s="247" t="s">
        <v>1</v>
      </c>
      <c r="F155" s="248" t="s">
        <v>148</v>
      </c>
      <c r="G155" s="246"/>
      <c r="H155" s="249">
        <v>2.1920000000000002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139</v>
      </c>
      <c r="AU155" s="255" t="s">
        <v>83</v>
      </c>
      <c r="AV155" s="14" t="s">
        <v>83</v>
      </c>
      <c r="AW155" s="14" t="s">
        <v>31</v>
      </c>
      <c r="AX155" s="14" t="s">
        <v>74</v>
      </c>
      <c r="AY155" s="255" t="s">
        <v>131</v>
      </c>
    </row>
    <row r="156" s="15" customFormat="1">
      <c r="A156" s="15"/>
      <c r="B156" s="256"/>
      <c r="C156" s="257"/>
      <c r="D156" s="236" t="s">
        <v>139</v>
      </c>
      <c r="E156" s="258" t="s">
        <v>1</v>
      </c>
      <c r="F156" s="259" t="s">
        <v>142</v>
      </c>
      <c r="G156" s="257"/>
      <c r="H156" s="260">
        <v>2.1920000000000002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139</v>
      </c>
      <c r="AU156" s="266" t="s">
        <v>83</v>
      </c>
      <c r="AV156" s="15" t="s">
        <v>143</v>
      </c>
      <c r="AW156" s="15" t="s">
        <v>31</v>
      </c>
      <c r="AX156" s="15" t="s">
        <v>74</v>
      </c>
      <c r="AY156" s="266" t="s">
        <v>131</v>
      </c>
    </row>
    <row r="157" s="16" customFormat="1">
      <c r="A157" s="16"/>
      <c r="B157" s="267"/>
      <c r="C157" s="268"/>
      <c r="D157" s="236" t="s">
        <v>139</v>
      </c>
      <c r="E157" s="269" t="s">
        <v>1</v>
      </c>
      <c r="F157" s="270" t="s">
        <v>149</v>
      </c>
      <c r="G157" s="268"/>
      <c r="H157" s="271">
        <v>23.128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7" t="s">
        <v>139</v>
      </c>
      <c r="AU157" s="277" t="s">
        <v>83</v>
      </c>
      <c r="AV157" s="16" t="s">
        <v>137</v>
      </c>
      <c r="AW157" s="16" t="s">
        <v>31</v>
      </c>
      <c r="AX157" s="16" t="s">
        <v>6</v>
      </c>
      <c r="AY157" s="277" t="s">
        <v>131</v>
      </c>
    </row>
    <row r="158" s="2" customFormat="1" ht="24.15" customHeight="1">
      <c r="A158" s="39"/>
      <c r="B158" s="40"/>
      <c r="C158" s="220" t="s">
        <v>143</v>
      </c>
      <c r="D158" s="220" t="s">
        <v>133</v>
      </c>
      <c r="E158" s="221" t="s">
        <v>153</v>
      </c>
      <c r="F158" s="222" t="s">
        <v>154</v>
      </c>
      <c r="G158" s="223" t="s">
        <v>136</v>
      </c>
      <c r="H158" s="224">
        <v>28.5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39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0.22</v>
      </c>
      <c r="T158" s="231">
        <f>S158*H158</f>
        <v>6.2700000000000005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137</v>
      </c>
      <c r="AT158" s="232" t="s">
        <v>133</v>
      </c>
      <c r="AU158" s="232" t="s">
        <v>83</v>
      </c>
      <c r="AY158" s="18" t="s">
        <v>131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6</v>
      </c>
      <c r="BK158" s="233">
        <f>ROUND(I158*H158,2)</f>
        <v>0</v>
      </c>
      <c r="BL158" s="18" t="s">
        <v>137</v>
      </c>
      <c r="BM158" s="232" t="s">
        <v>155</v>
      </c>
    </row>
    <row r="159" s="13" customFormat="1">
      <c r="A159" s="13"/>
      <c r="B159" s="234"/>
      <c r="C159" s="235"/>
      <c r="D159" s="236" t="s">
        <v>139</v>
      </c>
      <c r="E159" s="237" t="s">
        <v>1</v>
      </c>
      <c r="F159" s="238" t="s">
        <v>140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139</v>
      </c>
      <c r="AU159" s="244" t="s">
        <v>83</v>
      </c>
      <c r="AV159" s="13" t="s">
        <v>6</v>
      </c>
      <c r="AW159" s="13" t="s">
        <v>31</v>
      </c>
      <c r="AX159" s="13" t="s">
        <v>74</v>
      </c>
      <c r="AY159" s="244" t="s">
        <v>131</v>
      </c>
    </row>
    <row r="160" s="14" customFormat="1">
      <c r="A160" s="14"/>
      <c r="B160" s="245"/>
      <c r="C160" s="246"/>
      <c r="D160" s="236" t="s">
        <v>139</v>
      </c>
      <c r="E160" s="247" t="s">
        <v>1</v>
      </c>
      <c r="F160" s="248" t="s">
        <v>156</v>
      </c>
      <c r="G160" s="246"/>
      <c r="H160" s="249">
        <v>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139</v>
      </c>
      <c r="AU160" s="255" t="s">
        <v>83</v>
      </c>
      <c r="AV160" s="14" t="s">
        <v>83</v>
      </c>
      <c r="AW160" s="14" t="s">
        <v>31</v>
      </c>
      <c r="AX160" s="14" t="s">
        <v>74</v>
      </c>
      <c r="AY160" s="255" t="s">
        <v>131</v>
      </c>
    </row>
    <row r="161" s="15" customFormat="1">
      <c r="A161" s="15"/>
      <c r="B161" s="256"/>
      <c r="C161" s="257"/>
      <c r="D161" s="236" t="s">
        <v>139</v>
      </c>
      <c r="E161" s="258" t="s">
        <v>1</v>
      </c>
      <c r="F161" s="259" t="s">
        <v>142</v>
      </c>
      <c r="G161" s="257"/>
      <c r="H161" s="260">
        <v>6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139</v>
      </c>
      <c r="AU161" s="266" t="s">
        <v>83</v>
      </c>
      <c r="AV161" s="15" t="s">
        <v>143</v>
      </c>
      <c r="AW161" s="15" t="s">
        <v>31</v>
      </c>
      <c r="AX161" s="15" t="s">
        <v>74</v>
      </c>
      <c r="AY161" s="266" t="s">
        <v>131</v>
      </c>
    </row>
    <row r="162" s="13" customFormat="1">
      <c r="A162" s="13"/>
      <c r="B162" s="234"/>
      <c r="C162" s="235"/>
      <c r="D162" s="236" t="s">
        <v>139</v>
      </c>
      <c r="E162" s="237" t="s">
        <v>1</v>
      </c>
      <c r="F162" s="238" t="s">
        <v>144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139</v>
      </c>
      <c r="AU162" s="244" t="s">
        <v>83</v>
      </c>
      <c r="AV162" s="13" t="s">
        <v>6</v>
      </c>
      <c r="AW162" s="13" t="s">
        <v>31</v>
      </c>
      <c r="AX162" s="13" t="s">
        <v>74</v>
      </c>
      <c r="AY162" s="244" t="s">
        <v>131</v>
      </c>
    </row>
    <row r="163" s="14" customFormat="1">
      <c r="A163" s="14"/>
      <c r="B163" s="245"/>
      <c r="C163" s="246"/>
      <c r="D163" s="236" t="s">
        <v>139</v>
      </c>
      <c r="E163" s="247" t="s">
        <v>1</v>
      </c>
      <c r="F163" s="248" t="s">
        <v>157</v>
      </c>
      <c r="G163" s="246"/>
      <c r="H163" s="249">
        <v>22.5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139</v>
      </c>
      <c r="AU163" s="255" t="s">
        <v>83</v>
      </c>
      <c r="AV163" s="14" t="s">
        <v>83</v>
      </c>
      <c r="AW163" s="14" t="s">
        <v>31</v>
      </c>
      <c r="AX163" s="14" t="s">
        <v>74</v>
      </c>
      <c r="AY163" s="255" t="s">
        <v>131</v>
      </c>
    </row>
    <row r="164" s="15" customFormat="1">
      <c r="A164" s="15"/>
      <c r="B164" s="256"/>
      <c r="C164" s="257"/>
      <c r="D164" s="236" t="s">
        <v>139</v>
      </c>
      <c r="E164" s="258" t="s">
        <v>1</v>
      </c>
      <c r="F164" s="259" t="s">
        <v>142</v>
      </c>
      <c r="G164" s="257"/>
      <c r="H164" s="260">
        <v>22.5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139</v>
      </c>
      <c r="AU164" s="266" t="s">
        <v>83</v>
      </c>
      <c r="AV164" s="15" t="s">
        <v>143</v>
      </c>
      <c r="AW164" s="15" t="s">
        <v>31</v>
      </c>
      <c r="AX164" s="15" t="s">
        <v>74</v>
      </c>
      <c r="AY164" s="266" t="s">
        <v>131</v>
      </c>
    </row>
    <row r="165" s="16" customFormat="1">
      <c r="A165" s="16"/>
      <c r="B165" s="267"/>
      <c r="C165" s="268"/>
      <c r="D165" s="236" t="s">
        <v>139</v>
      </c>
      <c r="E165" s="269" t="s">
        <v>1</v>
      </c>
      <c r="F165" s="270" t="s">
        <v>149</v>
      </c>
      <c r="G165" s="268"/>
      <c r="H165" s="271">
        <v>28.5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139</v>
      </c>
      <c r="AU165" s="277" t="s">
        <v>83</v>
      </c>
      <c r="AV165" s="16" t="s">
        <v>137</v>
      </c>
      <c r="AW165" s="16" t="s">
        <v>31</v>
      </c>
      <c r="AX165" s="16" t="s">
        <v>6</v>
      </c>
      <c r="AY165" s="277" t="s">
        <v>131</v>
      </c>
    </row>
    <row r="166" s="2" customFormat="1" ht="24.15" customHeight="1">
      <c r="A166" s="39"/>
      <c r="B166" s="40"/>
      <c r="C166" s="220" t="s">
        <v>137</v>
      </c>
      <c r="D166" s="220" t="s">
        <v>133</v>
      </c>
      <c r="E166" s="221" t="s">
        <v>158</v>
      </c>
      <c r="F166" s="222" t="s">
        <v>159</v>
      </c>
      <c r="G166" s="223" t="s">
        <v>136</v>
      </c>
      <c r="H166" s="224">
        <v>38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39</v>
      </c>
      <c r="O166" s="92"/>
      <c r="P166" s="230">
        <f>O166*H166</f>
        <v>0</v>
      </c>
      <c r="Q166" s="230">
        <v>6.0000000000000002E-05</v>
      </c>
      <c r="R166" s="230">
        <f>Q166*H166</f>
        <v>0.0022799999999999999</v>
      </c>
      <c r="S166" s="230">
        <v>0.10299999999999999</v>
      </c>
      <c r="T166" s="231">
        <f>S166*H166</f>
        <v>3.9139999999999997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137</v>
      </c>
      <c r="AT166" s="232" t="s">
        <v>133</v>
      </c>
      <c r="AU166" s="232" t="s">
        <v>83</v>
      </c>
      <c r="AY166" s="18" t="s">
        <v>131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6</v>
      </c>
      <c r="BK166" s="233">
        <f>ROUND(I166*H166,2)</f>
        <v>0</v>
      </c>
      <c r="BL166" s="18" t="s">
        <v>137</v>
      </c>
      <c r="BM166" s="232" t="s">
        <v>160</v>
      </c>
    </row>
    <row r="167" s="13" customFormat="1">
      <c r="A167" s="13"/>
      <c r="B167" s="234"/>
      <c r="C167" s="235"/>
      <c r="D167" s="236" t="s">
        <v>139</v>
      </c>
      <c r="E167" s="237" t="s">
        <v>1</v>
      </c>
      <c r="F167" s="238" t="s">
        <v>140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139</v>
      </c>
      <c r="AU167" s="244" t="s">
        <v>83</v>
      </c>
      <c r="AV167" s="13" t="s">
        <v>6</v>
      </c>
      <c r="AW167" s="13" t="s">
        <v>31</v>
      </c>
      <c r="AX167" s="13" t="s">
        <v>74</v>
      </c>
      <c r="AY167" s="244" t="s">
        <v>131</v>
      </c>
    </row>
    <row r="168" s="14" customFormat="1">
      <c r="A168" s="14"/>
      <c r="B168" s="245"/>
      <c r="C168" s="246"/>
      <c r="D168" s="236" t="s">
        <v>139</v>
      </c>
      <c r="E168" s="247" t="s">
        <v>1</v>
      </c>
      <c r="F168" s="248" t="s">
        <v>161</v>
      </c>
      <c r="G168" s="246"/>
      <c r="H168" s="249">
        <v>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139</v>
      </c>
      <c r="AU168" s="255" t="s">
        <v>83</v>
      </c>
      <c r="AV168" s="14" t="s">
        <v>83</v>
      </c>
      <c r="AW168" s="14" t="s">
        <v>31</v>
      </c>
      <c r="AX168" s="14" t="s">
        <v>74</v>
      </c>
      <c r="AY168" s="255" t="s">
        <v>131</v>
      </c>
    </row>
    <row r="169" s="15" customFormat="1">
      <c r="A169" s="15"/>
      <c r="B169" s="256"/>
      <c r="C169" s="257"/>
      <c r="D169" s="236" t="s">
        <v>139</v>
      </c>
      <c r="E169" s="258" t="s">
        <v>1</v>
      </c>
      <c r="F169" s="259" t="s">
        <v>142</v>
      </c>
      <c r="G169" s="257"/>
      <c r="H169" s="260">
        <v>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139</v>
      </c>
      <c r="AU169" s="266" t="s">
        <v>83</v>
      </c>
      <c r="AV169" s="15" t="s">
        <v>143</v>
      </c>
      <c r="AW169" s="15" t="s">
        <v>31</v>
      </c>
      <c r="AX169" s="15" t="s">
        <v>74</v>
      </c>
      <c r="AY169" s="266" t="s">
        <v>131</v>
      </c>
    </row>
    <row r="170" s="13" customFormat="1">
      <c r="A170" s="13"/>
      <c r="B170" s="234"/>
      <c r="C170" s="235"/>
      <c r="D170" s="236" t="s">
        <v>139</v>
      </c>
      <c r="E170" s="237" t="s">
        <v>1</v>
      </c>
      <c r="F170" s="238" t="s">
        <v>144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139</v>
      </c>
      <c r="AU170" s="244" t="s">
        <v>83</v>
      </c>
      <c r="AV170" s="13" t="s">
        <v>6</v>
      </c>
      <c r="AW170" s="13" t="s">
        <v>31</v>
      </c>
      <c r="AX170" s="13" t="s">
        <v>74</v>
      </c>
      <c r="AY170" s="244" t="s">
        <v>131</v>
      </c>
    </row>
    <row r="171" s="14" customFormat="1">
      <c r="A171" s="14"/>
      <c r="B171" s="245"/>
      <c r="C171" s="246"/>
      <c r="D171" s="236" t="s">
        <v>139</v>
      </c>
      <c r="E171" s="247" t="s">
        <v>1</v>
      </c>
      <c r="F171" s="248" t="s">
        <v>162</v>
      </c>
      <c r="G171" s="246"/>
      <c r="H171" s="249">
        <v>30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139</v>
      </c>
      <c r="AU171" s="255" t="s">
        <v>83</v>
      </c>
      <c r="AV171" s="14" t="s">
        <v>83</v>
      </c>
      <c r="AW171" s="14" t="s">
        <v>31</v>
      </c>
      <c r="AX171" s="14" t="s">
        <v>74</v>
      </c>
      <c r="AY171" s="255" t="s">
        <v>131</v>
      </c>
    </row>
    <row r="172" s="15" customFormat="1">
      <c r="A172" s="15"/>
      <c r="B172" s="256"/>
      <c r="C172" s="257"/>
      <c r="D172" s="236" t="s">
        <v>139</v>
      </c>
      <c r="E172" s="258" t="s">
        <v>1</v>
      </c>
      <c r="F172" s="259" t="s">
        <v>142</v>
      </c>
      <c r="G172" s="257"/>
      <c r="H172" s="260">
        <v>30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139</v>
      </c>
      <c r="AU172" s="266" t="s">
        <v>83</v>
      </c>
      <c r="AV172" s="15" t="s">
        <v>143</v>
      </c>
      <c r="AW172" s="15" t="s">
        <v>31</v>
      </c>
      <c r="AX172" s="15" t="s">
        <v>74</v>
      </c>
      <c r="AY172" s="266" t="s">
        <v>131</v>
      </c>
    </row>
    <row r="173" s="16" customFormat="1">
      <c r="A173" s="16"/>
      <c r="B173" s="267"/>
      <c r="C173" s="268"/>
      <c r="D173" s="236" t="s">
        <v>139</v>
      </c>
      <c r="E173" s="269" t="s">
        <v>1</v>
      </c>
      <c r="F173" s="270" t="s">
        <v>149</v>
      </c>
      <c r="G173" s="268"/>
      <c r="H173" s="271">
        <v>38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7" t="s">
        <v>139</v>
      </c>
      <c r="AU173" s="277" t="s">
        <v>83</v>
      </c>
      <c r="AV173" s="16" t="s">
        <v>137</v>
      </c>
      <c r="AW173" s="16" t="s">
        <v>31</v>
      </c>
      <c r="AX173" s="16" t="s">
        <v>6</v>
      </c>
      <c r="AY173" s="277" t="s">
        <v>131</v>
      </c>
    </row>
    <row r="174" s="2" customFormat="1" ht="24.15" customHeight="1">
      <c r="A174" s="39"/>
      <c r="B174" s="40"/>
      <c r="C174" s="220" t="s">
        <v>163</v>
      </c>
      <c r="D174" s="220" t="s">
        <v>133</v>
      </c>
      <c r="E174" s="221" t="s">
        <v>164</v>
      </c>
      <c r="F174" s="222" t="s">
        <v>165</v>
      </c>
      <c r="G174" s="223" t="s">
        <v>166</v>
      </c>
      <c r="H174" s="224">
        <v>64.533000000000001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39</v>
      </c>
      <c r="O174" s="92"/>
      <c r="P174" s="230">
        <f>O174*H174</f>
        <v>0</v>
      </c>
      <c r="Q174" s="230">
        <v>3.0000000000000001E-05</v>
      </c>
      <c r="R174" s="230">
        <f>Q174*H174</f>
        <v>0.0019359900000000001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137</v>
      </c>
      <c r="AT174" s="232" t="s">
        <v>133</v>
      </c>
      <c r="AU174" s="232" t="s">
        <v>83</v>
      </c>
      <c r="AY174" s="18" t="s">
        <v>131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6</v>
      </c>
      <c r="BK174" s="233">
        <f>ROUND(I174*H174,2)</f>
        <v>0</v>
      </c>
      <c r="BL174" s="18" t="s">
        <v>137</v>
      </c>
      <c r="BM174" s="232" t="s">
        <v>167</v>
      </c>
    </row>
    <row r="175" s="14" customFormat="1">
      <c r="A175" s="14"/>
      <c r="B175" s="245"/>
      <c r="C175" s="246"/>
      <c r="D175" s="236" t="s">
        <v>139</v>
      </c>
      <c r="E175" s="247" t="s">
        <v>1</v>
      </c>
      <c r="F175" s="248" t="s">
        <v>168</v>
      </c>
      <c r="G175" s="246"/>
      <c r="H175" s="249">
        <v>64.533000000000001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139</v>
      </c>
      <c r="AU175" s="255" t="s">
        <v>83</v>
      </c>
      <c r="AV175" s="14" t="s">
        <v>83</v>
      </c>
      <c r="AW175" s="14" t="s">
        <v>31</v>
      </c>
      <c r="AX175" s="14" t="s">
        <v>74</v>
      </c>
      <c r="AY175" s="255" t="s">
        <v>131</v>
      </c>
    </row>
    <row r="176" s="16" customFormat="1">
      <c r="A176" s="16"/>
      <c r="B176" s="267"/>
      <c r="C176" s="268"/>
      <c r="D176" s="236" t="s">
        <v>139</v>
      </c>
      <c r="E176" s="269" t="s">
        <v>1</v>
      </c>
      <c r="F176" s="270" t="s">
        <v>149</v>
      </c>
      <c r="G176" s="268"/>
      <c r="H176" s="271">
        <v>64.533000000000001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77" t="s">
        <v>139</v>
      </c>
      <c r="AU176" s="277" t="s">
        <v>83</v>
      </c>
      <c r="AV176" s="16" t="s">
        <v>137</v>
      </c>
      <c r="AW176" s="16" t="s">
        <v>31</v>
      </c>
      <c r="AX176" s="16" t="s">
        <v>6</v>
      </c>
      <c r="AY176" s="277" t="s">
        <v>131</v>
      </c>
    </row>
    <row r="177" s="2" customFormat="1" ht="24.15" customHeight="1">
      <c r="A177" s="39"/>
      <c r="B177" s="40"/>
      <c r="C177" s="220" t="s">
        <v>169</v>
      </c>
      <c r="D177" s="220" t="s">
        <v>133</v>
      </c>
      <c r="E177" s="221" t="s">
        <v>170</v>
      </c>
      <c r="F177" s="222" t="s">
        <v>171</v>
      </c>
      <c r="G177" s="223" t="s">
        <v>172</v>
      </c>
      <c r="H177" s="224">
        <v>8.0670000000000002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39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137</v>
      </c>
      <c r="AT177" s="232" t="s">
        <v>133</v>
      </c>
      <c r="AU177" s="232" t="s">
        <v>83</v>
      </c>
      <c r="AY177" s="18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6</v>
      </c>
      <c r="BK177" s="233">
        <f>ROUND(I177*H177,2)</f>
        <v>0</v>
      </c>
      <c r="BL177" s="18" t="s">
        <v>137</v>
      </c>
      <c r="BM177" s="232" t="s">
        <v>173</v>
      </c>
    </row>
    <row r="178" s="14" customFormat="1">
      <c r="A178" s="14"/>
      <c r="B178" s="245"/>
      <c r="C178" s="246"/>
      <c r="D178" s="236" t="s">
        <v>139</v>
      </c>
      <c r="E178" s="247" t="s">
        <v>1</v>
      </c>
      <c r="F178" s="248" t="s">
        <v>174</v>
      </c>
      <c r="G178" s="246"/>
      <c r="H178" s="249">
        <v>8.0670000000000002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139</v>
      </c>
      <c r="AU178" s="255" t="s">
        <v>83</v>
      </c>
      <c r="AV178" s="14" t="s">
        <v>83</v>
      </c>
      <c r="AW178" s="14" t="s">
        <v>31</v>
      </c>
      <c r="AX178" s="14" t="s">
        <v>74</v>
      </c>
      <c r="AY178" s="255" t="s">
        <v>131</v>
      </c>
    </row>
    <row r="179" s="16" customFormat="1">
      <c r="A179" s="16"/>
      <c r="B179" s="267"/>
      <c r="C179" s="268"/>
      <c r="D179" s="236" t="s">
        <v>139</v>
      </c>
      <c r="E179" s="269" t="s">
        <v>1</v>
      </c>
      <c r="F179" s="270" t="s">
        <v>149</v>
      </c>
      <c r="G179" s="268"/>
      <c r="H179" s="271">
        <v>8.0670000000000002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7" t="s">
        <v>139</v>
      </c>
      <c r="AU179" s="277" t="s">
        <v>83</v>
      </c>
      <c r="AV179" s="16" t="s">
        <v>137</v>
      </c>
      <c r="AW179" s="16" t="s">
        <v>31</v>
      </c>
      <c r="AX179" s="16" t="s">
        <v>6</v>
      </c>
      <c r="AY179" s="277" t="s">
        <v>131</v>
      </c>
    </row>
    <row r="180" s="2" customFormat="1" ht="14.4" customHeight="1">
      <c r="A180" s="39"/>
      <c r="B180" s="40"/>
      <c r="C180" s="220" t="s">
        <v>175</v>
      </c>
      <c r="D180" s="220" t="s">
        <v>133</v>
      </c>
      <c r="E180" s="221" t="s">
        <v>176</v>
      </c>
      <c r="F180" s="222" t="s">
        <v>177</v>
      </c>
      <c r="G180" s="223" t="s">
        <v>178</v>
      </c>
      <c r="H180" s="224">
        <v>3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39</v>
      </c>
      <c r="O180" s="92"/>
      <c r="P180" s="230">
        <f>O180*H180</f>
        <v>0</v>
      </c>
      <c r="Q180" s="230">
        <v>0.036900000000000002</v>
      </c>
      <c r="R180" s="230">
        <f>Q180*H180</f>
        <v>0.11070000000000001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137</v>
      </c>
      <c r="AT180" s="232" t="s">
        <v>133</v>
      </c>
      <c r="AU180" s="232" t="s">
        <v>83</v>
      </c>
      <c r="AY180" s="18" t="s">
        <v>131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6</v>
      </c>
      <c r="BK180" s="233">
        <f>ROUND(I180*H180,2)</f>
        <v>0</v>
      </c>
      <c r="BL180" s="18" t="s">
        <v>137</v>
      </c>
      <c r="BM180" s="232" t="s">
        <v>179</v>
      </c>
    </row>
    <row r="181" s="14" customFormat="1">
      <c r="A181" s="14"/>
      <c r="B181" s="245"/>
      <c r="C181" s="246"/>
      <c r="D181" s="236" t="s">
        <v>139</v>
      </c>
      <c r="E181" s="247" t="s">
        <v>1</v>
      </c>
      <c r="F181" s="248" t="s">
        <v>180</v>
      </c>
      <c r="G181" s="246"/>
      <c r="H181" s="249">
        <v>3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139</v>
      </c>
      <c r="AU181" s="255" t="s">
        <v>83</v>
      </c>
      <c r="AV181" s="14" t="s">
        <v>83</v>
      </c>
      <c r="AW181" s="14" t="s">
        <v>31</v>
      </c>
      <c r="AX181" s="14" t="s">
        <v>6</v>
      </c>
      <c r="AY181" s="255" t="s">
        <v>131</v>
      </c>
    </row>
    <row r="182" s="2" customFormat="1" ht="24.15" customHeight="1">
      <c r="A182" s="39"/>
      <c r="B182" s="40"/>
      <c r="C182" s="220" t="s">
        <v>181</v>
      </c>
      <c r="D182" s="220" t="s">
        <v>133</v>
      </c>
      <c r="E182" s="221" t="s">
        <v>182</v>
      </c>
      <c r="F182" s="222" t="s">
        <v>183</v>
      </c>
      <c r="G182" s="223" t="s">
        <v>178</v>
      </c>
      <c r="H182" s="224">
        <v>63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39</v>
      </c>
      <c r="O182" s="92"/>
      <c r="P182" s="230">
        <f>O182*H182</f>
        <v>0</v>
      </c>
      <c r="Q182" s="230">
        <v>0.036900000000000002</v>
      </c>
      <c r="R182" s="230">
        <f>Q182*H182</f>
        <v>2.3247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137</v>
      </c>
      <c r="AT182" s="232" t="s">
        <v>133</v>
      </c>
      <c r="AU182" s="232" t="s">
        <v>83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6</v>
      </c>
      <c r="BK182" s="233">
        <f>ROUND(I182*H182,2)</f>
        <v>0</v>
      </c>
      <c r="BL182" s="18" t="s">
        <v>137</v>
      </c>
      <c r="BM182" s="232" t="s">
        <v>184</v>
      </c>
    </row>
    <row r="183" s="14" customFormat="1">
      <c r="A183" s="14"/>
      <c r="B183" s="245"/>
      <c r="C183" s="246"/>
      <c r="D183" s="236" t="s">
        <v>139</v>
      </c>
      <c r="E183" s="247" t="s">
        <v>1</v>
      </c>
      <c r="F183" s="248" t="s">
        <v>185</v>
      </c>
      <c r="G183" s="246"/>
      <c r="H183" s="249">
        <v>4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139</v>
      </c>
      <c r="AU183" s="255" t="s">
        <v>83</v>
      </c>
      <c r="AV183" s="14" t="s">
        <v>83</v>
      </c>
      <c r="AW183" s="14" t="s">
        <v>31</v>
      </c>
      <c r="AX183" s="14" t="s">
        <v>74</v>
      </c>
      <c r="AY183" s="255" t="s">
        <v>131</v>
      </c>
    </row>
    <row r="184" s="14" customFormat="1">
      <c r="A184" s="14"/>
      <c r="B184" s="245"/>
      <c r="C184" s="246"/>
      <c r="D184" s="236" t="s">
        <v>139</v>
      </c>
      <c r="E184" s="247" t="s">
        <v>1</v>
      </c>
      <c r="F184" s="248" t="s">
        <v>186</v>
      </c>
      <c r="G184" s="246"/>
      <c r="H184" s="249">
        <v>59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139</v>
      </c>
      <c r="AU184" s="255" t="s">
        <v>83</v>
      </c>
      <c r="AV184" s="14" t="s">
        <v>83</v>
      </c>
      <c r="AW184" s="14" t="s">
        <v>31</v>
      </c>
      <c r="AX184" s="14" t="s">
        <v>74</v>
      </c>
      <c r="AY184" s="255" t="s">
        <v>131</v>
      </c>
    </row>
    <row r="185" s="16" customFormat="1">
      <c r="A185" s="16"/>
      <c r="B185" s="267"/>
      <c r="C185" s="268"/>
      <c r="D185" s="236" t="s">
        <v>139</v>
      </c>
      <c r="E185" s="269" t="s">
        <v>1</v>
      </c>
      <c r="F185" s="270" t="s">
        <v>149</v>
      </c>
      <c r="G185" s="268"/>
      <c r="H185" s="271">
        <v>63</v>
      </c>
      <c r="I185" s="272"/>
      <c r="J185" s="268"/>
      <c r="K185" s="268"/>
      <c r="L185" s="273"/>
      <c r="M185" s="274"/>
      <c r="N185" s="275"/>
      <c r="O185" s="275"/>
      <c r="P185" s="275"/>
      <c r="Q185" s="275"/>
      <c r="R185" s="275"/>
      <c r="S185" s="275"/>
      <c r="T185" s="27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77" t="s">
        <v>139</v>
      </c>
      <c r="AU185" s="277" t="s">
        <v>83</v>
      </c>
      <c r="AV185" s="16" t="s">
        <v>137</v>
      </c>
      <c r="AW185" s="16" t="s">
        <v>31</v>
      </c>
      <c r="AX185" s="16" t="s">
        <v>6</v>
      </c>
      <c r="AY185" s="277" t="s">
        <v>131</v>
      </c>
    </row>
    <row r="186" s="2" customFormat="1" ht="24.15" customHeight="1">
      <c r="A186" s="39"/>
      <c r="B186" s="40"/>
      <c r="C186" s="220" t="s">
        <v>187</v>
      </c>
      <c r="D186" s="220" t="s">
        <v>133</v>
      </c>
      <c r="E186" s="221" t="s">
        <v>188</v>
      </c>
      <c r="F186" s="222" t="s">
        <v>189</v>
      </c>
      <c r="G186" s="223" t="s">
        <v>178</v>
      </c>
      <c r="H186" s="224">
        <v>100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39</v>
      </c>
      <c r="O186" s="92"/>
      <c r="P186" s="230">
        <f>O186*H186</f>
        <v>0</v>
      </c>
      <c r="Q186" s="230">
        <v>0.00014999999999999999</v>
      </c>
      <c r="R186" s="230">
        <f>Q186*H186</f>
        <v>0.014999999999999999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137</v>
      </c>
      <c r="AT186" s="232" t="s">
        <v>133</v>
      </c>
      <c r="AU186" s="232" t="s">
        <v>83</v>
      </c>
      <c r="AY186" s="18" t="s">
        <v>131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6</v>
      </c>
      <c r="BK186" s="233">
        <f>ROUND(I186*H186,2)</f>
        <v>0</v>
      </c>
      <c r="BL186" s="18" t="s">
        <v>137</v>
      </c>
      <c r="BM186" s="232" t="s">
        <v>190</v>
      </c>
    </row>
    <row r="187" s="14" customFormat="1">
      <c r="A187" s="14"/>
      <c r="B187" s="245"/>
      <c r="C187" s="246"/>
      <c r="D187" s="236" t="s">
        <v>139</v>
      </c>
      <c r="E187" s="247" t="s">
        <v>1</v>
      </c>
      <c r="F187" s="248" t="s">
        <v>191</v>
      </c>
      <c r="G187" s="246"/>
      <c r="H187" s="249">
        <v>100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139</v>
      </c>
      <c r="AU187" s="255" t="s">
        <v>83</v>
      </c>
      <c r="AV187" s="14" t="s">
        <v>83</v>
      </c>
      <c r="AW187" s="14" t="s">
        <v>31</v>
      </c>
      <c r="AX187" s="14" t="s">
        <v>6</v>
      </c>
      <c r="AY187" s="255" t="s">
        <v>131</v>
      </c>
    </row>
    <row r="188" s="2" customFormat="1" ht="24.15" customHeight="1">
      <c r="A188" s="39"/>
      <c r="B188" s="40"/>
      <c r="C188" s="220" t="s">
        <v>192</v>
      </c>
      <c r="D188" s="220" t="s">
        <v>133</v>
      </c>
      <c r="E188" s="221" t="s">
        <v>193</v>
      </c>
      <c r="F188" s="222" t="s">
        <v>194</v>
      </c>
      <c r="G188" s="223" t="s">
        <v>178</v>
      </c>
      <c r="H188" s="224">
        <v>100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39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137</v>
      </c>
      <c r="AT188" s="232" t="s">
        <v>133</v>
      </c>
      <c r="AU188" s="232" t="s">
        <v>83</v>
      </c>
      <c r="AY188" s="18" t="s">
        <v>131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6</v>
      </c>
      <c r="BK188" s="233">
        <f>ROUND(I188*H188,2)</f>
        <v>0</v>
      </c>
      <c r="BL188" s="18" t="s">
        <v>137</v>
      </c>
      <c r="BM188" s="232" t="s">
        <v>195</v>
      </c>
    </row>
    <row r="189" s="14" customFormat="1">
      <c r="A189" s="14"/>
      <c r="B189" s="245"/>
      <c r="C189" s="246"/>
      <c r="D189" s="236" t="s">
        <v>139</v>
      </c>
      <c r="E189" s="247" t="s">
        <v>1</v>
      </c>
      <c r="F189" s="248" t="s">
        <v>196</v>
      </c>
      <c r="G189" s="246"/>
      <c r="H189" s="249">
        <v>100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139</v>
      </c>
      <c r="AU189" s="255" t="s">
        <v>83</v>
      </c>
      <c r="AV189" s="14" t="s">
        <v>83</v>
      </c>
      <c r="AW189" s="14" t="s">
        <v>31</v>
      </c>
      <c r="AX189" s="14" t="s">
        <v>6</v>
      </c>
      <c r="AY189" s="255" t="s">
        <v>131</v>
      </c>
    </row>
    <row r="190" s="2" customFormat="1" ht="24.15" customHeight="1">
      <c r="A190" s="39"/>
      <c r="B190" s="40"/>
      <c r="C190" s="220" t="s">
        <v>197</v>
      </c>
      <c r="D190" s="220" t="s">
        <v>133</v>
      </c>
      <c r="E190" s="221" t="s">
        <v>198</v>
      </c>
      <c r="F190" s="222" t="s">
        <v>199</v>
      </c>
      <c r="G190" s="223" t="s">
        <v>136</v>
      </c>
      <c r="H190" s="224">
        <v>73.671999999999997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39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137</v>
      </c>
      <c r="AT190" s="232" t="s">
        <v>133</v>
      </c>
      <c r="AU190" s="232" t="s">
        <v>83</v>
      </c>
      <c r="AY190" s="18" t="s">
        <v>131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6</v>
      </c>
      <c r="BK190" s="233">
        <f>ROUND(I190*H190,2)</f>
        <v>0</v>
      </c>
      <c r="BL190" s="18" t="s">
        <v>137</v>
      </c>
      <c r="BM190" s="232" t="s">
        <v>200</v>
      </c>
    </row>
    <row r="191" s="13" customFormat="1">
      <c r="A191" s="13"/>
      <c r="B191" s="234"/>
      <c r="C191" s="235"/>
      <c r="D191" s="236" t="s">
        <v>139</v>
      </c>
      <c r="E191" s="237" t="s">
        <v>1</v>
      </c>
      <c r="F191" s="238" t="s">
        <v>144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139</v>
      </c>
      <c r="AU191" s="244" t="s">
        <v>83</v>
      </c>
      <c r="AV191" s="13" t="s">
        <v>6</v>
      </c>
      <c r="AW191" s="13" t="s">
        <v>31</v>
      </c>
      <c r="AX191" s="13" t="s">
        <v>74</v>
      </c>
      <c r="AY191" s="244" t="s">
        <v>131</v>
      </c>
    </row>
    <row r="192" s="14" customFormat="1">
      <c r="A192" s="14"/>
      <c r="B192" s="245"/>
      <c r="C192" s="246"/>
      <c r="D192" s="236" t="s">
        <v>139</v>
      </c>
      <c r="E192" s="247" t="s">
        <v>1</v>
      </c>
      <c r="F192" s="248" t="s">
        <v>201</v>
      </c>
      <c r="G192" s="246"/>
      <c r="H192" s="249">
        <v>48.896000000000001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139</v>
      </c>
      <c r="AU192" s="255" t="s">
        <v>83</v>
      </c>
      <c r="AV192" s="14" t="s">
        <v>83</v>
      </c>
      <c r="AW192" s="14" t="s">
        <v>31</v>
      </c>
      <c r="AX192" s="14" t="s">
        <v>74</v>
      </c>
      <c r="AY192" s="255" t="s">
        <v>131</v>
      </c>
    </row>
    <row r="193" s="14" customFormat="1">
      <c r="A193" s="14"/>
      <c r="B193" s="245"/>
      <c r="C193" s="246"/>
      <c r="D193" s="236" t="s">
        <v>139</v>
      </c>
      <c r="E193" s="247" t="s">
        <v>1</v>
      </c>
      <c r="F193" s="248" t="s">
        <v>202</v>
      </c>
      <c r="G193" s="246"/>
      <c r="H193" s="249">
        <v>12.568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139</v>
      </c>
      <c r="AU193" s="255" t="s">
        <v>83</v>
      </c>
      <c r="AV193" s="14" t="s">
        <v>83</v>
      </c>
      <c r="AW193" s="14" t="s">
        <v>31</v>
      </c>
      <c r="AX193" s="14" t="s">
        <v>74</v>
      </c>
      <c r="AY193" s="255" t="s">
        <v>131</v>
      </c>
    </row>
    <row r="194" s="15" customFormat="1">
      <c r="A194" s="15"/>
      <c r="B194" s="256"/>
      <c r="C194" s="257"/>
      <c r="D194" s="236" t="s">
        <v>139</v>
      </c>
      <c r="E194" s="258" t="s">
        <v>1</v>
      </c>
      <c r="F194" s="259" t="s">
        <v>142</v>
      </c>
      <c r="G194" s="257"/>
      <c r="H194" s="260">
        <v>61.463999999999999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139</v>
      </c>
      <c r="AU194" s="266" t="s">
        <v>83</v>
      </c>
      <c r="AV194" s="15" t="s">
        <v>143</v>
      </c>
      <c r="AW194" s="15" t="s">
        <v>31</v>
      </c>
      <c r="AX194" s="15" t="s">
        <v>74</v>
      </c>
      <c r="AY194" s="266" t="s">
        <v>131</v>
      </c>
    </row>
    <row r="195" s="13" customFormat="1">
      <c r="A195" s="13"/>
      <c r="B195" s="234"/>
      <c r="C195" s="235"/>
      <c r="D195" s="236" t="s">
        <v>139</v>
      </c>
      <c r="E195" s="237" t="s">
        <v>1</v>
      </c>
      <c r="F195" s="238" t="s">
        <v>147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139</v>
      </c>
      <c r="AU195" s="244" t="s">
        <v>83</v>
      </c>
      <c r="AV195" s="13" t="s">
        <v>6</v>
      </c>
      <c r="AW195" s="13" t="s">
        <v>31</v>
      </c>
      <c r="AX195" s="13" t="s">
        <v>74</v>
      </c>
      <c r="AY195" s="244" t="s">
        <v>131</v>
      </c>
    </row>
    <row r="196" s="14" customFormat="1">
      <c r="A196" s="14"/>
      <c r="B196" s="245"/>
      <c r="C196" s="246"/>
      <c r="D196" s="236" t="s">
        <v>139</v>
      </c>
      <c r="E196" s="247" t="s">
        <v>1</v>
      </c>
      <c r="F196" s="248" t="s">
        <v>203</v>
      </c>
      <c r="G196" s="246"/>
      <c r="H196" s="249">
        <v>12.208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139</v>
      </c>
      <c r="AU196" s="255" t="s">
        <v>83</v>
      </c>
      <c r="AV196" s="14" t="s">
        <v>83</v>
      </c>
      <c r="AW196" s="14" t="s">
        <v>31</v>
      </c>
      <c r="AX196" s="14" t="s">
        <v>74</v>
      </c>
      <c r="AY196" s="255" t="s">
        <v>131</v>
      </c>
    </row>
    <row r="197" s="15" customFormat="1">
      <c r="A197" s="15"/>
      <c r="B197" s="256"/>
      <c r="C197" s="257"/>
      <c r="D197" s="236" t="s">
        <v>139</v>
      </c>
      <c r="E197" s="258" t="s">
        <v>1</v>
      </c>
      <c r="F197" s="259" t="s">
        <v>142</v>
      </c>
      <c r="G197" s="257"/>
      <c r="H197" s="260">
        <v>12.208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139</v>
      </c>
      <c r="AU197" s="266" t="s">
        <v>83</v>
      </c>
      <c r="AV197" s="15" t="s">
        <v>143</v>
      </c>
      <c r="AW197" s="15" t="s">
        <v>31</v>
      </c>
      <c r="AX197" s="15" t="s">
        <v>74</v>
      </c>
      <c r="AY197" s="266" t="s">
        <v>131</v>
      </c>
    </row>
    <row r="198" s="16" customFormat="1">
      <c r="A198" s="16"/>
      <c r="B198" s="267"/>
      <c r="C198" s="268"/>
      <c r="D198" s="236" t="s">
        <v>139</v>
      </c>
      <c r="E198" s="269" t="s">
        <v>1</v>
      </c>
      <c r="F198" s="270" t="s">
        <v>149</v>
      </c>
      <c r="G198" s="268"/>
      <c r="H198" s="271">
        <v>73.671999999999997</v>
      </c>
      <c r="I198" s="272"/>
      <c r="J198" s="268"/>
      <c r="K198" s="268"/>
      <c r="L198" s="273"/>
      <c r="M198" s="274"/>
      <c r="N198" s="275"/>
      <c r="O198" s="275"/>
      <c r="P198" s="275"/>
      <c r="Q198" s="275"/>
      <c r="R198" s="275"/>
      <c r="S198" s="275"/>
      <c r="T198" s="27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7" t="s">
        <v>139</v>
      </c>
      <c r="AU198" s="277" t="s">
        <v>83</v>
      </c>
      <c r="AV198" s="16" t="s">
        <v>137</v>
      </c>
      <c r="AW198" s="16" t="s">
        <v>31</v>
      </c>
      <c r="AX198" s="16" t="s">
        <v>6</v>
      </c>
      <c r="AY198" s="277" t="s">
        <v>131</v>
      </c>
    </row>
    <row r="199" s="2" customFormat="1" ht="24.15" customHeight="1">
      <c r="A199" s="39"/>
      <c r="B199" s="40"/>
      <c r="C199" s="220" t="s">
        <v>204</v>
      </c>
      <c r="D199" s="220" t="s">
        <v>133</v>
      </c>
      <c r="E199" s="221" t="s">
        <v>205</v>
      </c>
      <c r="F199" s="222" t="s">
        <v>206</v>
      </c>
      <c r="G199" s="223" t="s">
        <v>207</v>
      </c>
      <c r="H199" s="224">
        <v>65.826999999999998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39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137</v>
      </c>
      <c r="AT199" s="232" t="s">
        <v>133</v>
      </c>
      <c r="AU199" s="232" t="s">
        <v>83</v>
      </c>
      <c r="AY199" s="18" t="s">
        <v>131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6</v>
      </c>
      <c r="BK199" s="233">
        <f>ROUND(I199*H199,2)</f>
        <v>0</v>
      </c>
      <c r="BL199" s="18" t="s">
        <v>137</v>
      </c>
      <c r="BM199" s="232" t="s">
        <v>208</v>
      </c>
    </row>
    <row r="200" s="13" customFormat="1">
      <c r="A200" s="13"/>
      <c r="B200" s="234"/>
      <c r="C200" s="235"/>
      <c r="D200" s="236" t="s">
        <v>139</v>
      </c>
      <c r="E200" s="237" t="s">
        <v>1</v>
      </c>
      <c r="F200" s="238" t="s">
        <v>209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139</v>
      </c>
      <c r="AU200" s="244" t="s">
        <v>83</v>
      </c>
      <c r="AV200" s="13" t="s">
        <v>6</v>
      </c>
      <c r="AW200" s="13" t="s">
        <v>31</v>
      </c>
      <c r="AX200" s="13" t="s">
        <v>74</v>
      </c>
      <c r="AY200" s="244" t="s">
        <v>131</v>
      </c>
    </row>
    <row r="201" s="14" customFormat="1">
      <c r="A201" s="14"/>
      <c r="B201" s="245"/>
      <c r="C201" s="246"/>
      <c r="D201" s="236" t="s">
        <v>139</v>
      </c>
      <c r="E201" s="247" t="s">
        <v>1</v>
      </c>
      <c r="F201" s="248" t="s">
        <v>210</v>
      </c>
      <c r="G201" s="246"/>
      <c r="H201" s="249">
        <v>65.826999999999998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139</v>
      </c>
      <c r="AU201" s="255" t="s">
        <v>83</v>
      </c>
      <c r="AV201" s="14" t="s">
        <v>83</v>
      </c>
      <c r="AW201" s="14" t="s">
        <v>31</v>
      </c>
      <c r="AX201" s="14" t="s">
        <v>74</v>
      </c>
      <c r="AY201" s="255" t="s">
        <v>131</v>
      </c>
    </row>
    <row r="202" s="16" customFormat="1">
      <c r="A202" s="16"/>
      <c r="B202" s="267"/>
      <c r="C202" s="268"/>
      <c r="D202" s="236" t="s">
        <v>139</v>
      </c>
      <c r="E202" s="269" t="s">
        <v>1</v>
      </c>
      <c r="F202" s="270" t="s">
        <v>149</v>
      </c>
      <c r="G202" s="268"/>
      <c r="H202" s="271">
        <v>65.826999999999998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7" t="s">
        <v>139</v>
      </c>
      <c r="AU202" s="277" t="s">
        <v>83</v>
      </c>
      <c r="AV202" s="16" t="s">
        <v>137</v>
      </c>
      <c r="AW202" s="16" t="s">
        <v>31</v>
      </c>
      <c r="AX202" s="16" t="s">
        <v>6</v>
      </c>
      <c r="AY202" s="277" t="s">
        <v>131</v>
      </c>
    </row>
    <row r="203" s="2" customFormat="1" ht="24.15" customHeight="1">
      <c r="A203" s="39"/>
      <c r="B203" s="40"/>
      <c r="C203" s="220" t="s">
        <v>211</v>
      </c>
      <c r="D203" s="220" t="s">
        <v>133</v>
      </c>
      <c r="E203" s="221" t="s">
        <v>212</v>
      </c>
      <c r="F203" s="222" t="s">
        <v>213</v>
      </c>
      <c r="G203" s="223" t="s">
        <v>207</v>
      </c>
      <c r="H203" s="224">
        <v>131.65299999999999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39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137</v>
      </c>
      <c r="AT203" s="232" t="s">
        <v>133</v>
      </c>
      <c r="AU203" s="232" t="s">
        <v>83</v>
      </c>
      <c r="AY203" s="18" t="s">
        <v>131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6</v>
      </c>
      <c r="BK203" s="233">
        <f>ROUND(I203*H203,2)</f>
        <v>0</v>
      </c>
      <c r="BL203" s="18" t="s">
        <v>137</v>
      </c>
      <c r="BM203" s="232" t="s">
        <v>214</v>
      </c>
    </row>
    <row r="204" s="13" customFormat="1">
      <c r="A204" s="13"/>
      <c r="B204" s="234"/>
      <c r="C204" s="235"/>
      <c r="D204" s="236" t="s">
        <v>139</v>
      </c>
      <c r="E204" s="237" t="s">
        <v>1</v>
      </c>
      <c r="F204" s="238" t="s">
        <v>140</v>
      </c>
      <c r="G204" s="235"/>
      <c r="H204" s="237" t="s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139</v>
      </c>
      <c r="AU204" s="244" t="s">
        <v>83</v>
      </c>
      <c r="AV204" s="13" t="s">
        <v>6</v>
      </c>
      <c r="AW204" s="13" t="s">
        <v>31</v>
      </c>
      <c r="AX204" s="13" t="s">
        <v>74</v>
      </c>
      <c r="AY204" s="244" t="s">
        <v>131</v>
      </c>
    </row>
    <row r="205" s="14" customFormat="1">
      <c r="A205" s="14"/>
      <c r="B205" s="245"/>
      <c r="C205" s="246"/>
      <c r="D205" s="236" t="s">
        <v>139</v>
      </c>
      <c r="E205" s="247" t="s">
        <v>1</v>
      </c>
      <c r="F205" s="248" t="s">
        <v>215</v>
      </c>
      <c r="G205" s="246"/>
      <c r="H205" s="249">
        <v>6.5199999999999996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139</v>
      </c>
      <c r="AU205" s="255" t="s">
        <v>83</v>
      </c>
      <c r="AV205" s="14" t="s">
        <v>83</v>
      </c>
      <c r="AW205" s="14" t="s">
        <v>31</v>
      </c>
      <c r="AX205" s="14" t="s">
        <v>74</v>
      </c>
      <c r="AY205" s="255" t="s">
        <v>131</v>
      </c>
    </row>
    <row r="206" s="15" customFormat="1">
      <c r="A206" s="15"/>
      <c r="B206" s="256"/>
      <c r="C206" s="257"/>
      <c r="D206" s="236" t="s">
        <v>139</v>
      </c>
      <c r="E206" s="258" t="s">
        <v>1</v>
      </c>
      <c r="F206" s="259" t="s">
        <v>142</v>
      </c>
      <c r="G206" s="257"/>
      <c r="H206" s="260">
        <v>6.5199999999999996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139</v>
      </c>
      <c r="AU206" s="266" t="s">
        <v>83</v>
      </c>
      <c r="AV206" s="15" t="s">
        <v>143</v>
      </c>
      <c r="AW206" s="15" t="s">
        <v>31</v>
      </c>
      <c r="AX206" s="15" t="s">
        <v>74</v>
      </c>
      <c r="AY206" s="266" t="s">
        <v>131</v>
      </c>
    </row>
    <row r="207" s="13" customFormat="1">
      <c r="A207" s="13"/>
      <c r="B207" s="234"/>
      <c r="C207" s="235"/>
      <c r="D207" s="236" t="s">
        <v>139</v>
      </c>
      <c r="E207" s="237" t="s">
        <v>1</v>
      </c>
      <c r="F207" s="238" t="s">
        <v>144</v>
      </c>
      <c r="G207" s="235"/>
      <c r="H207" s="237" t="s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139</v>
      </c>
      <c r="AU207" s="244" t="s">
        <v>83</v>
      </c>
      <c r="AV207" s="13" t="s">
        <v>6</v>
      </c>
      <c r="AW207" s="13" t="s">
        <v>31</v>
      </c>
      <c r="AX207" s="13" t="s">
        <v>74</v>
      </c>
      <c r="AY207" s="244" t="s">
        <v>131</v>
      </c>
    </row>
    <row r="208" s="14" customFormat="1">
      <c r="A208" s="14"/>
      <c r="B208" s="245"/>
      <c r="C208" s="246"/>
      <c r="D208" s="236" t="s">
        <v>139</v>
      </c>
      <c r="E208" s="247" t="s">
        <v>1</v>
      </c>
      <c r="F208" s="248" t="s">
        <v>216</v>
      </c>
      <c r="G208" s="246"/>
      <c r="H208" s="249">
        <v>71.144000000000005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139</v>
      </c>
      <c r="AU208" s="255" t="s">
        <v>83</v>
      </c>
      <c r="AV208" s="14" t="s">
        <v>83</v>
      </c>
      <c r="AW208" s="14" t="s">
        <v>31</v>
      </c>
      <c r="AX208" s="14" t="s">
        <v>74</v>
      </c>
      <c r="AY208" s="255" t="s">
        <v>131</v>
      </c>
    </row>
    <row r="209" s="14" customFormat="1">
      <c r="A209" s="14"/>
      <c r="B209" s="245"/>
      <c r="C209" s="246"/>
      <c r="D209" s="236" t="s">
        <v>139</v>
      </c>
      <c r="E209" s="247" t="s">
        <v>1</v>
      </c>
      <c r="F209" s="248" t="s">
        <v>217</v>
      </c>
      <c r="G209" s="246"/>
      <c r="H209" s="249">
        <v>18.975000000000001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139</v>
      </c>
      <c r="AU209" s="255" t="s">
        <v>83</v>
      </c>
      <c r="AV209" s="14" t="s">
        <v>83</v>
      </c>
      <c r="AW209" s="14" t="s">
        <v>31</v>
      </c>
      <c r="AX209" s="14" t="s">
        <v>74</v>
      </c>
      <c r="AY209" s="255" t="s">
        <v>131</v>
      </c>
    </row>
    <row r="210" s="14" customFormat="1">
      <c r="A210" s="14"/>
      <c r="B210" s="245"/>
      <c r="C210" s="246"/>
      <c r="D210" s="236" t="s">
        <v>139</v>
      </c>
      <c r="E210" s="247" t="s">
        <v>1</v>
      </c>
      <c r="F210" s="248" t="s">
        <v>218</v>
      </c>
      <c r="G210" s="246"/>
      <c r="H210" s="249">
        <v>15.584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139</v>
      </c>
      <c r="AU210" s="255" t="s">
        <v>83</v>
      </c>
      <c r="AV210" s="14" t="s">
        <v>83</v>
      </c>
      <c r="AW210" s="14" t="s">
        <v>31</v>
      </c>
      <c r="AX210" s="14" t="s">
        <v>74</v>
      </c>
      <c r="AY210" s="255" t="s">
        <v>131</v>
      </c>
    </row>
    <row r="211" s="14" customFormat="1">
      <c r="A211" s="14"/>
      <c r="B211" s="245"/>
      <c r="C211" s="246"/>
      <c r="D211" s="236" t="s">
        <v>139</v>
      </c>
      <c r="E211" s="247" t="s">
        <v>1</v>
      </c>
      <c r="F211" s="248" t="s">
        <v>219</v>
      </c>
      <c r="G211" s="246"/>
      <c r="H211" s="249">
        <v>2.3809999999999998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139</v>
      </c>
      <c r="AU211" s="255" t="s">
        <v>83</v>
      </c>
      <c r="AV211" s="14" t="s">
        <v>83</v>
      </c>
      <c r="AW211" s="14" t="s">
        <v>31</v>
      </c>
      <c r="AX211" s="14" t="s">
        <v>74</v>
      </c>
      <c r="AY211" s="255" t="s">
        <v>131</v>
      </c>
    </row>
    <row r="212" s="15" customFormat="1">
      <c r="A212" s="15"/>
      <c r="B212" s="256"/>
      <c r="C212" s="257"/>
      <c r="D212" s="236" t="s">
        <v>139</v>
      </c>
      <c r="E212" s="258" t="s">
        <v>1</v>
      </c>
      <c r="F212" s="259" t="s">
        <v>142</v>
      </c>
      <c r="G212" s="257"/>
      <c r="H212" s="260">
        <v>108.084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139</v>
      </c>
      <c r="AU212" s="266" t="s">
        <v>83</v>
      </c>
      <c r="AV212" s="15" t="s">
        <v>143</v>
      </c>
      <c r="AW212" s="15" t="s">
        <v>31</v>
      </c>
      <c r="AX212" s="15" t="s">
        <v>74</v>
      </c>
      <c r="AY212" s="266" t="s">
        <v>131</v>
      </c>
    </row>
    <row r="213" s="13" customFormat="1">
      <c r="A213" s="13"/>
      <c r="B213" s="234"/>
      <c r="C213" s="235"/>
      <c r="D213" s="236" t="s">
        <v>139</v>
      </c>
      <c r="E213" s="237" t="s">
        <v>1</v>
      </c>
      <c r="F213" s="238" t="s">
        <v>147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139</v>
      </c>
      <c r="AU213" s="244" t="s">
        <v>83</v>
      </c>
      <c r="AV213" s="13" t="s">
        <v>6</v>
      </c>
      <c r="AW213" s="13" t="s">
        <v>31</v>
      </c>
      <c r="AX213" s="13" t="s">
        <v>74</v>
      </c>
      <c r="AY213" s="244" t="s">
        <v>131</v>
      </c>
    </row>
    <row r="214" s="14" customFormat="1">
      <c r="A214" s="14"/>
      <c r="B214" s="245"/>
      <c r="C214" s="246"/>
      <c r="D214" s="236" t="s">
        <v>139</v>
      </c>
      <c r="E214" s="247" t="s">
        <v>1</v>
      </c>
      <c r="F214" s="248" t="s">
        <v>220</v>
      </c>
      <c r="G214" s="246"/>
      <c r="H214" s="249">
        <v>14.528000000000001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139</v>
      </c>
      <c r="AU214" s="255" t="s">
        <v>83</v>
      </c>
      <c r="AV214" s="14" t="s">
        <v>83</v>
      </c>
      <c r="AW214" s="14" t="s">
        <v>31</v>
      </c>
      <c r="AX214" s="14" t="s">
        <v>74</v>
      </c>
      <c r="AY214" s="255" t="s">
        <v>131</v>
      </c>
    </row>
    <row r="215" s="14" customFormat="1">
      <c r="A215" s="14"/>
      <c r="B215" s="245"/>
      <c r="C215" s="246"/>
      <c r="D215" s="236" t="s">
        <v>139</v>
      </c>
      <c r="E215" s="247" t="s">
        <v>1</v>
      </c>
      <c r="F215" s="248" t="s">
        <v>221</v>
      </c>
      <c r="G215" s="246"/>
      <c r="H215" s="249">
        <v>2.5209999999999999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139</v>
      </c>
      <c r="AU215" s="255" t="s">
        <v>83</v>
      </c>
      <c r="AV215" s="14" t="s">
        <v>83</v>
      </c>
      <c r="AW215" s="14" t="s">
        <v>31</v>
      </c>
      <c r="AX215" s="14" t="s">
        <v>74</v>
      </c>
      <c r="AY215" s="255" t="s">
        <v>131</v>
      </c>
    </row>
    <row r="216" s="15" customFormat="1">
      <c r="A216" s="15"/>
      <c r="B216" s="256"/>
      <c r="C216" s="257"/>
      <c r="D216" s="236" t="s">
        <v>139</v>
      </c>
      <c r="E216" s="258" t="s">
        <v>1</v>
      </c>
      <c r="F216" s="259" t="s">
        <v>142</v>
      </c>
      <c r="G216" s="257"/>
      <c r="H216" s="260">
        <v>17.048999999999999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139</v>
      </c>
      <c r="AU216" s="266" t="s">
        <v>83</v>
      </c>
      <c r="AV216" s="15" t="s">
        <v>143</v>
      </c>
      <c r="AW216" s="15" t="s">
        <v>31</v>
      </c>
      <c r="AX216" s="15" t="s">
        <v>74</v>
      </c>
      <c r="AY216" s="266" t="s">
        <v>131</v>
      </c>
    </row>
    <row r="217" s="16" customFormat="1">
      <c r="A217" s="16"/>
      <c r="B217" s="267"/>
      <c r="C217" s="268"/>
      <c r="D217" s="236" t="s">
        <v>139</v>
      </c>
      <c r="E217" s="269" t="s">
        <v>1</v>
      </c>
      <c r="F217" s="270" t="s">
        <v>149</v>
      </c>
      <c r="G217" s="268"/>
      <c r="H217" s="271">
        <v>131.65299999999999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7" t="s">
        <v>139</v>
      </c>
      <c r="AU217" s="277" t="s">
        <v>83</v>
      </c>
      <c r="AV217" s="16" t="s">
        <v>137</v>
      </c>
      <c r="AW217" s="16" t="s">
        <v>31</v>
      </c>
      <c r="AX217" s="16" t="s">
        <v>6</v>
      </c>
      <c r="AY217" s="277" t="s">
        <v>131</v>
      </c>
    </row>
    <row r="218" s="2" customFormat="1" ht="14.4" customHeight="1">
      <c r="A218" s="39"/>
      <c r="B218" s="40"/>
      <c r="C218" s="220" t="s">
        <v>222</v>
      </c>
      <c r="D218" s="220" t="s">
        <v>133</v>
      </c>
      <c r="E218" s="221" t="s">
        <v>223</v>
      </c>
      <c r="F218" s="222" t="s">
        <v>224</v>
      </c>
      <c r="G218" s="223" t="s">
        <v>136</v>
      </c>
      <c r="H218" s="224">
        <v>329.132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39</v>
      </c>
      <c r="O218" s="92"/>
      <c r="P218" s="230">
        <f>O218*H218</f>
        <v>0</v>
      </c>
      <c r="Q218" s="230">
        <v>0.00084000000000000003</v>
      </c>
      <c r="R218" s="230">
        <f>Q218*H218</f>
        <v>0.27647088000000003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137</v>
      </c>
      <c r="AT218" s="232" t="s">
        <v>133</v>
      </c>
      <c r="AU218" s="232" t="s">
        <v>83</v>
      </c>
      <c r="AY218" s="18" t="s">
        <v>131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6</v>
      </c>
      <c r="BK218" s="233">
        <f>ROUND(I218*H218,2)</f>
        <v>0</v>
      </c>
      <c r="BL218" s="18" t="s">
        <v>137</v>
      </c>
      <c r="BM218" s="232" t="s">
        <v>225</v>
      </c>
    </row>
    <row r="219" s="13" customFormat="1">
      <c r="A219" s="13"/>
      <c r="B219" s="234"/>
      <c r="C219" s="235"/>
      <c r="D219" s="236" t="s">
        <v>139</v>
      </c>
      <c r="E219" s="237" t="s">
        <v>1</v>
      </c>
      <c r="F219" s="238" t="s">
        <v>140</v>
      </c>
      <c r="G219" s="235"/>
      <c r="H219" s="237" t="s">
        <v>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139</v>
      </c>
      <c r="AU219" s="244" t="s">
        <v>83</v>
      </c>
      <c r="AV219" s="13" t="s">
        <v>6</v>
      </c>
      <c r="AW219" s="13" t="s">
        <v>31</v>
      </c>
      <c r="AX219" s="13" t="s">
        <v>74</v>
      </c>
      <c r="AY219" s="244" t="s">
        <v>131</v>
      </c>
    </row>
    <row r="220" s="14" customFormat="1">
      <c r="A220" s="14"/>
      <c r="B220" s="245"/>
      <c r="C220" s="246"/>
      <c r="D220" s="236" t="s">
        <v>139</v>
      </c>
      <c r="E220" s="247" t="s">
        <v>1</v>
      </c>
      <c r="F220" s="248" t="s">
        <v>226</v>
      </c>
      <c r="G220" s="246"/>
      <c r="H220" s="249">
        <v>16.300000000000001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139</v>
      </c>
      <c r="AU220" s="255" t="s">
        <v>83</v>
      </c>
      <c r="AV220" s="14" t="s">
        <v>83</v>
      </c>
      <c r="AW220" s="14" t="s">
        <v>31</v>
      </c>
      <c r="AX220" s="14" t="s">
        <v>74</v>
      </c>
      <c r="AY220" s="255" t="s">
        <v>131</v>
      </c>
    </row>
    <row r="221" s="15" customFormat="1">
      <c r="A221" s="15"/>
      <c r="B221" s="256"/>
      <c r="C221" s="257"/>
      <c r="D221" s="236" t="s">
        <v>139</v>
      </c>
      <c r="E221" s="258" t="s">
        <v>1</v>
      </c>
      <c r="F221" s="259" t="s">
        <v>142</v>
      </c>
      <c r="G221" s="257"/>
      <c r="H221" s="260">
        <v>16.300000000000001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139</v>
      </c>
      <c r="AU221" s="266" t="s">
        <v>83</v>
      </c>
      <c r="AV221" s="15" t="s">
        <v>143</v>
      </c>
      <c r="AW221" s="15" t="s">
        <v>31</v>
      </c>
      <c r="AX221" s="15" t="s">
        <v>74</v>
      </c>
      <c r="AY221" s="266" t="s">
        <v>131</v>
      </c>
    </row>
    <row r="222" s="13" customFormat="1">
      <c r="A222" s="13"/>
      <c r="B222" s="234"/>
      <c r="C222" s="235"/>
      <c r="D222" s="236" t="s">
        <v>139</v>
      </c>
      <c r="E222" s="237" t="s">
        <v>1</v>
      </c>
      <c r="F222" s="238" t="s">
        <v>144</v>
      </c>
      <c r="G222" s="235"/>
      <c r="H222" s="237" t="s">
        <v>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139</v>
      </c>
      <c r="AU222" s="244" t="s">
        <v>83</v>
      </c>
      <c r="AV222" s="13" t="s">
        <v>6</v>
      </c>
      <c r="AW222" s="13" t="s">
        <v>31</v>
      </c>
      <c r="AX222" s="13" t="s">
        <v>74</v>
      </c>
      <c r="AY222" s="244" t="s">
        <v>131</v>
      </c>
    </row>
    <row r="223" s="14" customFormat="1">
      <c r="A223" s="14"/>
      <c r="B223" s="245"/>
      <c r="C223" s="246"/>
      <c r="D223" s="236" t="s">
        <v>139</v>
      </c>
      <c r="E223" s="247" t="s">
        <v>1</v>
      </c>
      <c r="F223" s="248" t="s">
        <v>227</v>
      </c>
      <c r="G223" s="246"/>
      <c r="H223" s="249">
        <v>177.85900000000001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139</v>
      </c>
      <c r="AU223" s="255" t="s">
        <v>83</v>
      </c>
      <c r="AV223" s="14" t="s">
        <v>83</v>
      </c>
      <c r="AW223" s="14" t="s">
        <v>31</v>
      </c>
      <c r="AX223" s="14" t="s">
        <v>74</v>
      </c>
      <c r="AY223" s="255" t="s">
        <v>131</v>
      </c>
    </row>
    <row r="224" s="14" customFormat="1">
      <c r="A224" s="14"/>
      <c r="B224" s="245"/>
      <c r="C224" s="246"/>
      <c r="D224" s="236" t="s">
        <v>139</v>
      </c>
      <c r="E224" s="247" t="s">
        <v>1</v>
      </c>
      <c r="F224" s="248" t="s">
        <v>228</v>
      </c>
      <c r="G224" s="246"/>
      <c r="H224" s="249">
        <v>47.438000000000002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139</v>
      </c>
      <c r="AU224" s="255" t="s">
        <v>83</v>
      </c>
      <c r="AV224" s="14" t="s">
        <v>83</v>
      </c>
      <c r="AW224" s="14" t="s">
        <v>31</v>
      </c>
      <c r="AX224" s="14" t="s">
        <v>74</v>
      </c>
      <c r="AY224" s="255" t="s">
        <v>131</v>
      </c>
    </row>
    <row r="225" s="14" customFormat="1">
      <c r="A225" s="14"/>
      <c r="B225" s="245"/>
      <c r="C225" s="246"/>
      <c r="D225" s="236" t="s">
        <v>139</v>
      </c>
      <c r="E225" s="247" t="s">
        <v>1</v>
      </c>
      <c r="F225" s="248" t="s">
        <v>229</v>
      </c>
      <c r="G225" s="246"/>
      <c r="H225" s="249">
        <v>38.960999999999999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139</v>
      </c>
      <c r="AU225" s="255" t="s">
        <v>83</v>
      </c>
      <c r="AV225" s="14" t="s">
        <v>83</v>
      </c>
      <c r="AW225" s="14" t="s">
        <v>31</v>
      </c>
      <c r="AX225" s="14" t="s">
        <v>74</v>
      </c>
      <c r="AY225" s="255" t="s">
        <v>131</v>
      </c>
    </row>
    <row r="226" s="14" customFormat="1">
      <c r="A226" s="14"/>
      <c r="B226" s="245"/>
      <c r="C226" s="246"/>
      <c r="D226" s="236" t="s">
        <v>139</v>
      </c>
      <c r="E226" s="247" t="s">
        <v>1</v>
      </c>
      <c r="F226" s="248" t="s">
        <v>230</v>
      </c>
      <c r="G226" s="246"/>
      <c r="H226" s="249">
        <v>5.9530000000000003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139</v>
      </c>
      <c r="AU226" s="255" t="s">
        <v>83</v>
      </c>
      <c r="AV226" s="14" t="s">
        <v>83</v>
      </c>
      <c r="AW226" s="14" t="s">
        <v>31</v>
      </c>
      <c r="AX226" s="14" t="s">
        <v>74</v>
      </c>
      <c r="AY226" s="255" t="s">
        <v>131</v>
      </c>
    </row>
    <row r="227" s="15" customFormat="1">
      <c r="A227" s="15"/>
      <c r="B227" s="256"/>
      <c r="C227" s="257"/>
      <c r="D227" s="236" t="s">
        <v>139</v>
      </c>
      <c r="E227" s="258" t="s">
        <v>1</v>
      </c>
      <c r="F227" s="259" t="s">
        <v>142</v>
      </c>
      <c r="G227" s="257"/>
      <c r="H227" s="260">
        <v>270.21100000000001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139</v>
      </c>
      <c r="AU227" s="266" t="s">
        <v>83</v>
      </c>
      <c r="AV227" s="15" t="s">
        <v>143</v>
      </c>
      <c r="AW227" s="15" t="s">
        <v>31</v>
      </c>
      <c r="AX227" s="15" t="s">
        <v>74</v>
      </c>
      <c r="AY227" s="266" t="s">
        <v>131</v>
      </c>
    </row>
    <row r="228" s="13" customFormat="1">
      <c r="A228" s="13"/>
      <c r="B228" s="234"/>
      <c r="C228" s="235"/>
      <c r="D228" s="236" t="s">
        <v>139</v>
      </c>
      <c r="E228" s="237" t="s">
        <v>1</v>
      </c>
      <c r="F228" s="238" t="s">
        <v>147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139</v>
      </c>
      <c r="AU228" s="244" t="s">
        <v>83</v>
      </c>
      <c r="AV228" s="13" t="s">
        <v>6</v>
      </c>
      <c r="AW228" s="13" t="s">
        <v>31</v>
      </c>
      <c r="AX228" s="13" t="s">
        <v>74</v>
      </c>
      <c r="AY228" s="244" t="s">
        <v>131</v>
      </c>
    </row>
    <row r="229" s="14" customFormat="1">
      <c r="A229" s="14"/>
      <c r="B229" s="245"/>
      <c r="C229" s="246"/>
      <c r="D229" s="236" t="s">
        <v>139</v>
      </c>
      <c r="E229" s="247" t="s">
        <v>1</v>
      </c>
      <c r="F229" s="248" t="s">
        <v>231</v>
      </c>
      <c r="G229" s="246"/>
      <c r="H229" s="249">
        <v>36.319000000000003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139</v>
      </c>
      <c r="AU229" s="255" t="s">
        <v>83</v>
      </c>
      <c r="AV229" s="14" t="s">
        <v>83</v>
      </c>
      <c r="AW229" s="14" t="s">
        <v>31</v>
      </c>
      <c r="AX229" s="14" t="s">
        <v>74</v>
      </c>
      <c r="AY229" s="255" t="s">
        <v>131</v>
      </c>
    </row>
    <row r="230" s="14" customFormat="1">
      <c r="A230" s="14"/>
      <c r="B230" s="245"/>
      <c r="C230" s="246"/>
      <c r="D230" s="236" t="s">
        <v>139</v>
      </c>
      <c r="E230" s="247" t="s">
        <v>1</v>
      </c>
      <c r="F230" s="248" t="s">
        <v>232</v>
      </c>
      <c r="G230" s="246"/>
      <c r="H230" s="249">
        <v>6.3019999999999996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139</v>
      </c>
      <c r="AU230" s="255" t="s">
        <v>83</v>
      </c>
      <c r="AV230" s="14" t="s">
        <v>83</v>
      </c>
      <c r="AW230" s="14" t="s">
        <v>31</v>
      </c>
      <c r="AX230" s="14" t="s">
        <v>74</v>
      </c>
      <c r="AY230" s="255" t="s">
        <v>131</v>
      </c>
    </row>
    <row r="231" s="15" customFormat="1">
      <c r="A231" s="15"/>
      <c r="B231" s="256"/>
      <c r="C231" s="257"/>
      <c r="D231" s="236" t="s">
        <v>139</v>
      </c>
      <c r="E231" s="258" t="s">
        <v>1</v>
      </c>
      <c r="F231" s="259" t="s">
        <v>142</v>
      </c>
      <c r="G231" s="257"/>
      <c r="H231" s="260">
        <v>42.621000000000002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139</v>
      </c>
      <c r="AU231" s="266" t="s">
        <v>83</v>
      </c>
      <c r="AV231" s="15" t="s">
        <v>143</v>
      </c>
      <c r="AW231" s="15" t="s">
        <v>31</v>
      </c>
      <c r="AX231" s="15" t="s">
        <v>74</v>
      </c>
      <c r="AY231" s="266" t="s">
        <v>131</v>
      </c>
    </row>
    <row r="232" s="16" customFormat="1">
      <c r="A232" s="16"/>
      <c r="B232" s="267"/>
      <c r="C232" s="268"/>
      <c r="D232" s="236" t="s">
        <v>139</v>
      </c>
      <c r="E232" s="269" t="s">
        <v>1</v>
      </c>
      <c r="F232" s="270" t="s">
        <v>149</v>
      </c>
      <c r="G232" s="268"/>
      <c r="H232" s="271">
        <v>329.13200000000006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7" t="s">
        <v>139</v>
      </c>
      <c r="AU232" s="277" t="s">
        <v>83</v>
      </c>
      <c r="AV232" s="16" t="s">
        <v>137</v>
      </c>
      <c r="AW232" s="16" t="s">
        <v>31</v>
      </c>
      <c r="AX232" s="16" t="s">
        <v>6</v>
      </c>
      <c r="AY232" s="277" t="s">
        <v>131</v>
      </c>
    </row>
    <row r="233" s="2" customFormat="1" ht="24.15" customHeight="1">
      <c r="A233" s="39"/>
      <c r="B233" s="40"/>
      <c r="C233" s="220" t="s">
        <v>9</v>
      </c>
      <c r="D233" s="220" t="s">
        <v>133</v>
      </c>
      <c r="E233" s="221" t="s">
        <v>233</v>
      </c>
      <c r="F233" s="222" t="s">
        <v>234</v>
      </c>
      <c r="G233" s="223" t="s">
        <v>136</v>
      </c>
      <c r="H233" s="224">
        <v>329.132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39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137</v>
      </c>
      <c r="AT233" s="232" t="s">
        <v>133</v>
      </c>
      <c r="AU233" s="232" t="s">
        <v>83</v>
      </c>
      <c r="AY233" s="18" t="s">
        <v>131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6</v>
      </c>
      <c r="BK233" s="233">
        <f>ROUND(I233*H233,2)</f>
        <v>0</v>
      </c>
      <c r="BL233" s="18" t="s">
        <v>137</v>
      </c>
      <c r="BM233" s="232" t="s">
        <v>235</v>
      </c>
    </row>
    <row r="234" s="14" customFormat="1">
      <c r="A234" s="14"/>
      <c r="B234" s="245"/>
      <c r="C234" s="246"/>
      <c r="D234" s="236" t="s">
        <v>139</v>
      </c>
      <c r="E234" s="247" t="s">
        <v>1</v>
      </c>
      <c r="F234" s="248" t="s">
        <v>236</v>
      </c>
      <c r="G234" s="246"/>
      <c r="H234" s="249">
        <v>329.132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139</v>
      </c>
      <c r="AU234" s="255" t="s">
        <v>83</v>
      </c>
      <c r="AV234" s="14" t="s">
        <v>83</v>
      </c>
      <c r="AW234" s="14" t="s">
        <v>31</v>
      </c>
      <c r="AX234" s="14" t="s">
        <v>6</v>
      </c>
      <c r="AY234" s="255" t="s">
        <v>131</v>
      </c>
    </row>
    <row r="235" s="2" customFormat="1" ht="24.15" customHeight="1">
      <c r="A235" s="39"/>
      <c r="B235" s="40"/>
      <c r="C235" s="220" t="s">
        <v>237</v>
      </c>
      <c r="D235" s="220" t="s">
        <v>133</v>
      </c>
      <c r="E235" s="221" t="s">
        <v>238</v>
      </c>
      <c r="F235" s="222" t="s">
        <v>239</v>
      </c>
      <c r="G235" s="223" t="s">
        <v>207</v>
      </c>
      <c r="H235" s="224">
        <v>131.65299999999999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39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137</v>
      </c>
      <c r="AT235" s="232" t="s">
        <v>133</v>
      </c>
      <c r="AU235" s="232" t="s">
        <v>83</v>
      </c>
      <c r="AY235" s="18" t="s">
        <v>131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6</v>
      </c>
      <c r="BK235" s="233">
        <f>ROUND(I235*H235,2)</f>
        <v>0</v>
      </c>
      <c r="BL235" s="18" t="s">
        <v>137</v>
      </c>
      <c r="BM235" s="232" t="s">
        <v>240</v>
      </c>
    </row>
    <row r="236" s="14" customFormat="1">
      <c r="A236" s="14"/>
      <c r="B236" s="245"/>
      <c r="C236" s="246"/>
      <c r="D236" s="236" t="s">
        <v>139</v>
      </c>
      <c r="E236" s="247" t="s">
        <v>1</v>
      </c>
      <c r="F236" s="248" t="s">
        <v>241</v>
      </c>
      <c r="G236" s="246"/>
      <c r="H236" s="249">
        <v>131.65299999999999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139</v>
      </c>
      <c r="AU236" s="255" t="s">
        <v>83</v>
      </c>
      <c r="AV236" s="14" t="s">
        <v>83</v>
      </c>
      <c r="AW236" s="14" t="s">
        <v>31</v>
      </c>
      <c r="AX236" s="14" t="s">
        <v>6</v>
      </c>
      <c r="AY236" s="255" t="s">
        <v>131</v>
      </c>
    </row>
    <row r="237" s="2" customFormat="1" ht="37.8" customHeight="1">
      <c r="A237" s="39"/>
      <c r="B237" s="40"/>
      <c r="C237" s="220" t="s">
        <v>242</v>
      </c>
      <c r="D237" s="220" t="s">
        <v>133</v>
      </c>
      <c r="E237" s="221" t="s">
        <v>243</v>
      </c>
      <c r="F237" s="222" t="s">
        <v>244</v>
      </c>
      <c r="G237" s="223" t="s">
        <v>207</v>
      </c>
      <c r="H237" s="224">
        <v>658.26499999999999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39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137</v>
      </c>
      <c r="AT237" s="232" t="s">
        <v>133</v>
      </c>
      <c r="AU237" s="232" t="s">
        <v>83</v>
      </c>
      <c r="AY237" s="18" t="s">
        <v>131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6</v>
      </c>
      <c r="BK237" s="233">
        <f>ROUND(I237*H237,2)</f>
        <v>0</v>
      </c>
      <c r="BL237" s="18" t="s">
        <v>137</v>
      </c>
      <c r="BM237" s="232" t="s">
        <v>245</v>
      </c>
    </row>
    <row r="238" s="14" customFormat="1">
      <c r="A238" s="14"/>
      <c r="B238" s="245"/>
      <c r="C238" s="246"/>
      <c r="D238" s="236" t="s">
        <v>139</v>
      </c>
      <c r="E238" s="247" t="s">
        <v>1</v>
      </c>
      <c r="F238" s="248" t="s">
        <v>246</v>
      </c>
      <c r="G238" s="246"/>
      <c r="H238" s="249">
        <v>658.26499999999999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139</v>
      </c>
      <c r="AU238" s="255" t="s">
        <v>83</v>
      </c>
      <c r="AV238" s="14" t="s">
        <v>83</v>
      </c>
      <c r="AW238" s="14" t="s">
        <v>31</v>
      </c>
      <c r="AX238" s="14" t="s">
        <v>74</v>
      </c>
      <c r="AY238" s="255" t="s">
        <v>131</v>
      </c>
    </row>
    <row r="239" s="16" customFormat="1">
      <c r="A239" s="16"/>
      <c r="B239" s="267"/>
      <c r="C239" s="268"/>
      <c r="D239" s="236" t="s">
        <v>139</v>
      </c>
      <c r="E239" s="269" t="s">
        <v>1</v>
      </c>
      <c r="F239" s="270" t="s">
        <v>149</v>
      </c>
      <c r="G239" s="268"/>
      <c r="H239" s="271">
        <v>658.26499999999999</v>
      </c>
      <c r="I239" s="272"/>
      <c r="J239" s="268"/>
      <c r="K239" s="268"/>
      <c r="L239" s="273"/>
      <c r="M239" s="274"/>
      <c r="N239" s="275"/>
      <c r="O239" s="275"/>
      <c r="P239" s="275"/>
      <c r="Q239" s="275"/>
      <c r="R239" s="275"/>
      <c r="S239" s="275"/>
      <c r="T239" s="27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7" t="s">
        <v>139</v>
      </c>
      <c r="AU239" s="277" t="s">
        <v>83</v>
      </c>
      <c r="AV239" s="16" t="s">
        <v>137</v>
      </c>
      <c r="AW239" s="16" t="s">
        <v>31</v>
      </c>
      <c r="AX239" s="16" t="s">
        <v>6</v>
      </c>
      <c r="AY239" s="277" t="s">
        <v>131</v>
      </c>
    </row>
    <row r="240" s="2" customFormat="1" ht="24.15" customHeight="1">
      <c r="A240" s="39"/>
      <c r="B240" s="40"/>
      <c r="C240" s="220" t="s">
        <v>247</v>
      </c>
      <c r="D240" s="220" t="s">
        <v>133</v>
      </c>
      <c r="E240" s="221" t="s">
        <v>248</v>
      </c>
      <c r="F240" s="222" t="s">
        <v>249</v>
      </c>
      <c r="G240" s="223" t="s">
        <v>207</v>
      </c>
      <c r="H240" s="224">
        <v>131.65299999999999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39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137</v>
      </c>
      <c r="AT240" s="232" t="s">
        <v>133</v>
      </c>
      <c r="AU240" s="232" t="s">
        <v>83</v>
      </c>
      <c r="AY240" s="18" t="s">
        <v>131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6</v>
      </c>
      <c r="BK240" s="233">
        <f>ROUND(I240*H240,2)</f>
        <v>0</v>
      </c>
      <c r="BL240" s="18" t="s">
        <v>137</v>
      </c>
      <c r="BM240" s="232" t="s">
        <v>250</v>
      </c>
    </row>
    <row r="241" s="14" customFormat="1">
      <c r="A241" s="14"/>
      <c r="B241" s="245"/>
      <c r="C241" s="246"/>
      <c r="D241" s="236" t="s">
        <v>139</v>
      </c>
      <c r="E241" s="247" t="s">
        <v>1</v>
      </c>
      <c r="F241" s="248" t="s">
        <v>241</v>
      </c>
      <c r="G241" s="246"/>
      <c r="H241" s="249">
        <v>131.65299999999999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139</v>
      </c>
      <c r="AU241" s="255" t="s">
        <v>83</v>
      </c>
      <c r="AV241" s="14" t="s">
        <v>83</v>
      </c>
      <c r="AW241" s="14" t="s">
        <v>31</v>
      </c>
      <c r="AX241" s="14" t="s">
        <v>6</v>
      </c>
      <c r="AY241" s="255" t="s">
        <v>131</v>
      </c>
    </row>
    <row r="242" s="2" customFormat="1" ht="24.15" customHeight="1">
      <c r="A242" s="39"/>
      <c r="B242" s="40"/>
      <c r="C242" s="220" t="s">
        <v>251</v>
      </c>
      <c r="D242" s="220" t="s">
        <v>133</v>
      </c>
      <c r="E242" s="221" t="s">
        <v>252</v>
      </c>
      <c r="F242" s="222" t="s">
        <v>253</v>
      </c>
      <c r="G242" s="223" t="s">
        <v>254</v>
      </c>
      <c r="H242" s="224">
        <v>236.97499999999999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39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137</v>
      </c>
      <c r="AT242" s="232" t="s">
        <v>133</v>
      </c>
      <c r="AU242" s="232" t="s">
        <v>83</v>
      </c>
      <c r="AY242" s="18" t="s">
        <v>131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6</v>
      </c>
      <c r="BK242" s="233">
        <f>ROUND(I242*H242,2)</f>
        <v>0</v>
      </c>
      <c r="BL242" s="18" t="s">
        <v>137</v>
      </c>
      <c r="BM242" s="232" t="s">
        <v>255</v>
      </c>
    </row>
    <row r="243" s="14" customFormat="1">
      <c r="A243" s="14"/>
      <c r="B243" s="245"/>
      <c r="C243" s="246"/>
      <c r="D243" s="236" t="s">
        <v>139</v>
      </c>
      <c r="E243" s="247" t="s">
        <v>1</v>
      </c>
      <c r="F243" s="248" t="s">
        <v>241</v>
      </c>
      <c r="G243" s="246"/>
      <c r="H243" s="249">
        <v>131.65299999999999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139</v>
      </c>
      <c r="AU243" s="255" t="s">
        <v>83</v>
      </c>
      <c r="AV243" s="14" t="s">
        <v>83</v>
      </c>
      <c r="AW243" s="14" t="s">
        <v>31</v>
      </c>
      <c r="AX243" s="14" t="s">
        <v>74</v>
      </c>
      <c r="AY243" s="255" t="s">
        <v>131</v>
      </c>
    </row>
    <row r="244" s="14" customFormat="1">
      <c r="A244" s="14"/>
      <c r="B244" s="245"/>
      <c r="C244" s="246"/>
      <c r="D244" s="236" t="s">
        <v>139</v>
      </c>
      <c r="E244" s="247" t="s">
        <v>1</v>
      </c>
      <c r="F244" s="248" t="s">
        <v>256</v>
      </c>
      <c r="G244" s="246"/>
      <c r="H244" s="249">
        <v>236.97499999999999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139</v>
      </c>
      <c r="AU244" s="255" t="s">
        <v>83</v>
      </c>
      <c r="AV244" s="14" t="s">
        <v>83</v>
      </c>
      <c r="AW244" s="14" t="s">
        <v>31</v>
      </c>
      <c r="AX244" s="14" t="s">
        <v>6</v>
      </c>
      <c r="AY244" s="255" t="s">
        <v>131</v>
      </c>
    </row>
    <row r="245" s="2" customFormat="1" ht="14.4" customHeight="1">
      <c r="A245" s="39"/>
      <c r="B245" s="40"/>
      <c r="C245" s="220" t="s">
        <v>257</v>
      </c>
      <c r="D245" s="220" t="s">
        <v>133</v>
      </c>
      <c r="E245" s="221" t="s">
        <v>258</v>
      </c>
      <c r="F245" s="222" t="s">
        <v>259</v>
      </c>
      <c r="G245" s="223" t="s">
        <v>207</v>
      </c>
      <c r="H245" s="224">
        <v>131.65299999999999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39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137</v>
      </c>
      <c r="AT245" s="232" t="s">
        <v>133</v>
      </c>
      <c r="AU245" s="232" t="s">
        <v>83</v>
      </c>
      <c r="AY245" s="18" t="s">
        <v>131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6</v>
      </c>
      <c r="BK245" s="233">
        <f>ROUND(I245*H245,2)</f>
        <v>0</v>
      </c>
      <c r="BL245" s="18" t="s">
        <v>137</v>
      </c>
      <c r="BM245" s="232" t="s">
        <v>260</v>
      </c>
    </row>
    <row r="246" s="14" customFormat="1">
      <c r="A246" s="14"/>
      <c r="B246" s="245"/>
      <c r="C246" s="246"/>
      <c r="D246" s="236" t="s">
        <v>139</v>
      </c>
      <c r="E246" s="247" t="s">
        <v>1</v>
      </c>
      <c r="F246" s="248" t="s">
        <v>241</v>
      </c>
      <c r="G246" s="246"/>
      <c r="H246" s="249">
        <v>131.65299999999999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139</v>
      </c>
      <c r="AU246" s="255" t="s">
        <v>83</v>
      </c>
      <c r="AV246" s="14" t="s">
        <v>83</v>
      </c>
      <c r="AW246" s="14" t="s">
        <v>31</v>
      </c>
      <c r="AX246" s="14" t="s">
        <v>6</v>
      </c>
      <c r="AY246" s="255" t="s">
        <v>131</v>
      </c>
    </row>
    <row r="247" s="2" customFormat="1" ht="24.15" customHeight="1">
      <c r="A247" s="39"/>
      <c r="B247" s="40"/>
      <c r="C247" s="220" t="s">
        <v>7</v>
      </c>
      <c r="D247" s="220" t="s">
        <v>133</v>
      </c>
      <c r="E247" s="221" t="s">
        <v>261</v>
      </c>
      <c r="F247" s="222" t="s">
        <v>262</v>
      </c>
      <c r="G247" s="223" t="s">
        <v>207</v>
      </c>
      <c r="H247" s="224">
        <v>88.093000000000004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39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137</v>
      </c>
      <c r="AT247" s="232" t="s">
        <v>133</v>
      </c>
      <c r="AU247" s="232" t="s">
        <v>83</v>
      </c>
      <c r="AY247" s="18" t="s">
        <v>131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6</v>
      </c>
      <c r="BK247" s="233">
        <f>ROUND(I247*H247,2)</f>
        <v>0</v>
      </c>
      <c r="BL247" s="18" t="s">
        <v>137</v>
      </c>
      <c r="BM247" s="232" t="s">
        <v>263</v>
      </c>
    </row>
    <row r="248" s="14" customFormat="1">
      <c r="A248" s="14"/>
      <c r="B248" s="245"/>
      <c r="C248" s="246"/>
      <c r="D248" s="236" t="s">
        <v>139</v>
      </c>
      <c r="E248" s="247" t="s">
        <v>1</v>
      </c>
      <c r="F248" s="248" t="s">
        <v>264</v>
      </c>
      <c r="G248" s="246"/>
      <c r="H248" s="249">
        <v>88.093000000000004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139</v>
      </c>
      <c r="AU248" s="255" t="s">
        <v>83</v>
      </c>
      <c r="AV248" s="14" t="s">
        <v>83</v>
      </c>
      <c r="AW248" s="14" t="s">
        <v>31</v>
      </c>
      <c r="AX248" s="14" t="s">
        <v>74</v>
      </c>
      <c r="AY248" s="255" t="s">
        <v>131</v>
      </c>
    </row>
    <row r="249" s="16" customFormat="1">
      <c r="A249" s="16"/>
      <c r="B249" s="267"/>
      <c r="C249" s="268"/>
      <c r="D249" s="236" t="s">
        <v>139</v>
      </c>
      <c r="E249" s="269" t="s">
        <v>1</v>
      </c>
      <c r="F249" s="270" t="s">
        <v>149</v>
      </c>
      <c r="G249" s="268"/>
      <c r="H249" s="271">
        <v>88.093000000000004</v>
      </c>
      <c r="I249" s="272"/>
      <c r="J249" s="268"/>
      <c r="K249" s="268"/>
      <c r="L249" s="273"/>
      <c r="M249" s="274"/>
      <c r="N249" s="275"/>
      <c r="O249" s="275"/>
      <c r="P249" s="275"/>
      <c r="Q249" s="275"/>
      <c r="R249" s="275"/>
      <c r="S249" s="275"/>
      <c r="T249" s="27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7" t="s">
        <v>139</v>
      </c>
      <c r="AU249" s="277" t="s">
        <v>83</v>
      </c>
      <c r="AV249" s="16" t="s">
        <v>137</v>
      </c>
      <c r="AW249" s="16" t="s">
        <v>31</v>
      </c>
      <c r="AX249" s="16" t="s">
        <v>6</v>
      </c>
      <c r="AY249" s="277" t="s">
        <v>131</v>
      </c>
    </row>
    <row r="250" s="2" customFormat="1" ht="14.4" customHeight="1">
      <c r="A250" s="39"/>
      <c r="B250" s="40"/>
      <c r="C250" s="278" t="s">
        <v>265</v>
      </c>
      <c r="D250" s="278" t="s">
        <v>266</v>
      </c>
      <c r="E250" s="279" t="s">
        <v>267</v>
      </c>
      <c r="F250" s="280" t="s">
        <v>268</v>
      </c>
      <c r="G250" s="281" t="s">
        <v>254</v>
      </c>
      <c r="H250" s="282">
        <v>176.18600000000001</v>
      </c>
      <c r="I250" s="283"/>
      <c r="J250" s="284">
        <f>ROUND(I250*H250,2)</f>
        <v>0</v>
      </c>
      <c r="K250" s="285"/>
      <c r="L250" s="286"/>
      <c r="M250" s="287" t="s">
        <v>1</v>
      </c>
      <c r="N250" s="288" t="s">
        <v>39</v>
      </c>
      <c r="O250" s="92"/>
      <c r="P250" s="230">
        <f>O250*H250</f>
        <v>0</v>
      </c>
      <c r="Q250" s="230">
        <v>1</v>
      </c>
      <c r="R250" s="230">
        <f>Q250*H250</f>
        <v>176.18600000000001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181</v>
      </c>
      <c r="AT250" s="232" t="s">
        <v>266</v>
      </c>
      <c r="AU250" s="232" t="s">
        <v>83</v>
      </c>
      <c r="AY250" s="18" t="s">
        <v>131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6</v>
      </c>
      <c r="BK250" s="233">
        <f>ROUND(I250*H250,2)</f>
        <v>0</v>
      </c>
      <c r="BL250" s="18" t="s">
        <v>137</v>
      </c>
      <c r="BM250" s="232" t="s">
        <v>269</v>
      </c>
    </row>
    <row r="251" s="14" customFormat="1">
      <c r="A251" s="14"/>
      <c r="B251" s="245"/>
      <c r="C251" s="246"/>
      <c r="D251" s="236" t="s">
        <v>139</v>
      </c>
      <c r="E251" s="247" t="s">
        <v>1</v>
      </c>
      <c r="F251" s="248" t="s">
        <v>270</v>
      </c>
      <c r="G251" s="246"/>
      <c r="H251" s="249">
        <v>88.093000000000004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139</v>
      </c>
      <c r="AU251" s="255" t="s">
        <v>83</v>
      </c>
      <c r="AV251" s="14" t="s">
        <v>83</v>
      </c>
      <c r="AW251" s="14" t="s">
        <v>31</v>
      </c>
      <c r="AX251" s="14" t="s">
        <v>74</v>
      </c>
      <c r="AY251" s="255" t="s">
        <v>131</v>
      </c>
    </row>
    <row r="252" s="14" customFormat="1">
      <c r="A252" s="14"/>
      <c r="B252" s="245"/>
      <c r="C252" s="246"/>
      <c r="D252" s="236" t="s">
        <v>139</v>
      </c>
      <c r="E252" s="247" t="s">
        <v>1</v>
      </c>
      <c r="F252" s="248" t="s">
        <v>271</v>
      </c>
      <c r="G252" s="246"/>
      <c r="H252" s="249">
        <v>176.18600000000001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139</v>
      </c>
      <c r="AU252" s="255" t="s">
        <v>83</v>
      </c>
      <c r="AV252" s="14" t="s">
        <v>83</v>
      </c>
      <c r="AW252" s="14" t="s">
        <v>31</v>
      </c>
      <c r="AX252" s="14" t="s">
        <v>6</v>
      </c>
      <c r="AY252" s="255" t="s">
        <v>131</v>
      </c>
    </row>
    <row r="253" s="2" customFormat="1" ht="24.15" customHeight="1">
      <c r="A253" s="39"/>
      <c r="B253" s="40"/>
      <c r="C253" s="220" t="s">
        <v>272</v>
      </c>
      <c r="D253" s="220" t="s">
        <v>133</v>
      </c>
      <c r="E253" s="221" t="s">
        <v>273</v>
      </c>
      <c r="F253" s="222" t="s">
        <v>274</v>
      </c>
      <c r="G253" s="223" t="s">
        <v>207</v>
      </c>
      <c r="H253" s="224">
        <v>33.880000000000003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39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137</v>
      </c>
      <c r="AT253" s="232" t="s">
        <v>133</v>
      </c>
      <c r="AU253" s="232" t="s">
        <v>83</v>
      </c>
      <c r="AY253" s="18" t="s">
        <v>131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6</v>
      </c>
      <c r="BK253" s="233">
        <f>ROUND(I253*H253,2)</f>
        <v>0</v>
      </c>
      <c r="BL253" s="18" t="s">
        <v>137</v>
      </c>
      <c r="BM253" s="232" t="s">
        <v>275</v>
      </c>
    </row>
    <row r="254" s="13" customFormat="1">
      <c r="A254" s="13"/>
      <c r="B254" s="234"/>
      <c r="C254" s="235"/>
      <c r="D254" s="236" t="s">
        <v>139</v>
      </c>
      <c r="E254" s="237" t="s">
        <v>1</v>
      </c>
      <c r="F254" s="238" t="s">
        <v>140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139</v>
      </c>
      <c r="AU254" s="244" t="s">
        <v>83</v>
      </c>
      <c r="AV254" s="13" t="s">
        <v>6</v>
      </c>
      <c r="AW254" s="13" t="s">
        <v>31</v>
      </c>
      <c r="AX254" s="13" t="s">
        <v>74</v>
      </c>
      <c r="AY254" s="244" t="s">
        <v>131</v>
      </c>
    </row>
    <row r="255" s="14" customFormat="1">
      <c r="A255" s="14"/>
      <c r="B255" s="245"/>
      <c r="C255" s="246"/>
      <c r="D255" s="236" t="s">
        <v>139</v>
      </c>
      <c r="E255" s="247" t="s">
        <v>1</v>
      </c>
      <c r="F255" s="248" t="s">
        <v>276</v>
      </c>
      <c r="G255" s="246"/>
      <c r="H255" s="249">
        <v>1.3999999999999999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139</v>
      </c>
      <c r="AU255" s="255" t="s">
        <v>83</v>
      </c>
      <c r="AV255" s="14" t="s">
        <v>83</v>
      </c>
      <c r="AW255" s="14" t="s">
        <v>31</v>
      </c>
      <c r="AX255" s="14" t="s">
        <v>74</v>
      </c>
      <c r="AY255" s="255" t="s">
        <v>131</v>
      </c>
    </row>
    <row r="256" s="15" customFormat="1">
      <c r="A256" s="15"/>
      <c r="B256" s="256"/>
      <c r="C256" s="257"/>
      <c r="D256" s="236" t="s">
        <v>139</v>
      </c>
      <c r="E256" s="258" t="s">
        <v>1</v>
      </c>
      <c r="F256" s="259" t="s">
        <v>142</v>
      </c>
      <c r="G256" s="257"/>
      <c r="H256" s="260">
        <v>1.3999999999999999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139</v>
      </c>
      <c r="AU256" s="266" t="s">
        <v>83</v>
      </c>
      <c r="AV256" s="15" t="s">
        <v>143</v>
      </c>
      <c r="AW256" s="15" t="s">
        <v>31</v>
      </c>
      <c r="AX256" s="15" t="s">
        <v>74</v>
      </c>
      <c r="AY256" s="266" t="s">
        <v>131</v>
      </c>
    </row>
    <row r="257" s="13" customFormat="1">
      <c r="A257" s="13"/>
      <c r="B257" s="234"/>
      <c r="C257" s="235"/>
      <c r="D257" s="236" t="s">
        <v>139</v>
      </c>
      <c r="E257" s="237" t="s">
        <v>1</v>
      </c>
      <c r="F257" s="238" t="s">
        <v>144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139</v>
      </c>
      <c r="AU257" s="244" t="s">
        <v>83</v>
      </c>
      <c r="AV257" s="13" t="s">
        <v>6</v>
      </c>
      <c r="AW257" s="13" t="s">
        <v>31</v>
      </c>
      <c r="AX257" s="13" t="s">
        <v>74</v>
      </c>
      <c r="AY257" s="244" t="s">
        <v>131</v>
      </c>
    </row>
    <row r="258" s="14" customFormat="1">
      <c r="A258" s="14"/>
      <c r="B258" s="245"/>
      <c r="C258" s="246"/>
      <c r="D258" s="236" t="s">
        <v>139</v>
      </c>
      <c r="E258" s="247" t="s">
        <v>1</v>
      </c>
      <c r="F258" s="248" t="s">
        <v>277</v>
      </c>
      <c r="G258" s="246"/>
      <c r="H258" s="249">
        <v>27.440000000000001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139</v>
      </c>
      <c r="AU258" s="255" t="s">
        <v>83</v>
      </c>
      <c r="AV258" s="14" t="s">
        <v>83</v>
      </c>
      <c r="AW258" s="14" t="s">
        <v>31</v>
      </c>
      <c r="AX258" s="14" t="s">
        <v>74</v>
      </c>
      <c r="AY258" s="255" t="s">
        <v>131</v>
      </c>
    </row>
    <row r="259" s="15" customFormat="1">
      <c r="A259" s="15"/>
      <c r="B259" s="256"/>
      <c r="C259" s="257"/>
      <c r="D259" s="236" t="s">
        <v>139</v>
      </c>
      <c r="E259" s="258" t="s">
        <v>1</v>
      </c>
      <c r="F259" s="259" t="s">
        <v>142</v>
      </c>
      <c r="G259" s="257"/>
      <c r="H259" s="260">
        <v>27.440000000000001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139</v>
      </c>
      <c r="AU259" s="266" t="s">
        <v>83</v>
      </c>
      <c r="AV259" s="15" t="s">
        <v>143</v>
      </c>
      <c r="AW259" s="15" t="s">
        <v>31</v>
      </c>
      <c r="AX259" s="15" t="s">
        <v>74</v>
      </c>
      <c r="AY259" s="266" t="s">
        <v>131</v>
      </c>
    </row>
    <row r="260" s="13" customFormat="1">
      <c r="A260" s="13"/>
      <c r="B260" s="234"/>
      <c r="C260" s="235"/>
      <c r="D260" s="236" t="s">
        <v>139</v>
      </c>
      <c r="E260" s="237" t="s">
        <v>1</v>
      </c>
      <c r="F260" s="238" t="s">
        <v>147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139</v>
      </c>
      <c r="AU260" s="244" t="s">
        <v>83</v>
      </c>
      <c r="AV260" s="13" t="s">
        <v>6</v>
      </c>
      <c r="AW260" s="13" t="s">
        <v>31</v>
      </c>
      <c r="AX260" s="13" t="s">
        <v>74</v>
      </c>
      <c r="AY260" s="244" t="s">
        <v>131</v>
      </c>
    </row>
    <row r="261" s="14" customFormat="1">
      <c r="A261" s="14"/>
      <c r="B261" s="245"/>
      <c r="C261" s="246"/>
      <c r="D261" s="236" t="s">
        <v>139</v>
      </c>
      <c r="E261" s="247" t="s">
        <v>1</v>
      </c>
      <c r="F261" s="248" t="s">
        <v>278</v>
      </c>
      <c r="G261" s="246"/>
      <c r="H261" s="249">
        <v>5.04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139</v>
      </c>
      <c r="AU261" s="255" t="s">
        <v>83</v>
      </c>
      <c r="AV261" s="14" t="s">
        <v>83</v>
      </c>
      <c r="AW261" s="14" t="s">
        <v>31</v>
      </c>
      <c r="AX261" s="14" t="s">
        <v>74</v>
      </c>
      <c r="AY261" s="255" t="s">
        <v>131</v>
      </c>
    </row>
    <row r="262" s="15" customFormat="1">
      <c r="A262" s="15"/>
      <c r="B262" s="256"/>
      <c r="C262" s="257"/>
      <c r="D262" s="236" t="s">
        <v>139</v>
      </c>
      <c r="E262" s="258" t="s">
        <v>1</v>
      </c>
      <c r="F262" s="259" t="s">
        <v>142</v>
      </c>
      <c r="G262" s="257"/>
      <c r="H262" s="260">
        <v>5.04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139</v>
      </c>
      <c r="AU262" s="266" t="s">
        <v>83</v>
      </c>
      <c r="AV262" s="15" t="s">
        <v>143</v>
      </c>
      <c r="AW262" s="15" t="s">
        <v>31</v>
      </c>
      <c r="AX262" s="15" t="s">
        <v>74</v>
      </c>
      <c r="AY262" s="266" t="s">
        <v>131</v>
      </c>
    </row>
    <row r="263" s="16" customFormat="1">
      <c r="A263" s="16"/>
      <c r="B263" s="267"/>
      <c r="C263" s="268"/>
      <c r="D263" s="236" t="s">
        <v>139</v>
      </c>
      <c r="E263" s="269" t="s">
        <v>1</v>
      </c>
      <c r="F263" s="270" t="s">
        <v>149</v>
      </c>
      <c r="G263" s="268"/>
      <c r="H263" s="271">
        <v>33.880000000000003</v>
      </c>
      <c r="I263" s="272"/>
      <c r="J263" s="268"/>
      <c r="K263" s="268"/>
      <c r="L263" s="273"/>
      <c r="M263" s="274"/>
      <c r="N263" s="275"/>
      <c r="O263" s="275"/>
      <c r="P263" s="275"/>
      <c r="Q263" s="275"/>
      <c r="R263" s="275"/>
      <c r="S263" s="275"/>
      <c r="T263" s="27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7" t="s">
        <v>139</v>
      </c>
      <c r="AU263" s="277" t="s">
        <v>83</v>
      </c>
      <c r="AV263" s="16" t="s">
        <v>137</v>
      </c>
      <c r="AW263" s="16" t="s">
        <v>31</v>
      </c>
      <c r="AX263" s="16" t="s">
        <v>6</v>
      </c>
      <c r="AY263" s="277" t="s">
        <v>131</v>
      </c>
    </row>
    <row r="264" s="2" customFormat="1" ht="14.4" customHeight="1">
      <c r="A264" s="39"/>
      <c r="B264" s="40"/>
      <c r="C264" s="278" t="s">
        <v>279</v>
      </c>
      <c r="D264" s="278" t="s">
        <v>266</v>
      </c>
      <c r="E264" s="279" t="s">
        <v>280</v>
      </c>
      <c r="F264" s="280" t="s">
        <v>281</v>
      </c>
      <c r="G264" s="281" t="s">
        <v>254</v>
      </c>
      <c r="H264" s="282">
        <v>67.760000000000005</v>
      </c>
      <c r="I264" s="283"/>
      <c r="J264" s="284">
        <f>ROUND(I264*H264,2)</f>
        <v>0</v>
      </c>
      <c r="K264" s="285"/>
      <c r="L264" s="286"/>
      <c r="M264" s="287" t="s">
        <v>1</v>
      </c>
      <c r="N264" s="288" t="s">
        <v>39</v>
      </c>
      <c r="O264" s="92"/>
      <c r="P264" s="230">
        <f>O264*H264</f>
        <v>0</v>
      </c>
      <c r="Q264" s="230">
        <v>1</v>
      </c>
      <c r="R264" s="230">
        <f>Q264*H264</f>
        <v>67.760000000000005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181</v>
      </c>
      <c r="AT264" s="232" t="s">
        <v>266</v>
      </c>
      <c r="AU264" s="232" t="s">
        <v>83</v>
      </c>
      <c r="AY264" s="18" t="s">
        <v>131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6</v>
      </c>
      <c r="BK264" s="233">
        <f>ROUND(I264*H264,2)</f>
        <v>0</v>
      </c>
      <c r="BL264" s="18" t="s">
        <v>137</v>
      </c>
      <c r="BM264" s="232" t="s">
        <v>282</v>
      </c>
    </row>
    <row r="265" s="14" customFormat="1">
      <c r="A265" s="14"/>
      <c r="B265" s="245"/>
      <c r="C265" s="246"/>
      <c r="D265" s="236" t="s">
        <v>139</v>
      </c>
      <c r="E265" s="247" t="s">
        <v>1</v>
      </c>
      <c r="F265" s="248" t="s">
        <v>283</v>
      </c>
      <c r="G265" s="246"/>
      <c r="H265" s="249">
        <v>33.880000000000003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139</v>
      </c>
      <c r="AU265" s="255" t="s">
        <v>83</v>
      </c>
      <c r="AV265" s="14" t="s">
        <v>83</v>
      </c>
      <c r="AW265" s="14" t="s">
        <v>31</v>
      </c>
      <c r="AX265" s="14" t="s">
        <v>74</v>
      </c>
      <c r="AY265" s="255" t="s">
        <v>131</v>
      </c>
    </row>
    <row r="266" s="14" customFormat="1">
      <c r="A266" s="14"/>
      <c r="B266" s="245"/>
      <c r="C266" s="246"/>
      <c r="D266" s="236" t="s">
        <v>139</v>
      </c>
      <c r="E266" s="247" t="s">
        <v>1</v>
      </c>
      <c r="F266" s="248" t="s">
        <v>284</v>
      </c>
      <c r="G266" s="246"/>
      <c r="H266" s="249">
        <v>67.760000000000005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139</v>
      </c>
      <c r="AU266" s="255" t="s">
        <v>83</v>
      </c>
      <c r="AV266" s="14" t="s">
        <v>83</v>
      </c>
      <c r="AW266" s="14" t="s">
        <v>31</v>
      </c>
      <c r="AX266" s="14" t="s">
        <v>6</v>
      </c>
      <c r="AY266" s="255" t="s">
        <v>131</v>
      </c>
    </row>
    <row r="267" s="2" customFormat="1" ht="24.15" customHeight="1">
      <c r="A267" s="39"/>
      <c r="B267" s="40"/>
      <c r="C267" s="220" t="s">
        <v>285</v>
      </c>
      <c r="D267" s="220" t="s">
        <v>133</v>
      </c>
      <c r="E267" s="221" t="s">
        <v>286</v>
      </c>
      <c r="F267" s="222" t="s">
        <v>287</v>
      </c>
      <c r="G267" s="223" t="s">
        <v>136</v>
      </c>
      <c r="H267" s="224">
        <v>73.671999999999997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39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137</v>
      </c>
      <c r="AT267" s="232" t="s">
        <v>133</v>
      </c>
      <c r="AU267" s="232" t="s">
        <v>83</v>
      </c>
      <c r="AY267" s="18" t="s">
        <v>131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6</v>
      </c>
      <c r="BK267" s="233">
        <f>ROUND(I267*H267,2)</f>
        <v>0</v>
      </c>
      <c r="BL267" s="18" t="s">
        <v>137</v>
      </c>
      <c r="BM267" s="232" t="s">
        <v>288</v>
      </c>
    </row>
    <row r="268" s="13" customFormat="1">
      <c r="A268" s="13"/>
      <c r="B268" s="234"/>
      <c r="C268" s="235"/>
      <c r="D268" s="236" t="s">
        <v>139</v>
      </c>
      <c r="E268" s="237" t="s">
        <v>1</v>
      </c>
      <c r="F268" s="238" t="s">
        <v>144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139</v>
      </c>
      <c r="AU268" s="244" t="s">
        <v>83</v>
      </c>
      <c r="AV268" s="13" t="s">
        <v>6</v>
      </c>
      <c r="AW268" s="13" t="s">
        <v>31</v>
      </c>
      <c r="AX268" s="13" t="s">
        <v>74</v>
      </c>
      <c r="AY268" s="244" t="s">
        <v>131</v>
      </c>
    </row>
    <row r="269" s="14" customFormat="1">
      <c r="A269" s="14"/>
      <c r="B269" s="245"/>
      <c r="C269" s="246"/>
      <c r="D269" s="236" t="s">
        <v>139</v>
      </c>
      <c r="E269" s="247" t="s">
        <v>1</v>
      </c>
      <c r="F269" s="248" t="s">
        <v>201</v>
      </c>
      <c r="G269" s="246"/>
      <c r="H269" s="249">
        <v>48.896000000000001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139</v>
      </c>
      <c r="AU269" s="255" t="s">
        <v>83</v>
      </c>
      <c r="AV269" s="14" t="s">
        <v>83</v>
      </c>
      <c r="AW269" s="14" t="s">
        <v>31</v>
      </c>
      <c r="AX269" s="14" t="s">
        <v>74</v>
      </c>
      <c r="AY269" s="255" t="s">
        <v>131</v>
      </c>
    </row>
    <row r="270" s="14" customFormat="1">
      <c r="A270" s="14"/>
      <c r="B270" s="245"/>
      <c r="C270" s="246"/>
      <c r="D270" s="236" t="s">
        <v>139</v>
      </c>
      <c r="E270" s="247" t="s">
        <v>1</v>
      </c>
      <c r="F270" s="248" t="s">
        <v>202</v>
      </c>
      <c r="G270" s="246"/>
      <c r="H270" s="249">
        <v>12.568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139</v>
      </c>
      <c r="AU270" s="255" t="s">
        <v>83</v>
      </c>
      <c r="AV270" s="14" t="s">
        <v>83</v>
      </c>
      <c r="AW270" s="14" t="s">
        <v>31</v>
      </c>
      <c r="AX270" s="14" t="s">
        <v>74</v>
      </c>
      <c r="AY270" s="255" t="s">
        <v>131</v>
      </c>
    </row>
    <row r="271" s="15" customFormat="1">
      <c r="A271" s="15"/>
      <c r="B271" s="256"/>
      <c r="C271" s="257"/>
      <c r="D271" s="236" t="s">
        <v>139</v>
      </c>
      <c r="E271" s="258" t="s">
        <v>1</v>
      </c>
      <c r="F271" s="259" t="s">
        <v>142</v>
      </c>
      <c r="G271" s="257"/>
      <c r="H271" s="260">
        <v>61.463999999999999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6" t="s">
        <v>139</v>
      </c>
      <c r="AU271" s="266" t="s">
        <v>83</v>
      </c>
      <c r="AV271" s="15" t="s">
        <v>143</v>
      </c>
      <c r="AW271" s="15" t="s">
        <v>31</v>
      </c>
      <c r="AX271" s="15" t="s">
        <v>74</v>
      </c>
      <c r="AY271" s="266" t="s">
        <v>131</v>
      </c>
    </row>
    <row r="272" s="13" customFormat="1">
      <c r="A272" s="13"/>
      <c r="B272" s="234"/>
      <c r="C272" s="235"/>
      <c r="D272" s="236" t="s">
        <v>139</v>
      </c>
      <c r="E272" s="237" t="s">
        <v>1</v>
      </c>
      <c r="F272" s="238" t="s">
        <v>147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139</v>
      </c>
      <c r="AU272" s="244" t="s">
        <v>83</v>
      </c>
      <c r="AV272" s="13" t="s">
        <v>6</v>
      </c>
      <c r="AW272" s="13" t="s">
        <v>31</v>
      </c>
      <c r="AX272" s="13" t="s">
        <v>74</v>
      </c>
      <c r="AY272" s="244" t="s">
        <v>131</v>
      </c>
    </row>
    <row r="273" s="14" customFormat="1">
      <c r="A273" s="14"/>
      <c r="B273" s="245"/>
      <c r="C273" s="246"/>
      <c r="D273" s="236" t="s">
        <v>139</v>
      </c>
      <c r="E273" s="247" t="s">
        <v>1</v>
      </c>
      <c r="F273" s="248" t="s">
        <v>203</v>
      </c>
      <c r="G273" s="246"/>
      <c r="H273" s="249">
        <v>12.208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139</v>
      </c>
      <c r="AU273" s="255" t="s">
        <v>83</v>
      </c>
      <c r="AV273" s="14" t="s">
        <v>83</v>
      </c>
      <c r="AW273" s="14" t="s">
        <v>31</v>
      </c>
      <c r="AX273" s="14" t="s">
        <v>74</v>
      </c>
      <c r="AY273" s="255" t="s">
        <v>131</v>
      </c>
    </row>
    <row r="274" s="15" customFormat="1">
      <c r="A274" s="15"/>
      <c r="B274" s="256"/>
      <c r="C274" s="257"/>
      <c r="D274" s="236" t="s">
        <v>139</v>
      </c>
      <c r="E274" s="258" t="s">
        <v>1</v>
      </c>
      <c r="F274" s="259" t="s">
        <v>142</v>
      </c>
      <c r="G274" s="257"/>
      <c r="H274" s="260">
        <v>12.208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6" t="s">
        <v>139</v>
      </c>
      <c r="AU274" s="266" t="s">
        <v>83</v>
      </c>
      <c r="AV274" s="15" t="s">
        <v>143</v>
      </c>
      <c r="AW274" s="15" t="s">
        <v>31</v>
      </c>
      <c r="AX274" s="15" t="s">
        <v>74</v>
      </c>
      <c r="AY274" s="266" t="s">
        <v>131</v>
      </c>
    </row>
    <row r="275" s="16" customFormat="1">
      <c r="A275" s="16"/>
      <c r="B275" s="267"/>
      <c r="C275" s="268"/>
      <c r="D275" s="236" t="s">
        <v>139</v>
      </c>
      <c r="E275" s="269" t="s">
        <v>1</v>
      </c>
      <c r="F275" s="270" t="s">
        <v>149</v>
      </c>
      <c r="G275" s="268"/>
      <c r="H275" s="271">
        <v>73.671999999999997</v>
      </c>
      <c r="I275" s="272"/>
      <c r="J275" s="268"/>
      <c r="K275" s="268"/>
      <c r="L275" s="273"/>
      <c r="M275" s="274"/>
      <c r="N275" s="275"/>
      <c r="O275" s="275"/>
      <c r="P275" s="275"/>
      <c r="Q275" s="275"/>
      <c r="R275" s="275"/>
      <c r="S275" s="275"/>
      <c r="T275" s="27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77" t="s">
        <v>139</v>
      </c>
      <c r="AU275" s="277" t="s">
        <v>83</v>
      </c>
      <c r="AV275" s="16" t="s">
        <v>137</v>
      </c>
      <c r="AW275" s="16" t="s">
        <v>31</v>
      </c>
      <c r="AX275" s="16" t="s">
        <v>6</v>
      </c>
      <c r="AY275" s="277" t="s">
        <v>131</v>
      </c>
    </row>
    <row r="276" s="2" customFormat="1" ht="24.15" customHeight="1">
      <c r="A276" s="39"/>
      <c r="B276" s="40"/>
      <c r="C276" s="220" t="s">
        <v>289</v>
      </c>
      <c r="D276" s="220" t="s">
        <v>133</v>
      </c>
      <c r="E276" s="221" t="s">
        <v>290</v>
      </c>
      <c r="F276" s="222" t="s">
        <v>291</v>
      </c>
      <c r="G276" s="223" t="s">
        <v>136</v>
      </c>
      <c r="H276" s="224">
        <v>73.671999999999997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39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137</v>
      </c>
      <c r="AT276" s="232" t="s">
        <v>133</v>
      </c>
      <c r="AU276" s="232" t="s">
        <v>83</v>
      </c>
      <c r="AY276" s="18" t="s">
        <v>131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6</v>
      </c>
      <c r="BK276" s="233">
        <f>ROUND(I276*H276,2)</f>
        <v>0</v>
      </c>
      <c r="BL276" s="18" t="s">
        <v>137</v>
      </c>
      <c r="BM276" s="232" t="s">
        <v>292</v>
      </c>
    </row>
    <row r="277" s="14" customFormat="1">
      <c r="A277" s="14"/>
      <c r="B277" s="245"/>
      <c r="C277" s="246"/>
      <c r="D277" s="236" t="s">
        <v>139</v>
      </c>
      <c r="E277" s="247" t="s">
        <v>1</v>
      </c>
      <c r="F277" s="248" t="s">
        <v>293</v>
      </c>
      <c r="G277" s="246"/>
      <c r="H277" s="249">
        <v>73.671999999999997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139</v>
      </c>
      <c r="AU277" s="255" t="s">
        <v>83</v>
      </c>
      <c r="AV277" s="14" t="s">
        <v>83</v>
      </c>
      <c r="AW277" s="14" t="s">
        <v>31</v>
      </c>
      <c r="AX277" s="14" t="s">
        <v>6</v>
      </c>
      <c r="AY277" s="255" t="s">
        <v>131</v>
      </c>
    </row>
    <row r="278" s="2" customFormat="1" ht="14.4" customHeight="1">
      <c r="A278" s="39"/>
      <c r="B278" s="40"/>
      <c r="C278" s="278" t="s">
        <v>294</v>
      </c>
      <c r="D278" s="278" t="s">
        <v>266</v>
      </c>
      <c r="E278" s="279" t="s">
        <v>295</v>
      </c>
      <c r="F278" s="280" t="s">
        <v>296</v>
      </c>
      <c r="G278" s="281" t="s">
        <v>297</v>
      </c>
      <c r="H278" s="282">
        <v>2.21</v>
      </c>
      <c r="I278" s="283"/>
      <c r="J278" s="284">
        <f>ROUND(I278*H278,2)</f>
        <v>0</v>
      </c>
      <c r="K278" s="285"/>
      <c r="L278" s="286"/>
      <c r="M278" s="287" t="s">
        <v>1</v>
      </c>
      <c r="N278" s="288" t="s">
        <v>39</v>
      </c>
      <c r="O278" s="92"/>
      <c r="P278" s="230">
        <f>O278*H278</f>
        <v>0</v>
      </c>
      <c r="Q278" s="230">
        <v>0.001</v>
      </c>
      <c r="R278" s="230">
        <f>Q278*H278</f>
        <v>0.0022100000000000002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181</v>
      </c>
      <c r="AT278" s="232" t="s">
        <v>266</v>
      </c>
      <c r="AU278" s="232" t="s">
        <v>83</v>
      </c>
      <c r="AY278" s="18" t="s">
        <v>131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6</v>
      </c>
      <c r="BK278" s="233">
        <f>ROUND(I278*H278,2)</f>
        <v>0</v>
      </c>
      <c r="BL278" s="18" t="s">
        <v>137</v>
      </c>
      <c r="BM278" s="232" t="s">
        <v>298</v>
      </c>
    </row>
    <row r="279" s="14" customFormat="1">
      <c r="A279" s="14"/>
      <c r="B279" s="245"/>
      <c r="C279" s="246"/>
      <c r="D279" s="236" t="s">
        <v>139</v>
      </c>
      <c r="E279" s="247" t="s">
        <v>1</v>
      </c>
      <c r="F279" s="248" t="s">
        <v>293</v>
      </c>
      <c r="G279" s="246"/>
      <c r="H279" s="249">
        <v>73.671999999999997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139</v>
      </c>
      <c r="AU279" s="255" t="s">
        <v>83</v>
      </c>
      <c r="AV279" s="14" t="s">
        <v>83</v>
      </c>
      <c r="AW279" s="14" t="s">
        <v>31</v>
      </c>
      <c r="AX279" s="14" t="s">
        <v>74</v>
      </c>
      <c r="AY279" s="255" t="s">
        <v>131</v>
      </c>
    </row>
    <row r="280" s="14" customFormat="1">
      <c r="A280" s="14"/>
      <c r="B280" s="245"/>
      <c r="C280" s="246"/>
      <c r="D280" s="236" t="s">
        <v>139</v>
      </c>
      <c r="E280" s="247" t="s">
        <v>1</v>
      </c>
      <c r="F280" s="248" t="s">
        <v>299</v>
      </c>
      <c r="G280" s="246"/>
      <c r="H280" s="249">
        <v>2.21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139</v>
      </c>
      <c r="AU280" s="255" t="s">
        <v>83</v>
      </c>
      <c r="AV280" s="14" t="s">
        <v>83</v>
      </c>
      <c r="AW280" s="14" t="s">
        <v>31</v>
      </c>
      <c r="AX280" s="14" t="s">
        <v>6</v>
      </c>
      <c r="AY280" s="255" t="s">
        <v>131</v>
      </c>
    </row>
    <row r="281" s="2" customFormat="1" ht="24.15" customHeight="1">
      <c r="A281" s="39"/>
      <c r="B281" s="40"/>
      <c r="C281" s="220" t="s">
        <v>300</v>
      </c>
      <c r="D281" s="220" t="s">
        <v>133</v>
      </c>
      <c r="E281" s="221" t="s">
        <v>301</v>
      </c>
      <c r="F281" s="222" t="s">
        <v>302</v>
      </c>
      <c r="G281" s="223" t="s">
        <v>136</v>
      </c>
      <c r="H281" s="224">
        <v>96.799999999999997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39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137</v>
      </c>
      <c r="AT281" s="232" t="s">
        <v>133</v>
      </c>
      <c r="AU281" s="232" t="s">
        <v>83</v>
      </c>
      <c r="AY281" s="18" t="s">
        <v>131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6</v>
      </c>
      <c r="BK281" s="233">
        <f>ROUND(I281*H281,2)</f>
        <v>0</v>
      </c>
      <c r="BL281" s="18" t="s">
        <v>137</v>
      </c>
      <c r="BM281" s="232" t="s">
        <v>303</v>
      </c>
    </row>
    <row r="282" s="13" customFormat="1">
      <c r="A282" s="13"/>
      <c r="B282" s="234"/>
      <c r="C282" s="235"/>
      <c r="D282" s="236" t="s">
        <v>139</v>
      </c>
      <c r="E282" s="237" t="s">
        <v>1</v>
      </c>
      <c r="F282" s="238" t="s">
        <v>140</v>
      </c>
      <c r="G282" s="235"/>
      <c r="H282" s="237" t="s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139</v>
      </c>
      <c r="AU282" s="244" t="s">
        <v>83</v>
      </c>
      <c r="AV282" s="13" t="s">
        <v>6</v>
      </c>
      <c r="AW282" s="13" t="s">
        <v>31</v>
      </c>
      <c r="AX282" s="13" t="s">
        <v>74</v>
      </c>
      <c r="AY282" s="244" t="s">
        <v>131</v>
      </c>
    </row>
    <row r="283" s="14" customFormat="1">
      <c r="A283" s="14"/>
      <c r="B283" s="245"/>
      <c r="C283" s="246"/>
      <c r="D283" s="236" t="s">
        <v>139</v>
      </c>
      <c r="E283" s="247" t="s">
        <v>1</v>
      </c>
      <c r="F283" s="248" t="s">
        <v>141</v>
      </c>
      <c r="G283" s="246"/>
      <c r="H283" s="249">
        <v>4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139</v>
      </c>
      <c r="AU283" s="255" t="s">
        <v>83</v>
      </c>
      <c r="AV283" s="14" t="s">
        <v>83</v>
      </c>
      <c r="AW283" s="14" t="s">
        <v>31</v>
      </c>
      <c r="AX283" s="14" t="s">
        <v>74</v>
      </c>
      <c r="AY283" s="255" t="s">
        <v>131</v>
      </c>
    </row>
    <row r="284" s="15" customFormat="1">
      <c r="A284" s="15"/>
      <c r="B284" s="256"/>
      <c r="C284" s="257"/>
      <c r="D284" s="236" t="s">
        <v>139</v>
      </c>
      <c r="E284" s="258" t="s">
        <v>1</v>
      </c>
      <c r="F284" s="259" t="s">
        <v>142</v>
      </c>
      <c r="G284" s="257"/>
      <c r="H284" s="260">
        <v>4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139</v>
      </c>
      <c r="AU284" s="266" t="s">
        <v>83</v>
      </c>
      <c r="AV284" s="15" t="s">
        <v>143</v>
      </c>
      <c r="AW284" s="15" t="s">
        <v>31</v>
      </c>
      <c r="AX284" s="15" t="s">
        <v>74</v>
      </c>
      <c r="AY284" s="266" t="s">
        <v>131</v>
      </c>
    </row>
    <row r="285" s="13" customFormat="1">
      <c r="A285" s="13"/>
      <c r="B285" s="234"/>
      <c r="C285" s="235"/>
      <c r="D285" s="236" t="s">
        <v>139</v>
      </c>
      <c r="E285" s="237" t="s">
        <v>1</v>
      </c>
      <c r="F285" s="238" t="s">
        <v>144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139</v>
      </c>
      <c r="AU285" s="244" t="s">
        <v>83</v>
      </c>
      <c r="AV285" s="13" t="s">
        <v>6</v>
      </c>
      <c r="AW285" s="13" t="s">
        <v>31</v>
      </c>
      <c r="AX285" s="13" t="s">
        <v>74</v>
      </c>
      <c r="AY285" s="244" t="s">
        <v>131</v>
      </c>
    </row>
    <row r="286" s="14" customFormat="1">
      <c r="A286" s="14"/>
      <c r="B286" s="245"/>
      <c r="C286" s="246"/>
      <c r="D286" s="236" t="s">
        <v>139</v>
      </c>
      <c r="E286" s="247" t="s">
        <v>1</v>
      </c>
      <c r="F286" s="248" t="s">
        <v>201</v>
      </c>
      <c r="G286" s="246"/>
      <c r="H286" s="249">
        <v>48.896000000000001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139</v>
      </c>
      <c r="AU286" s="255" t="s">
        <v>83</v>
      </c>
      <c r="AV286" s="14" t="s">
        <v>83</v>
      </c>
      <c r="AW286" s="14" t="s">
        <v>31</v>
      </c>
      <c r="AX286" s="14" t="s">
        <v>74</v>
      </c>
      <c r="AY286" s="255" t="s">
        <v>131</v>
      </c>
    </row>
    <row r="287" s="14" customFormat="1">
      <c r="A287" s="14"/>
      <c r="B287" s="245"/>
      <c r="C287" s="246"/>
      <c r="D287" s="236" t="s">
        <v>139</v>
      </c>
      <c r="E287" s="247" t="s">
        <v>1</v>
      </c>
      <c r="F287" s="248" t="s">
        <v>145</v>
      </c>
      <c r="G287" s="246"/>
      <c r="H287" s="249">
        <v>15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139</v>
      </c>
      <c r="AU287" s="255" t="s">
        <v>83</v>
      </c>
      <c r="AV287" s="14" t="s">
        <v>83</v>
      </c>
      <c r="AW287" s="14" t="s">
        <v>31</v>
      </c>
      <c r="AX287" s="14" t="s">
        <v>74</v>
      </c>
      <c r="AY287" s="255" t="s">
        <v>131</v>
      </c>
    </row>
    <row r="288" s="14" customFormat="1">
      <c r="A288" s="14"/>
      <c r="B288" s="245"/>
      <c r="C288" s="246"/>
      <c r="D288" s="236" t="s">
        <v>139</v>
      </c>
      <c r="E288" s="247" t="s">
        <v>1</v>
      </c>
      <c r="F288" s="248" t="s">
        <v>202</v>
      </c>
      <c r="G288" s="246"/>
      <c r="H288" s="249">
        <v>12.568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139</v>
      </c>
      <c r="AU288" s="255" t="s">
        <v>83</v>
      </c>
      <c r="AV288" s="14" t="s">
        <v>83</v>
      </c>
      <c r="AW288" s="14" t="s">
        <v>31</v>
      </c>
      <c r="AX288" s="14" t="s">
        <v>74</v>
      </c>
      <c r="AY288" s="255" t="s">
        <v>131</v>
      </c>
    </row>
    <row r="289" s="14" customFormat="1">
      <c r="A289" s="14"/>
      <c r="B289" s="245"/>
      <c r="C289" s="246"/>
      <c r="D289" s="236" t="s">
        <v>139</v>
      </c>
      <c r="E289" s="247" t="s">
        <v>1</v>
      </c>
      <c r="F289" s="248" t="s">
        <v>146</v>
      </c>
      <c r="G289" s="246"/>
      <c r="H289" s="249">
        <v>1.9359999999999999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139</v>
      </c>
      <c r="AU289" s="255" t="s">
        <v>83</v>
      </c>
      <c r="AV289" s="14" t="s">
        <v>83</v>
      </c>
      <c r="AW289" s="14" t="s">
        <v>31</v>
      </c>
      <c r="AX289" s="14" t="s">
        <v>74</v>
      </c>
      <c r="AY289" s="255" t="s">
        <v>131</v>
      </c>
    </row>
    <row r="290" s="15" customFormat="1">
      <c r="A290" s="15"/>
      <c r="B290" s="256"/>
      <c r="C290" s="257"/>
      <c r="D290" s="236" t="s">
        <v>139</v>
      </c>
      <c r="E290" s="258" t="s">
        <v>1</v>
      </c>
      <c r="F290" s="259" t="s">
        <v>142</v>
      </c>
      <c r="G290" s="257"/>
      <c r="H290" s="260">
        <v>78.400000000000006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6" t="s">
        <v>139</v>
      </c>
      <c r="AU290" s="266" t="s">
        <v>83</v>
      </c>
      <c r="AV290" s="15" t="s">
        <v>143</v>
      </c>
      <c r="AW290" s="15" t="s">
        <v>31</v>
      </c>
      <c r="AX290" s="15" t="s">
        <v>74</v>
      </c>
      <c r="AY290" s="266" t="s">
        <v>131</v>
      </c>
    </row>
    <row r="291" s="13" customFormat="1">
      <c r="A291" s="13"/>
      <c r="B291" s="234"/>
      <c r="C291" s="235"/>
      <c r="D291" s="236" t="s">
        <v>139</v>
      </c>
      <c r="E291" s="237" t="s">
        <v>1</v>
      </c>
      <c r="F291" s="238" t="s">
        <v>147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139</v>
      </c>
      <c r="AU291" s="244" t="s">
        <v>83</v>
      </c>
      <c r="AV291" s="13" t="s">
        <v>6</v>
      </c>
      <c r="AW291" s="13" t="s">
        <v>31</v>
      </c>
      <c r="AX291" s="13" t="s">
        <v>74</v>
      </c>
      <c r="AY291" s="244" t="s">
        <v>131</v>
      </c>
    </row>
    <row r="292" s="14" customFormat="1">
      <c r="A292" s="14"/>
      <c r="B292" s="245"/>
      <c r="C292" s="246"/>
      <c r="D292" s="236" t="s">
        <v>139</v>
      </c>
      <c r="E292" s="247" t="s">
        <v>1</v>
      </c>
      <c r="F292" s="248" t="s">
        <v>203</v>
      </c>
      <c r="G292" s="246"/>
      <c r="H292" s="249">
        <v>12.208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139</v>
      </c>
      <c r="AU292" s="255" t="s">
        <v>83</v>
      </c>
      <c r="AV292" s="14" t="s">
        <v>83</v>
      </c>
      <c r="AW292" s="14" t="s">
        <v>31</v>
      </c>
      <c r="AX292" s="14" t="s">
        <v>74</v>
      </c>
      <c r="AY292" s="255" t="s">
        <v>131</v>
      </c>
    </row>
    <row r="293" s="14" customFormat="1">
      <c r="A293" s="14"/>
      <c r="B293" s="245"/>
      <c r="C293" s="246"/>
      <c r="D293" s="236" t="s">
        <v>139</v>
      </c>
      <c r="E293" s="247" t="s">
        <v>1</v>
      </c>
      <c r="F293" s="248" t="s">
        <v>148</v>
      </c>
      <c r="G293" s="246"/>
      <c r="H293" s="249">
        <v>2.1920000000000002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139</v>
      </c>
      <c r="AU293" s="255" t="s">
        <v>83</v>
      </c>
      <c r="AV293" s="14" t="s">
        <v>83</v>
      </c>
      <c r="AW293" s="14" t="s">
        <v>31</v>
      </c>
      <c r="AX293" s="14" t="s">
        <v>74</v>
      </c>
      <c r="AY293" s="255" t="s">
        <v>131</v>
      </c>
    </row>
    <row r="294" s="15" customFormat="1">
      <c r="A294" s="15"/>
      <c r="B294" s="256"/>
      <c r="C294" s="257"/>
      <c r="D294" s="236" t="s">
        <v>139</v>
      </c>
      <c r="E294" s="258" t="s">
        <v>1</v>
      </c>
      <c r="F294" s="259" t="s">
        <v>142</v>
      </c>
      <c r="G294" s="257"/>
      <c r="H294" s="260">
        <v>14.4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139</v>
      </c>
      <c r="AU294" s="266" t="s">
        <v>83</v>
      </c>
      <c r="AV294" s="15" t="s">
        <v>143</v>
      </c>
      <c r="AW294" s="15" t="s">
        <v>31</v>
      </c>
      <c r="AX294" s="15" t="s">
        <v>74</v>
      </c>
      <c r="AY294" s="266" t="s">
        <v>131</v>
      </c>
    </row>
    <row r="295" s="16" customFormat="1">
      <c r="A295" s="16"/>
      <c r="B295" s="267"/>
      <c r="C295" s="268"/>
      <c r="D295" s="236" t="s">
        <v>139</v>
      </c>
      <c r="E295" s="269" t="s">
        <v>1</v>
      </c>
      <c r="F295" s="270" t="s">
        <v>149</v>
      </c>
      <c r="G295" s="268"/>
      <c r="H295" s="271">
        <v>96.800000000000011</v>
      </c>
      <c r="I295" s="272"/>
      <c r="J295" s="268"/>
      <c r="K295" s="268"/>
      <c r="L295" s="273"/>
      <c r="M295" s="274"/>
      <c r="N295" s="275"/>
      <c r="O295" s="275"/>
      <c r="P295" s="275"/>
      <c r="Q295" s="275"/>
      <c r="R295" s="275"/>
      <c r="S295" s="275"/>
      <c r="T295" s="27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7" t="s">
        <v>139</v>
      </c>
      <c r="AU295" s="277" t="s">
        <v>83</v>
      </c>
      <c r="AV295" s="16" t="s">
        <v>137</v>
      </c>
      <c r="AW295" s="16" t="s">
        <v>31</v>
      </c>
      <c r="AX295" s="16" t="s">
        <v>6</v>
      </c>
      <c r="AY295" s="277" t="s">
        <v>131</v>
      </c>
    </row>
    <row r="296" s="12" customFormat="1" ht="22.8" customHeight="1">
      <c r="A296" s="12"/>
      <c r="B296" s="204"/>
      <c r="C296" s="205"/>
      <c r="D296" s="206" t="s">
        <v>73</v>
      </c>
      <c r="E296" s="218" t="s">
        <v>143</v>
      </c>
      <c r="F296" s="218" t="s">
        <v>304</v>
      </c>
      <c r="G296" s="205"/>
      <c r="H296" s="205"/>
      <c r="I296" s="208"/>
      <c r="J296" s="219">
        <f>BK296</f>
        <v>0</v>
      </c>
      <c r="K296" s="205"/>
      <c r="L296" s="210"/>
      <c r="M296" s="211"/>
      <c r="N296" s="212"/>
      <c r="O296" s="212"/>
      <c r="P296" s="213">
        <f>SUM(P297:P298)</f>
        <v>0</v>
      </c>
      <c r="Q296" s="212"/>
      <c r="R296" s="213">
        <f>SUM(R297:R298)</f>
        <v>0.17968999999999999</v>
      </c>
      <c r="S296" s="212"/>
      <c r="T296" s="214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5" t="s">
        <v>6</v>
      </c>
      <c r="AT296" s="216" t="s">
        <v>73</v>
      </c>
      <c r="AU296" s="216" t="s">
        <v>6</v>
      </c>
      <c r="AY296" s="215" t="s">
        <v>131</v>
      </c>
      <c r="BK296" s="217">
        <f>SUM(BK297:BK298)</f>
        <v>0</v>
      </c>
    </row>
    <row r="297" s="2" customFormat="1" ht="24.15" customHeight="1">
      <c r="A297" s="39"/>
      <c r="B297" s="40"/>
      <c r="C297" s="220" t="s">
        <v>305</v>
      </c>
      <c r="D297" s="220" t="s">
        <v>133</v>
      </c>
      <c r="E297" s="221" t="s">
        <v>306</v>
      </c>
      <c r="F297" s="222" t="s">
        <v>307</v>
      </c>
      <c r="G297" s="223" t="s">
        <v>308</v>
      </c>
      <c r="H297" s="224">
        <v>1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39</v>
      </c>
      <c r="O297" s="92"/>
      <c r="P297" s="230">
        <f>O297*H297</f>
        <v>0</v>
      </c>
      <c r="Q297" s="230">
        <v>0.17488999999999999</v>
      </c>
      <c r="R297" s="230">
        <f>Q297*H297</f>
        <v>0.17488999999999999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137</v>
      </c>
      <c r="AT297" s="232" t="s">
        <v>133</v>
      </c>
      <c r="AU297" s="232" t="s">
        <v>83</v>
      </c>
      <c r="AY297" s="18" t="s">
        <v>131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6</v>
      </c>
      <c r="BK297" s="233">
        <f>ROUND(I297*H297,2)</f>
        <v>0</v>
      </c>
      <c r="BL297" s="18" t="s">
        <v>137</v>
      </c>
      <c r="BM297" s="232" t="s">
        <v>309</v>
      </c>
    </row>
    <row r="298" s="2" customFormat="1" ht="24.15" customHeight="1">
      <c r="A298" s="39"/>
      <c r="B298" s="40"/>
      <c r="C298" s="278" t="s">
        <v>310</v>
      </c>
      <c r="D298" s="278" t="s">
        <v>266</v>
      </c>
      <c r="E298" s="279" t="s">
        <v>311</v>
      </c>
      <c r="F298" s="280" t="s">
        <v>312</v>
      </c>
      <c r="G298" s="281" t="s">
        <v>308</v>
      </c>
      <c r="H298" s="282">
        <v>1</v>
      </c>
      <c r="I298" s="283"/>
      <c r="J298" s="284">
        <f>ROUND(I298*H298,2)</f>
        <v>0</v>
      </c>
      <c r="K298" s="285"/>
      <c r="L298" s="286"/>
      <c r="M298" s="287" t="s">
        <v>1</v>
      </c>
      <c r="N298" s="288" t="s">
        <v>39</v>
      </c>
      <c r="O298" s="92"/>
      <c r="P298" s="230">
        <f>O298*H298</f>
        <v>0</v>
      </c>
      <c r="Q298" s="230">
        <v>0.0047999999999999996</v>
      </c>
      <c r="R298" s="230">
        <f>Q298*H298</f>
        <v>0.0047999999999999996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181</v>
      </c>
      <c r="AT298" s="232" t="s">
        <v>266</v>
      </c>
      <c r="AU298" s="232" t="s">
        <v>83</v>
      </c>
      <c r="AY298" s="18" t="s">
        <v>131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6</v>
      </c>
      <c r="BK298" s="233">
        <f>ROUND(I298*H298,2)</f>
        <v>0</v>
      </c>
      <c r="BL298" s="18" t="s">
        <v>137</v>
      </c>
      <c r="BM298" s="232" t="s">
        <v>313</v>
      </c>
    </row>
    <row r="299" s="12" customFormat="1" ht="22.8" customHeight="1">
      <c r="A299" s="12"/>
      <c r="B299" s="204"/>
      <c r="C299" s="205"/>
      <c r="D299" s="206" t="s">
        <v>73</v>
      </c>
      <c r="E299" s="218" t="s">
        <v>137</v>
      </c>
      <c r="F299" s="218" t="s">
        <v>314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SUM(P300:P310)</f>
        <v>0</v>
      </c>
      <c r="Q299" s="212"/>
      <c r="R299" s="213">
        <f>SUM(R300:R310)</f>
        <v>18.302653599999999</v>
      </c>
      <c r="S299" s="212"/>
      <c r="T299" s="214">
        <f>SUM(T300:T310)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5" t="s">
        <v>6</v>
      </c>
      <c r="AT299" s="216" t="s">
        <v>73</v>
      </c>
      <c r="AU299" s="216" t="s">
        <v>6</v>
      </c>
      <c r="AY299" s="215" t="s">
        <v>131</v>
      </c>
      <c r="BK299" s="217">
        <f>SUM(BK300:BK310)</f>
        <v>0</v>
      </c>
    </row>
    <row r="300" s="2" customFormat="1" ht="14.4" customHeight="1">
      <c r="A300" s="39"/>
      <c r="B300" s="40"/>
      <c r="C300" s="220" t="s">
        <v>315</v>
      </c>
      <c r="D300" s="220" t="s">
        <v>133</v>
      </c>
      <c r="E300" s="221" t="s">
        <v>316</v>
      </c>
      <c r="F300" s="222" t="s">
        <v>317</v>
      </c>
      <c r="G300" s="223" t="s">
        <v>207</v>
      </c>
      <c r="H300" s="224">
        <v>9.6799999999999997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39</v>
      </c>
      <c r="O300" s="92"/>
      <c r="P300" s="230">
        <f>O300*H300</f>
        <v>0</v>
      </c>
      <c r="Q300" s="230">
        <v>1.8907700000000001</v>
      </c>
      <c r="R300" s="230">
        <f>Q300*H300</f>
        <v>18.302653599999999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137</v>
      </c>
      <c r="AT300" s="232" t="s">
        <v>133</v>
      </c>
      <c r="AU300" s="232" t="s">
        <v>83</v>
      </c>
      <c r="AY300" s="18" t="s">
        <v>131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6</v>
      </c>
      <c r="BK300" s="233">
        <f>ROUND(I300*H300,2)</f>
        <v>0</v>
      </c>
      <c r="BL300" s="18" t="s">
        <v>137</v>
      </c>
      <c r="BM300" s="232" t="s">
        <v>318</v>
      </c>
    </row>
    <row r="301" s="13" customFormat="1">
      <c r="A301" s="13"/>
      <c r="B301" s="234"/>
      <c r="C301" s="235"/>
      <c r="D301" s="236" t="s">
        <v>139</v>
      </c>
      <c r="E301" s="237" t="s">
        <v>1</v>
      </c>
      <c r="F301" s="238" t="s">
        <v>140</v>
      </c>
      <c r="G301" s="235"/>
      <c r="H301" s="237" t="s">
        <v>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139</v>
      </c>
      <c r="AU301" s="244" t="s">
        <v>83</v>
      </c>
      <c r="AV301" s="13" t="s">
        <v>6</v>
      </c>
      <c r="AW301" s="13" t="s">
        <v>31</v>
      </c>
      <c r="AX301" s="13" t="s">
        <v>74</v>
      </c>
      <c r="AY301" s="244" t="s">
        <v>131</v>
      </c>
    </row>
    <row r="302" s="14" customFormat="1">
      <c r="A302" s="14"/>
      <c r="B302" s="245"/>
      <c r="C302" s="246"/>
      <c r="D302" s="236" t="s">
        <v>139</v>
      </c>
      <c r="E302" s="247" t="s">
        <v>1</v>
      </c>
      <c r="F302" s="248" t="s">
        <v>319</v>
      </c>
      <c r="G302" s="246"/>
      <c r="H302" s="249">
        <v>0.40000000000000002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139</v>
      </c>
      <c r="AU302" s="255" t="s">
        <v>83</v>
      </c>
      <c r="AV302" s="14" t="s">
        <v>83</v>
      </c>
      <c r="AW302" s="14" t="s">
        <v>31</v>
      </c>
      <c r="AX302" s="14" t="s">
        <v>74</v>
      </c>
      <c r="AY302" s="255" t="s">
        <v>131</v>
      </c>
    </row>
    <row r="303" s="15" customFormat="1">
      <c r="A303" s="15"/>
      <c r="B303" s="256"/>
      <c r="C303" s="257"/>
      <c r="D303" s="236" t="s">
        <v>139</v>
      </c>
      <c r="E303" s="258" t="s">
        <v>1</v>
      </c>
      <c r="F303" s="259" t="s">
        <v>142</v>
      </c>
      <c r="G303" s="257"/>
      <c r="H303" s="260">
        <v>0.40000000000000002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139</v>
      </c>
      <c r="AU303" s="266" t="s">
        <v>83</v>
      </c>
      <c r="AV303" s="15" t="s">
        <v>143</v>
      </c>
      <c r="AW303" s="15" t="s">
        <v>31</v>
      </c>
      <c r="AX303" s="15" t="s">
        <v>74</v>
      </c>
      <c r="AY303" s="266" t="s">
        <v>131</v>
      </c>
    </row>
    <row r="304" s="13" customFormat="1">
      <c r="A304" s="13"/>
      <c r="B304" s="234"/>
      <c r="C304" s="235"/>
      <c r="D304" s="236" t="s">
        <v>139</v>
      </c>
      <c r="E304" s="237" t="s">
        <v>1</v>
      </c>
      <c r="F304" s="238" t="s">
        <v>144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139</v>
      </c>
      <c r="AU304" s="244" t="s">
        <v>83</v>
      </c>
      <c r="AV304" s="13" t="s">
        <v>6</v>
      </c>
      <c r="AW304" s="13" t="s">
        <v>31</v>
      </c>
      <c r="AX304" s="13" t="s">
        <v>74</v>
      </c>
      <c r="AY304" s="244" t="s">
        <v>131</v>
      </c>
    </row>
    <row r="305" s="14" customFormat="1">
      <c r="A305" s="14"/>
      <c r="B305" s="245"/>
      <c r="C305" s="246"/>
      <c r="D305" s="236" t="s">
        <v>139</v>
      </c>
      <c r="E305" s="247" t="s">
        <v>1</v>
      </c>
      <c r="F305" s="248" t="s">
        <v>320</v>
      </c>
      <c r="G305" s="246"/>
      <c r="H305" s="249">
        <v>7.8399999999999999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139</v>
      </c>
      <c r="AU305" s="255" t="s">
        <v>83</v>
      </c>
      <c r="AV305" s="14" t="s">
        <v>83</v>
      </c>
      <c r="AW305" s="14" t="s">
        <v>31</v>
      </c>
      <c r="AX305" s="14" t="s">
        <v>74</v>
      </c>
      <c r="AY305" s="255" t="s">
        <v>131</v>
      </c>
    </row>
    <row r="306" s="15" customFormat="1">
      <c r="A306" s="15"/>
      <c r="B306" s="256"/>
      <c r="C306" s="257"/>
      <c r="D306" s="236" t="s">
        <v>139</v>
      </c>
      <c r="E306" s="258" t="s">
        <v>1</v>
      </c>
      <c r="F306" s="259" t="s">
        <v>142</v>
      </c>
      <c r="G306" s="257"/>
      <c r="H306" s="260">
        <v>7.8399999999999999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139</v>
      </c>
      <c r="AU306" s="266" t="s">
        <v>83</v>
      </c>
      <c r="AV306" s="15" t="s">
        <v>143</v>
      </c>
      <c r="AW306" s="15" t="s">
        <v>31</v>
      </c>
      <c r="AX306" s="15" t="s">
        <v>74</v>
      </c>
      <c r="AY306" s="266" t="s">
        <v>131</v>
      </c>
    </row>
    <row r="307" s="13" customFormat="1">
      <c r="A307" s="13"/>
      <c r="B307" s="234"/>
      <c r="C307" s="235"/>
      <c r="D307" s="236" t="s">
        <v>139</v>
      </c>
      <c r="E307" s="237" t="s">
        <v>1</v>
      </c>
      <c r="F307" s="238" t="s">
        <v>147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139</v>
      </c>
      <c r="AU307" s="244" t="s">
        <v>83</v>
      </c>
      <c r="AV307" s="13" t="s">
        <v>6</v>
      </c>
      <c r="AW307" s="13" t="s">
        <v>31</v>
      </c>
      <c r="AX307" s="13" t="s">
        <v>74</v>
      </c>
      <c r="AY307" s="244" t="s">
        <v>131</v>
      </c>
    </row>
    <row r="308" s="14" customFormat="1">
      <c r="A308" s="14"/>
      <c r="B308" s="245"/>
      <c r="C308" s="246"/>
      <c r="D308" s="236" t="s">
        <v>139</v>
      </c>
      <c r="E308" s="247" t="s">
        <v>1</v>
      </c>
      <c r="F308" s="248" t="s">
        <v>321</v>
      </c>
      <c r="G308" s="246"/>
      <c r="H308" s="249">
        <v>1.44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139</v>
      </c>
      <c r="AU308" s="255" t="s">
        <v>83</v>
      </c>
      <c r="AV308" s="14" t="s">
        <v>83</v>
      </c>
      <c r="AW308" s="14" t="s">
        <v>31</v>
      </c>
      <c r="AX308" s="14" t="s">
        <v>74</v>
      </c>
      <c r="AY308" s="255" t="s">
        <v>131</v>
      </c>
    </row>
    <row r="309" s="15" customFormat="1">
      <c r="A309" s="15"/>
      <c r="B309" s="256"/>
      <c r="C309" s="257"/>
      <c r="D309" s="236" t="s">
        <v>139</v>
      </c>
      <c r="E309" s="258" t="s">
        <v>1</v>
      </c>
      <c r="F309" s="259" t="s">
        <v>142</v>
      </c>
      <c r="G309" s="257"/>
      <c r="H309" s="260">
        <v>1.44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139</v>
      </c>
      <c r="AU309" s="266" t="s">
        <v>83</v>
      </c>
      <c r="AV309" s="15" t="s">
        <v>143</v>
      </c>
      <c r="AW309" s="15" t="s">
        <v>31</v>
      </c>
      <c r="AX309" s="15" t="s">
        <v>74</v>
      </c>
      <c r="AY309" s="266" t="s">
        <v>131</v>
      </c>
    </row>
    <row r="310" s="16" customFormat="1">
      <c r="A310" s="16"/>
      <c r="B310" s="267"/>
      <c r="C310" s="268"/>
      <c r="D310" s="236" t="s">
        <v>139</v>
      </c>
      <c r="E310" s="269" t="s">
        <v>1</v>
      </c>
      <c r="F310" s="270" t="s">
        <v>149</v>
      </c>
      <c r="G310" s="268"/>
      <c r="H310" s="271">
        <v>9.6799999999999997</v>
      </c>
      <c r="I310" s="272"/>
      <c r="J310" s="268"/>
      <c r="K310" s="268"/>
      <c r="L310" s="273"/>
      <c r="M310" s="274"/>
      <c r="N310" s="275"/>
      <c r="O310" s="275"/>
      <c r="P310" s="275"/>
      <c r="Q310" s="275"/>
      <c r="R310" s="275"/>
      <c r="S310" s="275"/>
      <c r="T310" s="27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7" t="s">
        <v>139</v>
      </c>
      <c r="AU310" s="277" t="s">
        <v>83</v>
      </c>
      <c r="AV310" s="16" t="s">
        <v>137</v>
      </c>
      <c r="AW310" s="16" t="s">
        <v>31</v>
      </c>
      <c r="AX310" s="16" t="s">
        <v>6</v>
      </c>
      <c r="AY310" s="277" t="s">
        <v>131</v>
      </c>
    </row>
    <row r="311" s="12" customFormat="1" ht="22.8" customHeight="1">
      <c r="A311" s="12"/>
      <c r="B311" s="204"/>
      <c r="C311" s="205"/>
      <c r="D311" s="206" t="s">
        <v>73</v>
      </c>
      <c r="E311" s="218" t="s">
        <v>163</v>
      </c>
      <c r="F311" s="218" t="s">
        <v>322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SUM(P312:P367)</f>
        <v>0</v>
      </c>
      <c r="Q311" s="212"/>
      <c r="R311" s="213">
        <f>SUM(R312:R367)</f>
        <v>28.312846440000001</v>
      </c>
      <c r="S311" s="212"/>
      <c r="T311" s="214">
        <f>SUM(T312:T367)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6</v>
      </c>
      <c r="AT311" s="216" t="s">
        <v>73</v>
      </c>
      <c r="AU311" s="216" t="s">
        <v>6</v>
      </c>
      <c r="AY311" s="215" t="s">
        <v>131</v>
      </c>
      <c r="BK311" s="217">
        <f>SUM(BK312:BK367)</f>
        <v>0</v>
      </c>
    </row>
    <row r="312" s="2" customFormat="1" ht="14.4" customHeight="1">
      <c r="A312" s="39"/>
      <c r="B312" s="40"/>
      <c r="C312" s="220" t="s">
        <v>323</v>
      </c>
      <c r="D312" s="220" t="s">
        <v>133</v>
      </c>
      <c r="E312" s="221" t="s">
        <v>324</v>
      </c>
      <c r="F312" s="222" t="s">
        <v>325</v>
      </c>
      <c r="G312" s="223" t="s">
        <v>136</v>
      </c>
      <c r="H312" s="224">
        <v>23.128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39</v>
      </c>
      <c r="O312" s="92"/>
      <c r="P312" s="230">
        <f>O312*H312</f>
        <v>0</v>
      </c>
      <c r="Q312" s="230">
        <v>0.34499999999999997</v>
      </c>
      <c r="R312" s="230">
        <f>Q312*H312</f>
        <v>7.9791599999999994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137</v>
      </c>
      <c r="AT312" s="232" t="s">
        <v>133</v>
      </c>
      <c r="AU312" s="232" t="s">
        <v>83</v>
      </c>
      <c r="AY312" s="18" t="s">
        <v>131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6</v>
      </c>
      <c r="BK312" s="233">
        <f>ROUND(I312*H312,2)</f>
        <v>0</v>
      </c>
      <c r="BL312" s="18" t="s">
        <v>137</v>
      </c>
      <c r="BM312" s="232" t="s">
        <v>326</v>
      </c>
    </row>
    <row r="313" s="13" customFormat="1">
      <c r="A313" s="13"/>
      <c r="B313" s="234"/>
      <c r="C313" s="235"/>
      <c r="D313" s="236" t="s">
        <v>139</v>
      </c>
      <c r="E313" s="237" t="s">
        <v>1</v>
      </c>
      <c r="F313" s="238" t="s">
        <v>140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139</v>
      </c>
      <c r="AU313" s="244" t="s">
        <v>83</v>
      </c>
      <c r="AV313" s="13" t="s">
        <v>6</v>
      </c>
      <c r="AW313" s="13" t="s">
        <v>31</v>
      </c>
      <c r="AX313" s="13" t="s">
        <v>74</v>
      </c>
      <c r="AY313" s="244" t="s">
        <v>131</v>
      </c>
    </row>
    <row r="314" s="14" customFormat="1">
      <c r="A314" s="14"/>
      <c r="B314" s="245"/>
      <c r="C314" s="246"/>
      <c r="D314" s="236" t="s">
        <v>139</v>
      </c>
      <c r="E314" s="247" t="s">
        <v>1</v>
      </c>
      <c r="F314" s="248" t="s">
        <v>141</v>
      </c>
      <c r="G314" s="246"/>
      <c r="H314" s="249">
        <v>4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139</v>
      </c>
      <c r="AU314" s="255" t="s">
        <v>83</v>
      </c>
      <c r="AV314" s="14" t="s">
        <v>83</v>
      </c>
      <c r="AW314" s="14" t="s">
        <v>31</v>
      </c>
      <c r="AX314" s="14" t="s">
        <v>74</v>
      </c>
      <c r="AY314" s="255" t="s">
        <v>131</v>
      </c>
    </row>
    <row r="315" s="15" customFormat="1">
      <c r="A315" s="15"/>
      <c r="B315" s="256"/>
      <c r="C315" s="257"/>
      <c r="D315" s="236" t="s">
        <v>139</v>
      </c>
      <c r="E315" s="258" t="s">
        <v>1</v>
      </c>
      <c r="F315" s="259" t="s">
        <v>142</v>
      </c>
      <c r="G315" s="257"/>
      <c r="H315" s="260">
        <v>4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139</v>
      </c>
      <c r="AU315" s="266" t="s">
        <v>83</v>
      </c>
      <c r="AV315" s="15" t="s">
        <v>143</v>
      </c>
      <c r="AW315" s="15" t="s">
        <v>31</v>
      </c>
      <c r="AX315" s="15" t="s">
        <v>74</v>
      </c>
      <c r="AY315" s="266" t="s">
        <v>131</v>
      </c>
    </row>
    <row r="316" s="13" customFormat="1">
      <c r="A316" s="13"/>
      <c r="B316" s="234"/>
      <c r="C316" s="235"/>
      <c r="D316" s="236" t="s">
        <v>139</v>
      </c>
      <c r="E316" s="237" t="s">
        <v>1</v>
      </c>
      <c r="F316" s="238" t="s">
        <v>144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139</v>
      </c>
      <c r="AU316" s="244" t="s">
        <v>83</v>
      </c>
      <c r="AV316" s="13" t="s">
        <v>6</v>
      </c>
      <c r="AW316" s="13" t="s">
        <v>31</v>
      </c>
      <c r="AX316" s="13" t="s">
        <v>74</v>
      </c>
      <c r="AY316" s="244" t="s">
        <v>131</v>
      </c>
    </row>
    <row r="317" s="14" customFormat="1">
      <c r="A317" s="14"/>
      <c r="B317" s="245"/>
      <c r="C317" s="246"/>
      <c r="D317" s="236" t="s">
        <v>139</v>
      </c>
      <c r="E317" s="247" t="s">
        <v>1</v>
      </c>
      <c r="F317" s="248" t="s">
        <v>145</v>
      </c>
      <c r="G317" s="246"/>
      <c r="H317" s="249">
        <v>15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139</v>
      </c>
      <c r="AU317" s="255" t="s">
        <v>83</v>
      </c>
      <c r="AV317" s="14" t="s">
        <v>83</v>
      </c>
      <c r="AW317" s="14" t="s">
        <v>31</v>
      </c>
      <c r="AX317" s="14" t="s">
        <v>74</v>
      </c>
      <c r="AY317" s="255" t="s">
        <v>131</v>
      </c>
    </row>
    <row r="318" s="14" customFormat="1">
      <c r="A318" s="14"/>
      <c r="B318" s="245"/>
      <c r="C318" s="246"/>
      <c r="D318" s="236" t="s">
        <v>139</v>
      </c>
      <c r="E318" s="247" t="s">
        <v>1</v>
      </c>
      <c r="F318" s="248" t="s">
        <v>146</v>
      </c>
      <c r="G318" s="246"/>
      <c r="H318" s="249">
        <v>1.9359999999999999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139</v>
      </c>
      <c r="AU318" s="255" t="s">
        <v>83</v>
      </c>
      <c r="AV318" s="14" t="s">
        <v>83</v>
      </c>
      <c r="AW318" s="14" t="s">
        <v>31</v>
      </c>
      <c r="AX318" s="14" t="s">
        <v>74</v>
      </c>
      <c r="AY318" s="255" t="s">
        <v>131</v>
      </c>
    </row>
    <row r="319" s="15" customFormat="1">
      <c r="A319" s="15"/>
      <c r="B319" s="256"/>
      <c r="C319" s="257"/>
      <c r="D319" s="236" t="s">
        <v>139</v>
      </c>
      <c r="E319" s="258" t="s">
        <v>1</v>
      </c>
      <c r="F319" s="259" t="s">
        <v>142</v>
      </c>
      <c r="G319" s="257"/>
      <c r="H319" s="260">
        <v>16.936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139</v>
      </c>
      <c r="AU319" s="266" t="s">
        <v>83</v>
      </c>
      <c r="AV319" s="15" t="s">
        <v>143</v>
      </c>
      <c r="AW319" s="15" t="s">
        <v>31</v>
      </c>
      <c r="AX319" s="15" t="s">
        <v>74</v>
      </c>
      <c r="AY319" s="266" t="s">
        <v>131</v>
      </c>
    </row>
    <row r="320" s="13" customFormat="1">
      <c r="A320" s="13"/>
      <c r="B320" s="234"/>
      <c r="C320" s="235"/>
      <c r="D320" s="236" t="s">
        <v>139</v>
      </c>
      <c r="E320" s="237" t="s">
        <v>1</v>
      </c>
      <c r="F320" s="238" t="s">
        <v>147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139</v>
      </c>
      <c r="AU320" s="244" t="s">
        <v>83</v>
      </c>
      <c r="AV320" s="13" t="s">
        <v>6</v>
      </c>
      <c r="AW320" s="13" t="s">
        <v>31</v>
      </c>
      <c r="AX320" s="13" t="s">
        <v>74</v>
      </c>
      <c r="AY320" s="244" t="s">
        <v>131</v>
      </c>
    </row>
    <row r="321" s="14" customFormat="1">
      <c r="A321" s="14"/>
      <c r="B321" s="245"/>
      <c r="C321" s="246"/>
      <c r="D321" s="236" t="s">
        <v>139</v>
      </c>
      <c r="E321" s="247" t="s">
        <v>1</v>
      </c>
      <c r="F321" s="248" t="s">
        <v>148</v>
      </c>
      <c r="G321" s="246"/>
      <c r="H321" s="249">
        <v>2.1920000000000002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139</v>
      </c>
      <c r="AU321" s="255" t="s">
        <v>83</v>
      </c>
      <c r="AV321" s="14" t="s">
        <v>83</v>
      </c>
      <c r="AW321" s="14" t="s">
        <v>31</v>
      </c>
      <c r="AX321" s="14" t="s">
        <v>74</v>
      </c>
      <c r="AY321" s="255" t="s">
        <v>131</v>
      </c>
    </row>
    <row r="322" s="15" customFormat="1">
      <c r="A322" s="15"/>
      <c r="B322" s="256"/>
      <c r="C322" s="257"/>
      <c r="D322" s="236" t="s">
        <v>139</v>
      </c>
      <c r="E322" s="258" t="s">
        <v>1</v>
      </c>
      <c r="F322" s="259" t="s">
        <v>142</v>
      </c>
      <c r="G322" s="257"/>
      <c r="H322" s="260">
        <v>2.1920000000000002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139</v>
      </c>
      <c r="AU322" s="266" t="s">
        <v>83</v>
      </c>
      <c r="AV322" s="15" t="s">
        <v>143</v>
      </c>
      <c r="AW322" s="15" t="s">
        <v>31</v>
      </c>
      <c r="AX322" s="15" t="s">
        <v>74</v>
      </c>
      <c r="AY322" s="266" t="s">
        <v>131</v>
      </c>
    </row>
    <row r="323" s="16" customFormat="1">
      <c r="A323" s="16"/>
      <c r="B323" s="267"/>
      <c r="C323" s="268"/>
      <c r="D323" s="236" t="s">
        <v>139</v>
      </c>
      <c r="E323" s="269" t="s">
        <v>1</v>
      </c>
      <c r="F323" s="270" t="s">
        <v>149</v>
      </c>
      <c r="G323" s="268"/>
      <c r="H323" s="271">
        <v>23.128</v>
      </c>
      <c r="I323" s="272"/>
      <c r="J323" s="268"/>
      <c r="K323" s="268"/>
      <c r="L323" s="273"/>
      <c r="M323" s="274"/>
      <c r="N323" s="275"/>
      <c r="O323" s="275"/>
      <c r="P323" s="275"/>
      <c r="Q323" s="275"/>
      <c r="R323" s="275"/>
      <c r="S323" s="275"/>
      <c r="T323" s="27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77" t="s">
        <v>139</v>
      </c>
      <c r="AU323" s="277" t="s">
        <v>83</v>
      </c>
      <c r="AV323" s="16" t="s">
        <v>137</v>
      </c>
      <c r="AW323" s="16" t="s">
        <v>31</v>
      </c>
      <c r="AX323" s="16" t="s">
        <v>6</v>
      </c>
      <c r="AY323" s="277" t="s">
        <v>131</v>
      </c>
    </row>
    <row r="324" s="2" customFormat="1" ht="24.15" customHeight="1">
      <c r="A324" s="39"/>
      <c r="B324" s="40"/>
      <c r="C324" s="220" t="s">
        <v>327</v>
      </c>
      <c r="D324" s="220" t="s">
        <v>133</v>
      </c>
      <c r="E324" s="221" t="s">
        <v>328</v>
      </c>
      <c r="F324" s="222" t="s">
        <v>329</v>
      </c>
      <c r="G324" s="223" t="s">
        <v>136</v>
      </c>
      <c r="H324" s="224">
        <v>23.128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39</v>
      </c>
      <c r="O324" s="92"/>
      <c r="P324" s="230">
        <f>O324*H324</f>
        <v>0</v>
      </c>
      <c r="Q324" s="230">
        <v>0.50297999999999998</v>
      </c>
      <c r="R324" s="230">
        <f>Q324*H324</f>
        <v>11.632921440000001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137</v>
      </c>
      <c r="AT324" s="232" t="s">
        <v>133</v>
      </c>
      <c r="AU324" s="232" t="s">
        <v>83</v>
      </c>
      <c r="AY324" s="18" t="s">
        <v>131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6</v>
      </c>
      <c r="BK324" s="233">
        <f>ROUND(I324*H324,2)</f>
        <v>0</v>
      </c>
      <c r="BL324" s="18" t="s">
        <v>137</v>
      </c>
      <c r="BM324" s="232" t="s">
        <v>330</v>
      </c>
    </row>
    <row r="325" s="13" customFormat="1">
      <c r="A325" s="13"/>
      <c r="B325" s="234"/>
      <c r="C325" s="235"/>
      <c r="D325" s="236" t="s">
        <v>139</v>
      </c>
      <c r="E325" s="237" t="s">
        <v>1</v>
      </c>
      <c r="F325" s="238" t="s">
        <v>140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139</v>
      </c>
      <c r="AU325" s="244" t="s">
        <v>83</v>
      </c>
      <c r="AV325" s="13" t="s">
        <v>6</v>
      </c>
      <c r="AW325" s="13" t="s">
        <v>31</v>
      </c>
      <c r="AX325" s="13" t="s">
        <v>74</v>
      </c>
      <c r="AY325" s="244" t="s">
        <v>131</v>
      </c>
    </row>
    <row r="326" s="14" customFormat="1">
      <c r="A326" s="14"/>
      <c r="B326" s="245"/>
      <c r="C326" s="246"/>
      <c r="D326" s="236" t="s">
        <v>139</v>
      </c>
      <c r="E326" s="247" t="s">
        <v>1</v>
      </c>
      <c r="F326" s="248" t="s">
        <v>141</v>
      </c>
      <c r="G326" s="246"/>
      <c r="H326" s="249">
        <v>4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139</v>
      </c>
      <c r="AU326" s="255" t="s">
        <v>83</v>
      </c>
      <c r="AV326" s="14" t="s">
        <v>83</v>
      </c>
      <c r="AW326" s="14" t="s">
        <v>31</v>
      </c>
      <c r="AX326" s="14" t="s">
        <v>74</v>
      </c>
      <c r="AY326" s="255" t="s">
        <v>131</v>
      </c>
    </row>
    <row r="327" s="15" customFormat="1">
      <c r="A327" s="15"/>
      <c r="B327" s="256"/>
      <c r="C327" s="257"/>
      <c r="D327" s="236" t="s">
        <v>139</v>
      </c>
      <c r="E327" s="258" t="s">
        <v>1</v>
      </c>
      <c r="F327" s="259" t="s">
        <v>142</v>
      </c>
      <c r="G327" s="257"/>
      <c r="H327" s="260">
        <v>4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139</v>
      </c>
      <c r="AU327" s="266" t="s">
        <v>83</v>
      </c>
      <c r="AV327" s="15" t="s">
        <v>143</v>
      </c>
      <c r="AW327" s="15" t="s">
        <v>31</v>
      </c>
      <c r="AX327" s="15" t="s">
        <v>74</v>
      </c>
      <c r="AY327" s="266" t="s">
        <v>131</v>
      </c>
    </row>
    <row r="328" s="13" customFormat="1">
      <c r="A328" s="13"/>
      <c r="B328" s="234"/>
      <c r="C328" s="235"/>
      <c r="D328" s="236" t="s">
        <v>139</v>
      </c>
      <c r="E328" s="237" t="s">
        <v>1</v>
      </c>
      <c r="F328" s="238" t="s">
        <v>144</v>
      </c>
      <c r="G328" s="235"/>
      <c r="H328" s="237" t="s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139</v>
      </c>
      <c r="AU328" s="244" t="s">
        <v>83</v>
      </c>
      <c r="AV328" s="13" t="s">
        <v>6</v>
      </c>
      <c r="AW328" s="13" t="s">
        <v>31</v>
      </c>
      <c r="AX328" s="13" t="s">
        <v>74</v>
      </c>
      <c r="AY328" s="244" t="s">
        <v>131</v>
      </c>
    </row>
    <row r="329" s="14" customFormat="1">
      <c r="A329" s="14"/>
      <c r="B329" s="245"/>
      <c r="C329" s="246"/>
      <c r="D329" s="236" t="s">
        <v>139</v>
      </c>
      <c r="E329" s="247" t="s">
        <v>1</v>
      </c>
      <c r="F329" s="248" t="s">
        <v>145</v>
      </c>
      <c r="G329" s="246"/>
      <c r="H329" s="249">
        <v>15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139</v>
      </c>
      <c r="AU329" s="255" t="s">
        <v>83</v>
      </c>
      <c r="AV329" s="14" t="s">
        <v>83</v>
      </c>
      <c r="AW329" s="14" t="s">
        <v>31</v>
      </c>
      <c r="AX329" s="14" t="s">
        <v>74</v>
      </c>
      <c r="AY329" s="255" t="s">
        <v>131</v>
      </c>
    </row>
    <row r="330" s="14" customFormat="1">
      <c r="A330" s="14"/>
      <c r="B330" s="245"/>
      <c r="C330" s="246"/>
      <c r="D330" s="236" t="s">
        <v>139</v>
      </c>
      <c r="E330" s="247" t="s">
        <v>1</v>
      </c>
      <c r="F330" s="248" t="s">
        <v>146</v>
      </c>
      <c r="G330" s="246"/>
      <c r="H330" s="249">
        <v>1.9359999999999999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139</v>
      </c>
      <c r="AU330" s="255" t="s">
        <v>83</v>
      </c>
      <c r="AV330" s="14" t="s">
        <v>83</v>
      </c>
      <c r="AW330" s="14" t="s">
        <v>31</v>
      </c>
      <c r="AX330" s="14" t="s">
        <v>74</v>
      </c>
      <c r="AY330" s="255" t="s">
        <v>131</v>
      </c>
    </row>
    <row r="331" s="15" customFormat="1">
      <c r="A331" s="15"/>
      <c r="B331" s="256"/>
      <c r="C331" s="257"/>
      <c r="D331" s="236" t="s">
        <v>139</v>
      </c>
      <c r="E331" s="258" t="s">
        <v>1</v>
      </c>
      <c r="F331" s="259" t="s">
        <v>142</v>
      </c>
      <c r="G331" s="257"/>
      <c r="H331" s="260">
        <v>16.936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139</v>
      </c>
      <c r="AU331" s="266" t="s">
        <v>83</v>
      </c>
      <c r="AV331" s="15" t="s">
        <v>143</v>
      </c>
      <c r="AW331" s="15" t="s">
        <v>31</v>
      </c>
      <c r="AX331" s="15" t="s">
        <v>74</v>
      </c>
      <c r="AY331" s="266" t="s">
        <v>131</v>
      </c>
    </row>
    <row r="332" s="13" customFormat="1">
      <c r="A332" s="13"/>
      <c r="B332" s="234"/>
      <c r="C332" s="235"/>
      <c r="D332" s="236" t="s">
        <v>139</v>
      </c>
      <c r="E332" s="237" t="s">
        <v>1</v>
      </c>
      <c r="F332" s="238" t="s">
        <v>147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139</v>
      </c>
      <c r="AU332" s="244" t="s">
        <v>83</v>
      </c>
      <c r="AV332" s="13" t="s">
        <v>6</v>
      </c>
      <c r="AW332" s="13" t="s">
        <v>31</v>
      </c>
      <c r="AX332" s="13" t="s">
        <v>74</v>
      </c>
      <c r="AY332" s="244" t="s">
        <v>131</v>
      </c>
    </row>
    <row r="333" s="14" customFormat="1">
      <c r="A333" s="14"/>
      <c r="B333" s="245"/>
      <c r="C333" s="246"/>
      <c r="D333" s="236" t="s">
        <v>139</v>
      </c>
      <c r="E333" s="247" t="s">
        <v>1</v>
      </c>
      <c r="F333" s="248" t="s">
        <v>148</v>
      </c>
      <c r="G333" s="246"/>
      <c r="H333" s="249">
        <v>2.1920000000000002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139</v>
      </c>
      <c r="AU333" s="255" t="s">
        <v>83</v>
      </c>
      <c r="AV333" s="14" t="s">
        <v>83</v>
      </c>
      <c r="AW333" s="14" t="s">
        <v>31</v>
      </c>
      <c r="AX333" s="14" t="s">
        <v>74</v>
      </c>
      <c r="AY333" s="255" t="s">
        <v>131</v>
      </c>
    </row>
    <row r="334" s="15" customFormat="1">
      <c r="A334" s="15"/>
      <c r="B334" s="256"/>
      <c r="C334" s="257"/>
      <c r="D334" s="236" t="s">
        <v>139</v>
      </c>
      <c r="E334" s="258" t="s">
        <v>1</v>
      </c>
      <c r="F334" s="259" t="s">
        <v>142</v>
      </c>
      <c r="G334" s="257"/>
      <c r="H334" s="260">
        <v>2.1920000000000002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139</v>
      </c>
      <c r="AU334" s="266" t="s">
        <v>83</v>
      </c>
      <c r="AV334" s="15" t="s">
        <v>143</v>
      </c>
      <c r="AW334" s="15" t="s">
        <v>31</v>
      </c>
      <c r="AX334" s="15" t="s">
        <v>74</v>
      </c>
      <c r="AY334" s="266" t="s">
        <v>131</v>
      </c>
    </row>
    <row r="335" s="16" customFormat="1">
      <c r="A335" s="16"/>
      <c r="B335" s="267"/>
      <c r="C335" s="268"/>
      <c r="D335" s="236" t="s">
        <v>139</v>
      </c>
      <c r="E335" s="269" t="s">
        <v>1</v>
      </c>
      <c r="F335" s="270" t="s">
        <v>149</v>
      </c>
      <c r="G335" s="268"/>
      <c r="H335" s="271">
        <v>23.128</v>
      </c>
      <c r="I335" s="272"/>
      <c r="J335" s="268"/>
      <c r="K335" s="268"/>
      <c r="L335" s="273"/>
      <c r="M335" s="274"/>
      <c r="N335" s="275"/>
      <c r="O335" s="275"/>
      <c r="P335" s="275"/>
      <c r="Q335" s="275"/>
      <c r="R335" s="275"/>
      <c r="S335" s="275"/>
      <c r="T335" s="27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7" t="s">
        <v>139</v>
      </c>
      <c r="AU335" s="277" t="s">
        <v>83</v>
      </c>
      <c r="AV335" s="16" t="s">
        <v>137</v>
      </c>
      <c r="AW335" s="16" t="s">
        <v>31</v>
      </c>
      <c r="AX335" s="16" t="s">
        <v>6</v>
      </c>
      <c r="AY335" s="277" t="s">
        <v>131</v>
      </c>
    </row>
    <row r="336" s="2" customFormat="1" ht="24.15" customHeight="1">
      <c r="A336" s="39"/>
      <c r="B336" s="40"/>
      <c r="C336" s="220" t="s">
        <v>331</v>
      </c>
      <c r="D336" s="220" t="s">
        <v>133</v>
      </c>
      <c r="E336" s="221" t="s">
        <v>332</v>
      </c>
      <c r="F336" s="222" t="s">
        <v>333</v>
      </c>
      <c r="G336" s="223" t="s">
        <v>136</v>
      </c>
      <c r="H336" s="224">
        <v>38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39</v>
      </c>
      <c r="O336" s="92"/>
      <c r="P336" s="230">
        <f>O336*H336</f>
        <v>0</v>
      </c>
      <c r="Q336" s="230">
        <v>0.0060099999999999997</v>
      </c>
      <c r="R336" s="230">
        <f>Q336*H336</f>
        <v>0.22838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137</v>
      </c>
      <c r="AT336" s="232" t="s">
        <v>133</v>
      </c>
      <c r="AU336" s="232" t="s">
        <v>83</v>
      </c>
      <c r="AY336" s="18" t="s">
        <v>131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6</v>
      </c>
      <c r="BK336" s="233">
        <f>ROUND(I336*H336,2)</f>
        <v>0</v>
      </c>
      <c r="BL336" s="18" t="s">
        <v>137</v>
      </c>
      <c r="BM336" s="232" t="s">
        <v>334</v>
      </c>
    </row>
    <row r="337" s="13" customFormat="1">
      <c r="A337" s="13"/>
      <c r="B337" s="234"/>
      <c r="C337" s="235"/>
      <c r="D337" s="236" t="s">
        <v>139</v>
      </c>
      <c r="E337" s="237" t="s">
        <v>1</v>
      </c>
      <c r="F337" s="238" t="s">
        <v>140</v>
      </c>
      <c r="G337" s="235"/>
      <c r="H337" s="237" t="s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139</v>
      </c>
      <c r="AU337" s="244" t="s">
        <v>83</v>
      </c>
      <c r="AV337" s="13" t="s">
        <v>6</v>
      </c>
      <c r="AW337" s="13" t="s">
        <v>31</v>
      </c>
      <c r="AX337" s="13" t="s">
        <v>74</v>
      </c>
      <c r="AY337" s="244" t="s">
        <v>131</v>
      </c>
    </row>
    <row r="338" s="14" customFormat="1">
      <c r="A338" s="14"/>
      <c r="B338" s="245"/>
      <c r="C338" s="246"/>
      <c r="D338" s="236" t="s">
        <v>139</v>
      </c>
      <c r="E338" s="247" t="s">
        <v>1</v>
      </c>
      <c r="F338" s="248" t="s">
        <v>161</v>
      </c>
      <c r="G338" s="246"/>
      <c r="H338" s="249">
        <v>8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139</v>
      </c>
      <c r="AU338" s="255" t="s">
        <v>83</v>
      </c>
      <c r="AV338" s="14" t="s">
        <v>83</v>
      </c>
      <c r="AW338" s="14" t="s">
        <v>31</v>
      </c>
      <c r="AX338" s="14" t="s">
        <v>74</v>
      </c>
      <c r="AY338" s="255" t="s">
        <v>131</v>
      </c>
    </row>
    <row r="339" s="15" customFormat="1">
      <c r="A339" s="15"/>
      <c r="B339" s="256"/>
      <c r="C339" s="257"/>
      <c r="D339" s="236" t="s">
        <v>139</v>
      </c>
      <c r="E339" s="258" t="s">
        <v>1</v>
      </c>
      <c r="F339" s="259" t="s">
        <v>142</v>
      </c>
      <c r="G339" s="257"/>
      <c r="H339" s="260">
        <v>8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139</v>
      </c>
      <c r="AU339" s="266" t="s">
        <v>83</v>
      </c>
      <c r="AV339" s="15" t="s">
        <v>143</v>
      </c>
      <c r="AW339" s="15" t="s">
        <v>31</v>
      </c>
      <c r="AX339" s="15" t="s">
        <v>74</v>
      </c>
      <c r="AY339" s="266" t="s">
        <v>131</v>
      </c>
    </row>
    <row r="340" s="13" customFormat="1">
      <c r="A340" s="13"/>
      <c r="B340" s="234"/>
      <c r="C340" s="235"/>
      <c r="D340" s="236" t="s">
        <v>139</v>
      </c>
      <c r="E340" s="237" t="s">
        <v>1</v>
      </c>
      <c r="F340" s="238" t="s">
        <v>144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139</v>
      </c>
      <c r="AU340" s="244" t="s">
        <v>83</v>
      </c>
      <c r="AV340" s="13" t="s">
        <v>6</v>
      </c>
      <c r="AW340" s="13" t="s">
        <v>31</v>
      </c>
      <c r="AX340" s="13" t="s">
        <v>74</v>
      </c>
      <c r="AY340" s="244" t="s">
        <v>131</v>
      </c>
    </row>
    <row r="341" s="14" customFormat="1">
      <c r="A341" s="14"/>
      <c r="B341" s="245"/>
      <c r="C341" s="246"/>
      <c r="D341" s="236" t="s">
        <v>139</v>
      </c>
      <c r="E341" s="247" t="s">
        <v>1</v>
      </c>
      <c r="F341" s="248" t="s">
        <v>162</v>
      </c>
      <c r="G341" s="246"/>
      <c r="H341" s="249">
        <v>30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139</v>
      </c>
      <c r="AU341" s="255" t="s">
        <v>83</v>
      </c>
      <c r="AV341" s="14" t="s">
        <v>83</v>
      </c>
      <c r="AW341" s="14" t="s">
        <v>31</v>
      </c>
      <c r="AX341" s="14" t="s">
        <v>74</v>
      </c>
      <c r="AY341" s="255" t="s">
        <v>131</v>
      </c>
    </row>
    <row r="342" s="15" customFormat="1">
      <c r="A342" s="15"/>
      <c r="B342" s="256"/>
      <c r="C342" s="257"/>
      <c r="D342" s="236" t="s">
        <v>139</v>
      </c>
      <c r="E342" s="258" t="s">
        <v>1</v>
      </c>
      <c r="F342" s="259" t="s">
        <v>142</v>
      </c>
      <c r="G342" s="257"/>
      <c r="H342" s="260">
        <v>30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139</v>
      </c>
      <c r="AU342" s="266" t="s">
        <v>83</v>
      </c>
      <c r="AV342" s="15" t="s">
        <v>143</v>
      </c>
      <c r="AW342" s="15" t="s">
        <v>31</v>
      </c>
      <c r="AX342" s="15" t="s">
        <v>74</v>
      </c>
      <c r="AY342" s="266" t="s">
        <v>131</v>
      </c>
    </row>
    <row r="343" s="16" customFormat="1">
      <c r="A343" s="16"/>
      <c r="B343" s="267"/>
      <c r="C343" s="268"/>
      <c r="D343" s="236" t="s">
        <v>139</v>
      </c>
      <c r="E343" s="269" t="s">
        <v>1</v>
      </c>
      <c r="F343" s="270" t="s">
        <v>149</v>
      </c>
      <c r="G343" s="268"/>
      <c r="H343" s="271">
        <v>38</v>
      </c>
      <c r="I343" s="272"/>
      <c r="J343" s="268"/>
      <c r="K343" s="268"/>
      <c r="L343" s="273"/>
      <c r="M343" s="274"/>
      <c r="N343" s="275"/>
      <c r="O343" s="275"/>
      <c r="P343" s="275"/>
      <c r="Q343" s="275"/>
      <c r="R343" s="275"/>
      <c r="S343" s="275"/>
      <c r="T343" s="27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77" t="s">
        <v>139</v>
      </c>
      <c r="AU343" s="277" t="s">
        <v>83</v>
      </c>
      <c r="AV343" s="16" t="s">
        <v>137</v>
      </c>
      <c r="AW343" s="16" t="s">
        <v>31</v>
      </c>
      <c r="AX343" s="16" t="s">
        <v>6</v>
      </c>
      <c r="AY343" s="277" t="s">
        <v>131</v>
      </c>
    </row>
    <row r="344" s="2" customFormat="1" ht="14.4" customHeight="1">
      <c r="A344" s="39"/>
      <c r="B344" s="40"/>
      <c r="C344" s="220" t="s">
        <v>335</v>
      </c>
      <c r="D344" s="220" t="s">
        <v>133</v>
      </c>
      <c r="E344" s="221" t="s">
        <v>336</v>
      </c>
      <c r="F344" s="222" t="s">
        <v>337</v>
      </c>
      <c r="G344" s="223" t="s">
        <v>136</v>
      </c>
      <c r="H344" s="224">
        <v>28.5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39</v>
      </c>
      <c r="O344" s="92"/>
      <c r="P344" s="230">
        <f>O344*H344</f>
        <v>0</v>
      </c>
      <c r="Q344" s="230">
        <v>0.00071000000000000002</v>
      </c>
      <c r="R344" s="230">
        <f>Q344*H344</f>
        <v>0.020235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137</v>
      </c>
      <c r="AT344" s="232" t="s">
        <v>133</v>
      </c>
      <c r="AU344" s="232" t="s">
        <v>83</v>
      </c>
      <c r="AY344" s="18" t="s">
        <v>131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6</v>
      </c>
      <c r="BK344" s="233">
        <f>ROUND(I344*H344,2)</f>
        <v>0</v>
      </c>
      <c r="BL344" s="18" t="s">
        <v>137</v>
      </c>
      <c r="BM344" s="232" t="s">
        <v>338</v>
      </c>
    </row>
    <row r="345" s="13" customFormat="1">
      <c r="A345" s="13"/>
      <c r="B345" s="234"/>
      <c r="C345" s="235"/>
      <c r="D345" s="236" t="s">
        <v>139</v>
      </c>
      <c r="E345" s="237" t="s">
        <v>1</v>
      </c>
      <c r="F345" s="238" t="s">
        <v>140</v>
      </c>
      <c r="G345" s="235"/>
      <c r="H345" s="237" t="s">
        <v>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139</v>
      </c>
      <c r="AU345" s="244" t="s">
        <v>83</v>
      </c>
      <c r="AV345" s="13" t="s">
        <v>6</v>
      </c>
      <c r="AW345" s="13" t="s">
        <v>31</v>
      </c>
      <c r="AX345" s="13" t="s">
        <v>74</v>
      </c>
      <c r="AY345" s="244" t="s">
        <v>131</v>
      </c>
    </row>
    <row r="346" s="14" customFormat="1">
      <c r="A346" s="14"/>
      <c r="B346" s="245"/>
      <c r="C346" s="246"/>
      <c r="D346" s="236" t="s">
        <v>139</v>
      </c>
      <c r="E346" s="247" t="s">
        <v>1</v>
      </c>
      <c r="F346" s="248" t="s">
        <v>156</v>
      </c>
      <c r="G346" s="246"/>
      <c r="H346" s="249">
        <v>6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139</v>
      </c>
      <c r="AU346" s="255" t="s">
        <v>83</v>
      </c>
      <c r="AV346" s="14" t="s">
        <v>83</v>
      </c>
      <c r="AW346" s="14" t="s">
        <v>31</v>
      </c>
      <c r="AX346" s="14" t="s">
        <v>74</v>
      </c>
      <c r="AY346" s="255" t="s">
        <v>131</v>
      </c>
    </row>
    <row r="347" s="15" customFormat="1">
      <c r="A347" s="15"/>
      <c r="B347" s="256"/>
      <c r="C347" s="257"/>
      <c r="D347" s="236" t="s">
        <v>139</v>
      </c>
      <c r="E347" s="258" t="s">
        <v>1</v>
      </c>
      <c r="F347" s="259" t="s">
        <v>142</v>
      </c>
      <c r="G347" s="257"/>
      <c r="H347" s="260">
        <v>6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139</v>
      </c>
      <c r="AU347" s="266" t="s">
        <v>83</v>
      </c>
      <c r="AV347" s="15" t="s">
        <v>143</v>
      </c>
      <c r="AW347" s="15" t="s">
        <v>31</v>
      </c>
      <c r="AX347" s="15" t="s">
        <v>74</v>
      </c>
      <c r="AY347" s="266" t="s">
        <v>131</v>
      </c>
    </row>
    <row r="348" s="13" customFormat="1">
      <c r="A348" s="13"/>
      <c r="B348" s="234"/>
      <c r="C348" s="235"/>
      <c r="D348" s="236" t="s">
        <v>139</v>
      </c>
      <c r="E348" s="237" t="s">
        <v>1</v>
      </c>
      <c r="F348" s="238" t="s">
        <v>144</v>
      </c>
      <c r="G348" s="235"/>
      <c r="H348" s="237" t="s">
        <v>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139</v>
      </c>
      <c r="AU348" s="244" t="s">
        <v>83</v>
      </c>
      <c r="AV348" s="13" t="s">
        <v>6</v>
      </c>
      <c r="AW348" s="13" t="s">
        <v>31</v>
      </c>
      <c r="AX348" s="13" t="s">
        <v>74</v>
      </c>
      <c r="AY348" s="244" t="s">
        <v>131</v>
      </c>
    </row>
    <row r="349" s="14" customFormat="1">
      <c r="A349" s="14"/>
      <c r="B349" s="245"/>
      <c r="C349" s="246"/>
      <c r="D349" s="236" t="s">
        <v>139</v>
      </c>
      <c r="E349" s="247" t="s">
        <v>1</v>
      </c>
      <c r="F349" s="248" t="s">
        <v>157</v>
      </c>
      <c r="G349" s="246"/>
      <c r="H349" s="249">
        <v>22.5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139</v>
      </c>
      <c r="AU349" s="255" t="s">
        <v>83</v>
      </c>
      <c r="AV349" s="14" t="s">
        <v>83</v>
      </c>
      <c r="AW349" s="14" t="s">
        <v>31</v>
      </c>
      <c r="AX349" s="14" t="s">
        <v>74</v>
      </c>
      <c r="AY349" s="255" t="s">
        <v>131</v>
      </c>
    </row>
    <row r="350" s="15" customFormat="1">
      <c r="A350" s="15"/>
      <c r="B350" s="256"/>
      <c r="C350" s="257"/>
      <c r="D350" s="236" t="s">
        <v>139</v>
      </c>
      <c r="E350" s="258" t="s">
        <v>1</v>
      </c>
      <c r="F350" s="259" t="s">
        <v>142</v>
      </c>
      <c r="G350" s="257"/>
      <c r="H350" s="260">
        <v>22.5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6" t="s">
        <v>139</v>
      </c>
      <c r="AU350" s="266" t="s">
        <v>83</v>
      </c>
      <c r="AV350" s="15" t="s">
        <v>143</v>
      </c>
      <c r="AW350" s="15" t="s">
        <v>31</v>
      </c>
      <c r="AX350" s="15" t="s">
        <v>74</v>
      </c>
      <c r="AY350" s="266" t="s">
        <v>131</v>
      </c>
    </row>
    <row r="351" s="16" customFormat="1">
      <c r="A351" s="16"/>
      <c r="B351" s="267"/>
      <c r="C351" s="268"/>
      <c r="D351" s="236" t="s">
        <v>139</v>
      </c>
      <c r="E351" s="269" t="s">
        <v>1</v>
      </c>
      <c r="F351" s="270" t="s">
        <v>149</v>
      </c>
      <c r="G351" s="268"/>
      <c r="H351" s="271">
        <v>28.5</v>
      </c>
      <c r="I351" s="272"/>
      <c r="J351" s="268"/>
      <c r="K351" s="268"/>
      <c r="L351" s="273"/>
      <c r="M351" s="274"/>
      <c r="N351" s="275"/>
      <c r="O351" s="275"/>
      <c r="P351" s="275"/>
      <c r="Q351" s="275"/>
      <c r="R351" s="275"/>
      <c r="S351" s="275"/>
      <c r="T351" s="27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7" t="s">
        <v>139</v>
      </c>
      <c r="AU351" s="277" t="s">
        <v>83</v>
      </c>
      <c r="AV351" s="16" t="s">
        <v>137</v>
      </c>
      <c r="AW351" s="16" t="s">
        <v>31</v>
      </c>
      <c r="AX351" s="16" t="s">
        <v>6</v>
      </c>
      <c r="AY351" s="277" t="s">
        <v>131</v>
      </c>
    </row>
    <row r="352" s="2" customFormat="1" ht="24.15" customHeight="1">
      <c r="A352" s="39"/>
      <c r="B352" s="40"/>
      <c r="C352" s="220" t="s">
        <v>339</v>
      </c>
      <c r="D352" s="220" t="s">
        <v>133</v>
      </c>
      <c r="E352" s="221" t="s">
        <v>340</v>
      </c>
      <c r="F352" s="222" t="s">
        <v>341</v>
      </c>
      <c r="G352" s="223" t="s">
        <v>136</v>
      </c>
      <c r="H352" s="224">
        <v>38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39</v>
      </c>
      <c r="O352" s="92"/>
      <c r="P352" s="230">
        <f>O352*H352</f>
        <v>0</v>
      </c>
      <c r="Q352" s="230">
        <v>0.10373</v>
      </c>
      <c r="R352" s="230">
        <f>Q352*H352</f>
        <v>3.9417400000000002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137</v>
      </c>
      <c r="AT352" s="232" t="s">
        <v>133</v>
      </c>
      <c r="AU352" s="232" t="s">
        <v>83</v>
      </c>
      <c r="AY352" s="18" t="s">
        <v>131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6</v>
      </c>
      <c r="BK352" s="233">
        <f>ROUND(I352*H352,2)</f>
        <v>0</v>
      </c>
      <c r="BL352" s="18" t="s">
        <v>137</v>
      </c>
      <c r="BM352" s="232" t="s">
        <v>342</v>
      </c>
    </row>
    <row r="353" s="13" customFormat="1">
      <c r="A353" s="13"/>
      <c r="B353" s="234"/>
      <c r="C353" s="235"/>
      <c r="D353" s="236" t="s">
        <v>139</v>
      </c>
      <c r="E353" s="237" t="s">
        <v>1</v>
      </c>
      <c r="F353" s="238" t="s">
        <v>140</v>
      </c>
      <c r="G353" s="235"/>
      <c r="H353" s="237" t="s">
        <v>1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139</v>
      </c>
      <c r="AU353" s="244" t="s">
        <v>83</v>
      </c>
      <c r="AV353" s="13" t="s">
        <v>6</v>
      </c>
      <c r="AW353" s="13" t="s">
        <v>31</v>
      </c>
      <c r="AX353" s="13" t="s">
        <v>74</v>
      </c>
      <c r="AY353" s="244" t="s">
        <v>131</v>
      </c>
    </row>
    <row r="354" s="14" customFormat="1">
      <c r="A354" s="14"/>
      <c r="B354" s="245"/>
      <c r="C354" s="246"/>
      <c r="D354" s="236" t="s">
        <v>139</v>
      </c>
      <c r="E354" s="247" t="s">
        <v>1</v>
      </c>
      <c r="F354" s="248" t="s">
        <v>161</v>
      </c>
      <c r="G354" s="246"/>
      <c r="H354" s="249">
        <v>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139</v>
      </c>
      <c r="AU354" s="255" t="s">
        <v>83</v>
      </c>
      <c r="AV354" s="14" t="s">
        <v>83</v>
      </c>
      <c r="AW354" s="14" t="s">
        <v>31</v>
      </c>
      <c r="AX354" s="14" t="s">
        <v>74</v>
      </c>
      <c r="AY354" s="255" t="s">
        <v>131</v>
      </c>
    </row>
    <row r="355" s="15" customFormat="1">
      <c r="A355" s="15"/>
      <c r="B355" s="256"/>
      <c r="C355" s="257"/>
      <c r="D355" s="236" t="s">
        <v>139</v>
      </c>
      <c r="E355" s="258" t="s">
        <v>1</v>
      </c>
      <c r="F355" s="259" t="s">
        <v>142</v>
      </c>
      <c r="G355" s="257"/>
      <c r="H355" s="260">
        <v>8</v>
      </c>
      <c r="I355" s="261"/>
      <c r="J355" s="257"/>
      <c r="K355" s="257"/>
      <c r="L355" s="262"/>
      <c r="M355" s="263"/>
      <c r="N355" s="264"/>
      <c r="O355" s="264"/>
      <c r="P355" s="264"/>
      <c r="Q355" s="264"/>
      <c r="R355" s="264"/>
      <c r="S355" s="264"/>
      <c r="T355" s="26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6" t="s">
        <v>139</v>
      </c>
      <c r="AU355" s="266" t="s">
        <v>83</v>
      </c>
      <c r="AV355" s="15" t="s">
        <v>143</v>
      </c>
      <c r="AW355" s="15" t="s">
        <v>31</v>
      </c>
      <c r="AX355" s="15" t="s">
        <v>74</v>
      </c>
      <c r="AY355" s="266" t="s">
        <v>131</v>
      </c>
    </row>
    <row r="356" s="13" customFormat="1">
      <c r="A356" s="13"/>
      <c r="B356" s="234"/>
      <c r="C356" s="235"/>
      <c r="D356" s="236" t="s">
        <v>139</v>
      </c>
      <c r="E356" s="237" t="s">
        <v>1</v>
      </c>
      <c r="F356" s="238" t="s">
        <v>144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139</v>
      </c>
      <c r="AU356" s="244" t="s">
        <v>83</v>
      </c>
      <c r="AV356" s="13" t="s">
        <v>6</v>
      </c>
      <c r="AW356" s="13" t="s">
        <v>31</v>
      </c>
      <c r="AX356" s="13" t="s">
        <v>74</v>
      </c>
      <c r="AY356" s="244" t="s">
        <v>131</v>
      </c>
    </row>
    <row r="357" s="14" customFormat="1">
      <c r="A357" s="14"/>
      <c r="B357" s="245"/>
      <c r="C357" s="246"/>
      <c r="D357" s="236" t="s">
        <v>139</v>
      </c>
      <c r="E357" s="247" t="s">
        <v>1</v>
      </c>
      <c r="F357" s="248" t="s">
        <v>162</v>
      </c>
      <c r="G357" s="246"/>
      <c r="H357" s="249">
        <v>30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139</v>
      </c>
      <c r="AU357" s="255" t="s">
        <v>83</v>
      </c>
      <c r="AV357" s="14" t="s">
        <v>83</v>
      </c>
      <c r="AW357" s="14" t="s">
        <v>31</v>
      </c>
      <c r="AX357" s="14" t="s">
        <v>74</v>
      </c>
      <c r="AY357" s="255" t="s">
        <v>131</v>
      </c>
    </row>
    <row r="358" s="15" customFormat="1">
      <c r="A358" s="15"/>
      <c r="B358" s="256"/>
      <c r="C358" s="257"/>
      <c r="D358" s="236" t="s">
        <v>139</v>
      </c>
      <c r="E358" s="258" t="s">
        <v>1</v>
      </c>
      <c r="F358" s="259" t="s">
        <v>142</v>
      </c>
      <c r="G358" s="257"/>
      <c r="H358" s="260">
        <v>30</v>
      </c>
      <c r="I358" s="261"/>
      <c r="J358" s="257"/>
      <c r="K358" s="257"/>
      <c r="L358" s="262"/>
      <c r="M358" s="263"/>
      <c r="N358" s="264"/>
      <c r="O358" s="264"/>
      <c r="P358" s="264"/>
      <c r="Q358" s="264"/>
      <c r="R358" s="264"/>
      <c r="S358" s="264"/>
      <c r="T358" s="26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6" t="s">
        <v>139</v>
      </c>
      <c r="AU358" s="266" t="s">
        <v>83</v>
      </c>
      <c r="AV358" s="15" t="s">
        <v>143</v>
      </c>
      <c r="AW358" s="15" t="s">
        <v>31</v>
      </c>
      <c r="AX358" s="15" t="s">
        <v>74</v>
      </c>
      <c r="AY358" s="266" t="s">
        <v>131</v>
      </c>
    </row>
    <row r="359" s="16" customFormat="1">
      <c r="A359" s="16"/>
      <c r="B359" s="267"/>
      <c r="C359" s="268"/>
      <c r="D359" s="236" t="s">
        <v>139</v>
      </c>
      <c r="E359" s="269" t="s">
        <v>1</v>
      </c>
      <c r="F359" s="270" t="s">
        <v>149</v>
      </c>
      <c r="G359" s="268"/>
      <c r="H359" s="271">
        <v>38</v>
      </c>
      <c r="I359" s="272"/>
      <c r="J359" s="268"/>
      <c r="K359" s="268"/>
      <c r="L359" s="273"/>
      <c r="M359" s="274"/>
      <c r="N359" s="275"/>
      <c r="O359" s="275"/>
      <c r="P359" s="275"/>
      <c r="Q359" s="275"/>
      <c r="R359" s="275"/>
      <c r="S359" s="275"/>
      <c r="T359" s="27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7" t="s">
        <v>139</v>
      </c>
      <c r="AU359" s="277" t="s">
        <v>83</v>
      </c>
      <c r="AV359" s="16" t="s">
        <v>137</v>
      </c>
      <c r="AW359" s="16" t="s">
        <v>31</v>
      </c>
      <c r="AX359" s="16" t="s">
        <v>6</v>
      </c>
      <c r="AY359" s="277" t="s">
        <v>131</v>
      </c>
    </row>
    <row r="360" s="2" customFormat="1" ht="24.15" customHeight="1">
      <c r="A360" s="39"/>
      <c r="B360" s="40"/>
      <c r="C360" s="220" t="s">
        <v>343</v>
      </c>
      <c r="D360" s="220" t="s">
        <v>133</v>
      </c>
      <c r="E360" s="221" t="s">
        <v>344</v>
      </c>
      <c r="F360" s="222" t="s">
        <v>345</v>
      </c>
      <c r="G360" s="223" t="s">
        <v>136</v>
      </c>
      <c r="H360" s="224">
        <v>28.5</v>
      </c>
      <c r="I360" s="225"/>
      <c r="J360" s="226">
        <f>ROUND(I360*H360,2)</f>
        <v>0</v>
      </c>
      <c r="K360" s="227"/>
      <c r="L360" s="45"/>
      <c r="M360" s="228" t="s">
        <v>1</v>
      </c>
      <c r="N360" s="229" t="s">
        <v>39</v>
      </c>
      <c r="O360" s="92"/>
      <c r="P360" s="230">
        <f>O360*H360</f>
        <v>0</v>
      </c>
      <c r="Q360" s="230">
        <v>0.15826000000000001</v>
      </c>
      <c r="R360" s="230">
        <f>Q360*H360</f>
        <v>4.5104100000000003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137</v>
      </c>
      <c r="AT360" s="232" t="s">
        <v>133</v>
      </c>
      <c r="AU360" s="232" t="s">
        <v>83</v>
      </c>
      <c r="AY360" s="18" t="s">
        <v>131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6</v>
      </c>
      <c r="BK360" s="233">
        <f>ROUND(I360*H360,2)</f>
        <v>0</v>
      </c>
      <c r="BL360" s="18" t="s">
        <v>137</v>
      </c>
      <c r="BM360" s="232" t="s">
        <v>346</v>
      </c>
    </row>
    <row r="361" s="13" customFormat="1">
      <c r="A361" s="13"/>
      <c r="B361" s="234"/>
      <c r="C361" s="235"/>
      <c r="D361" s="236" t="s">
        <v>139</v>
      </c>
      <c r="E361" s="237" t="s">
        <v>1</v>
      </c>
      <c r="F361" s="238" t="s">
        <v>140</v>
      </c>
      <c r="G361" s="235"/>
      <c r="H361" s="237" t="s">
        <v>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139</v>
      </c>
      <c r="AU361" s="244" t="s">
        <v>83</v>
      </c>
      <c r="AV361" s="13" t="s">
        <v>6</v>
      </c>
      <c r="AW361" s="13" t="s">
        <v>31</v>
      </c>
      <c r="AX361" s="13" t="s">
        <v>74</v>
      </c>
      <c r="AY361" s="244" t="s">
        <v>131</v>
      </c>
    </row>
    <row r="362" s="14" customFormat="1">
      <c r="A362" s="14"/>
      <c r="B362" s="245"/>
      <c r="C362" s="246"/>
      <c r="D362" s="236" t="s">
        <v>139</v>
      </c>
      <c r="E362" s="247" t="s">
        <v>1</v>
      </c>
      <c r="F362" s="248" t="s">
        <v>156</v>
      </c>
      <c r="G362" s="246"/>
      <c r="H362" s="249">
        <v>6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139</v>
      </c>
      <c r="AU362" s="255" t="s">
        <v>83</v>
      </c>
      <c r="AV362" s="14" t="s">
        <v>83</v>
      </c>
      <c r="AW362" s="14" t="s">
        <v>31</v>
      </c>
      <c r="AX362" s="14" t="s">
        <v>74</v>
      </c>
      <c r="AY362" s="255" t="s">
        <v>131</v>
      </c>
    </row>
    <row r="363" s="15" customFormat="1">
      <c r="A363" s="15"/>
      <c r="B363" s="256"/>
      <c r="C363" s="257"/>
      <c r="D363" s="236" t="s">
        <v>139</v>
      </c>
      <c r="E363" s="258" t="s">
        <v>1</v>
      </c>
      <c r="F363" s="259" t="s">
        <v>142</v>
      </c>
      <c r="G363" s="257"/>
      <c r="H363" s="260">
        <v>6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139</v>
      </c>
      <c r="AU363" s="266" t="s">
        <v>83</v>
      </c>
      <c r="AV363" s="15" t="s">
        <v>143</v>
      </c>
      <c r="AW363" s="15" t="s">
        <v>31</v>
      </c>
      <c r="AX363" s="15" t="s">
        <v>74</v>
      </c>
      <c r="AY363" s="266" t="s">
        <v>131</v>
      </c>
    </row>
    <row r="364" s="13" customFormat="1">
      <c r="A364" s="13"/>
      <c r="B364" s="234"/>
      <c r="C364" s="235"/>
      <c r="D364" s="236" t="s">
        <v>139</v>
      </c>
      <c r="E364" s="237" t="s">
        <v>1</v>
      </c>
      <c r="F364" s="238" t="s">
        <v>144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139</v>
      </c>
      <c r="AU364" s="244" t="s">
        <v>83</v>
      </c>
      <c r="AV364" s="13" t="s">
        <v>6</v>
      </c>
      <c r="AW364" s="13" t="s">
        <v>31</v>
      </c>
      <c r="AX364" s="13" t="s">
        <v>74</v>
      </c>
      <c r="AY364" s="244" t="s">
        <v>131</v>
      </c>
    </row>
    <row r="365" s="14" customFormat="1">
      <c r="A365" s="14"/>
      <c r="B365" s="245"/>
      <c r="C365" s="246"/>
      <c r="D365" s="236" t="s">
        <v>139</v>
      </c>
      <c r="E365" s="247" t="s">
        <v>1</v>
      </c>
      <c r="F365" s="248" t="s">
        <v>157</v>
      </c>
      <c r="G365" s="246"/>
      <c r="H365" s="249">
        <v>22.5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139</v>
      </c>
      <c r="AU365" s="255" t="s">
        <v>83</v>
      </c>
      <c r="AV365" s="14" t="s">
        <v>83</v>
      </c>
      <c r="AW365" s="14" t="s">
        <v>31</v>
      </c>
      <c r="AX365" s="14" t="s">
        <v>74</v>
      </c>
      <c r="AY365" s="255" t="s">
        <v>131</v>
      </c>
    </row>
    <row r="366" s="15" customFormat="1">
      <c r="A366" s="15"/>
      <c r="B366" s="256"/>
      <c r="C366" s="257"/>
      <c r="D366" s="236" t="s">
        <v>139</v>
      </c>
      <c r="E366" s="258" t="s">
        <v>1</v>
      </c>
      <c r="F366" s="259" t="s">
        <v>142</v>
      </c>
      <c r="G366" s="257"/>
      <c r="H366" s="260">
        <v>22.5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139</v>
      </c>
      <c r="AU366" s="266" t="s">
        <v>83</v>
      </c>
      <c r="AV366" s="15" t="s">
        <v>143</v>
      </c>
      <c r="AW366" s="15" t="s">
        <v>31</v>
      </c>
      <c r="AX366" s="15" t="s">
        <v>74</v>
      </c>
      <c r="AY366" s="266" t="s">
        <v>131</v>
      </c>
    </row>
    <row r="367" s="16" customFormat="1">
      <c r="A367" s="16"/>
      <c r="B367" s="267"/>
      <c r="C367" s="268"/>
      <c r="D367" s="236" t="s">
        <v>139</v>
      </c>
      <c r="E367" s="269" t="s">
        <v>1</v>
      </c>
      <c r="F367" s="270" t="s">
        <v>149</v>
      </c>
      <c r="G367" s="268"/>
      <c r="H367" s="271">
        <v>28.5</v>
      </c>
      <c r="I367" s="272"/>
      <c r="J367" s="268"/>
      <c r="K367" s="268"/>
      <c r="L367" s="273"/>
      <c r="M367" s="274"/>
      <c r="N367" s="275"/>
      <c r="O367" s="275"/>
      <c r="P367" s="275"/>
      <c r="Q367" s="275"/>
      <c r="R367" s="275"/>
      <c r="S367" s="275"/>
      <c r="T367" s="27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77" t="s">
        <v>139</v>
      </c>
      <c r="AU367" s="277" t="s">
        <v>83</v>
      </c>
      <c r="AV367" s="16" t="s">
        <v>137</v>
      </c>
      <c r="AW367" s="16" t="s">
        <v>31</v>
      </c>
      <c r="AX367" s="16" t="s">
        <v>6</v>
      </c>
      <c r="AY367" s="277" t="s">
        <v>131</v>
      </c>
    </row>
    <row r="368" s="12" customFormat="1" ht="22.8" customHeight="1">
      <c r="A368" s="12"/>
      <c r="B368" s="204"/>
      <c r="C368" s="205"/>
      <c r="D368" s="206" t="s">
        <v>73</v>
      </c>
      <c r="E368" s="218" t="s">
        <v>181</v>
      </c>
      <c r="F368" s="218" t="s">
        <v>347</v>
      </c>
      <c r="G368" s="205"/>
      <c r="H368" s="205"/>
      <c r="I368" s="208"/>
      <c r="J368" s="219">
        <f>BK368</f>
        <v>0</v>
      </c>
      <c r="K368" s="205"/>
      <c r="L368" s="210"/>
      <c r="M368" s="211"/>
      <c r="N368" s="212"/>
      <c r="O368" s="212"/>
      <c r="P368" s="213">
        <f>SUM(P369:P421)</f>
        <v>0</v>
      </c>
      <c r="Q368" s="212"/>
      <c r="R368" s="213">
        <f>SUM(R369:R421)</f>
        <v>5.9238462600000004</v>
      </c>
      <c r="S368" s="212"/>
      <c r="T368" s="214">
        <f>SUM(T369:T421)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6</v>
      </c>
      <c r="AT368" s="216" t="s">
        <v>73</v>
      </c>
      <c r="AU368" s="216" t="s">
        <v>6</v>
      </c>
      <c r="AY368" s="215" t="s">
        <v>131</v>
      </c>
      <c r="BK368" s="217">
        <f>SUM(BK369:BK421)</f>
        <v>0</v>
      </c>
    </row>
    <row r="369" s="2" customFormat="1" ht="24.15" customHeight="1">
      <c r="A369" s="39"/>
      <c r="B369" s="40"/>
      <c r="C369" s="220" t="s">
        <v>348</v>
      </c>
      <c r="D369" s="220" t="s">
        <v>133</v>
      </c>
      <c r="E369" s="221" t="s">
        <v>349</v>
      </c>
      <c r="F369" s="222" t="s">
        <v>350</v>
      </c>
      <c r="G369" s="223" t="s">
        <v>178</v>
      </c>
      <c r="H369" s="224">
        <v>121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39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137</v>
      </c>
      <c r="AT369" s="232" t="s">
        <v>133</v>
      </c>
      <c r="AU369" s="232" t="s">
        <v>83</v>
      </c>
      <c r="AY369" s="18" t="s">
        <v>131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6</v>
      </c>
      <c r="BK369" s="233">
        <f>ROUND(I369*H369,2)</f>
        <v>0</v>
      </c>
      <c r="BL369" s="18" t="s">
        <v>137</v>
      </c>
      <c r="BM369" s="232" t="s">
        <v>351</v>
      </c>
    </row>
    <row r="370" s="14" customFormat="1">
      <c r="A370" s="14"/>
      <c r="B370" s="245"/>
      <c r="C370" s="246"/>
      <c r="D370" s="236" t="s">
        <v>139</v>
      </c>
      <c r="E370" s="247" t="s">
        <v>1</v>
      </c>
      <c r="F370" s="248" t="s">
        <v>352</v>
      </c>
      <c r="G370" s="246"/>
      <c r="H370" s="249">
        <v>5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139</v>
      </c>
      <c r="AU370" s="255" t="s">
        <v>83</v>
      </c>
      <c r="AV370" s="14" t="s">
        <v>83</v>
      </c>
      <c r="AW370" s="14" t="s">
        <v>31</v>
      </c>
      <c r="AX370" s="14" t="s">
        <v>74</v>
      </c>
      <c r="AY370" s="255" t="s">
        <v>131</v>
      </c>
    </row>
    <row r="371" s="14" customFormat="1">
      <c r="A371" s="14"/>
      <c r="B371" s="245"/>
      <c r="C371" s="246"/>
      <c r="D371" s="236" t="s">
        <v>139</v>
      </c>
      <c r="E371" s="247" t="s">
        <v>1</v>
      </c>
      <c r="F371" s="248" t="s">
        <v>353</v>
      </c>
      <c r="G371" s="246"/>
      <c r="H371" s="249">
        <v>98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139</v>
      </c>
      <c r="AU371" s="255" t="s">
        <v>83</v>
      </c>
      <c r="AV371" s="14" t="s">
        <v>83</v>
      </c>
      <c r="AW371" s="14" t="s">
        <v>31</v>
      </c>
      <c r="AX371" s="14" t="s">
        <v>74</v>
      </c>
      <c r="AY371" s="255" t="s">
        <v>131</v>
      </c>
    </row>
    <row r="372" s="14" customFormat="1">
      <c r="A372" s="14"/>
      <c r="B372" s="245"/>
      <c r="C372" s="246"/>
      <c r="D372" s="236" t="s">
        <v>139</v>
      </c>
      <c r="E372" s="247" t="s">
        <v>1</v>
      </c>
      <c r="F372" s="248" t="s">
        <v>354</v>
      </c>
      <c r="G372" s="246"/>
      <c r="H372" s="249">
        <v>18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139</v>
      </c>
      <c r="AU372" s="255" t="s">
        <v>83</v>
      </c>
      <c r="AV372" s="14" t="s">
        <v>83</v>
      </c>
      <c r="AW372" s="14" t="s">
        <v>31</v>
      </c>
      <c r="AX372" s="14" t="s">
        <v>74</v>
      </c>
      <c r="AY372" s="255" t="s">
        <v>131</v>
      </c>
    </row>
    <row r="373" s="16" customFormat="1">
      <c r="A373" s="16"/>
      <c r="B373" s="267"/>
      <c r="C373" s="268"/>
      <c r="D373" s="236" t="s">
        <v>139</v>
      </c>
      <c r="E373" s="269" t="s">
        <v>1</v>
      </c>
      <c r="F373" s="270" t="s">
        <v>149</v>
      </c>
      <c r="G373" s="268"/>
      <c r="H373" s="271">
        <v>121</v>
      </c>
      <c r="I373" s="272"/>
      <c r="J373" s="268"/>
      <c r="K373" s="268"/>
      <c r="L373" s="273"/>
      <c r="M373" s="274"/>
      <c r="N373" s="275"/>
      <c r="O373" s="275"/>
      <c r="P373" s="275"/>
      <c r="Q373" s="275"/>
      <c r="R373" s="275"/>
      <c r="S373" s="275"/>
      <c r="T373" s="27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7" t="s">
        <v>139</v>
      </c>
      <c r="AU373" s="277" t="s">
        <v>83</v>
      </c>
      <c r="AV373" s="16" t="s">
        <v>137</v>
      </c>
      <c r="AW373" s="16" t="s">
        <v>31</v>
      </c>
      <c r="AX373" s="16" t="s">
        <v>6</v>
      </c>
      <c r="AY373" s="277" t="s">
        <v>131</v>
      </c>
    </row>
    <row r="374" s="2" customFormat="1" ht="24.15" customHeight="1">
      <c r="A374" s="39"/>
      <c r="B374" s="40"/>
      <c r="C374" s="278" t="s">
        <v>355</v>
      </c>
      <c r="D374" s="278" t="s">
        <v>266</v>
      </c>
      <c r="E374" s="279" t="s">
        <v>356</v>
      </c>
      <c r="F374" s="280" t="s">
        <v>357</v>
      </c>
      <c r="G374" s="281" t="s">
        <v>178</v>
      </c>
      <c r="H374" s="282">
        <v>122.815</v>
      </c>
      <c r="I374" s="283"/>
      <c r="J374" s="284">
        <f>ROUND(I374*H374,2)</f>
        <v>0</v>
      </c>
      <c r="K374" s="285"/>
      <c r="L374" s="286"/>
      <c r="M374" s="287" t="s">
        <v>1</v>
      </c>
      <c r="N374" s="288" t="s">
        <v>39</v>
      </c>
      <c r="O374" s="92"/>
      <c r="P374" s="230">
        <f>O374*H374</f>
        <v>0</v>
      </c>
      <c r="Q374" s="230">
        <v>0.00040000000000000002</v>
      </c>
      <c r="R374" s="230">
        <f>Q374*H374</f>
        <v>0.049126000000000003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181</v>
      </c>
      <c r="AT374" s="232" t="s">
        <v>266</v>
      </c>
      <c r="AU374" s="232" t="s">
        <v>83</v>
      </c>
      <c r="AY374" s="18" t="s">
        <v>131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6</v>
      </c>
      <c r="BK374" s="233">
        <f>ROUND(I374*H374,2)</f>
        <v>0</v>
      </c>
      <c r="BL374" s="18" t="s">
        <v>137</v>
      </c>
      <c r="BM374" s="232" t="s">
        <v>358</v>
      </c>
    </row>
    <row r="375" s="14" customFormat="1">
      <c r="A375" s="14"/>
      <c r="B375" s="245"/>
      <c r="C375" s="246"/>
      <c r="D375" s="236" t="s">
        <v>139</v>
      </c>
      <c r="E375" s="247" t="s">
        <v>1</v>
      </c>
      <c r="F375" s="248" t="s">
        <v>359</v>
      </c>
      <c r="G375" s="246"/>
      <c r="H375" s="249">
        <v>121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139</v>
      </c>
      <c r="AU375" s="255" t="s">
        <v>83</v>
      </c>
      <c r="AV375" s="14" t="s">
        <v>83</v>
      </c>
      <c r="AW375" s="14" t="s">
        <v>31</v>
      </c>
      <c r="AX375" s="14" t="s">
        <v>74</v>
      </c>
      <c r="AY375" s="255" t="s">
        <v>131</v>
      </c>
    </row>
    <row r="376" s="14" customFormat="1">
      <c r="A376" s="14"/>
      <c r="B376" s="245"/>
      <c r="C376" s="246"/>
      <c r="D376" s="236" t="s">
        <v>139</v>
      </c>
      <c r="E376" s="247" t="s">
        <v>1</v>
      </c>
      <c r="F376" s="248" t="s">
        <v>360</v>
      </c>
      <c r="G376" s="246"/>
      <c r="H376" s="249">
        <v>122.815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139</v>
      </c>
      <c r="AU376" s="255" t="s">
        <v>83</v>
      </c>
      <c r="AV376" s="14" t="s">
        <v>83</v>
      </c>
      <c r="AW376" s="14" t="s">
        <v>31</v>
      </c>
      <c r="AX376" s="14" t="s">
        <v>6</v>
      </c>
      <c r="AY376" s="255" t="s">
        <v>131</v>
      </c>
    </row>
    <row r="377" s="2" customFormat="1" ht="24.15" customHeight="1">
      <c r="A377" s="39"/>
      <c r="B377" s="40"/>
      <c r="C377" s="220" t="s">
        <v>361</v>
      </c>
      <c r="D377" s="220" t="s">
        <v>133</v>
      </c>
      <c r="E377" s="221" t="s">
        <v>362</v>
      </c>
      <c r="F377" s="222" t="s">
        <v>363</v>
      </c>
      <c r="G377" s="223" t="s">
        <v>308</v>
      </c>
      <c r="H377" s="224">
        <v>5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39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137</v>
      </c>
      <c r="AT377" s="232" t="s">
        <v>133</v>
      </c>
      <c r="AU377" s="232" t="s">
        <v>83</v>
      </c>
      <c r="AY377" s="18" t="s">
        <v>131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6</v>
      </c>
      <c r="BK377" s="233">
        <f>ROUND(I377*H377,2)</f>
        <v>0</v>
      </c>
      <c r="BL377" s="18" t="s">
        <v>137</v>
      </c>
      <c r="BM377" s="232" t="s">
        <v>364</v>
      </c>
    </row>
    <row r="378" s="2" customFormat="1" ht="14.4" customHeight="1">
      <c r="A378" s="39"/>
      <c r="B378" s="40"/>
      <c r="C378" s="278" t="s">
        <v>365</v>
      </c>
      <c r="D378" s="278" t="s">
        <v>266</v>
      </c>
      <c r="E378" s="279" t="s">
        <v>366</v>
      </c>
      <c r="F378" s="280" t="s">
        <v>367</v>
      </c>
      <c r="G378" s="281" t="s">
        <v>308</v>
      </c>
      <c r="H378" s="282">
        <v>5</v>
      </c>
      <c r="I378" s="283"/>
      <c r="J378" s="284">
        <f>ROUND(I378*H378,2)</f>
        <v>0</v>
      </c>
      <c r="K378" s="285"/>
      <c r="L378" s="286"/>
      <c r="M378" s="287" t="s">
        <v>1</v>
      </c>
      <c r="N378" s="288" t="s">
        <v>39</v>
      </c>
      <c r="O378" s="92"/>
      <c r="P378" s="230">
        <f>O378*H378</f>
        <v>0</v>
      </c>
      <c r="Q378" s="230">
        <v>0.00010000000000000001</v>
      </c>
      <c r="R378" s="230">
        <f>Q378*H378</f>
        <v>0.00050000000000000001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181</v>
      </c>
      <c r="AT378" s="232" t="s">
        <v>266</v>
      </c>
      <c r="AU378" s="232" t="s">
        <v>83</v>
      </c>
      <c r="AY378" s="18" t="s">
        <v>131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6</v>
      </c>
      <c r="BK378" s="233">
        <f>ROUND(I378*H378,2)</f>
        <v>0</v>
      </c>
      <c r="BL378" s="18" t="s">
        <v>137</v>
      </c>
      <c r="BM378" s="232" t="s">
        <v>368</v>
      </c>
    </row>
    <row r="379" s="2" customFormat="1" ht="24.15" customHeight="1">
      <c r="A379" s="39"/>
      <c r="B379" s="40"/>
      <c r="C379" s="220" t="s">
        <v>369</v>
      </c>
      <c r="D379" s="220" t="s">
        <v>133</v>
      </c>
      <c r="E379" s="221" t="s">
        <v>370</v>
      </c>
      <c r="F379" s="222" t="s">
        <v>371</v>
      </c>
      <c r="G379" s="223" t="s">
        <v>308</v>
      </c>
      <c r="H379" s="224">
        <v>4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39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137</v>
      </c>
      <c r="AT379" s="232" t="s">
        <v>133</v>
      </c>
      <c r="AU379" s="232" t="s">
        <v>83</v>
      </c>
      <c r="AY379" s="18" t="s">
        <v>131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6</v>
      </c>
      <c r="BK379" s="233">
        <f>ROUND(I379*H379,2)</f>
        <v>0</v>
      </c>
      <c r="BL379" s="18" t="s">
        <v>137</v>
      </c>
      <c r="BM379" s="232" t="s">
        <v>372</v>
      </c>
    </row>
    <row r="380" s="2" customFormat="1" ht="14.4" customHeight="1">
      <c r="A380" s="39"/>
      <c r="B380" s="40"/>
      <c r="C380" s="278" t="s">
        <v>373</v>
      </c>
      <c r="D380" s="278" t="s">
        <v>266</v>
      </c>
      <c r="E380" s="279" t="s">
        <v>374</v>
      </c>
      <c r="F380" s="280" t="s">
        <v>375</v>
      </c>
      <c r="G380" s="281" t="s">
        <v>308</v>
      </c>
      <c r="H380" s="282">
        <v>4</v>
      </c>
      <c r="I380" s="283"/>
      <c r="J380" s="284">
        <f>ROUND(I380*H380,2)</f>
        <v>0</v>
      </c>
      <c r="K380" s="285"/>
      <c r="L380" s="286"/>
      <c r="M380" s="287" t="s">
        <v>1</v>
      </c>
      <c r="N380" s="288" t="s">
        <v>39</v>
      </c>
      <c r="O380" s="92"/>
      <c r="P380" s="230">
        <f>O380*H380</f>
        <v>0</v>
      </c>
      <c r="Q380" s="230">
        <v>0.00010000000000000001</v>
      </c>
      <c r="R380" s="230">
        <f>Q380*H380</f>
        <v>0.00040000000000000002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181</v>
      </c>
      <c r="AT380" s="232" t="s">
        <v>266</v>
      </c>
      <c r="AU380" s="232" t="s">
        <v>83</v>
      </c>
      <c r="AY380" s="18" t="s">
        <v>131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6</v>
      </c>
      <c r="BK380" s="233">
        <f>ROUND(I380*H380,2)</f>
        <v>0</v>
      </c>
      <c r="BL380" s="18" t="s">
        <v>137</v>
      </c>
      <c r="BM380" s="232" t="s">
        <v>376</v>
      </c>
    </row>
    <row r="381" s="2" customFormat="1" ht="24.15" customHeight="1">
      <c r="A381" s="39"/>
      <c r="B381" s="40"/>
      <c r="C381" s="220" t="s">
        <v>377</v>
      </c>
      <c r="D381" s="220" t="s">
        <v>133</v>
      </c>
      <c r="E381" s="221" t="s">
        <v>378</v>
      </c>
      <c r="F381" s="222" t="s">
        <v>379</v>
      </c>
      <c r="G381" s="223" t="s">
        <v>308</v>
      </c>
      <c r="H381" s="224">
        <v>3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39</v>
      </c>
      <c r="O381" s="92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137</v>
      </c>
      <c r="AT381" s="232" t="s">
        <v>133</v>
      </c>
      <c r="AU381" s="232" t="s">
        <v>83</v>
      </c>
      <c r="AY381" s="18" t="s">
        <v>131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6</v>
      </c>
      <c r="BK381" s="233">
        <f>ROUND(I381*H381,2)</f>
        <v>0</v>
      </c>
      <c r="BL381" s="18" t="s">
        <v>137</v>
      </c>
      <c r="BM381" s="232" t="s">
        <v>380</v>
      </c>
    </row>
    <row r="382" s="2" customFormat="1" ht="14.4" customHeight="1">
      <c r="A382" s="39"/>
      <c r="B382" s="40"/>
      <c r="C382" s="278" t="s">
        <v>381</v>
      </c>
      <c r="D382" s="278" t="s">
        <v>266</v>
      </c>
      <c r="E382" s="279" t="s">
        <v>382</v>
      </c>
      <c r="F382" s="280" t="s">
        <v>383</v>
      </c>
      <c r="G382" s="281" t="s">
        <v>308</v>
      </c>
      <c r="H382" s="282">
        <v>3</v>
      </c>
      <c r="I382" s="283"/>
      <c r="J382" s="284">
        <f>ROUND(I382*H382,2)</f>
        <v>0</v>
      </c>
      <c r="K382" s="285"/>
      <c r="L382" s="286"/>
      <c r="M382" s="287" t="s">
        <v>1</v>
      </c>
      <c r="N382" s="288" t="s">
        <v>39</v>
      </c>
      <c r="O382" s="92"/>
      <c r="P382" s="230">
        <f>O382*H382</f>
        <v>0</v>
      </c>
      <c r="Q382" s="230">
        <v>0.00010000000000000001</v>
      </c>
      <c r="R382" s="230">
        <f>Q382*H382</f>
        <v>0.00030000000000000003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181</v>
      </c>
      <c r="AT382" s="232" t="s">
        <v>266</v>
      </c>
      <c r="AU382" s="232" t="s">
        <v>83</v>
      </c>
      <c r="AY382" s="18" t="s">
        <v>131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6</v>
      </c>
      <c r="BK382" s="233">
        <f>ROUND(I382*H382,2)</f>
        <v>0</v>
      </c>
      <c r="BL382" s="18" t="s">
        <v>137</v>
      </c>
      <c r="BM382" s="232" t="s">
        <v>384</v>
      </c>
    </row>
    <row r="383" s="2" customFormat="1" ht="24.15" customHeight="1">
      <c r="A383" s="39"/>
      <c r="B383" s="40"/>
      <c r="C383" s="220" t="s">
        <v>385</v>
      </c>
      <c r="D383" s="220" t="s">
        <v>133</v>
      </c>
      <c r="E383" s="221" t="s">
        <v>386</v>
      </c>
      <c r="F383" s="222" t="s">
        <v>387</v>
      </c>
      <c r="G383" s="223" t="s">
        <v>308</v>
      </c>
      <c r="H383" s="224">
        <v>1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39</v>
      </c>
      <c r="O383" s="92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137</v>
      </c>
      <c r="AT383" s="232" t="s">
        <v>133</v>
      </c>
      <c r="AU383" s="232" t="s">
        <v>83</v>
      </c>
      <c r="AY383" s="18" t="s">
        <v>131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6</v>
      </c>
      <c r="BK383" s="233">
        <f>ROUND(I383*H383,2)</f>
        <v>0</v>
      </c>
      <c r="BL383" s="18" t="s">
        <v>137</v>
      </c>
      <c r="BM383" s="232" t="s">
        <v>388</v>
      </c>
    </row>
    <row r="384" s="2" customFormat="1" ht="14.4" customHeight="1">
      <c r="A384" s="39"/>
      <c r="B384" s="40"/>
      <c r="C384" s="278" t="s">
        <v>389</v>
      </c>
      <c r="D384" s="278" t="s">
        <v>266</v>
      </c>
      <c r="E384" s="279" t="s">
        <v>390</v>
      </c>
      <c r="F384" s="280" t="s">
        <v>391</v>
      </c>
      <c r="G384" s="281" t="s">
        <v>308</v>
      </c>
      <c r="H384" s="282">
        <v>1</v>
      </c>
      <c r="I384" s="283"/>
      <c r="J384" s="284">
        <f>ROUND(I384*H384,2)</f>
        <v>0</v>
      </c>
      <c r="K384" s="285"/>
      <c r="L384" s="286"/>
      <c r="M384" s="287" t="s">
        <v>1</v>
      </c>
      <c r="N384" s="288" t="s">
        <v>39</v>
      </c>
      <c r="O384" s="92"/>
      <c r="P384" s="230">
        <f>O384*H384</f>
        <v>0</v>
      </c>
      <c r="Q384" s="230">
        <v>0.00020000000000000001</v>
      </c>
      <c r="R384" s="230">
        <f>Q384*H384</f>
        <v>0.00020000000000000001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181</v>
      </c>
      <c r="AT384" s="232" t="s">
        <v>266</v>
      </c>
      <c r="AU384" s="232" t="s">
        <v>83</v>
      </c>
      <c r="AY384" s="18" t="s">
        <v>131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6</v>
      </c>
      <c r="BK384" s="233">
        <f>ROUND(I384*H384,2)</f>
        <v>0</v>
      </c>
      <c r="BL384" s="18" t="s">
        <v>137</v>
      </c>
      <c r="BM384" s="232" t="s">
        <v>392</v>
      </c>
    </row>
    <row r="385" s="2" customFormat="1" ht="14.4" customHeight="1">
      <c r="A385" s="39"/>
      <c r="B385" s="40"/>
      <c r="C385" s="220" t="s">
        <v>393</v>
      </c>
      <c r="D385" s="220" t="s">
        <v>133</v>
      </c>
      <c r="E385" s="221" t="s">
        <v>394</v>
      </c>
      <c r="F385" s="222" t="s">
        <v>395</v>
      </c>
      <c r="G385" s="223" t="s">
        <v>308</v>
      </c>
      <c r="H385" s="224">
        <v>3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39</v>
      </c>
      <c r="O385" s="92"/>
      <c r="P385" s="230">
        <f>O385*H385</f>
        <v>0</v>
      </c>
      <c r="Q385" s="230">
        <v>0.00087000000000000001</v>
      </c>
      <c r="R385" s="230">
        <f>Q385*H385</f>
        <v>0.0026099999999999999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137</v>
      </c>
      <c r="AT385" s="232" t="s">
        <v>133</v>
      </c>
      <c r="AU385" s="232" t="s">
        <v>83</v>
      </c>
      <c r="AY385" s="18" t="s">
        <v>131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6</v>
      </c>
      <c r="BK385" s="233">
        <f>ROUND(I385*H385,2)</f>
        <v>0</v>
      </c>
      <c r="BL385" s="18" t="s">
        <v>137</v>
      </c>
      <c r="BM385" s="232" t="s">
        <v>396</v>
      </c>
    </row>
    <row r="386" s="2" customFormat="1" ht="24.15" customHeight="1">
      <c r="A386" s="39"/>
      <c r="B386" s="40"/>
      <c r="C386" s="278" t="s">
        <v>397</v>
      </c>
      <c r="D386" s="278" t="s">
        <v>266</v>
      </c>
      <c r="E386" s="279" t="s">
        <v>398</v>
      </c>
      <c r="F386" s="280" t="s">
        <v>399</v>
      </c>
      <c r="G386" s="281" t="s">
        <v>308</v>
      </c>
      <c r="H386" s="282">
        <v>3</v>
      </c>
      <c r="I386" s="283"/>
      <c r="J386" s="284">
        <f>ROUND(I386*H386,2)</f>
        <v>0</v>
      </c>
      <c r="K386" s="285"/>
      <c r="L386" s="286"/>
      <c r="M386" s="287" t="s">
        <v>1</v>
      </c>
      <c r="N386" s="288" t="s">
        <v>39</v>
      </c>
      <c r="O386" s="92"/>
      <c r="P386" s="230">
        <f>O386*H386</f>
        <v>0</v>
      </c>
      <c r="Q386" s="230">
        <v>0.002</v>
      </c>
      <c r="R386" s="230">
        <f>Q386*H386</f>
        <v>0.0060000000000000001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181</v>
      </c>
      <c r="AT386" s="232" t="s">
        <v>266</v>
      </c>
      <c r="AU386" s="232" t="s">
        <v>83</v>
      </c>
      <c r="AY386" s="18" t="s">
        <v>131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6</v>
      </c>
      <c r="BK386" s="233">
        <f>ROUND(I386*H386,2)</f>
        <v>0</v>
      </c>
      <c r="BL386" s="18" t="s">
        <v>137</v>
      </c>
      <c r="BM386" s="232" t="s">
        <v>400</v>
      </c>
    </row>
    <row r="387" s="2" customFormat="1" ht="14.4" customHeight="1">
      <c r="A387" s="39"/>
      <c r="B387" s="40"/>
      <c r="C387" s="220" t="s">
        <v>401</v>
      </c>
      <c r="D387" s="220" t="s">
        <v>133</v>
      </c>
      <c r="E387" s="221" t="s">
        <v>402</v>
      </c>
      <c r="F387" s="222" t="s">
        <v>403</v>
      </c>
      <c r="G387" s="223" t="s">
        <v>308</v>
      </c>
      <c r="H387" s="224">
        <v>2</v>
      </c>
      <c r="I387" s="225"/>
      <c r="J387" s="226">
        <f>ROUND(I387*H387,2)</f>
        <v>0</v>
      </c>
      <c r="K387" s="227"/>
      <c r="L387" s="45"/>
      <c r="M387" s="228" t="s">
        <v>1</v>
      </c>
      <c r="N387" s="229" t="s">
        <v>39</v>
      </c>
      <c r="O387" s="92"/>
      <c r="P387" s="230">
        <f>O387*H387</f>
        <v>0</v>
      </c>
      <c r="Q387" s="230">
        <v>0.00072000000000000005</v>
      </c>
      <c r="R387" s="230">
        <f>Q387*H387</f>
        <v>0.0014400000000000001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137</v>
      </c>
      <c r="AT387" s="232" t="s">
        <v>133</v>
      </c>
      <c r="AU387" s="232" t="s">
        <v>83</v>
      </c>
      <c r="AY387" s="18" t="s">
        <v>131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6</v>
      </c>
      <c r="BK387" s="233">
        <f>ROUND(I387*H387,2)</f>
        <v>0</v>
      </c>
      <c r="BL387" s="18" t="s">
        <v>137</v>
      </c>
      <c r="BM387" s="232" t="s">
        <v>404</v>
      </c>
    </row>
    <row r="388" s="2" customFormat="1" ht="24.15" customHeight="1">
      <c r="A388" s="39"/>
      <c r="B388" s="40"/>
      <c r="C388" s="278" t="s">
        <v>405</v>
      </c>
      <c r="D388" s="278" t="s">
        <v>266</v>
      </c>
      <c r="E388" s="279" t="s">
        <v>406</v>
      </c>
      <c r="F388" s="280" t="s">
        <v>407</v>
      </c>
      <c r="G388" s="281" t="s">
        <v>308</v>
      </c>
      <c r="H388" s="282">
        <v>1</v>
      </c>
      <c r="I388" s="283"/>
      <c r="J388" s="284">
        <f>ROUND(I388*H388,2)</f>
        <v>0</v>
      </c>
      <c r="K388" s="285"/>
      <c r="L388" s="286"/>
      <c r="M388" s="287" t="s">
        <v>1</v>
      </c>
      <c r="N388" s="288" t="s">
        <v>39</v>
      </c>
      <c r="O388" s="92"/>
      <c r="P388" s="230">
        <f>O388*H388</f>
        <v>0</v>
      </c>
      <c r="Q388" s="230">
        <v>0.0030400000000000002</v>
      </c>
      <c r="R388" s="230">
        <f>Q388*H388</f>
        <v>0.0030400000000000002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181</v>
      </c>
      <c r="AT388" s="232" t="s">
        <v>266</v>
      </c>
      <c r="AU388" s="232" t="s">
        <v>83</v>
      </c>
      <c r="AY388" s="18" t="s">
        <v>131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6</v>
      </c>
      <c r="BK388" s="233">
        <f>ROUND(I388*H388,2)</f>
        <v>0</v>
      </c>
      <c r="BL388" s="18" t="s">
        <v>137</v>
      </c>
      <c r="BM388" s="232" t="s">
        <v>408</v>
      </c>
    </row>
    <row r="389" s="2" customFormat="1" ht="24.15" customHeight="1">
      <c r="A389" s="39"/>
      <c r="B389" s="40"/>
      <c r="C389" s="278" t="s">
        <v>409</v>
      </c>
      <c r="D389" s="278" t="s">
        <v>266</v>
      </c>
      <c r="E389" s="279" t="s">
        <v>410</v>
      </c>
      <c r="F389" s="280" t="s">
        <v>411</v>
      </c>
      <c r="G389" s="281" t="s">
        <v>308</v>
      </c>
      <c r="H389" s="282">
        <v>1</v>
      </c>
      <c r="I389" s="283"/>
      <c r="J389" s="284">
        <f>ROUND(I389*H389,2)</f>
        <v>0</v>
      </c>
      <c r="K389" s="285"/>
      <c r="L389" s="286"/>
      <c r="M389" s="287" t="s">
        <v>1</v>
      </c>
      <c r="N389" s="288" t="s">
        <v>39</v>
      </c>
      <c r="O389" s="92"/>
      <c r="P389" s="230">
        <f>O389*H389</f>
        <v>0</v>
      </c>
      <c r="Q389" s="230">
        <v>0.0028500000000000001</v>
      </c>
      <c r="R389" s="230">
        <f>Q389*H389</f>
        <v>0.0028500000000000001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181</v>
      </c>
      <c r="AT389" s="232" t="s">
        <v>266</v>
      </c>
      <c r="AU389" s="232" t="s">
        <v>83</v>
      </c>
      <c r="AY389" s="18" t="s">
        <v>131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6</v>
      </c>
      <c r="BK389" s="233">
        <f>ROUND(I389*H389,2)</f>
        <v>0</v>
      </c>
      <c r="BL389" s="18" t="s">
        <v>137</v>
      </c>
      <c r="BM389" s="232" t="s">
        <v>412</v>
      </c>
    </row>
    <row r="390" s="2" customFormat="1" ht="24.15" customHeight="1">
      <c r="A390" s="39"/>
      <c r="B390" s="40"/>
      <c r="C390" s="278" t="s">
        <v>413</v>
      </c>
      <c r="D390" s="278" t="s">
        <v>266</v>
      </c>
      <c r="E390" s="279" t="s">
        <v>414</v>
      </c>
      <c r="F390" s="280" t="s">
        <v>415</v>
      </c>
      <c r="G390" s="281" t="s">
        <v>308</v>
      </c>
      <c r="H390" s="282">
        <v>2</v>
      </c>
      <c r="I390" s="283"/>
      <c r="J390" s="284">
        <f>ROUND(I390*H390,2)</f>
        <v>0</v>
      </c>
      <c r="K390" s="285"/>
      <c r="L390" s="286"/>
      <c r="M390" s="287" t="s">
        <v>1</v>
      </c>
      <c r="N390" s="288" t="s">
        <v>39</v>
      </c>
      <c r="O390" s="92"/>
      <c r="P390" s="230">
        <f>O390*H390</f>
        <v>0</v>
      </c>
      <c r="Q390" s="230">
        <v>0.00316</v>
      </c>
      <c r="R390" s="230">
        <f>Q390*H390</f>
        <v>0.0063200000000000001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181</v>
      </c>
      <c r="AT390" s="232" t="s">
        <v>266</v>
      </c>
      <c r="AU390" s="232" t="s">
        <v>83</v>
      </c>
      <c r="AY390" s="18" t="s">
        <v>131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6</v>
      </c>
      <c r="BK390" s="233">
        <f>ROUND(I390*H390,2)</f>
        <v>0</v>
      </c>
      <c r="BL390" s="18" t="s">
        <v>137</v>
      </c>
      <c r="BM390" s="232" t="s">
        <v>416</v>
      </c>
    </row>
    <row r="391" s="2" customFormat="1" ht="24.15" customHeight="1">
      <c r="A391" s="39"/>
      <c r="B391" s="40"/>
      <c r="C391" s="220" t="s">
        <v>417</v>
      </c>
      <c r="D391" s="220" t="s">
        <v>133</v>
      </c>
      <c r="E391" s="221" t="s">
        <v>418</v>
      </c>
      <c r="F391" s="222" t="s">
        <v>419</v>
      </c>
      <c r="G391" s="223" t="s">
        <v>308</v>
      </c>
      <c r="H391" s="224">
        <v>1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39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137</v>
      </c>
      <c r="AT391" s="232" t="s">
        <v>133</v>
      </c>
      <c r="AU391" s="232" t="s">
        <v>83</v>
      </c>
      <c r="AY391" s="18" t="s">
        <v>131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6</v>
      </c>
      <c r="BK391" s="233">
        <f>ROUND(I391*H391,2)</f>
        <v>0</v>
      </c>
      <c r="BL391" s="18" t="s">
        <v>137</v>
      </c>
      <c r="BM391" s="232" t="s">
        <v>420</v>
      </c>
    </row>
    <row r="392" s="2" customFormat="1" ht="24.15" customHeight="1">
      <c r="A392" s="39"/>
      <c r="B392" s="40"/>
      <c r="C392" s="278" t="s">
        <v>421</v>
      </c>
      <c r="D392" s="278" t="s">
        <v>266</v>
      </c>
      <c r="E392" s="279" t="s">
        <v>422</v>
      </c>
      <c r="F392" s="280" t="s">
        <v>423</v>
      </c>
      <c r="G392" s="281" t="s">
        <v>308</v>
      </c>
      <c r="H392" s="282">
        <v>1</v>
      </c>
      <c r="I392" s="283"/>
      <c r="J392" s="284">
        <f>ROUND(I392*H392,2)</f>
        <v>0</v>
      </c>
      <c r="K392" s="285"/>
      <c r="L392" s="286"/>
      <c r="M392" s="287" t="s">
        <v>1</v>
      </c>
      <c r="N392" s="288" t="s">
        <v>39</v>
      </c>
      <c r="O392" s="92"/>
      <c r="P392" s="230">
        <f>O392*H392</f>
        <v>0</v>
      </c>
      <c r="Q392" s="230">
        <v>0.0035999999999999999</v>
      </c>
      <c r="R392" s="230">
        <f>Q392*H392</f>
        <v>0.0035999999999999999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181</v>
      </c>
      <c r="AT392" s="232" t="s">
        <v>266</v>
      </c>
      <c r="AU392" s="232" t="s">
        <v>83</v>
      </c>
      <c r="AY392" s="18" t="s">
        <v>131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6</v>
      </c>
      <c r="BK392" s="233">
        <f>ROUND(I392*H392,2)</f>
        <v>0</v>
      </c>
      <c r="BL392" s="18" t="s">
        <v>137</v>
      </c>
      <c r="BM392" s="232" t="s">
        <v>424</v>
      </c>
    </row>
    <row r="393" s="2" customFormat="1" ht="24.15" customHeight="1">
      <c r="A393" s="39"/>
      <c r="B393" s="40"/>
      <c r="C393" s="220" t="s">
        <v>425</v>
      </c>
      <c r="D393" s="220" t="s">
        <v>133</v>
      </c>
      <c r="E393" s="221" t="s">
        <v>426</v>
      </c>
      <c r="F393" s="222" t="s">
        <v>427</v>
      </c>
      <c r="G393" s="223" t="s">
        <v>178</v>
      </c>
      <c r="H393" s="224">
        <v>121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39</v>
      </c>
      <c r="O393" s="92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137</v>
      </c>
      <c r="AT393" s="232" t="s">
        <v>133</v>
      </c>
      <c r="AU393" s="232" t="s">
        <v>83</v>
      </c>
      <c r="AY393" s="18" t="s">
        <v>131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6</v>
      </c>
      <c r="BK393" s="233">
        <f>ROUND(I393*H393,2)</f>
        <v>0</v>
      </c>
      <c r="BL393" s="18" t="s">
        <v>137</v>
      </c>
      <c r="BM393" s="232" t="s">
        <v>428</v>
      </c>
    </row>
    <row r="394" s="14" customFormat="1">
      <c r="A394" s="14"/>
      <c r="B394" s="245"/>
      <c r="C394" s="246"/>
      <c r="D394" s="236" t="s">
        <v>139</v>
      </c>
      <c r="E394" s="247" t="s">
        <v>1</v>
      </c>
      <c r="F394" s="248" t="s">
        <v>352</v>
      </c>
      <c r="G394" s="246"/>
      <c r="H394" s="249">
        <v>5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139</v>
      </c>
      <c r="AU394" s="255" t="s">
        <v>83</v>
      </c>
      <c r="AV394" s="14" t="s">
        <v>83</v>
      </c>
      <c r="AW394" s="14" t="s">
        <v>31</v>
      </c>
      <c r="AX394" s="14" t="s">
        <v>74</v>
      </c>
      <c r="AY394" s="255" t="s">
        <v>131</v>
      </c>
    </row>
    <row r="395" s="14" customFormat="1">
      <c r="A395" s="14"/>
      <c r="B395" s="245"/>
      <c r="C395" s="246"/>
      <c r="D395" s="236" t="s">
        <v>139</v>
      </c>
      <c r="E395" s="247" t="s">
        <v>1</v>
      </c>
      <c r="F395" s="248" t="s">
        <v>353</v>
      </c>
      <c r="G395" s="246"/>
      <c r="H395" s="249">
        <v>98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139</v>
      </c>
      <c r="AU395" s="255" t="s">
        <v>83</v>
      </c>
      <c r="AV395" s="14" t="s">
        <v>83</v>
      </c>
      <c r="AW395" s="14" t="s">
        <v>31</v>
      </c>
      <c r="AX395" s="14" t="s">
        <v>74</v>
      </c>
      <c r="AY395" s="255" t="s">
        <v>131</v>
      </c>
    </row>
    <row r="396" s="14" customFormat="1">
      <c r="A396" s="14"/>
      <c r="B396" s="245"/>
      <c r="C396" s="246"/>
      <c r="D396" s="236" t="s">
        <v>139</v>
      </c>
      <c r="E396" s="247" t="s">
        <v>1</v>
      </c>
      <c r="F396" s="248" t="s">
        <v>354</v>
      </c>
      <c r="G396" s="246"/>
      <c r="H396" s="249">
        <v>18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139</v>
      </c>
      <c r="AU396" s="255" t="s">
        <v>83</v>
      </c>
      <c r="AV396" s="14" t="s">
        <v>83</v>
      </c>
      <c r="AW396" s="14" t="s">
        <v>31</v>
      </c>
      <c r="AX396" s="14" t="s">
        <v>74</v>
      </c>
      <c r="AY396" s="255" t="s">
        <v>131</v>
      </c>
    </row>
    <row r="397" s="16" customFormat="1">
      <c r="A397" s="16"/>
      <c r="B397" s="267"/>
      <c r="C397" s="268"/>
      <c r="D397" s="236" t="s">
        <v>139</v>
      </c>
      <c r="E397" s="269" t="s">
        <v>1</v>
      </c>
      <c r="F397" s="270" t="s">
        <v>149</v>
      </c>
      <c r="G397" s="268"/>
      <c r="H397" s="271">
        <v>121</v>
      </c>
      <c r="I397" s="272"/>
      <c r="J397" s="268"/>
      <c r="K397" s="268"/>
      <c r="L397" s="273"/>
      <c r="M397" s="274"/>
      <c r="N397" s="275"/>
      <c r="O397" s="275"/>
      <c r="P397" s="275"/>
      <c r="Q397" s="275"/>
      <c r="R397" s="275"/>
      <c r="S397" s="275"/>
      <c r="T397" s="27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7" t="s">
        <v>139</v>
      </c>
      <c r="AU397" s="277" t="s">
        <v>83</v>
      </c>
      <c r="AV397" s="16" t="s">
        <v>137</v>
      </c>
      <c r="AW397" s="16" t="s">
        <v>31</v>
      </c>
      <c r="AX397" s="16" t="s">
        <v>6</v>
      </c>
      <c r="AY397" s="277" t="s">
        <v>131</v>
      </c>
    </row>
    <row r="398" s="2" customFormat="1" ht="14.4" customHeight="1">
      <c r="A398" s="39"/>
      <c r="B398" s="40"/>
      <c r="C398" s="220" t="s">
        <v>429</v>
      </c>
      <c r="D398" s="220" t="s">
        <v>133</v>
      </c>
      <c r="E398" s="221" t="s">
        <v>430</v>
      </c>
      <c r="F398" s="222" t="s">
        <v>431</v>
      </c>
      <c r="G398" s="223" t="s">
        <v>178</v>
      </c>
      <c r="H398" s="224">
        <v>121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39</v>
      </c>
      <c r="O398" s="92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137</v>
      </c>
      <c r="AT398" s="232" t="s">
        <v>133</v>
      </c>
      <c r="AU398" s="232" t="s">
        <v>83</v>
      </c>
      <c r="AY398" s="18" t="s">
        <v>131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6</v>
      </c>
      <c r="BK398" s="233">
        <f>ROUND(I398*H398,2)</f>
        <v>0</v>
      </c>
      <c r="BL398" s="18" t="s">
        <v>137</v>
      </c>
      <c r="BM398" s="232" t="s">
        <v>432</v>
      </c>
    </row>
    <row r="399" s="14" customFormat="1">
      <c r="A399" s="14"/>
      <c r="B399" s="245"/>
      <c r="C399" s="246"/>
      <c r="D399" s="236" t="s">
        <v>139</v>
      </c>
      <c r="E399" s="247" t="s">
        <v>1</v>
      </c>
      <c r="F399" s="248" t="s">
        <v>359</v>
      </c>
      <c r="G399" s="246"/>
      <c r="H399" s="249">
        <v>121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139</v>
      </c>
      <c r="AU399" s="255" t="s">
        <v>83</v>
      </c>
      <c r="AV399" s="14" t="s">
        <v>83</v>
      </c>
      <c r="AW399" s="14" t="s">
        <v>31</v>
      </c>
      <c r="AX399" s="14" t="s">
        <v>6</v>
      </c>
      <c r="AY399" s="255" t="s">
        <v>131</v>
      </c>
    </row>
    <row r="400" s="2" customFormat="1" ht="24.15" customHeight="1">
      <c r="A400" s="39"/>
      <c r="B400" s="40"/>
      <c r="C400" s="220" t="s">
        <v>433</v>
      </c>
      <c r="D400" s="220" t="s">
        <v>133</v>
      </c>
      <c r="E400" s="221" t="s">
        <v>434</v>
      </c>
      <c r="F400" s="222" t="s">
        <v>435</v>
      </c>
      <c r="G400" s="223" t="s">
        <v>308</v>
      </c>
      <c r="H400" s="224">
        <v>2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39</v>
      </c>
      <c r="O400" s="92"/>
      <c r="P400" s="230">
        <f>O400*H400</f>
        <v>0</v>
      </c>
      <c r="Q400" s="230">
        <v>0.45937</v>
      </c>
      <c r="R400" s="230">
        <f>Q400*H400</f>
        <v>0.91874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137</v>
      </c>
      <c r="AT400" s="232" t="s">
        <v>133</v>
      </c>
      <c r="AU400" s="232" t="s">
        <v>83</v>
      </c>
      <c r="AY400" s="18" t="s">
        <v>131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6</v>
      </c>
      <c r="BK400" s="233">
        <f>ROUND(I400*H400,2)</f>
        <v>0</v>
      </c>
      <c r="BL400" s="18" t="s">
        <v>137</v>
      </c>
      <c r="BM400" s="232" t="s">
        <v>436</v>
      </c>
    </row>
    <row r="401" s="14" customFormat="1">
      <c r="A401" s="14"/>
      <c r="B401" s="245"/>
      <c r="C401" s="246"/>
      <c r="D401" s="236" t="s">
        <v>139</v>
      </c>
      <c r="E401" s="247" t="s">
        <v>1</v>
      </c>
      <c r="F401" s="248" t="s">
        <v>437</v>
      </c>
      <c r="G401" s="246"/>
      <c r="H401" s="249">
        <v>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139</v>
      </c>
      <c r="AU401" s="255" t="s">
        <v>83</v>
      </c>
      <c r="AV401" s="14" t="s">
        <v>83</v>
      </c>
      <c r="AW401" s="14" t="s">
        <v>31</v>
      </c>
      <c r="AX401" s="14" t="s">
        <v>6</v>
      </c>
      <c r="AY401" s="255" t="s">
        <v>131</v>
      </c>
    </row>
    <row r="402" s="2" customFormat="1" ht="24.15" customHeight="1">
      <c r="A402" s="39"/>
      <c r="B402" s="40"/>
      <c r="C402" s="220" t="s">
        <v>438</v>
      </c>
      <c r="D402" s="220" t="s">
        <v>133</v>
      </c>
      <c r="E402" s="221" t="s">
        <v>439</v>
      </c>
      <c r="F402" s="222" t="s">
        <v>440</v>
      </c>
      <c r="G402" s="223" t="s">
        <v>308</v>
      </c>
      <c r="H402" s="224">
        <v>1</v>
      </c>
      <c r="I402" s="225"/>
      <c r="J402" s="226">
        <f>ROUND(I402*H402,2)</f>
        <v>0</v>
      </c>
      <c r="K402" s="227"/>
      <c r="L402" s="45"/>
      <c r="M402" s="228" t="s">
        <v>1</v>
      </c>
      <c r="N402" s="229" t="s">
        <v>39</v>
      </c>
      <c r="O402" s="92"/>
      <c r="P402" s="230">
        <f>O402*H402</f>
        <v>0</v>
      </c>
      <c r="Q402" s="230">
        <v>0.32169999999999999</v>
      </c>
      <c r="R402" s="230">
        <f>Q402*H402</f>
        <v>0.32169999999999999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137</v>
      </c>
      <c r="AT402" s="232" t="s">
        <v>133</v>
      </c>
      <c r="AU402" s="232" t="s">
        <v>83</v>
      </c>
      <c r="AY402" s="18" t="s">
        <v>131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6</v>
      </c>
      <c r="BK402" s="233">
        <f>ROUND(I402*H402,2)</f>
        <v>0</v>
      </c>
      <c r="BL402" s="18" t="s">
        <v>137</v>
      </c>
      <c r="BM402" s="232" t="s">
        <v>441</v>
      </c>
    </row>
    <row r="403" s="2" customFormat="1" ht="14.4" customHeight="1">
      <c r="A403" s="39"/>
      <c r="B403" s="40"/>
      <c r="C403" s="278" t="s">
        <v>442</v>
      </c>
      <c r="D403" s="278" t="s">
        <v>266</v>
      </c>
      <c r="E403" s="279" t="s">
        <v>443</v>
      </c>
      <c r="F403" s="280" t="s">
        <v>444</v>
      </c>
      <c r="G403" s="281" t="s">
        <v>308</v>
      </c>
      <c r="H403" s="282">
        <v>1</v>
      </c>
      <c r="I403" s="283"/>
      <c r="J403" s="284">
        <f>ROUND(I403*H403,2)</f>
        <v>0</v>
      </c>
      <c r="K403" s="285"/>
      <c r="L403" s="286"/>
      <c r="M403" s="287" t="s">
        <v>1</v>
      </c>
      <c r="N403" s="288" t="s">
        <v>39</v>
      </c>
      <c r="O403" s="92"/>
      <c r="P403" s="230">
        <f>O403*H403</f>
        <v>0</v>
      </c>
      <c r="Q403" s="230">
        <v>2.8690000000000002</v>
      </c>
      <c r="R403" s="230">
        <f>Q403*H403</f>
        <v>2.8690000000000002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181</v>
      </c>
      <c r="AT403" s="232" t="s">
        <v>266</v>
      </c>
      <c r="AU403" s="232" t="s">
        <v>83</v>
      </c>
      <c r="AY403" s="18" t="s">
        <v>131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6</v>
      </c>
      <c r="BK403" s="233">
        <f>ROUND(I403*H403,2)</f>
        <v>0</v>
      </c>
      <c r="BL403" s="18" t="s">
        <v>137</v>
      </c>
      <c r="BM403" s="232" t="s">
        <v>445</v>
      </c>
    </row>
    <row r="404" s="2" customFormat="1" ht="24.15" customHeight="1">
      <c r="A404" s="39"/>
      <c r="B404" s="40"/>
      <c r="C404" s="220" t="s">
        <v>446</v>
      </c>
      <c r="D404" s="220" t="s">
        <v>133</v>
      </c>
      <c r="E404" s="221" t="s">
        <v>447</v>
      </c>
      <c r="F404" s="222" t="s">
        <v>448</v>
      </c>
      <c r="G404" s="223" t="s">
        <v>207</v>
      </c>
      <c r="H404" s="224">
        <v>0.45000000000000001</v>
      </c>
      <c r="I404" s="225"/>
      <c r="J404" s="226">
        <f>ROUND(I404*H404,2)</f>
        <v>0</v>
      </c>
      <c r="K404" s="227"/>
      <c r="L404" s="45"/>
      <c r="M404" s="228" t="s">
        <v>1</v>
      </c>
      <c r="N404" s="229" t="s">
        <v>39</v>
      </c>
      <c r="O404" s="92"/>
      <c r="P404" s="230">
        <f>O404*H404</f>
        <v>0</v>
      </c>
      <c r="Q404" s="230">
        <v>2.4775800000000001</v>
      </c>
      <c r="R404" s="230">
        <f>Q404*H404</f>
        <v>1.114911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137</v>
      </c>
      <c r="AT404" s="232" t="s">
        <v>133</v>
      </c>
      <c r="AU404" s="232" t="s">
        <v>83</v>
      </c>
      <c r="AY404" s="18" t="s">
        <v>131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6</v>
      </c>
      <c r="BK404" s="233">
        <f>ROUND(I404*H404,2)</f>
        <v>0</v>
      </c>
      <c r="BL404" s="18" t="s">
        <v>137</v>
      </c>
      <c r="BM404" s="232" t="s">
        <v>449</v>
      </c>
    </row>
    <row r="405" s="14" customFormat="1">
      <c r="A405" s="14"/>
      <c r="B405" s="245"/>
      <c r="C405" s="246"/>
      <c r="D405" s="236" t="s">
        <v>139</v>
      </c>
      <c r="E405" s="247" t="s">
        <v>1</v>
      </c>
      <c r="F405" s="248" t="s">
        <v>450</v>
      </c>
      <c r="G405" s="246"/>
      <c r="H405" s="249">
        <v>0.45000000000000001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139</v>
      </c>
      <c r="AU405" s="255" t="s">
        <v>83</v>
      </c>
      <c r="AV405" s="14" t="s">
        <v>83</v>
      </c>
      <c r="AW405" s="14" t="s">
        <v>31</v>
      </c>
      <c r="AX405" s="14" t="s">
        <v>6</v>
      </c>
      <c r="AY405" s="255" t="s">
        <v>131</v>
      </c>
    </row>
    <row r="406" s="2" customFormat="1" ht="14.4" customHeight="1">
      <c r="A406" s="39"/>
      <c r="B406" s="40"/>
      <c r="C406" s="220" t="s">
        <v>451</v>
      </c>
      <c r="D406" s="220" t="s">
        <v>133</v>
      </c>
      <c r="E406" s="221" t="s">
        <v>452</v>
      </c>
      <c r="F406" s="222" t="s">
        <v>453</v>
      </c>
      <c r="G406" s="223" t="s">
        <v>136</v>
      </c>
      <c r="H406" s="224">
        <v>3.4500000000000002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39</v>
      </c>
      <c r="O406" s="92"/>
      <c r="P406" s="230">
        <f>O406*H406</f>
        <v>0</v>
      </c>
      <c r="Q406" s="230">
        <v>0.00396</v>
      </c>
      <c r="R406" s="230">
        <f>Q406*H406</f>
        <v>0.013662000000000001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137</v>
      </c>
      <c r="AT406" s="232" t="s">
        <v>133</v>
      </c>
      <c r="AU406" s="232" t="s">
        <v>83</v>
      </c>
      <c r="AY406" s="18" t="s">
        <v>131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6</v>
      </c>
      <c r="BK406" s="233">
        <f>ROUND(I406*H406,2)</f>
        <v>0</v>
      </c>
      <c r="BL406" s="18" t="s">
        <v>137</v>
      </c>
      <c r="BM406" s="232" t="s">
        <v>454</v>
      </c>
    </row>
    <row r="407" s="14" customFormat="1">
      <c r="A407" s="14"/>
      <c r="B407" s="245"/>
      <c r="C407" s="246"/>
      <c r="D407" s="236" t="s">
        <v>139</v>
      </c>
      <c r="E407" s="247" t="s">
        <v>1</v>
      </c>
      <c r="F407" s="248" t="s">
        <v>455</v>
      </c>
      <c r="G407" s="246"/>
      <c r="H407" s="249">
        <v>2.25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139</v>
      </c>
      <c r="AU407" s="255" t="s">
        <v>83</v>
      </c>
      <c r="AV407" s="14" t="s">
        <v>83</v>
      </c>
      <c r="AW407" s="14" t="s">
        <v>31</v>
      </c>
      <c r="AX407" s="14" t="s">
        <v>74</v>
      </c>
      <c r="AY407" s="255" t="s">
        <v>131</v>
      </c>
    </row>
    <row r="408" s="14" customFormat="1">
      <c r="A408" s="14"/>
      <c r="B408" s="245"/>
      <c r="C408" s="246"/>
      <c r="D408" s="236" t="s">
        <v>139</v>
      </c>
      <c r="E408" s="247" t="s">
        <v>1</v>
      </c>
      <c r="F408" s="248" t="s">
        <v>456</v>
      </c>
      <c r="G408" s="246"/>
      <c r="H408" s="249">
        <v>1.2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139</v>
      </c>
      <c r="AU408" s="255" t="s">
        <v>83</v>
      </c>
      <c r="AV408" s="14" t="s">
        <v>83</v>
      </c>
      <c r="AW408" s="14" t="s">
        <v>31</v>
      </c>
      <c r="AX408" s="14" t="s">
        <v>74</v>
      </c>
      <c r="AY408" s="255" t="s">
        <v>131</v>
      </c>
    </row>
    <row r="409" s="16" customFormat="1">
      <c r="A409" s="16"/>
      <c r="B409" s="267"/>
      <c r="C409" s="268"/>
      <c r="D409" s="236" t="s">
        <v>139</v>
      </c>
      <c r="E409" s="269" t="s">
        <v>1</v>
      </c>
      <c r="F409" s="270" t="s">
        <v>149</v>
      </c>
      <c r="G409" s="268"/>
      <c r="H409" s="271">
        <v>3.4500000000000002</v>
      </c>
      <c r="I409" s="272"/>
      <c r="J409" s="268"/>
      <c r="K409" s="268"/>
      <c r="L409" s="273"/>
      <c r="M409" s="274"/>
      <c r="N409" s="275"/>
      <c r="O409" s="275"/>
      <c r="P409" s="275"/>
      <c r="Q409" s="275"/>
      <c r="R409" s="275"/>
      <c r="S409" s="275"/>
      <c r="T409" s="27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77" t="s">
        <v>139</v>
      </c>
      <c r="AU409" s="277" t="s">
        <v>83</v>
      </c>
      <c r="AV409" s="16" t="s">
        <v>137</v>
      </c>
      <c r="AW409" s="16" t="s">
        <v>31</v>
      </c>
      <c r="AX409" s="16" t="s">
        <v>6</v>
      </c>
      <c r="AY409" s="277" t="s">
        <v>131</v>
      </c>
    </row>
    <row r="410" s="2" customFormat="1" ht="14.4" customHeight="1">
      <c r="A410" s="39"/>
      <c r="B410" s="40"/>
      <c r="C410" s="220" t="s">
        <v>457</v>
      </c>
      <c r="D410" s="220" t="s">
        <v>133</v>
      </c>
      <c r="E410" s="221" t="s">
        <v>458</v>
      </c>
      <c r="F410" s="222" t="s">
        <v>459</v>
      </c>
      <c r="G410" s="223" t="s">
        <v>254</v>
      </c>
      <c r="H410" s="224">
        <v>0.014</v>
      </c>
      <c r="I410" s="225"/>
      <c r="J410" s="226">
        <f>ROUND(I410*H410,2)</f>
        <v>0</v>
      </c>
      <c r="K410" s="227"/>
      <c r="L410" s="45"/>
      <c r="M410" s="228" t="s">
        <v>1</v>
      </c>
      <c r="N410" s="229" t="s">
        <v>39</v>
      </c>
      <c r="O410" s="92"/>
      <c r="P410" s="230">
        <f>O410*H410</f>
        <v>0</v>
      </c>
      <c r="Q410" s="230">
        <v>1.0040899999999999</v>
      </c>
      <c r="R410" s="230">
        <f>Q410*H410</f>
        <v>0.014057259999999999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137</v>
      </c>
      <c r="AT410" s="232" t="s">
        <v>133</v>
      </c>
      <c r="AU410" s="232" t="s">
        <v>83</v>
      </c>
      <c r="AY410" s="18" t="s">
        <v>131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6</v>
      </c>
      <c r="BK410" s="233">
        <f>ROUND(I410*H410,2)</f>
        <v>0</v>
      </c>
      <c r="BL410" s="18" t="s">
        <v>137</v>
      </c>
      <c r="BM410" s="232" t="s">
        <v>460</v>
      </c>
    </row>
    <row r="411" s="14" customFormat="1">
      <c r="A411" s="14"/>
      <c r="B411" s="245"/>
      <c r="C411" s="246"/>
      <c r="D411" s="236" t="s">
        <v>139</v>
      </c>
      <c r="E411" s="247" t="s">
        <v>1</v>
      </c>
      <c r="F411" s="248" t="s">
        <v>461</v>
      </c>
      <c r="G411" s="246"/>
      <c r="H411" s="249">
        <v>0.014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139</v>
      </c>
      <c r="AU411" s="255" t="s">
        <v>83</v>
      </c>
      <c r="AV411" s="14" t="s">
        <v>83</v>
      </c>
      <c r="AW411" s="14" t="s">
        <v>31</v>
      </c>
      <c r="AX411" s="14" t="s">
        <v>6</v>
      </c>
      <c r="AY411" s="255" t="s">
        <v>131</v>
      </c>
    </row>
    <row r="412" s="2" customFormat="1" ht="24.15" customHeight="1">
      <c r="A412" s="39"/>
      <c r="B412" s="40"/>
      <c r="C412" s="220" t="s">
        <v>462</v>
      </c>
      <c r="D412" s="220" t="s">
        <v>133</v>
      </c>
      <c r="E412" s="221" t="s">
        <v>463</v>
      </c>
      <c r="F412" s="222" t="s">
        <v>464</v>
      </c>
      <c r="G412" s="223" t="s">
        <v>308</v>
      </c>
      <c r="H412" s="224">
        <v>1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39</v>
      </c>
      <c r="O412" s="92"/>
      <c r="P412" s="230">
        <f>O412*H412</f>
        <v>0</v>
      </c>
      <c r="Q412" s="230">
        <v>0.21734000000000001</v>
      </c>
      <c r="R412" s="230">
        <f>Q412*H412</f>
        <v>0.21734000000000001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137</v>
      </c>
      <c r="AT412" s="232" t="s">
        <v>133</v>
      </c>
      <c r="AU412" s="232" t="s">
        <v>83</v>
      </c>
      <c r="AY412" s="18" t="s">
        <v>131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6</v>
      </c>
      <c r="BK412" s="233">
        <f>ROUND(I412*H412,2)</f>
        <v>0</v>
      </c>
      <c r="BL412" s="18" t="s">
        <v>137</v>
      </c>
      <c r="BM412" s="232" t="s">
        <v>465</v>
      </c>
    </row>
    <row r="413" s="2" customFormat="1" ht="24.15" customHeight="1">
      <c r="A413" s="39"/>
      <c r="B413" s="40"/>
      <c r="C413" s="278" t="s">
        <v>466</v>
      </c>
      <c r="D413" s="278" t="s">
        <v>266</v>
      </c>
      <c r="E413" s="279" t="s">
        <v>467</v>
      </c>
      <c r="F413" s="280" t="s">
        <v>468</v>
      </c>
      <c r="G413" s="281" t="s">
        <v>308</v>
      </c>
      <c r="H413" s="282">
        <v>1</v>
      </c>
      <c r="I413" s="283"/>
      <c r="J413" s="284">
        <f>ROUND(I413*H413,2)</f>
        <v>0</v>
      </c>
      <c r="K413" s="285"/>
      <c r="L413" s="286"/>
      <c r="M413" s="287" t="s">
        <v>1</v>
      </c>
      <c r="N413" s="288" t="s">
        <v>39</v>
      </c>
      <c r="O413" s="92"/>
      <c r="P413" s="230">
        <f>O413*H413</f>
        <v>0</v>
      </c>
      <c r="Q413" s="230">
        <v>0.065000000000000002</v>
      </c>
      <c r="R413" s="230">
        <f>Q413*H413</f>
        <v>0.065000000000000002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181</v>
      </c>
      <c r="AT413" s="232" t="s">
        <v>266</v>
      </c>
      <c r="AU413" s="232" t="s">
        <v>83</v>
      </c>
      <c r="AY413" s="18" t="s">
        <v>131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6</v>
      </c>
      <c r="BK413" s="233">
        <f>ROUND(I413*H413,2)</f>
        <v>0</v>
      </c>
      <c r="BL413" s="18" t="s">
        <v>137</v>
      </c>
      <c r="BM413" s="232" t="s">
        <v>469</v>
      </c>
    </row>
    <row r="414" s="2" customFormat="1" ht="14.4" customHeight="1">
      <c r="A414" s="39"/>
      <c r="B414" s="40"/>
      <c r="C414" s="220" t="s">
        <v>470</v>
      </c>
      <c r="D414" s="220" t="s">
        <v>133</v>
      </c>
      <c r="E414" s="221" t="s">
        <v>471</v>
      </c>
      <c r="F414" s="222" t="s">
        <v>472</v>
      </c>
      <c r="G414" s="223" t="s">
        <v>308</v>
      </c>
      <c r="H414" s="224">
        <v>2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39</v>
      </c>
      <c r="O414" s="92"/>
      <c r="P414" s="230">
        <f>O414*H414</f>
        <v>0</v>
      </c>
      <c r="Q414" s="230">
        <v>0.12303</v>
      </c>
      <c r="R414" s="230">
        <f>Q414*H414</f>
        <v>0.24606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137</v>
      </c>
      <c r="AT414" s="232" t="s">
        <v>133</v>
      </c>
      <c r="AU414" s="232" t="s">
        <v>83</v>
      </c>
      <c r="AY414" s="18" t="s">
        <v>131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6</v>
      </c>
      <c r="BK414" s="233">
        <f>ROUND(I414*H414,2)</f>
        <v>0</v>
      </c>
      <c r="BL414" s="18" t="s">
        <v>137</v>
      </c>
      <c r="BM414" s="232" t="s">
        <v>473</v>
      </c>
    </row>
    <row r="415" s="2" customFormat="1" ht="24.15" customHeight="1">
      <c r="A415" s="39"/>
      <c r="B415" s="40"/>
      <c r="C415" s="278" t="s">
        <v>474</v>
      </c>
      <c r="D415" s="278" t="s">
        <v>266</v>
      </c>
      <c r="E415" s="279" t="s">
        <v>475</v>
      </c>
      <c r="F415" s="280" t="s">
        <v>476</v>
      </c>
      <c r="G415" s="281" t="s">
        <v>308</v>
      </c>
      <c r="H415" s="282">
        <v>2</v>
      </c>
      <c r="I415" s="283"/>
      <c r="J415" s="284">
        <f>ROUND(I415*H415,2)</f>
        <v>0</v>
      </c>
      <c r="K415" s="285"/>
      <c r="L415" s="286"/>
      <c r="M415" s="287" t="s">
        <v>1</v>
      </c>
      <c r="N415" s="288" t="s">
        <v>39</v>
      </c>
      <c r="O415" s="92"/>
      <c r="P415" s="230">
        <f>O415*H415</f>
        <v>0</v>
      </c>
      <c r="Q415" s="230">
        <v>0.011299999999999999</v>
      </c>
      <c r="R415" s="230">
        <f>Q415*H415</f>
        <v>0.022599999999999999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181</v>
      </c>
      <c r="AT415" s="232" t="s">
        <v>266</v>
      </c>
      <c r="AU415" s="232" t="s">
        <v>83</v>
      </c>
      <c r="AY415" s="18" t="s">
        <v>131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6</v>
      </c>
      <c r="BK415" s="233">
        <f>ROUND(I415*H415,2)</f>
        <v>0</v>
      </c>
      <c r="BL415" s="18" t="s">
        <v>137</v>
      </c>
      <c r="BM415" s="232" t="s">
        <v>477</v>
      </c>
    </row>
    <row r="416" s="2" customFormat="1" ht="24.15" customHeight="1">
      <c r="A416" s="39"/>
      <c r="B416" s="40"/>
      <c r="C416" s="278" t="s">
        <v>478</v>
      </c>
      <c r="D416" s="278" t="s">
        <v>266</v>
      </c>
      <c r="E416" s="279" t="s">
        <v>479</v>
      </c>
      <c r="F416" s="280" t="s">
        <v>480</v>
      </c>
      <c r="G416" s="281" t="s">
        <v>308</v>
      </c>
      <c r="H416" s="282">
        <v>2</v>
      </c>
      <c r="I416" s="283"/>
      <c r="J416" s="284">
        <f>ROUND(I416*H416,2)</f>
        <v>0</v>
      </c>
      <c r="K416" s="285"/>
      <c r="L416" s="286"/>
      <c r="M416" s="287" t="s">
        <v>1</v>
      </c>
      <c r="N416" s="288" t="s">
        <v>39</v>
      </c>
      <c r="O416" s="92"/>
      <c r="P416" s="230">
        <f>O416*H416</f>
        <v>0</v>
      </c>
      <c r="Q416" s="230">
        <v>0.00064999999999999997</v>
      </c>
      <c r="R416" s="230">
        <f>Q416*H416</f>
        <v>0.0012999999999999999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181</v>
      </c>
      <c r="AT416" s="232" t="s">
        <v>266</v>
      </c>
      <c r="AU416" s="232" t="s">
        <v>83</v>
      </c>
      <c r="AY416" s="18" t="s">
        <v>131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6</v>
      </c>
      <c r="BK416" s="233">
        <f>ROUND(I416*H416,2)</f>
        <v>0</v>
      </c>
      <c r="BL416" s="18" t="s">
        <v>137</v>
      </c>
      <c r="BM416" s="232" t="s">
        <v>481</v>
      </c>
    </row>
    <row r="417" s="2" customFormat="1" ht="14.4" customHeight="1">
      <c r="A417" s="39"/>
      <c r="B417" s="40"/>
      <c r="C417" s="220" t="s">
        <v>482</v>
      </c>
      <c r="D417" s="220" t="s">
        <v>133</v>
      </c>
      <c r="E417" s="221" t="s">
        <v>483</v>
      </c>
      <c r="F417" s="222" t="s">
        <v>484</v>
      </c>
      <c r="G417" s="223" t="s">
        <v>308</v>
      </c>
      <c r="H417" s="224">
        <v>3</v>
      </c>
      <c r="I417" s="225"/>
      <c r="J417" s="226">
        <f>ROUND(I417*H417,2)</f>
        <v>0</v>
      </c>
      <c r="K417" s="227"/>
      <c r="L417" s="45"/>
      <c r="M417" s="228" t="s">
        <v>1</v>
      </c>
      <c r="N417" s="229" t="s">
        <v>39</v>
      </c>
      <c r="O417" s="92"/>
      <c r="P417" s="230">
        <f>O417*H417</f>
        <v>0</v>
      </c>
      <c r="Q417" s="230">
        <v>0.00067000000000000002</v>
      </c>
      <c r="R417" s="230">
        <f>Q417*H417</f>
        <v>0.0020100000000000001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137</v>
      </c>
      <c r="AT417" s="232" t="s">
        <v>133</v>
      </c>
      <c r="AU417" s="232" t="s">
        <v>83</v>
      </c>
      <c r="AY417" s="18" t="s">
        <v>131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6</v>
      </c>
      <c r="BK417" s="233">
        <f>ROUND(I417*H417,2)</f>
        <v>0</v>
      </c>
      <c r="BL417" s="18" t="s">
        <v>137</v>
      </c>
      <c r="BM417" s="232" t="s">
        <v>485</v>
      </c>
    </row>
    <row r="418" s="2" customFormat="1" ht="24.15" customHeight="1">
      <c r="A418" s="39"/>
      <c r="B418" s="40"/>
      <c r="C418" s="278" t="s">
        <v>486</v>
      </c>
      <c r="D418" s="278" t="s">
        <v>266</v>
      </c>
      <c r="E418" s="279" t="s">
        <v>487</v>
      </c>
      <c r="F418" s="280" t="s">
        <v>488</v>
      </c>
      <c r="G418" s="281" t="s">
        <v>308</v>
      </c>
      <c r="H418" s="282">
        <v>3</v>
      </c>
      <c r="I418" s="283"/>
      <c r="J418" s="284">
        <f>ROUND(I418*H418,2)</f>
        <v>0</v>
      </c>
      <c r="K418" s="285"/>
      <c r="L418" s="286"/>
      <c r="M418" s="287" t="s">
        <v>1</v>
      </c>
      <c r="N418" s="288" t="s">
        <v>39</v>
      </c>
      <c r="O418" s="92"/>
      <c r="P418" s="230">
        <f>O418*H418</f>
        <v>0</v>
      </c>
      <c r="Q418" s="230">
        <v>0.0023999999999999998</v>
      </c>
      <c r="R418" s="230">
        <f>Q418*H418</f>
        <v>0.0071999999999999998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181</v>
      </c>
      <c r="AT418" s="232" t="s">
        <v>266</v>
      </c>
      <c r="AU418" s="232" t="s">
        <v>83</v>
      </c>
      <c r="AY418" s="18" t="s">
        <v>131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6</v>
      </c>
      <c r="BK418" s="233">
        <f>ROUND(I418*H418,2)</f>
        <v>0</v>
      </c>
      <c r="BL418" s="18" t="s">
        <v>137</v>
      </c>
      <c r="BM418" s="232" t="s">
        <v>489</v>
      </c>
    </row>
    <row r="419" s="14" customFormat="1">
      <c r="A419" s="14"/>
      <c r="B419" s="245"/>
      <c r="C419" s="246"/>
      <c r="D419" s="236" t="s">
        <v>139</v>
      </c>
      <c r="E419" s="247" t="s">
        <v>1</v>
      </c>
      <c r="F419" s="248" t="s">
        <v>490</v>
      </c>
      <c r="G419" s="246"/>
      <c r="H419" s="249">
        <v>3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139</v>
      </c>
      <c r="AU419" s="255" t="s">
        <v>83</v>
      </c>
      <c r="AV419" s="14" t="s">
        <v>83</v>
      </c>
      <c r="AW419" s="14" t="s">
        <v>31</v>
      </c>
      <c r="AX419" s="14" t="s">
        <v>6</v>
      </c>
      <c r="AY419" s="255" t="s">
        <v>131</v>
      </c>
    </row>
    <row r="420" s="2" customFormat="1" ht="14.4" customHeight="1">
      <c r="A420" s="39"/>
      <c r="B420" s="40"/>
      <c r="C420" s="220" t="s">
        <v>491</v>
      </c>
      <c r="D420" s="220" t="s">
        <v>133</v>
      </c>
      <c r="E420" s="221" t="s">
        <v>492</v>
      </c>
      <c r="F420" s="222" t="s">
        <v>493</v>
      </c>
      <c r="G420" s="223" t="s">
        <v>178</v>
      </c>
      <c r="H420" s="224">
        <v>121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39</v>
      </c>
      <c r="O420" s="92"/>
      <c r="P420" s="230">
        <f>O420*H420</f>
        <v>0</v>
      </c>
      <c r="Q420" s="230">
        <v>0.00019000000000000001</v>
      </c>
      <c r="R420" s="230">
        <f>Q420*H420</f>
        <v>0.02299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137</v>
      </c>
      <c r="AT420" s="232" t="s">
        <v>133</v>
      </c>
      <c r="AU420" s="232" t="s">
        <v>83</v>
      </c>
      <c r="AY420" s="18" t="s">
        <v>131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6</v>
      </c>
      <c r="BK420" s="233">
        <f>ROUND(I420*H420,2)</f>
        <v>0</v>
      </c>
      <c r="BL420" s="18" t="s">
        <v>137</v>
      </c>
      <c r="BM420" s="232" t="s">
        <v>494</v>
      </c>
    </row>
    <row r="421" s="2" customFormat="1" ht="14.4" customHeight="1">
      <c r="A421" s="39"/>
      <c r="B421" s="40"/>
      <c r="C421" s="220" t="s">
        <v>495</v>
      </c>
      <c r="D421" s="220" t="s">
        <v>133</v>
      </c>
      <c r="E421" s="221" t="s">
        <v>496</v>
      </c>
      <c r="F421" s="222" t="s">
        <v>497</v>
      </c>
      <c r="G421" s="223" t="s">
        <v>178</v>
      </c>
      <c r="H421" s="224">
        <v>121</v>
      </c>
      <c r="I421" s="225"/>
      <c r="J421" s="226">
        <f>ROUND(I421*H421,2)</f>
        <v>0</v>
      </c>
      <c r="K421" s="227"/>
      <c r="L421" s="45"/>
      <c r="M421" s="228" t="s">
        <v>1</v>
      </c>
      <c r="N421" s="229" t="s">
        <v>39</v>
      </c>
      <c r="O421" s="92"/>
      <c r="P421" s="230">
        <f>O421*H421</f>
        <v>0</v>
      </c>
      <c r="Q421" s="230">
        <v>9.0000000000000006E-05</v>
      </c>
      <c r="R421" s="230">
        <f>Q421*H421</f>
        <v>0.01089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137</v>
      </c>
      <c r="AT421" s="232" t="s">
        <v>133</v>
      </c>
      <c r="AU421" s="232" t="s">
        <v>83</v>
      </c>
      <c r="AY421" s="18" t="s">
        <v>131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6</v>
      </c>
      <c r="BK421" s="233">
        <f>ROUND(I421*H421,2)</f>
        <v>0</v>
      </c>
      <c r="BL421" s="18" t="s">
        <v>137</v>
      </c>
      <c r="BM421" s="232" t="s">
        <v>498</v>
      </c>
    </row>
    <row r="422" s="12" customFormat="1" ht="22.8" customHeight="1">
      <c r="A422" s="12"/>
      <c r="B422" s="204"/>
      <c r="C422" s="205"/>
      <c r="D422" s="206" t="s">
        <v>73</v>
      </c>
      <c r="E422" s="218" t="s">
        <v>187</v>
      </c>
      <c r="F422" s="218" t="s">
        <v>499</v>
      </c>
      <c r="G422" s="205"/>
      <c r="H422" s="205"/>
      <c r="I422" s="208"/>
      <c r="J422" s="219">
        <f>BK422</f>
        <v>0</v>
      </c>
      <c r="K422" s="205"/>
      <c r="L422" s="210"/>
      <c r="M422" s="211"/>
      <c r="N422" s="212"/>
      <c r="O422" s="212"/>
      <c r="P422" s="213">
        <f>SUM(P423:P426)</f>
        <v>0</v>
      </c>
      <c r="Q422" s="212"/>
      <c r="R422" s="213">
        <f>SUM(R423:R426)</f>
        <v>0.0017700000000000001</v>
      </c>
      <c r="S422" s="212"/>
      <c r="T422" s="214">
        <f>SUM(T423:T426)</f>
        <v>0.044999999999999998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5" t="s">
        <v>6</v>
      </c>
      <c r="AT422" s="216" t="s">
        <v>73</v>
      </c>
      <c r="AU422" s="216" t="s">
        <v>6</v>
      </c>
      <c r="AY422" s="215" t="s">
        <v>131</v>
      </c>
      <c r="BK422" s="217">
        <f>SUM(BK423:BK426)</f>
        <v>0</v>
      </c>
    </row>
    <row r="423" s="2" customFormat="1" ht="24.15" customHeight="1">
      <c r="A423" s="39"/>
      <c r="B423" s="40"/>
      <c r="C423" s="220" t="s">
        <v>500</v>
      </c>
      <c r="D423" s="220" t="s">
        <v>133</v>
      </c>
      <c r="E423" s="221" t="s">
        <v>501</v>
      </c>
      <c r="F423" s="222" t="s">
        <v>502</v>
      </c>
      <c r="G423" s="223" t="s">
        <v>178</v>
      </c>
      <c r="H423" s="224">
        <v>3</v>
      </c>
      <c r="I423" s="225"/>
      <c r="J423" s="226">
        <f>ROUND(I423*H423,2)</f>
        <v>0</v>
      </c>
      <c r="K423" s="227"/>
      <c r="L423" s="45"/>
      <c r="M423" s="228" t="s">
        <v>1</v>
      </c>
      <c r="N423" s="229" t="s">
        <v>39</v>
      </c>
      <c r="O423" s="92"/>
      <c r="P423" s="230">
        <f>O423*H423</f>
        <v>0</v>
      </c>
      <c r="Q423" s="230">
        <v>0.00059000000000000003</v>
      </c>
      <c r="R423" s="230">
        <f>Q423*H423</f>
        <v>0.0017700000000000001</v>
      </c>
      <c r="S423" s="230">
        <v>0.014999999999999999</v>
      </c>
      <c r="T423" s="231">
        <f>S423*H423</f>
        <v>0.044999999999999998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2" t="s">
        <v>137</v>
      </c>
      <c r="AT423" s="232" t="s">
        <v>133</v>
      </c>
      <c r="AU423" s="232" t="s">
        <v>83</v>
      </c>
      <c r="AY423" s="18" t="s">
        <v>131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8" t="s">
        <v>6</v>
      </c>
      <c r="BK423" s="233">
        <f>ROUND(I423*H423,2)</f>
        <v>0</v>
      </c>
      <c r="BL423" s="18" t="s">
        <v>137</v>
      </c>
      <c r="BM423" s="232" t="s">
        <v>503</v>
      </c>
    </row>
    <row r="424" s="14" customFormat="1">
      <c r="A424" s="14"/>
      <c r="B424" s="245"/>
      <c r="C424" s="246"/>
      <c r="D424" s="236" t="s">
        <v>139</v>
      </c>
      <c r="E424" s="247" t="s">
        <v>1</v>
      </c>
      <c r="F424" s="248" t="s">
        <v>504</v>
      </c>
      <c r="G424" s="246"/>
      <c r="H424" s="249">
        <v>1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139</v>
      </c>
      <c r="AU424" s="255" t="s">
        <v>83</v>
      </c>
      <c r="AV424" s="14" t="s">
        <v>83</v>
      </c>
      <c r="AW424" s="14" t="s">
        <v>31</v>
      </c>
      <c r="AX424" s="14" t="s">
        <v>74</v>
      </c>
      <c r="AY424" s="255" t="s">
        <v>131</v>
      </c>
    </row>
    <row r="425" s="14" customFormat="1">
      <c r="A425" s="14"/>
      <c r="B425" s="245"/>
      <c r="C425" s="246"/>
      <c r="D425" s="236" t="s">
        <v>139</v>
      </c>
      <c r="E425" s="247" t="s">
        <v>1</v>
      </c>
      <c r="F425" s="248" t="s">
        <v>437</v>
      </c>
      <c r="G425" s="246"/>
      <c r="H425" s="249">
        <v>2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139</v>
      </c>
      <c r="AU425" s="255" t="s">
        <v>83</v>
      </c>
      <c r="AV425" s="14" t="s">
        <v>83</v>
      </c>
      <c r="AW425" s="14" t="s">
        <v>31</v>
      </c>
      <c r="AX425" s="14" t="s">
        <v>74</v>
      </c>
      <c r="AY425" s="255" t="s">
        <v>131</v>
      </c>
    </row>
    <row r="426" s="16" customFormat="1">
      <c r="A426" s="16"/>
      <c r="B426" s="267"/>
      <c r="C426" s="268"/>
      <c r="D426" s="236" t="s">
        <v>139</v>
      </c>
      <c r="E426" s="269" t="s">
        <v>1</v>
      </c>
      <c r="F426" s="270" t="s">
        <v>149</v>
      </c>
      <c r="G426" s="268"/>
      <c r="H426" s="271">
        <v>3</v>
      </c>
      <c r="I426" s="272"/>
      <c r="J426" s="268"/>
      <c r="K426" s="268"/>
      <c r="L426" s="273"/>
      <c r="M426" s="274"/>
      <c r="N426" s="275"/>
      <c r="O426" s="275"/>
      <c r="P426" s="275"/>
      <c r="Q426" s="275"/>
      <c r="R426" s="275"/>
      <c r="S426" s="275"/>
      <c r="T426" s="27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7" t="s">
        <v>139</v>
      </c>
      <c r="AU426" s="277" t="s">
        <v>83</v>
      </c>
      <c r="AV426" s="16" t="s">
        <v>137</v>
      </c>
      <c r="AW426" s="16" t="s">
        <v>31</v>
      </c>
      <c r="AX426" s="16" t="s">
        <v>6</v>
      </c>
      <c r="AY426" s="277" t="s">
        <v>131</v>
      </c>
    </row>
    <row r="427" s="12" customFormat="1" ht="22.8" customHeight="1">
      <c r="A427" s="12"/>
      <c r="B427" s="204"/>
      <c r="C427" s="205"/>
      <c r="D427" s="206" t="s">
        <v>73</v>
      </c>
      <c r="E427" s="218" t="s">
        <v>505</v>
      </c>
      <c r="F427" s="218" t="s">
        <v>506</v>
      </c>
      <c r="G427" s="205"/>
      <c r="H427" s="205"/>
      <c r="I427" s="208"/>
      <c r="J427" s="219">
        <f>BK427</f>
        <v>0</v>
      </c>
      <c r="K427" s="205"/>
      <c r="L427" s="210"/>
      <c r="M427" s="211"/>
      <c r="N427" s="212"/>
      <c r="O427" s="212"/>
      <c r="P427" s="213">
        <f>SUM(P428:P441)</f>
        <v>0</v>
      </c>
      <c r="Q427" s="212"/>
      <c r="R427" s="213">
        <f>SUM(R428:R441)</f>
        <v>0</v>
      </c>
      <c r="S427" s="212"/>
      <c r="T427" s="214">
        <f>SUM(T428:T441)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5" t="s">
        <v>6</v>
      </c>
      <c r="AT427" s="216" t="s">
        <v>73</v>
      </c>
      <c r="AU427" s="216" t="s">
        <v>6</v>
      </c>
      <c r="AY427" s="215" t="s">
        <v>131</v>
      </c>
      <c r="BK427" s="217">
        <f>SUM(BK428:BK441)</f>
        <v>0</v>
      </c>
    </row>
    <row r="428" s="2" customFormat="1" ht="14.4" customHeight="1">
      <c r="A428" s="39"/>
      <c r="B428" s="40"/>
      <c r="C428" s="220" t="s">
        <v>507</v>
      </c>
      <c r="D428" s="220" t="s">
        <v>133</v>
      </c>
      <c r="E428" s="221" t="s">
        <v>508</v>
      </c>
      <c r="F428" s="222" t="s">
        <v>509</v>
      </c>
      <c r="G428" s="223" t="s">
        <v>254</v>
      </c>
      <c r="H428" s="224">
        <v>31.474</v>
      </c>
      <c r="I428" s="225"/>
      <c r="J428" s="226">
        <f>ROUND(I428*H428,2)</f>
        <v>0</v>
      </c>
      <c r="K428" s="227"/>
      <c r="L428" s="45"/>
      <c r="M428" s="228" t="s">
        <v>1</v>
      </c>
      <c r="N428" s="229" t="s">
        <v>39</v>
      </c>
      <c r="O428" s="92"/>
      <c r="P428" s="230">
        <f>O428*H428</f>
        <v>0</v>
      </c>
      <c r="Q428" s="230">
        <v>0</v>
      </c>
      <c r="R428" s="230">
        <f>Q428*H428</f>
        <v>0</v>
      </c>
      <c r="S428" s="230">
        <v>0</v>
      </c>
      <c r="T428" s="23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137</v>
      </c>
      <c r="AT428" s="232" t="s">
        <v>133</v>
      </c>
      <c r="AU428" s="232" t="s">
        <v>83</v>
      </c>
      <c r="AY428" s="18" t="s">
        <v>131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6</v>
      </c>
      <c r="BK428" s="233">
        <f>ROUND(I428*H428,2)</f>
        <v>0</v>
      </c>
      <c r="BL428" s="18" t="s">
        <v>137</v>
      </c>
      <c r="BM428" s="232" t="s">
        <v>510</v>
      </c>
    </row>
    <row r="429" s="2" customFormat="1" ht="24.15" customHeight="1">
      <c r="A429" s="39"/>
      <c r="B429" s="40"/>
      <c r="C429" s="220" t="s">
        <v>511</v>
      </c>
      <c r="D429" s="220" t="s">
        <v>133</v>
      </c>
      <c r="E429" s="221" t="s">
        <v>512</v>
      </c>
      <c r="F429" s="222" t="s">
        <v>513</v>
      </c>
      <c r="G429" s="223" t="s">
        <v>254</v>
      </c>
      <c r="H429" s="224">
        <v>440.63600000000002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39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137</v>
      </c>
      <c r="AT429" s="232" t="s">
        <v>133</v>
      </c>
      <c r="AU429" s="232" t="s">
        <v>83</v>
      </c>
      <c r="AY429" s="18" t="s">
        <v>131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6</v>
      </c>
      <c r="BK429" s="233">
        <f>ROUND(I429*H429,2)</f>
        <v>0</v>
      </c>
      <c r="BL429" s="18" t="s">
        <v>137</v>
      </c>
      <c r="BM429" s="232" t="s">
        <v>514</v>
      </c>
    </row>
    <row r="430" s="14" customFormat="1">
      <c r="A430" s="14"/>
      <c r="B430" s="245"/>
      <c r="C430" s="246"/>
      <c r="D430" s="236" t="s">
        <v>139</v>
      </c>
      <c r="E430" s="247" t="s">
        <v>1</v>
      </c>
      <c r="F430" s="248" t="s">
        <v>515</v>
      </c>
      <c r="G430" s="246"/>
      <c r="H430" s="249">
        <v>440.63600000000002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139</v>
      </c>
      <c r="AU430" s="255" t="s">
        <v>83</v>
      </c>
      <c r="AV430" s="14" t="s">
        <v>83</v>
      </c>
      <c r="AW430" s="14" t="s">
        <v>31</v>
      </c>
      <c r="AX430" s="14" t="s">
        <v>6</v>
      </c>
      <c r="AY430" s="255" t="s">
        <v>131</v>
      </c>
    </row>
    <row r="431" s="2" customFormat="1" ht="24.15" customHeight="1">
      <c r="A431" s="39"/>
      <c r="B431" s="40"/>
      <c r="C431" s="220" t="s">
        <v>516</v>
      </c>
      <c r="D431" s="220" t="s">
        <v>133</v>
      </c>
      <c r="E431" s="221" t="s">
        <v>517</v>
      </c>
      <c r="F431" s="222" t="s">
        <v>518</v>
      </c>
      <c r="G431" s="223" t="s">
        <v>254</v>
      </c>
      <c r="H431" s="224">
        <v>31.474</v>
      </c>
      <c r="I431" s="225"/>
      <c r="J431" s="226">
        <f>ROUND(I431*H431,2)</f>
        <v>0</v>
      </c>
      <c r="K431" s="227"/>
      <c r="L431" s="45"/>
      <c r="M431" s="228" t="s">
        <v>1</v>
      </c>
      <c r="N431" s="229" t="s">
        <v>39</v>
      </c>
      <c r="O431" s="92"/>
      <c r="P431" s="230">
        <f>O431*H431</f>
        <v>0</v>
      </c>
      <c r="Q431" s="230">
        <v>0</v>
      </c>
      <c r="R431" s="230">
        <f>Q431*H431</f>
        <v>0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137</v>
      </c>
      <c r="AT431" s="232" t="s">
        <v>133</v>
      </c>
      <c r="AU431" s="232" t="s">
        <v>83</v>
      </c>
      <c r="AY431" s="18" t="s">
        <v>131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6</v>
      </c>
      <c r="BK431" s="233">
        <f>ROUND(I431*H431,2)</f>
        <v>0</v>
      </c>
      <c r="BL431" s="18" t="s">
        <v>137</v>
      </c>
      <c r="BM431" s="232" t="s">
        <v>519</v>
      </c>
    </row>
    <row r="432" s="2" customFormat="1" ht="24.15" customHeight="1">
      <c r="A432" s="39"/>
      <c r="B432" s="40"/>
      <c r="C432" s="220" t="s">
        <v>520</v>
      </c>
      <c r="D432" s="220" t="s">
        <v>133</v>
      </c>
      <c r="E432" s="221" t="s">
        <v>521</v>
      </c>
      <c r="F432" s="222" t="s">
        <v>522</v>
      </c>
      <c r="G432" s="223" t="s">
        <v>254</v>
      </c>
      <c r="H432" s="224">
        <v>14.455</v>
      </c>
      <c r="I432" s="225"/>
      <c r="J432" s="226">
        <f>ROUND(I432*H432,2)</f>
        <v>0</v>
      </c>
      <c r="K432" s="227"/>
      <c r="L432" s="45"/>
      <c r="M432" s="228" t="s">
        <v>1</v>
      </c>
      <c r="N432" s="229" t="s">
        <v>39</v>
      </c>
      <c r="O432" s="92"/>
      <c r="P432" s="230">
        <f>O432*H432</f>
        <v>0</v>
      </c>
      <c r="Q432" s="230">
        <v>0</v>
      </c>
      <c r="R432" s="230">
        <f>Q432*H432</f>
        <v>0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137</v>
      </c>
      <c r="AT432" s="232" t="s">
        <v>133</v>
      </c>
      <c r="AU432" s="232" t="s">
        <v>83</v>
      </c>
      <c r="AY432" s="18" t="s">
        <v>131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6</v>
      </c>
      <c r="BK432" s="233">
        <f>ROUND(I432*H432,2)</f>
        <v>0</v>
      </c>
      <c r="BL432" s="18" t="s">
        <v>137</v>
      </c>
      <c r="BM432" s="232" t="s">
        <v>523</v>
      </c>
    </row>
    <row r="433" s="14" customFormat="1">
      <c r="A433" s="14"/>
      <c r="B433" s="245"/>
      <c r="C433" s="246"/>
      <c r="D433" s="236" t="s">
        <v>139</v>
      </c>
      <c r="E433" s="247" t="s">
        <v>1</v>
      </c>
      <c r="F433" s="248" t="s">
        <v>524</v>
      </c>
      <c r="G433" s="246"/>
      <c r="H433" s="249">
        <v>14.455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139</v>
      </c>
      <c r="AU433" s="255" t="s">
        <v>83</v>
      </c>
      <c r="AV433" s="14" t="s">
        <v>83</v>
      </c>
      <c r="AW433" s="14" t="s">
        <v>31</v>
      </c>
      <c r="AX433" s="14" t="s">
        <v>74</v>
      </c>
      <c r="AY433" s="255" t="s">
        <v>131</v>
      </c>
    </row>
    <row r="434" s="16" customFormat="1">
      <c r="A434" s="16"/>
      <c r="B434" s="267"/>
      <c r="C434" s="268"/>
      <c r="D434" s="236" t="s">
        <v>139</v>
      </c>
      <c r="E434" s="269" t="s">
        <v>1</v>
      </c>
      <c r="F434" s="270" t="s">
        <v>149</v>
      </c>
      <c r="G434" s="268"/>
      <c r="H434" s="271">
        <v>14.455</v>
      </c>
      <c r="I434" s="272"/>
      <c r="J434" s="268"/>
      <c r="K434" s="268"/>
      <c r="L434" s="273"/>
      <c r="M434" s="274"/>
      <c r="N434" s="275"/>
      <c r="O434" s="275"/>
      <c r="P434" s="275"/>
      <c r="Q434" s="275"/>
      <c r="R434" s="275"/>
      <c r="S434" s="275"/>
      <c r="T434" s="27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77" t="s">
        <v>139</v>
      </c>
      <c r="AU434" s="277" t="s">
        <v>83</v>
      </c>
      <c r="AV434" s="16" t="s">
        <v>137</v>
      </c>
      <c r="AW434" s="16" t="s">
        <v>31</v>
      </c>
      <c r="AX434" s="16" t="s">
        <v>6</v>
      </c>
      <c r="AY434" s="277" t="s">
        <v>131</v>
      </c>
    </row>
    <row r="435" s="2" customFormat="1" ht="24.15" customHeight="1">
      <c r="A435" s="39"/>
      <c r="B435" s="40"/>
      <c r="C435" s="220" t="s">
        <v>525</v>
      </c>
      <c r="D435" s="220" t="s">
        <v>133</v>
      </c>
      <c r="E435" s="221" t="s">
        <v>526</v>
      </c>
      <c r="F435" s="222" t="s">
        <v>527</v>
      </c>
      <c r="G435" s="223" t="s">
        <v>254</v>
      </c>
      <c r="H435" s="224">
        <v>10.183999999999999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39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137</v>
      </c>
      <c r="AT435" s="232" t="s">
        <v>133</v>
      </c>
      <c r="AU435" s="232" t="s">
        <v>83</v>
      </c>
      <c r="AY435" s="18" t="s">
        <v>131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6</v>
      </c>
      <c r="BK435" s="233">
        <f>ROUND(I435*H435,2)</f>
        <v>0</v>
      </c>
      <c r="BL435" s="18" t="s">
        <v>137</v>
      </c>
      <c r="BM435" s="232" t="s">
        <v>528</v>
      </c>
    </row>
    <row r="436" s="14" customFormat="1">
      <c r="A436" s="14"/>
      <c r="B436" s="245"/>
      <c r="C436" s="246"/>
      <c r="D436" s="236" t="s">
        <v>139</v>
      </c>
      <c r="E436" s="247" t="s">
        <v>1</v>
      </c>
      <c r="F436" s="248" t="s">
        <v>529</v>
      </c>
      <c r="G436" s="246"/>
      <c r="H436" s="249">
        <v>6.2699999999999996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139</v>
      </c>
      <c r="AU436" s="255" t="s">
        <v>83</v>
      </c>
      <c r="AV436" s="14" t="s">
        <v>83</v>
      </c>
      <c r="AW436" s="14" t="s">
        <v>31</v>
      </c>
      <c r="AX436" s="14" t="s">
        <v>74</v>
      </c>
      <c r="AY436" s="255" t="s">
        <v>131</v>
      </c>
    </row>
    <row r="437" s="14" customFormat="1">
      <c r="A437" s="14"/>
      <c r="B437" s="245"/>
      <c r="C437" s="246"/>
      <c r="D437" s="236" t="s">
        <v>139</v>
      </c>
      <c r="E437" s="247" t="s">
        <v>1</v>
      </c>
      <c r="F437" s="248" t="s">
        <v>530</v>
      </c>
      <c r="G437" s="246"/>
      <c r="H437" s="249">
        <v>3.9140000000000001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139</v>
      </c>
      <c r="AU437" s="255" t="s">
        <v>83</v>
      </c>
      <c r="AV437" s="14" t="s">
        <v>83</v>
      </c>
      <c r="AW437" s="14" t="s">
        <v>31</v>
      </c>
      <c r="AX437" s="14" t="s">
        <v>74</v>
      </c>
      <c r="AY437" s="255" t="s">
        <v>131</v>
      </c>
    </row>
    <row r="438" s="16" customFormat="1">
      <c r="A438" s="16"/>
      <c r="B438" s="267"/>
      <c r="C438" s="268"/>
      <c r="D438" s="236" t="s">
        <v>139</v>
      </c>
      <c r="E438" s="269" t="s">
        <v>1</v>
      </c>
      <c r="F438" s="270" t="s">
        <v>149</v>
      </c>
      <c r="G438" s="268"/>
      <c r="H438" s="271">
        <v>10.183999999999999</v>
      </c>
      <c r="I438" s="272"/>
      <c r="J438" s="268"/>
      <c r="K438" s="268"/>
      <c r="L438" s="273"/>
      <c r="M438" s="274"/>
      <c r="N438" s="275"/>
      <c r="O438" s="275"/>
      <c r="P438" s="275"/>
      <c r="Q438" s="275"/>
      <c r="R438" s="275"/>
      <c r="S438" s="275"/>
      <c r="T438" s="27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77" t="s">
        <v>139</v>
      </c>
      <c r="AU438" s="277" t="s">
        <v>83</v>
      </c>
      <c r="AV438" s="16" t="s">
        <v>137</v>
      </c>
      <c r="AW438" s="16" t="s">
        <v>31</v>
      </c>
      <c r="AX438" s="16" t="s">
        <v>6</v>
      </c>
      <c r="AY438" s="277" t="s">
        <v>131</v>
      </c>
    </row>
    <row r="439" s="2" customFormat="1" ht="24.15" customHeight="1">
      <c r="A439" s="39"/>
      <c r="B439" s="40"/>
      <c r="C439" s="220" t="s">
        <v>531</v>
      </c>
      <c r="D439" s="220" t="s">
        <v>133</v>
      </c>
      <c r="E439" s="221" t="s">
        <v>532</v>
      </c>
      <c r="F439" s="222" t="s">
        <v>253</v>
      </c>
      <c r="G439" s="223" t="s">
        <v>254</v>
      </c>
      <c r="H439" s="224">
        <v>6.7069999999999999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39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137</v>
      </c>
      <c r="AT439" s="232" t="s">
        <v>133</v>
      </c>
      <c r="AU439" s="232" t="s">
        <v>83</v>
      </c>
      <c r="AY439" s="18" t="s">
        <v>131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6</v>
      </c>
      <c r="BK439" s="233">
        <f>ROUND(I439*H439,2)</f>
        <v>0</v>
      </c>
      <c r="BL439" s="18" t="s">
        <v>137</v>
      </c>
      <c r="BM439" s="232" t="s">
        <v>533</v>
      </c>
    </row>
    <row r="440" s="14" customFormat="1">
      <c r="A440" s="14"/>
      <c r="B440" s="245"/>
      <c r="C440" s="246"/>
      <c r="D440" s="236" t="s">
        <v>139</v>
      </c>
      <c r="E440" s="247" t="s">
        <v>1</v>
      </c>
      <c r="F440" s="248" t="s">
        <v>534</v>
      </c>
      <c r="G440" s="246"/>
      <c r="H440" s="249">
        <v>6.7069999999999999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139</v>
      </c>
      <c r="AU440" s="255" t="s">
        <v>83</v>
      </c>
      <c r="AV440" s="14" t="s">
        <v>83</v>
      </c>
      <c r="AW440" s="14" t="s">
        <v>31</v>
      </c>
      <c r="AX440" s="14" t="s">
        <v>74</v>
      </c>
      <c r="AY440" s="255" t="s">
        <v>131</v>
      </c>
    </row>
    <row r="441" s="16" customFormat="1">
      <c r="A441" s="16"/>
      <c r="B441" s="267"/>
      <c r="C441" s="268"/>
      <c r="D441" s="236" t="s">
        <v>139</v>
      </c>
      <c r="E441" s="269" t="s">
        <v>1</v>
      </c>
      <c r="F441" s="270" t="s">
        <v>149</v>
      </c>
      <c r="G441" s="268"/>
      <c r="H441" s="271">
        <v>6.7069999999999999</v>
      </c>
      <c r="I441" s="272"/>
      <c r="J441" s="268"/>
      <c r="K441" s="268"/>
      <c r="L441" s="273"/>
      <c r="M441" s="274"/>
      <c r="N441" s="275"/>
      <c r="O441" s="275"/>
      <c r="P441" s="275"/>
      <c r="Q441" s="275"/>
      <c r="R441" s="275"/>
      <c r="S441" s="275"/>
      <c r="T441" s="27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7" t="s">
        <v>139</v>
      </c>
      <c r="AU441" s="277" t="s">
        <v>83</v>
      </c>
      <c r="AV441" s="16" t="s">
        <v>137</v>
      </c>
      <c r="AW441" s="16" t="s">
        <v>31</v>
      </c>
      <c r="AX441" s="16" t="s">
        <v>6</v>
      </c>
      <c r="AY441" s="277" t="s">
        <v>131</v>
      </c>
    </row>
    <row r="442" s="12" customFormat="1" ht="22.8" customHeight="1">
      <c r="A442" s="12"/>
      <c r="B442" s="204"/>
      <c r="C442" s="205"/>
      <c r="D442" s="206" t="s">
        <v>73</v>
      </c>
      <c r="E442" s="218" t="s">
        <v>535</v>
      </c>
      <c r="F442" s="218" t="s">
        <v>536</v>
      </c>
      <c r="G442" s="205"/>
      <c r="H442" s="205"/>
      <c r="I442" s="208"/>
      <c r="J442" s="219">
        <f>BK442</f>
        <v>0</v>
      </c>
      <c r="K442" s="205"/>
      <c r="L442" s="210"/>
      <c r="M442" s="211"/>
      <c r="N442" s="212"/>
      <c r="O442" s="212"/>
      <c r="P442" s="213">
        <f>P443</f>
        <v>0</v>
      </c>
      <c r="Q442" s="212"/>
      <c r="R442" s="213">
        <f>R443</f>
        <v>0</v>
      </c>
      <c r="S442" s="212"/>
      <c r="T442" s="214">
        <f>T443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5" t="s">
        <v>6</v>
      </c>
      <c r="AT442" s="216" t="s">
        <v>73</v>
      </c>
      <c r="AU442" s="216" t="s">
        <v>6</v>
      </c>
      <c r="AY442" s="215" t="s">
        <v>131</v>
      </c>
      <c r="BK442" s="217">
        <f>BK443</f>
        <v>0</v>
      </c>
    </row>
    <row r="443" s="2" customFormat="1" ht="24.15" customHeight="1">
      <c r="A443" s="39"/>
      <c r="B443" s="40"/>
      <c r="C443" s="220" t="s">
        <v>537</v>
      </c>
      <c r="D443" s="220" t="s">
        <v>133</v>
      </c>
      <c r="E443" s="221" t="s">
        <v>538</v>
      </c>
      <c r="F443" s="222" t="s">
        <v>539</v>
      </c>
      <c r="G443" s="223" t="s">
        <v>254</v>
      </c>
      <c r="H443" s="224">
        <v>299.40300000000002</v>
      </c>
      <c r="I443" s="225"/>
      <c r="J443" s="226">
        <f>ROUND(I443*H443,2)</f>
        <v>0</v>
      </c>
      <c r="K443" s="227"/>
      <c r="L443" s="45"/>
      <c r="M443" s="228" t="s">
        <v>1</v>
      </c>
      <c r="N443" s="229" t="s">
        <v>39</v>
      </c>
      <c r="O443" s="92"/>
      <c r="P443" s="230">
        <f>O443*H443</f>
        <v>0</v>
      </c>
      <c r="Q443" s="230">
        <v>0</v>
      </c>
      <c r="R443" s="230">
        <f>Q443*H443</f>
        <v>0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137</v>
      </c>
      <c r="AT443" s="232" t="s">
        <v>133</v>
      </c>
      <c r="AU443" s="232" t="s">
        <v>83</v>
      </c>
      <c r="AY443" s="18" t="s">
        <v>131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6</v>
      </c>
      <c r="BK443" s="233">
        <f>ROUND(I443*H443,2)</f>
        <v>0</v>
      </c>
      <c r="BL443" s="18" t="s">
        <v>137</v>
      </c>
      <c r="BM443" s="232" t="s">
        <v>540</v>
      </c>
    </row>
    <row r="444" s="12" customFormat="1" ht="25.92" customHeight="1">
      <c r="A444" s="12"/>
      <c r="B444" s="204"/>
      <c r="C444" s="205"/>
      <c r="D444" s="206" t="s">
        <v>73</v>
      </c>
      <c r="E444" s="207" t="s">
        <v>541</v>
      </c>
      <c r="F444" s="207" t="s">
        <v>542</v>
      </c>
      <c r="G444" s="205"/>
      <c r="H444" s="205"/>
      <c r="I444" s="208"/>
      <c r="J444" s="209">
        <f>BK444</f>
        <v>0</v>
      </c>
      <c r="K444" s="205"/>
      <c r="L444" s="210"/>
      <c r="M444" s="211"/>
      <c r="N444" s="212"/>
      <c r="O444" s="212"/>
      <c r="P444" s="213">
        <f>P445</f>
        <v>0</v>
      </c>
      <c r="Q444" s="212"/>
      <c r="R444" s="213">
        <f>R445</f>
        <v>0</v>
      </c>
      <c r="S444" s="212"/>
      <c r="T444" s="214">
        <f>T445</f>
        <v>0.083169999999999994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5" t="s">
        <v>83</v>
      </c>
      <c r="AT444" s="216" t="s">
        <v>73</v>
      </c>
      <c r="AU444" s="216" t="s">
        <v>74</v>
      </c>
      <c r="AY444" s="215" t="s">
        <v>131</v>
      </c>
      <c r="BK444" s="217">
        <f>BK445</f>
        <v>0</v>
      </c>
    </row>
    <row r="445" s="12" customFormat="1" ht="22.8" customHeight="1">
      <c r="A445" s="12"/>
      <c r="B445" s="204"/>
      <c r="C445" s="205"/>
      <c r="D445" s="206" t="s">
        <v>73</v>
      </c>
      <c r="E445" s="218" t="s">
        <v>543</v>
      </c>
      <c r="F445" s="218" t="s">
        <v>544</v>
      </c>
      <c r="G445" s="205"/>
      <c r="H445" s="205"/>
      <c r="I445" s="208"/>
      <c r="J445" s="219">
        <f>BK445</f>
        <v>0</v>
      </c>
      <c r="K445" s="205"/>
      <c r="L445" s="210"/>
      <c r="M445" s="211"/>
      <c r="N445" s="212"/>
      <c r="O445" s="212"/>
      <c r="P445" s="213">
        <f>P446</f>
        <v>0</v>
      </c>
      <c r="Q445" s="212"/>
      <c r="R445" s="213">
        <f>R446</f>
        <v>0</v>
      </c>
      <c r="S445" s="212"/>
      <c r="T445" s="214">
        <f>T446</f>
        <v>0.083169999999999994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5" t="s">
        <v>83</v>
      </c>
      <c r="AT445" s="216" t="s">
        <v>73</v>
      </c>
      <c r="AU445" s="216" t="s">
        <v>6</v>
      </c>
      <c r="AY445" s="215" t="s">
        <v>131</v>
      </c>
      <c r="BK445" s="217">
        <f>BK446</f>
        <v>0</v>
      </c>
    </row>
    <row r="446" s="2" customFormat="1" ht="14.4" customHeight="1">
      <c r="A446" s="39"/>
      <c r="B446" s="40"/>
      <c r="C446" s="220" t="s">
        <v>545</v>
      </c>
      <c r="D446" s="220" t="s">
        <v>133</v>
      </c>
      <c r="E446" s="221" t="s">
        <v>546</v>
      </c>
      <c r="F446" s="222" t="s">
        <v>547</v>
      </c>
      <c r="G446" s="223" t="s">
        <v>548</v>
      </c>
      <c r="H446" s="224">
        <v>1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39</v>
      </c>
      <c r="O446" s="92"/>
      <c r="P446" s="230">
        <f>O446*H446</f>
        <v>0</v>
      </c>
      <c r="Q446" s="230">
        <v>0</v>
      </c>
      <c r="R446" s="230">
        <f>Q446*H446</f>
        <v>0</v>
      </c>
      <c r="S446" s="230">
        <v>0.083169999999999994</v>
      </c>
      <c r="T446" s="231">
        <f>S446*H446</f>
        <v>0.083169999999999994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237</v>
      </c>
      <c r="AT446" s="232" t="s">
        <v>133</v>
      </c>
      <c r="AU446" s="232" t="s">
        <v>83</v>
      </c>
      <c r="AY446" s="18" t="s">
        <v>131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6</v>
      </c>
      <c r="BK446" s="233">
        <f>ROUND(I446*H446,2)</f>
        <v>0</v>
      </c>
      <c r="BL446" s="18" t="s">
        <v>237</v>
      </c>
      <c r="BM446" s="232" t="s">
        <v>549</v>
      </c>
    </row>
    <row r="447" s="12" customFormat="1" ht="25.92" customHeight="1">
      <c r="A447" s="12"/>
      <c r="B447" s="204"/>
      <c r="C447" s="205"/>
      <c r="D447" s="206" t="s">
        <v>73</v>
      </c>
      <c r="E447" s="207" t="s">
        <v>266</v>
      </c>
      <c r="F447" s="207" t="s">
        <v>550</v>
      </c>
      <c r="G447" s="205"/>
      <c r="H447" s="205"/>
      <c r="I447" s="208"/>
      <c r="J447" s="209">
        <f>BK447</f>
        <v>0</v>
      </c>
      <c r="K447" s="205"/>
      <c r="L447" s="210"/>
      <c r="M447" s="211"/>
      <c r="N447" s="212"/>
      <c r="O447" s="212"/>
      <c r="P447" s="213">
        <f>P448</f>
        <v>0</v>
      </c>
      <c r="Q447" s="212"/>
      <c r="R447" s="213">
        <f>R448</f>
        <v>0.4997395</v>
      </c>
      <c r="S447" s="212"/>
      <c r="T447" s="214">
        <f>T448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5" t="s">
        <v>143</v>
      </c>
      <c r="AT447" s="216" t="s">
        <v>73</v>
      </c>
      <c r="AU447" s="216" t="s">
        <v>74</v>
      </c>
      <c r="AY447" s="215" t="s">
        <v>131</v>
      </c>
      <c r="BK447" s="217">
        <f>BK448</f>
        <v>0</v>
      </c>
    </row>
    <row r="448" s="12" customFormat="1" ht="22.8" customHeight="1">
      <c r="A448" s="12"/>
      <c r="B448" s="204"/>
      <c r="C448" s="205"/>
      <c r="D448" s="206" t="s">
        <v>73</v>
      </c>
      <c r="E448" s="218" t="s">
        <v>551</v>
      </c>
      <c r="F448" s="218" t="s">
        <v>552</v>
      </c>
      <c r="G448" s="205"/>
      <c r="H448" s="205"/>
      <c r="I448" s="208"/>
      <c r="J448" s="219">
        <f>BK448</f>
        <v>0</v>
      </c>
      <c r="K448" s="205"/>
      <c r="L448" s="210"/>
      <c r="M448" s="211"/>
      <c r="N448" s="212"/>
      <c r="O448" s="212"/>
      <c r="P448" s="213">
        <f>SUM(P449:P455)</f>
        <v>0</v>
      </c>
      <c r="Q448" s="212"/>
      <c r="R448" s="213">
        <f>SUM(R449:R455)</f>
        <v>0.4997395</v>
      </c>
      <c r="S448" s="212"/>
      <c r="T448" s="214">
        <f>SUM(T449:T455)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5" t="s">
        <v>143</v>
      </c>
      <c r="AT448" s="216" t="s">
        <v>73</v>
      </c>
      <c r="AU448" s="216" t="s">
        <v>6</v>
      </c>
      <c r="AY448" s="215" t="s">
        <v>131</v>
      </c>
      <c r="BK448" s="217">
        <f>SUM(BK449:BK455)</f>
        <v>0</v>
      </c>
    </row>
    <row r="449" s="2" customFormat="1" ht="24.15" customHeight="1">
      <c r="A449" s="39"/>
      <c r="B449" s="40"/>
      <c r="C449" s="220" t="s">
        <v>553</v>
      </c>
      <c r="D449" s="220" t="s">
        <v>133</v>
      </c>
      <c r="E449" s="221" t="s">
        <v>554</v>
      </c>
      <c r="F449" s="222" t="s">
        <v>555</v>
      </c>
      <c r="G449" s="223" t="s">
        <v>308</v>
      </c>
      <c r="H449" s="224">
        <v>2</v>
      </c>
      <c r="I449" s="225"/>
      <c r="J449" s="226">
        <f>ROUND(I449*H449,2)</f>
        <v>0</v>
      </c>
      <c r="K449" s="227"/>
      <c r="L449" s="45"/>
      <c r="M449" s="228" t="s">
        <v>1</v>
      </c>
      <c r="N449" s="229" t="s">
        <v>39</v>
      </c>
      <c r="O449" s="92"/>
      <c r="P449" s="230">
        <f>O449*H449</f>
        <v>0</v>
      </c>
      <c r="Q449" s="230">
        <v>0.13538</v>
      </c>
      <c r="R449" s="230">
        <f>Q449*H449</f>
        <v>0.27076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462</v>
      </c>
      <c r="AT449" s="232" t="s">
        <v>133</v>
      </c>
      <c r="AU449" s="232" t="s">
        <v>83</v>
      </c>
      <c r="AY449" s="18" t="s">
        <v>131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6</v>
      </c>
      <c r="BK449" s="233">
        <f>ROUND(I449*H449,2)</f>
        <v>0</v>
      </c>
      <c r="BL449" s="18" t="s">
        <v>462</v>
      </c>
      <c r="BM449" s="232" t="s">
        <v>556</v>
      </c>
    </row>
    <row r="450" s="2" customFormat="1" ht="24.15" customHeight="1">
      <c r="A450" s="39"/>
      <c r="B450" s="40"/>
      <c r="C450" s="278" t="s">
        <v>557</v>
      </c>
      <c r="D450" s="278" t="s">
        <v>266</v>
      </c>
      <c r="E450" s="279" t="s">
        <v>558</v>
      </c>
      <c r="F450" s="280" t="s">
        <v>559</v>
      </c>
      <c r="G450" s="281" t="s">
        <v>178</v>
      </c>
      <c r="H450" s="282">
        <v>3.0449999999999999</v>
      </c>
      <c r="I450" s="283"/>
      <c r="J450" s="284">
        <f>ROUND(I450*H450,2)</f>
        <v>0</v>
      </c>
      <c r="K450" s="285"/>
      <c r="L450" s="286"/>
      <c r="M450" s="287" t="s">
        <v>1</v>
      </c>
      <c r="N450" s="288" t="s">
        <v>39</v>
      </c>
      <c r="O450" s="92"/>
      <c r="P450" s="230">
        <f>O450*H450</f>
        <v>0</v>
      </c>
      <c r="Q450" s="230">
        <v>0.0011000000000000001</v>
      </c>
      <c r="R450" s="230">
        <f>Q450*H450</f>
        <v>0.0033495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181</v>
      </c>
      <c r="AT450" s="232" t="s">
        <v>266</v>
      </c>
      <c r="AU450" s="232" t="s">
        <v>83</v>
      </c>
      <c r="AY450" s="18" t="s">
        <v>131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6</v>
      </c>
      <c r="BK450" s="233">
        <f>ROUND(I450*H450,2)</f>
        <v>0</v>
      </c>
      <c r="BL450" s="18" t="s">
        <v>137</v>
      </c>
      <c r="BM450" s="232" t="s">
        <v>560</v>
      </c>
    </row>
    <row r="451" s="14" customFormat="1">
      <c r="A451" s="14"/>
      <c r="B451" s="245"/>
      <c r="C451" s="246"/>
      <c r="D451" s="236" t="s">
        <v>139</v>
      </c>
      <c r="E451" s="247" t="s">
        <v>1</v>
      </c>
      <c r="F451" s="248" t="s">
        <v>504</v>
      </c>
      <c r="G451" s="246"/>
      <c r="H451" s="249">
        <v>1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139</v>
      </c>
      <c r="AU451" s="255" t="s">
        <v>83</v>
      </c>
      <c r="AV451" s="14" t="s">
        <v>83</v>
      </c>
      <c r="AW451" s="14" t="s">
        <v>31</v>
      </c>
      <c r="AX451" s="14" t="s">
        <v>74</v>
      </c>
      <c r="AY451" s="255" t="s">
        <v>131</v>
      </c>
    </row>
    <row r="452" s="14" customFormat="1">
      <c r="A452" s="14"/>
      <c r="B452" s="245"/>
      <c r="C452" s="246"/>
      <c r="D452" s="236" t="s">
        <v>139</v>
      </c>
      <c r="E452" s="247" t="s">
        <v>1</v>
      </c>
      <c r="F452" s="248" t="s">
        <v>437</v>
      </c>
      <c r="G452" s="246"/>
      <c r="H452" s="249">
        <v>2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139</v>
      </c>
      <c r="AU452" s="255" t="s">
        <v>83</v>
      </c>
      <c r="AV452" s="14" t="s">
        <v>83</v>
      </c>
      <c r="AW452" s="14" t="s">
        <v>31</v>
      </c>
      <c r="AX452" s="14" t="s">
        <v>74</v>
      </c>
      <c r="AY452" s="255" t="s">
        <v>131</v>
      </c>
    </row>
    <row r="453" s="16" customFormat="1">
      <c r="A453" s="16"/>
      <c r="B453" s="267"/>
      <c r="C453" s="268"/>
      <c r="D453" s="236" t="s">
        <v>139</v>
      </c>
      <c r="E453" s="269" t="s">
        <v>1</v>
      </c>
      <c r="F453" s="270" t="s">
        <v>149</v>
      </c>
      <c r="G453" s="268"/>
      <c r="H453" s="271">
        <v>3</v>
      </c>
      <c r="I453" s="272"/>
      <c r="J453" s="268"/>
      <c r="K453" s="268"/>
      <c r="L453" s="273"/>
      <c r="M453" s="274"/>
      <c r="N453" s="275"/>
      <c r="O453" s="275"/>
      <c r="P453" s="275"/>
      <c r="Q453" s="275"/>
      <c r="R453" s="275"/>
      <c r="S453" s="275"/>
      <c r="T453" s="27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77" t="s">
        <v>139</v>
      </c>
      <c r="AU453" s="277" t="s">
        <v>83</v>
      </c>
      <c r="AV453" s="16" t="s">
        <v>137</v>
      </c>
      <c r="AW453" s="16" t="s">
        <v>31</v>
      </c>
      <c r="AX453" s="16" t="s">
        <v>74</v>
      </c>
      <c r="AY453" s="277" t="s">
        <v>131</v>
      </c>
    </row>
    <row r="454" s="14" customFormat="1">
      <c r="A454" s="14"/>
      <c r="B454" s="245"/>
      <c r="C454" s="246"/>
      <c r="D454" s="236" t="s">
        <v>139</v>
      </c>
      <c r="E454" s="247" t="s">
        <v>1</v>
      </c>
      <c r="F454" s="248" t="s">
        <v>561</v>
      </c>
      <c r="G454" s="246"/>
      <c r="H454" s="249">
        <v>3.0449999999999999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139</v>
      </c>
      <c r="AU454" s="255" t="s">
        <v>83</v>
      </c>
      <c r="AV454" s="14" t="s">
        <v>83</v>
      </c>
      <c r="AW454" s="14" t="s">
        <v>31</v>
      </c>
      <c r="AX454" s="14" t="s">
        <v>6</v>
      </c>
      <c r="AY454" s="255" t="s">
        <v>131</v>
      </c>
    </row>
    <row r="455" s="2" customFormat="1" ht="24.15" customHeight="1">
      <c r="A455" s="39"/>
      <c r="B455" s="40"/>
      <c r="C455" s="220" t="s">
        <v>562</v>
      </c>
      <c r="D455" s="220" t="s">
        <v>133</v>
      </c>
      <c r="E455" s="221" t="s">
        <v>563</v>
      </c>
      <c r="F455" s="222" t="s">
        <v>564</v>
      </c>
      <c r="G455" s="223" t="s">
        <v>308</v>
      </c>
      <c r="H455" s="224">
        <v>1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39</v>
      </c>
      <c r="O455" s="92"/>
      <c r="P455" s="230">
        <f>O455*H455</f>
        <v>0</v>
      </c>
      <c r="Q455" s="230">
        <v>0.22563</v>
      </c>
      <c r="R455" s="230">
        <f>Q455*H455</f>
        <v>0.22563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462</v>
      </c>
      <c r="AT455" s="232" t="s">
        <v>133</v>
      </c>
      <c r="AU455" s="232" t="s">
        <v>83</v>
      </c>
      <c r="AY455" s="18" t="s">
        <v>131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6</v>
      </c>
      <c r="BK455" s="233">
        <f>ROUND(I455*H455,2)</f>
        <v>0</v>
      </c>
      <c r="BL455" s="18" t="s">
        <v>462</v>
      </c>
      <c r="BM455" s="232" t="s">
        <v>565</v>
      </c>
    </row>
    <row r="456" s="12" customFormat="1" ht="25.92" customHeight="1">
      <c r="A456" s="12"/>
      <c r="B456" s="204"/>
      <c r="C456" s="205"/>
      <c r="D456" s="206" t="s">
        <v>73</v>
      </c>
      <c r="E456" s="207" t="s">
        <v>566</v>
      </c>
      <c r="F456" s="207" t="s">
        <v>567</v>
      </c>
      <c r="G456" s="205"/>
      <c r="H456" s="205"/>
      <c r="I456" s="208"/>
      <c r="J456" s="209">
        <f>BK456</f>
        <v>0</v>
      </c>
      <c r="K456" s="205"/>
      <c r="L456" s="210"/>
      <c r="M456" s="211"/>
      <c r="N456" s="212"/>
      <c r="O456" s="212"/>
      <c r="P456" s="213">
        <f>P457</f>
        <v>0</v>
      </c>
      <c r="Q456" s="212"/>
      <c r="R456" s="213">
        <f>R457</f>
        <v>0</v>
      </c>
      <c r="S456" s="212"/>
      <c r="T456" s="214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5" t="s">
        <v>163</v>
      </c>
      <c r="AT456" s="216" t="s">
        <v>73</v>
      </c>
      <c r="AU456" s="216" t="s">
        <v>74</v>
      </c>
      <c r="AY456" s="215" t="s">
        <v>131</v>
      </c>
      <c r="BK456" s="217">
        <f>BK457</f>
        <v>0</v>
      </c>
    </row>
    <row r="457" s="12" customFormat="1" ht="22.8" customHeight="1">
      <c r="A457" s="12"/>
      <c r="B457" s="204"/>
      <c r="C457" s="205"/>
      <c r="D457" s="206" t="s">
        <v>73</v>
      </c>
      <c r="E457" s="218" t="s">
        <v>568</v>
      </c>
      <c r="F457" s="218" t="s">
        <v>569</v>
      </c>
      <c r="G457" s="205"/>
      <c r="H457" s="205"/>
      <c r="I457" s="208"/>
      <c r="J457" s="219">
        <f>BK457</f>
        <v>0</v>
      </c>
      <c r="K457" s="205"/>
      <c r="L457" s="210"/>
      <c r="M457" s="211"/>
      <c r="N457" s="212"/>
      <c r="O457" s="212"/>
      <c r="P457" s="213">
        <f>SUM(P458:P459)</f>
        <v>0</v>
      </c>
      <c r="Q457" s="212"/>
      <c r="R457" s="213">
        <f>SUM(R458:R459)</f>
        <v>0</v>
      </c>
      <c r="S457" s="212"/>
      <c r="T457" s="214">
        <f>SUM(T458:T459)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5" t="s">
        <v>163</v>
      </c>
      <c r="AT457" s="216" t="s">
        <v>73</v>
      </c>
      <c r="AU457" s="216" t="s">
        <v>6</v>
      </c>
      <c r="AY457" s="215" t="s">
        <v>131</v>
      </c>
      <c r="BK457" s="217">
        <f>SUM(BK458:BK459)</f>
        <v>0</v>
      </c>
    </row>
    <row r="458" s="2" customFormat="1" ht="14.4" customHeight="1">
      <c r="A458" s="39"/>
      <c r="B458" s="40"/>
      <c r="C458" s="220" t="s">
        <v>570</v>
      </c>
      <c r="D458" s="220" t="s">
        <v>133</v>
      </c>
      <c r="E458" s="221" t="s">
        <v>571</v>
      </c>
      <c r="F458" s="222" t="s">
        <v>572</v>
      </c>
      <c r="G458" s="223" t="s">
        <v>548</v>
      </c>
      <c r="H458" s="224">
        <v>1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39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573</v>
      </c>
      <c r="AT458" s="232" t="s">
        <v>133</v>
      </c>
      <c r="AU458" s="232" t="s">
        <v>83</v>
      </c>
      <c r="AY458" s="18" t="s">
        <v>131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6</v>
      </c>
      <c r="BK458" s="233">
        <f>ROUND(I458*H458,2)</f>
        <v>0</v>
      </c>
      <c r="BL458" s="18" t="s">
        <v>573</v>
      </c>
      <c r="BM458" s="232" t="s">
        <v>574</v>
      </c>
    </row>
    <row r="459" s="2" customFormat="1" ht="24.15" customHeight="1">
      <c r="A459" s="39"/>
      <c r="B459" s="40"/>
      <c r="C459" s="220" t="s">
        <v>575</v>
      </c>
      <c r="D459" s="220" t="s">
        <v>133</v>
      </c>
      <c r="E459" s="221" t="s">
        <v>576</v>
      </c>
      <c r="F459" s="222" t="s">
        <v>577</v>
      </c>
      <c r="G459" s="223" t="s">
        <v>578</v>
      </c>
      <c r="H459" s="224">
        <v>1</v>
      </c>
      <c r="I459" s="225"/>
      <c r="J459" s="226">
        <f>ROUND(I459*H459,2)</f>
        <v>0</v>
      </c>
      <c r="K459" s="227"/>
      <c r="L459" s="45"/>
      <c r="M459" s="289" t="s">
        <v>1</v>
      </c>
      <c r="N459" s="290" t="s">
        <v>39</v>
      </c>
      <c r="O459" s="291"/>
      <c r="P459" s="292">
        <f>O459*H459</f>
        <v>0</v>
      </c>
      <c r="Q459" s="292">
        <v>0</v>
      </c>
      <c r="R459" s="292">
        <f>Q459*H459</f>
        <v>0</v>
      </c>
      <c r="S459" s="292">
        <v>0</v>
      </c>
      <c r="T459" s="29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573</v>
      </c>
      <c r="AT459" s="232" t="s">
        <v>133</v>
      </c>
      <c r="AU459" s="232" t="s">
        <v>83</v>
      </c>
      <c r="AY459" s="18" t="s">
        <v>131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6</v>
      </c>
      <c r="BK459" s="233">
        <f>ROUND(I459*H459,2)</f>
        <v>0</v>
      </c>
      <c r="BL459" s="18" t="s">
        <v>573</v>
      </c>
      <c r="BM459" s="232" t="s">
        <v>579</v>
      </c>
    </row>
    <row r="460" s="2" customFormat="1" ht="6.96" customHeight="1">
      <c r="A460" s="39"/>
      <c r="B460" s="67"/>
      <c r="C460" s="68"/>
      <c r="D460" s="68"/>
      <c r="E460" s="68"/>
      <c r="F460" s="68"/>
      <c r="G460" s="68"/>
      <c r="H460" s="68"/>
      <c r="I460" s="68"/>
      <c r="J460" s="68"/>
      <c r="K460" s="68"/>
      <c r="L460" s="45"/>
      <c r="M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</row>
  </sheetData>
  <sheetProtection sheet="1" autoFilter="0" formatColumns="0" formatRows="0" objects="1" scenarios="1" spinCount="100000" saltValue="cUuWWD/VTgVswPq1rZfxpyFIH0ih+XJOxpNW+vkdn5jLdkt9qsni7Ga2JrSUQLS4WJ7hAUT1uzWpePRhHwEvpQ==" hashValue="YRcb49iHVkyljrkOjvB3iI+hf8BAISr5yJxOBpchvv2ThuFH3rQ+srVuLQh+VEofRNgjX6bpmrmNJn79FY4irA==" algorithmName="SHA-512" password="CC35"/>
  <autoFilter ref="C130:K45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Všestary žst. - připojení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10. 8. 2020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22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22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ROUND((SUM(BE127:BE312)),  2)</f>
        <v>0</v>
      </c>
      <c r="G33" s="39"/>
      <c r="H33" s="39"/>
      <c r="I33" s="156">
        <v>0.20999999999999999</v>
      </c>
      <c r="J33" s="155">
        <f>ROUND(((SUM(BE127:BE312))*I33),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ROUND((SUM(BF127:BF312)),  2)</f>
        <v>0</v>
      </c>
      <c r="G34" s="39"/>
      <c r="H34" s="39"/>
      <c r="I34" s="156">
        <v>0.14999999999999999</v>
      </c>
      <c r="J34" s="155">
        <f>ROUND(((SUM(BF127:BF312))*I34),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ROUND((SUM(BG127:BG312)),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ROUND((SUM(BH127:BH312)),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ROUND((SUM(BI127:BI312)),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Všestary žst. - připojení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Kanalizace pro č.p. 55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 xml:space="preserve"> </v>
      </c>
      <c r="G89" s="41"/>
      <c r="H89" s="41"/>
      <c r="I89" s="33" t="s">
        <v>23</v>
      </c>
      <c r="J89" s="80" t="str">
        <f>IF(J12="","",J12)</f>
        <v>10. 8. 2020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J236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J259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J295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J304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110</v>
      </c>
      <c r="E104" s="183"/>
      <c r="F104" s="183"/>
      <c r="G104" s="183"/>
      <c r="H104" s="183"/>
      <c r="I104" s="183"/>
      <c r="J104" s="184">
        <f>J306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112</v>
      </c>
      <c r="E106" s="183"/>
      <c r="F106" s="183"/>
      <c r="G106" s="183"/>
      <c r="H106" s="183"/>
      <c r="I106" s="183"/>
      <c r="J106" s="184">
        <f>J309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J310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Všestary žst. - připojení vodovodu a kanalizace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02 - Kanalizace pro č.p. 55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21</v>
      </c>
      <c r="D121" s="41"/>
      <c r="E121" s="41"/>
      <c r="F121" s="28" t="str">
        <f>F12</f>
        <v xml:space="preserve"> </v>
      </c>
      <c r="G121" s="41"/>
      <c r="H121" s="41"/>
      <c r="I121" s="33" t="s">
        <v>23</v>
      </c>
      <c r="J121" s="80" t="str">
        <f>IF(J12="","",J12)</f>
        <v>10. 8. 2020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25</v>
      </c>
      <c r="D123" s="41"/>
      <c r="E123" s="41"/>
      <c r="F123" s="28" t="str">
        <f>E15</f>
        <v xml:space="preserve"> </v>
      </c>
      <c r="G123" s="41"/>
      <c r="H123" s="41"/>
      <c r="I123" s="33" t="s">
        <v>30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32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117</v>
      </c>
      <c r="D126" s="195" t="s">
        <v>59</v>
      </c>
      <c r="E126" s="195" t="s">
        <v>55</v>
      </c>
      <c r="F126" s="195" t="s">
        <v>56</v>
      </c>
      <c r="G126" s="195" t="s">
        <v>118</v>
      </c>
      <c r="H126" s="195" t="s">
        <v>119</v>
      </c>
      <c r="I126" s="195" t="s">
        <v>120</v>
      </c>
      <c r="J126" s="196" t="s">
        <v>98</v>
      </c>
      <c r="K126" s="197" t="s">
        <v>121</v>
      </c>
      <c r="L126" s="198"/>
      <c r="M126" s="101" t="s">
        <v>1</v>
      </c>
      <c r="N126" s="102" t="s">
        <v>38</v>
      </c>
      <c r="O126" s="102" t="s">
        <v>122</v>
      </c>
      <c r="P126" s="102" t="s">
        <v>123</v>
      </c>
      <c r="Q126" s="102" t="s">
        <v>124</v>
      </c>
      <c r="R126" s="102" t="s">
        <v>125</v>
      </c>
      <c r="S126" s="102" t="s">
        <v>126</v>
      </c>
      <c r="T126" s="103" t="s">
        <v>127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128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P128+P306+P309</f>
        <v>0</v>
      </c>
      <c r="Q127" s="105"/>
      <c r="R127" s="201">
        <f>R128+R306+R309</f>
        <v>132.57522967999998</v>
      </c>
      <c r="S127" s="105"/>
      <c r="T127" s="202">
        <f>T128+T306+T309</f>
        <v>1.5031699999999999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100</v>
      </c>
      <c r="BK127" s="203">
        <f>BK128+BK306+BK309</f>
        <v>0</v>
      </c>
    </row>
    <row r="128" s="12" customFormat="1" ht="25.92" customHeight="1">
      <c r="A128" s="12"/>
      <c r="B128" s="204"/>
      <c r="C128" s="205"/>
      <c r="D128" s="206" t="s">
        <v>73</v>
      </c>
      <c r="E128" s="207" t="s">
        <v>129</v>
      </c>
      <c r="F128" s="207" t="s">
        <v>130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P129+P236+P259+P291+P295+P304</f>
        <v>0</v>
      </c>
      <c r="Q128" s="212"/>
      <c r="R128" s="213">
        <f>R129+R236+R259+R291+R295+R304</f>
        <v>131.94345967999999</v>
      </c>
      <c r="S128" s="212"/>
      <c r="T128" s="214">
        <f>T129+T236+T259+T291+T295+T304</f>
        <v>1.4199999999999999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6</v>
      </c>
      <c r="AT128" s="216" t="s">
        <v>73</v>
      </c>
      <c r="AU128" s="216" t="s">
        <v>74</v>
      </c>
      <c r="AY128" s="215" t="s">
        <v>131</v>
      </c>
      <c r="BK128" s="217">
        <f>BK129+BK236+BK259+BK291+BK295+BK304</f>
        <v>0</v>
      </c>
    </row>
    <row r="129" s="12" customFormat="1" ht="22.8" customHeight="1">
      <c r="A129" s="12"/>
      <c r="B129" s="204"/>
      <c r="C129" s="205"/>
      <c r="D129" s="206" t="s">
        <v>73</v>
      </c>
      <c r="E129" s="218" t="s">
        <v>6</v>
      </c>
      <c r="F129" s="218" t="s">
        <v>132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SUM(P130:P235)</f>
        <v>0</v>
      </c>
      <c r="Q129" s="212"/>
      <c r="R129" s="213">
        <f>SUM(R130:R235)</f>
        <v>124.41334708000001</v>
      </c>
      <c r="S129" s="212"/>
      <c r="T129" s="214">
        <f>SUM(T130:T235)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6</v>
      </c>
      <c r="AT129" s="216" t="s">
        <v>73</v>
      </c>
      <c r="AU129" s="216" t="s">
        <v>6</v>
      </c>
      <c r="AY129" s="215" t="s">
        <v>131</v>
      </c>
      <c r="BK129" s="217">
        <f>SUM(BK130:BK235)</f>
        <v>0</v>
      </c>
    </row>
    <row r="130" s="2" customFormat="1" ht="24.15" customHeight="1">
      <c r="A130" s="39"/>
      <c r="B130" s="40"/>
      <c r="C130" s="220" t="s">
        <v>6</v>
      </c>
      <c r="D130" s="220" t="s">
        <v>133</v>
      </c>
      <c r="E130" s="221" t="s">
        <v>188</v>
      </c>
      <c r="F130" s="222" t="s">
        <v>189</v>
      </c>
      <c r="G130" s="223" t="s">
        <v>178</v>
      </c>
      <c r="H130" s="224">
        <v>20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39</v>
      </c>
      <c r="O130" s="92"/>
      <c r="P130" s="230">
        <f>O130*H130</f>
        <v>0</v>
      </c>
      <c r="Q130" s="230">
        <v>0.00014999999999999999</v>
      </c>
      <c r="R130" s="230">
        <f>Q130*H130</f>
        <v>0.0029999999999999996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137</v>
      </c>
      <c r="AT130" s="232" t="s">
        <v>133</v>
      </c>
      <c r="AU130" s="232" t="s">
        <v>83</v>
      </c>
      <c r="AY130" s="18" t="s">
        <v>131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6</v>
      </c>
      <c r="BK130" s="233">
        <f>ROUND(I130*H130,2)</f>
        <v>0</v>
      </c>
      <c r="BL130" s="18" t="s">
        <v>137</v>
      </c>
      <c r="BM130" s="232" t="s">
        <v>581</v>
      </c>
    </row>
    <row r="131" s="14" customFormat="1">
      <c r="A131" s="14"/>
      <c r="B131" s="245"/>
      <c r="C131" s="246"/>
      <c r="D131" s="236" t="s">
        <v>139</v>
      </c>
      <c r="E131" s="247" t="s">
        <v>1</v>
      </c>
      <c r="F131" s="248" t="s">
        <v>582</v>
      </c>
      <c r="G131" s="246"/>
      <c r="H131" s="249">
        <v>20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139</v>
      </c>
      <c r="AU131" s="255" t="s">
        <v>83</v>
      </c>
      <c r="AV131" s="14" t="s">
        <v>83</v>
      </c>
      <c r="AW131" s="14" t="s">
        <v>31</v>
      </c>
      <c r="AX131" s="14" t="s">
        <v>6</v>
      </c>
      <c r="AY131" s="255" t="s">
        <v>131</v>
      </c>
    </row>
    <row r="132" s="2" customFormat="1" ht="24.15" customHeight="1">
      <c r="A132" s="39"/>
      <c r="B132" s="40"/>
      <c r="C132" s="220" t="s">
        <v>83</v>
      </c>
      <c r="D132" s="220" t="s">
        <v>133</v>
      </c>
      <c r="E132" s="221" t="s">
        <v>193</v>
      </c>
      <c r="F132" s="222" t="s">
        <v>194</v>
      </c>
      <c r="G132" s="223" t="s">
        <v>178</v>
      </c>
      <c r="H132" s="224">
        <v>20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39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137</v>
      </c>
      <c r="AT132" s="232" t="s">
        <v>133</v>
      </c>
      <c r="AU132" s="232" t="s">
        <v>83</v>
      </c>
      <c r="AY132" s="18" t="s">
        <v>131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6</v>
      </c>
      <c r="BK132" s="233">
        <f>ROUND(I132*H132,2)</f>
        <v>0</v>
      </c>
      <c r="BL132" s="18" t="s">
        <v>137</v>
      </c>
      <c r="BM132" s="232" t="s">
        <v>583</v>
      </c>
    </row>
    <row r="133" s="14" customFormat="1">
      <c r="A133" s="14"/>
      <c r="B133" s="245"/>
      <c r="C133" s="246"/>
      <c r="D133" s="236" t="s">
        <v>139</v>
      </c>
      <c r="E133" s="247" t="s">
        <v>1</v>
      </c>
      <c r="F133" s="248" t="s">
        <v>582</v>
      </c>
      <c r="G133" s="246"/>
      <c r="H133" s="249">
        <v>20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139</v>
      </c>
      <c r="AU133" s="255" t="s">
        <v>83</v>
      </c>
      <c r="AV133" s="14" t="s">
        <v>83</v>
      </c>
      <c r="AW133" s="14" t="s">
        <v>31</v>
      </c>
      <c r="AX133" s="14" t="s">
        <v>6</v>
      </c>
      <c r="AY133" s="255" t="s">
        <v>131</v>
      </c>
    </row>
    <row r="134" s="2" customFormat="1" ht="24.15" customHeight="1">
      <c r="A134" s="39"/>
      <c r="B134" s="40"/>
      <c r="C134" s="220" t="s">
        <v>143</v>
      </c>
      <c r="D134" s="220" t="s">
        <v>133</v>
      </c>
      <c r="E134" s="221" t="s">
        <v>198</v>
      </c>
      <c r="F134" s="222" t="s">
        <v>199</v>
      </c>
      <c r="G134" s="223" t="s">
        <v>136</v>
      </c>
      <c r="H134" s="224">
        <v>20.800000000000001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137</v>
      </c>
      <c r="AT134" s="232" t="s">
        <v>133</v>
      </c>
      <c r="AU134" s="232" t="s">
        <v>83</v>
      </c>
      <c r="AY134" s="18" t="s">
        <v>131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6</v>
      </c>
      <c r="BK134" s="233">
        <f>ROUND(I134*H134,2)</f>
        <v>0</v>
      </c>
      <c r="BL134" s="18" t="s">
        <v>137</v>
      </c>
      <c r="BM134" s="232" t="s">
        <v>584</v>
      </c>
    </row>
    <row r="135" s="13" customFormat="1">
      <c r="A135" s="13"/>
      <c r="B135" s="234"/>
      <c r="C135" s="235"/>
      <c r="D135" s="236" t="s">
        <v>139</v>
      </c>
      <c r="E135" s="237" t="s">
        <v>1</v>
      </c>
      <c r="F135" s="238" t="s">
        <v>585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139</v>
      </c>
      <c r="AU135" s="244" t="s">
        <v>83</v>
      </c>
      <c r="AV135" s="13" t="s">
        <v>6</v>
      </c>
      <c r="AW135" s="13" t="s">
        <v>31</v>
      </c>
      <c r="AX135" s="13" t="s">
        <v>74</v>
      </c>
      <c r="AY135" s="244" t="s">
        <v>131</v>
      </c>
    </row>
    <row r="136" s="14" customFormat="1">
      <c r="A136" s="14"/>
      <c r="B136" s="245"/>
      <c r="C136" s="246"/>
      <c r="D136" s="236" t="s">
        <v>139</v>
      </c>
      <c r="E136" s="247" t="s">
        <v>1</v>
      </c>
      <c r="F136" s="248" t="s">
        <v>586</v>
      </c>
      <c r="G136" s="246"/>
      <c r="H136" s="249">
        <v>13.6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139</v>
      </c>
      <c r="AU136" s="255" t="s">
        <v>83</v>
      </c>
      <c r="AV136" s="14" t="s">
        <v>83</v>
      </c>
      <c r="AW136" s="14" t="s">
        <v>31</v>
      </c>
      <c r="AX136" s="14" t="s">
        <v>74</v>
      </c>
      <c r="AY136" s="255" t="s">
        <v>131</v>
      </c>
    </row>
    <row r="137" s="15" customFormat="1">
      <c r="A137" s="15"/>
      <c r="B137" s="256"/>
      <c r="C137" s="257"/>
      <c r="D137" s="236" t="s">
        <v>139</v>
      </c>
      <c r="E137" s="258" t="s">
        <v>1</v>
      </c>
      <c r="F137" s="259" t="s">
        <v>142</v>
      </c>
      <c r="G137" s="257"/>
      <c r="H137" s="260">
        <v>13.6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139</v>
      </c>
      <c r="AU137" s="266" t="s">
        <v>83</v>
      </c>
      <c r="AV137" s="15" t="s">
        <v>143</v>
      </c>
      <c r="AW137" s="15" t="s">
        <v>31</v>
      </c>
      <c r="AX137" s="15" t="s">
        <v>74</v>
      </c>
      <c r="AY137" s="266" t="s">
        <v>131</v>
      </c>
    </row>
    <row r="138" s="13" customFormat="1">
      <c r="A138" s="13"/>
      <c r="B138" s="234"/>
      <c r="C138" s="235"/>
      <c r="D138" s="236" t="s">
        <v>139</v>
      </c>
      <c r="E138" s="237" t="s">
        <v>1</v>
      </c>
      <c r="F138" s="238" t="s">
        <v>587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139</v>
      </c>
      <c r="AU138" s="244" t="s">
        <v>83</v>
      </c>
      <c r="AV138" s="13" t="s">
        <v>6</v>
      </c>
      <c r="AW138" s="13" t="s">
        <v>31</v>
      </c>
      <c r="AX138" s="13" t="s">
        <v>74</v>
      </c>
      <c r="AY138" s="244" t="s">
        <v>131</v>
      </c>
    </row>
    <row r="139" s="14" customFormat="1">
      <c r="A139" s="14"/>
      <c r="B139" s="245"/>
      <c r="C139" s="246"/>
      <c r="D139" s="236" t="s">
        <v>139</v>
      </c>
      <c r="E139" s="247" t="s">
        <v>1</v>
      </c>
      <c r="F139" s="248" t="s">
        <v>588</v>
      </c>
      <c r="G139" s="246"/>
      <c r="H139" s="249">
        <v>2.3999999999999999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139</v>
      </c>
      <c r="AU139" s="255" t="s">
        <v>83</v>
      </c>
      <c r="AV139" s="14" t="s">
        <v>83</v>
      </c>
      <c r="AW139" s="14" t="s">
        <v>31</v>
      </c>
      <c r="AX139" s="14" t="s">
        <v>74</v>
      </c>
      <c r="AY139" s="255" t="s">
        <v>131</v>
      </c>
    </row>
    <row r="140" s="15" customFormat="1">
      <c r="A140" s="15"/>
      <c r="B140" s="256"/>
      <c r="C140" s="257"/>
      <c r="D140" s="236" t="s">
        <v>139</v>
      </c>
      <c r="E140" s="258" t="s">
        <v>1</v>
      </c>
      <c r="F140" s="259" t="s">
        <v>142</v>
      </c>
      <c r="G140" s="257"/>
      <c r="H140" s="260">
        <v>2.3999999999999999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139</v>
      </c>
      <c r="AU140" s="266" t="s">
        <v>83</v>
      </c>
      <c r="AV140" s="15" t="s">
        <v>143</v>
      </c>
      <c r="AW140" s="15" t="s">
        <v>31</v>
      </c>
      <c r="AX140" s="15" t="s">
        <v>74</v>
      </c>
      <c r="AY140" s="266" t="s">
        <v>131</v>
      </c>
    </row>
    <row r="141" s="13" customFormat="1">
      <c r="A141" s="13"/>
      <c r="B141" s="234"/>
      <c r="C141" s="235"/>
      <c r="D141" s="236" t="s">
        <v>139</v>
      </c>
      <c r="E141" s="237" t="s">
        <v>1</v>
      </c>
      <c r="F141" s="238" t="s">
        <v>589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139</v>
      </c>
      <c r="AU141" s="244" t="s">
        <v>83</v>
      </c>
      <c r="AV141" s="13" t="s">
        <v>6</v>
      </c>
      <c r="AW141" s="13" t="s">
        <v>31</v>
      </c>
      <c r="AX141" s="13" t="s">
        <v>74</v>
      </c>
      <c r="AY141" s="244" t="s">
        <v>131</v>
      </c>
    </row>
    <row r="142" s="14" customFormat="1">
      <c r="A142" s="14"/>
      <c r="B142" s="245"/>
      <c r="C142" s="246"/>
      <c r="D142" s="236" t="s">
        <v>139</v>
      </c>
      <c r="E142" s="247" t="s">
        <v>1</v>
      </c>
      <c r="F142" s="248" t="s">
        <v>590</v>
      </c>
      <c r="G142" s="246"/>
      <c r="H142" s="249">
        <v>4.7999999999999998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139</v>
      </c>
      <c r="AU142" s="255" t="s">
        <v>83</v>
      </c>
      <c r="AV142" s="14" t="s">
        <v>83</v>
      </c>
      <c r="AW142" s="14" t="s">
        <v>31</v>
      </c>
      <c r="AX142" s="14" t="s">
        <v>74</v>
      </c>
      <c r="AY142" s="255" t="s">
        <v>131</v>
      </c>
    </row>
    <row r="143" s="15" customFormat="1">
      <c r="A143" s="15"/>
      <c r="B143" s="256"/>
      <c r="C143" s="257"/>
      <c r="D143" s="236" t="s">
        <v>139</v>
      </c>
      <c r="E143" s="258" t="s">
        <v>1</v>
      </c>
      <c r="F143" s="259" t="s">
        <v>142</v>
      </c>
      <c r="G143" s="257"/>
      <c r="H143" s="260">
        <v>4.7999999999999998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139</v>
      </c>
      <c r="AU143" s="266" t="s">
        <v>83</v>
      </c>
      <c r="AV143" s="15" t="s">
        <v>143</v>
      </c>
      <c r="AW143" s="15" t="s">
        <v>31</v>
      </c>
      <c r="AX143" s="15" t="s">
        <v>74</v>
      </c>
      <c r="AY143" s="266" t="s">
        <v>131</v>
      </c>
    </row>
    <row r="144" s="16" customFormat="1">
      <c r="A144" s="16"/>
      <c r="B144" s="267"/>
      <c r="C144" s="268"/>
      <c r="D144" s="236" t="s">
        <v>139</v>
      </c>
      <c r="E144" s="269" t="s">
        <v>1</v>
      </c>
      <c r="F144" s="270" t="s">
        <v>149</v>
      </c>
      <c r="G144" s="268"/>
      <c r="H144" s="271">
        <v>20.800000000000001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7" t="s">
        <v>139</v>
      </c>
      <c r="AU144" s="277" t="s">
        <v>83</v>
      </c>
      <c r="AV144" s="16" t="s">
        <v>137</v>
      </c>
      <c r="AW144" s="16" t="s">
        <v>31</v>
      </c>
      <c r="AX144" s="16" t="s">
        <v>6</v>
      </c>
      <c r="AY144" s="277" t="s">
        <v>131</v>
      </c>
    </row>
    <row r="145" s="2" customFormat="1" ht="24.15" customHeight="1">
      <c r="A145" s="39"/>
      <c r="B145" s="40"/>
      <c r="C145" s="220" t="s">
        <v>137</v>
      </c>
      <c r="D145" s="220" t="s">
        <v>133</v>
      </c>
      <c r="E145" s="221" t="s">
        <v>205</v>
      </c>
      <c r="F145" s="222" t="s">
        <v>206</v>
      </c>
      <c r="G145" s="223" t="s">
        <v>207</v>
      </c>
      <c r="H145" s="224">
        <v>33.168999999999997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39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137</v>
      </c>
      <c r="AT145" s="232" t="s">
        <v>133</v>
      </c>
      <c r="AU145" s="232" t="s">
        <v>83</v>
      </c>
      <c r="AY145" s="18" t="s">
        <v>131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6</v>
      </c>
      <c r="BK145" s="233">
        <f>ROUND(I145*H145,2)</f>
        <v>0</v>
      </c>
      <c r="BL145" s="18" t="s">
        <v>137</v>
      </c>
      <c r="BM145" s="232" t="s">
        <v>591</v>
      </c>
    </row>
    <row r="146" s="13" customFormat="1">
      <c r="A146" s="13"/>
      <c r="B146" s="234"/>
      <c r="C146" s="235"/>
      <c r="D146" s="236" t="s">
        <v>139</v>
      </c>
      <c r="E146" s="237" t="s">
        <v>1</v>
      </c>
      <c r="F146" s="238" t="s">
        <v>209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139</v>
      </c>
      <c r="AU146" s="244" t="s">
        <v>83</v>
      </c>
      <c r="AV146" s="13" t="s">
        <v>6</v>
      </c>
      <c r="AW146" s="13" t="s">
        <v>31</v>
      </c>
      <c r="AX146" s="13" t="s">
        <v>74</v>
      </c>
      <c r="AY146" s="244" t="s">
        <v>131</v>
      </c>
    </row>
    <row r="147" s="14" customFormat="1">
      <c r="A147" s="14"/>
      <c r="B147" s="245"/>
      <c r="C147" s="246"/>
      <c r="D147" s="236" t="s">
        <v>139</v>
      </c>
      <c r="E147" s="247" t="s">
        <v>1</v>
      </c>
      <c r="F147" s="248" t="s">
        <v>592</v>
      </c>
      <c r="G147" s="246"/>
      <c r="H147" s="249">
        <v>33.168999999999997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139</v>
      </c>
      <c r="AU147" s="255" t="s">
        <v>83</v>
      </c>
      <c r="AV147" s="14" t="s">
        <v>83</v>
      </c>
      <c r="AW147" s="14" t="s">
        <v>31</v>
      </c>
      <c r="AX147" s="14" t="s">
        <v>74</v>
      </c>
      <c r="AY147" s="255" t="s">
        <v>131</v>
      </c>
    </row>
    <row r="148" s="16" customFormat="1">
      <c r="A148" s="16"/>
      <c r="B148" s="267"/>
      <c r="C148" s="268"/>
      <c r="D148" s="236" t="s">
        <v>139</v>
      </c>
      <c r="E148" s="269" t="s">
        <v>1</v>
      </c>
      <c r="F148" s="270" t="s">
        <v>149</v>
      </c>
      <c r="G148" s="268"/>
      <c r="H148" s="271">
        <v>33.168999999999997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77" t="s">
        <v>139</v>
      </c>
      <c r="AU148" s="277" t="s">
        <v>83</v>
      </c>
      <c r="AV148" s="16" t="s">
        <v>137</v>
      </c>
      <c r="AW148" s="16" t="s">
        <v>31</v>
      </c>
      <c r="AX148" s="16" t="s">
        <v>6</v>
      </c>
      <c r="AY148" s="277" t="s">
        <v>131</v>
      </c>
    </row>
    <row r="149" s="2" customFormat="1" ht="24.15" customHeight="1">
      <c r="A149" s="39"/>
      <c r="B149" s="40"/>
      <c r="C149" s="220" t="s">
        <v>163</v>
      </c>
      <c r="D149" s="220" t="s">
        <v>133</v>
      </c>
      <c r="E149" s="221" t="s">
        <v>212</v>
      </c>
      <c r="F149" s="222" t="s">
        <v>213</v>
      </c>
      <c r="G149" s="223" t="s">
        <v>207</v>
      </c>
      <c r="H149" s="224">
        <v>26.535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39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137</v>
      </c>
      <c r="AT149" s="232" t="s">
        <v>133</v>
      </c>
      <c r="AU149" s="232" t="s">
        <v>83</v>
      </c>
      <c r="AY149" s="18" t="s">
        <v>131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6</v>
      </c>
      <c r="BK149" s="233">
        <f>ROUND(I149*H149,2)</f>
        <v>0</v>
      </c>
      <c r="BL149" s="18" t="s">
        <v>137</v>
      </c>
      <c r="BM149" s="232" t="s">
        <v>593</v>
      </c>
    </row>
    <row r="150" s="13" customFormat="1">
      <c r="A150" s="13"/>
      <c r="B150" s="234"/>
      <c r="C150" s="235"/>
      <c r="D150" s="236" t="s">
        <v>139</v>
      </c>
      <c r="E150" s="237" t="s">
        <v>1</v>
      </c>
      <c r="F150" s="238" t="s">
        <v>585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139</v>
      </c>
      <c r="AU150" s="244" t="s">
        <v>83</v>
      </c>
      <c r="AV150" s="13" t="s">
        <v>6</v>
      </c>
      <c r="AW150" s="13" t="s">
        <v>31</v>
      </c>
      <c r="AX150" s="13" t="s">
        <v>74</v>
      </c>
      <c r="AY150" s="244" t="s">
        <v>131</v>
      </c>
    </row>
    <row r="151" s="14" customFormat="1">
      <c r="A151" s="14"/>
      <c r="B151" s="245"/>
      <c r="C151" s="246"/>
      <c r="D151" s="236" t="s">
        <v>139</v>
      </c>
      <c r="E151" s="247" t="s">
        <v>1</v>
      </c>
      <c r="F151" s="248" t="s">
        <v>594</v>
      </c>
      <c r="G151" s="246"/>
      <c r="H151" s="249">
        <v>0.96599999999999997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139</v>
      </c>
      <c r="AU151" s="255" t="s">
        <v>83</v>
      </c>
      <c r="AV151" s="14" t="s">
        <v>83</v>
      </c>
      <c r="AW151" s="14" t="s">
        <v>31</v>
      </c>
      <c r="AX151" s="14" t="s">
        <v>74</v>
      </c>
      <c r="AY151" s="255" t="s">
        <v>131</v>
      </c>
    </row>
    <row r="152" s="14" customFormat="1">
      <c r="A152" s="14"/>
      <c r="B152" s="245"/>
      <c r="C152" s="246"/>
      <c r="D152" s="236" t="s">
        <v>139</v>
      </c>
      <c r="E152" s="247" t="s">
        <v>1</v>
      </c>
      <c r="F152" s="248" t="s">
        <v>595</v>
      </c>
      <c r="G152" s="246"/>
      <c r="H152" s="249">
        <v>9.7929999999999993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139</v>
      </c>
      <c r="AU152" s="255" t="s">
        <v>83</v>
      </c>
      <c r="AV152" s="14" t="s">
        <v>83</v>
      </c>
      <c r="AW152" s="14" t="s">
        <v>31</v>
      </c>
      <c r="AX152" s="14" t="s">
        <v>74</v>
      </c>
      <c r="AY152" s="255" t="s">
        <v>131</v>
      </c>
    </row>
    <row r="153" s="14" customFormat="1">
      <c r="A153" s="14"/>
      <c r="B153" s="245"/>
      <c r="C153" s="246"/>
      <c r="D153" s="236" t="s">
        <v>139</v>
      </c>
      <c r="E153" s="247" t="s">
        <v>1</v>
      </c>
      <c r="F153" s="248" t="s">
        <v>596</v>
      </c>
      <c r="G153" s="246"/>
      <c r="H153" s="249">
        <v>5.96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139</v>
      </c>
      <c r="AU153" s="255" t="s">
        <v>83</v>
      </c>
      <c r="AV153" s="14" t="s">
        <v>83</v>
      </c>
      <c r="AW153" s="14" t="s">
        <v>31</v>
      </c>
      <c r="AX153" s="14" t="s">
        <v>74</v>
      </c>
      <c r="AY153" s="255" t="s">
        <v>131</v>
      </c>
    </row>
    <row r="154" s="15" customFormat="1">
      <c r="A154" s="15"/>
      <c r="B154" s="256"/>
      <c r="C154" s="257"/>
      <c r="D154" s="236" t="s">
        <v>139</v>
      </c>
      <c r="E154" s="258" t="s">
        <v>1</v>
      </c>
      <c r="F154" s="259" t="s">
        <v>142</v>
      </c>
      <c r="G154" s="257"/>
      <c r="H154" s="260">
        <v>16.718999999999998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139</v>
      </c>
      <c r="AU154" s="266" t="s">
        <v>83</v>
      </c>
      <c r="AV154" s="15" t="s">
        <v>143</v>
      </c>
      <c r="AW154" s="15" t="s">
        <v>31</v>
      </c>
      <c r="AX154" s="15" t="s">
        <v>74</v>
      </c>
      <c r="AY154" s="266" t="s">
        <v>131</v>
      </c>
    </row>
    <row r="155" s="13" customFormat="1">
      <c r="A155" s="13"/>
      <c r="B155" s="234"/>
      <c r="C155" s="235"/>
      <c r="D155" s="236" t="s">
        <v>139</v>
      </c>
      <c r="E155" s="237" t="s">
        <v>1</v>
      </c>
      <c r="F155" s="238" t="s">
        <v>587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139</v>
      </c>
      <c r="AU155" s="244" t="s">
        <v>83</v>
      </c>
      <c r="AV155" s="13" t="s">
        <v>6</v>
      </c>
      <c r="AW155" s="13" t="s">
        <v>31</v>
      </c>
      <c r="AX155" s="13" t="s">
        <v>74</v>
      </c>
      <c r="AY155" s="244" t="s">
        <v>131</v>
      </c>
    </row>
    <row r="156" s="14" customFormat="1">
      <c r="A156" s="14"/>
      <c r="B156" s="245"/>
      <c r="C156" s="246"/>
      <c r="D156" s="236" t="s">
        <v>139</v>
      </c>
      <c r="E156" s="247" t="s">
        <v>1</v>
      </c>
      <c r="F156" s="248" t="s">
        <v>597</v>
      </c>
      <c r="G156" s="246"/>
      <c r="H156" s="249">
        <v>3.3119999999999998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139</v>
      </c>
      <c r="AU156" s="255" t="s">
        <v>83</v>
      </c>
      <c r="AV156" s="14" t="s">
        <v>83</v>
      </c>
      <c r="AW156" s="14" t="s">
        <v>31</v>
      </c>
      <c r="AX156" s="14" t="s">
        <v>74</v>
      </c>
      <c r="AY156" s="255" t="s">
        <v>131</v>
      </c>
    </row>
    <row r="157" s="15" customFormat="1">
      <c r="A157" s="15"/>
      <c r="B157" s="256"/>
      <c r="C157" s="257"/>
      <c r="D157" s="236" t="s">
        <v>139</v>
      </c>
      <c r="E157" s="258" t="s">
        <v>1</v>
      </c>
      <c r="F157" s="259" t="s">
        <v>142</v>
      </c>
      <c r="G157" s="257"/>
      <c r="H157" s="260">
        <v>3.3119999999999998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6" t="s">
        <v>139</v>
      </c>
      <c r="AU157" s="266" t="s">
        <v>83</v>
      </c>
      <c r="AV157" s="15" t="s">
        <v>143</v>
      </c>
      <c r="AW157" s="15" t="s">
        <v>31</v>
      </c>
      <c r="AX157" s="15" t="s">
        <v>74</v>
      </c>
      <c r="AY157" s="266" t="s">
        <v>131</v>
      </c>
    </row>
    <row r="158" s="13" customFormat="1">
      <c r="A158" s="13"/>
      <c r="B158" s="234"/>
      <c r="C158" s="235"/>
      <c r="D158" s="236" t="s">
        <v>139</v>
      </c>
      <c r="E158" s="237" t="s">
        <v>1</v>
      </c>
      <c r="F158" s="238" t="s">
        <v>589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139</v>
      </c>
      <c r="AU158" s="244" t="s">
        <v>83</v>
      </c>
      <c r="AV158" s="13" t="s">
        <v>6</v>
      </c>
      <c r="AW158" s="13" t="s">
        <v>31</v>
      </c>
      <c r="AX158" s="13" t="s">
        <v>74</v>
      </c>
      <c r="AY158" s="244" t="s">
        <v>131</v>
      </c>
    </row>
    <row r="159" s="14" customFormat="1">
      <c r="A159" s="14"/>
      <c r="B159" s="245"/>
      <c r="C159" s="246"/>
      <c r="D159" s="236" t="s">
        <v>139</v>
      </c>
      <c r="E159" s="247" t="s">
        <v>1</v>
      </c>
      <c r="F159" s="248" t="s">
        <v>598</v>
      </c>
      <c r="G159" s="246"/>
      <c r="H159" s="249">
        <v>6.5039999999999996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139</v>
      </c>
      <c r="AU159" s="255" t="s">
        <v>83</v>
      </c>
      <c r="AV159" s="14" t="s">
        <v>83</v>
      </c>
      <c r="AW159" s="14" t="s">
        <v>31</v>
      </c>
      <c r="AX159" s="14" t="s">
        <v>74</v>
      </c>
      <c r="AY159" s="255" t="s">
        <v>131</v>
      </c>
    </row>
    <row r="160" s="15" customFormat="1">
      <c r="A160" s="15"/>
      <c r="B160" s="256"/>
      <c r="C160" s="257"/>
      <c r="D160" s="236" t="s">
        <v>139</v>
      </c>
      <c r="E160" s="258" t="s">
        <v>1</v>
      </c>
      <c r="F160" s="259" t="s">
        <v>142</v>
      </c>
      <c r="G160" s="257"/>
      <c r="H160" s="260">
        <v>6.5039999999999996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139</v>
      </c>
      <c r="AU160" s="266" t="s">
        <v>83</v>
      </c>
      <c r="AV160" s="15" t="s">
        <v>143</v>
      </c>
      <c r="AW160" s="15" t="s">
        <v>31</v>
      </c>
      <c r="AX160" s="15" t="s">
        <v>74</v>
      </c>
      <c r="AY160" s="266" t="s">
        <v>131</v>
      </c>
    </row>
    <row r="161" s="16" customFormat="1">
      <c r="A161" s="16"/>
      <c r="B161" s="267"/>
      <c r="C161" s="268"/>
      <c r="D161" s="236" t="s">
        <v>139</v>
      </c>
      <c r="E161" s="269" t="s">
        <v>1</v>
      </c>
      <c r="F161" s="270" t="s">
        <v>149</v>
      </c>
      <c r="G161" s="268"/>
      <c r="H161" s="271">
        <v>26.534999999999997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7" t="s">
        <v>139</v>
      </c>
      <c r="AU161" s="277" t="s">
        <v>83</v>
      </c>
      <c r="AV161" s="16" t="s">
        <v>137</v>
      </c>
      <c r="AW161" s="16" t="s">
        <v>31</v>
      </c>
      <c r="AX161" s="16" t="s">
        <v>6</v>
      </c>
      <c r="AY161" s="277" t="s">
        <v>131</v>
      </c>
    </row>
    <row r="162" s="2" customFormat="1" ht="14.4" customHeight="1">
      <c r="A162" s="39"/>
      <c r="B162" s="40"/>
      <c r="C162" s="220" t="s">
        <v>169</v>
      </c>
      <c r="D162" s="220" t="s">
        <v>133</v>
      </c>
      <c r="E162" s="221" t="s">
        <v>223</v>
      </c>
      <c r="F162" s="222" t="s">
        <v>224</v>
      </c>
      <c r="G162" s="223" t="s">
        <v>136</v>
      </c>
      <c r="H162" s="224">
        <v>66.337000000000003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39</v>
      </c>
      <c r="O162" s="92"/>
      <c r="P162" s="230">
        <f>O162*H162</f>
        <v>0</v>
      </c>
      <c r="Q162" s="230">
        <v>0.00084000000000000003</v>
      </c>
      <c r="R162" s="230">
        <f>Q162*H162</f>
        <v>0.055723080000000008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137</v>
      </c>
      <c r="AT162" s="232" t="s">
        <v>133</v>
      </c>
      <c r="AU162" s="232" t="s">
        <v>83</v>
      </c>
      <c r="AY162" s="18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6</v>
      </c>
      <c r="BK162" s="233">
        <f>ROUND(I162*H162,2)</f>
        <v>0</v>
      </c>
      <c r="BL162" s="18" t="s">
        <v>137</v>
      </c>
      <c r="BM162" s="232" t="s">
        <v>599</v>
      </c>
    </row>
    <row r="163" s="13" customFormat="1">
      <c r="A163" s="13"/>
      <c r="B163" s="234"/>
      <c r="C163" s="235"/>
      <c r="D163" s="236" t="s">
        <v>139</v>
      </c>
      <c r="E163" s="237" t="s">
        <v>1</v>
      </c>
      <c r="F163" s="238" t="s">
        <v>585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139</v>
      </c>
      <c r="AU163" s="244" t="s">
        <v>83</v>
      </c>
      <c r="AV163" s="13" t="s">
        <v>6</v>
      </c>
      <c r="AW163" s="13" t="s">
        <v>31</v>
      </c>
      <c r="AX163" s="13" t="s">
        <v>74</v>
      </c>
      <c r="AY163" s="244" t="s">
        <v>131</v>
      </c>
    </row>
    <row r="164" s="14" customFormat="1">
      <c r="A164" s="14"/>
      <c r="B164" s="245"/>
      <c r="C164" s="246"/>
      <c r="D164" s="236" t="s">
        <v>139</v>
      </c>
      <c r="E164" s="247" t="s">
        <v>1</v>
      </c>
      <c r="F164" s="248" t="s">
        <v>600</v>
      </c>
      <c r="G164" s="246"/>
      <c r="H164" s="249">
        <v>2.415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139</v>
      </c>
      <c r="AU164" s="255" t="s">
        <v>83</v>
      </c>
      <c r="AV164" s="14" t="s">
        <v>83</v>
      </c>
      <c r="AW164" s="14" t="s">
        <v>31</v>
      </c>
      <c r="AX164" s="14" t="s">
        <v>74</v>
      </c>
      <c r="AY164" s="255" t="s">
        <v>131</v>
      </c>
    </row>
    <row r="165" s="14" customFormat="1">
      <c r="A165" s="14"/>
      <c r="B165" s="245"/>
      <c r="C165" s="246"/>
      <c r="D165" s="236" t="s">
        <v>139</v>
      </c>
      <c r="E165" s="247" t="s">
        <v>1</v>
      </c>
      <c r="F165" s="248" t="s">
        <v>601</v>
      </c>
      <c r="G165" s="246"/>
      <c r="H165" s="249">
        <v>24.481999999999999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139</v>
      </c>
      <c r="AU165" s="255" t="s">
        <v>83</v>
      </c>
      <c r="AV165" s="14" t="s">
        <v>83</v>
      </c>
      <c r="AW165" s="14" t="s">
        <v>31</v>
      </c>
      <c r="AX165" s="14" t="s">
        <v>74</v>
      </c>
      <c r="AY165" s="255" t="s">
        <v>131</v>
      </c>
    </row>
    <row r="166" s="14" customFormat="1">
      <c r="A166" s="14"/>
      <c r="B166" s="245"/>
      <c r="C166" s="246"/>
      <c r="D166" s="236" t="s">
        <v>139</v>
      </c>
      <c r="E166" s="247" t="s">
        <v>1</v>
      </c>
      <c r="F166" s="248" t="s">
        <v>602</v>
      </c>
      <c r="G166" s="246"/>
      <c r="H166" s="249">
        <v>14.9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139</v>
      </c>
      <c r="AU166" s="255" t="s">
        <v>83</v>
      </c>
      <c r="AV166" s="14" t="s">
        <v>83</v>
      </c>
      <c r="AW166" s="14" t="s">
        <v>31</v>
      </c>
      <c r="AX166" s="14" t="s">
        <v>74</v>
      </c>
      <c r="AY166" s="255" t="s">
        <v>131</v>
      </c>
    </row>
    <row r="167" s="15" customFormat="1">
      <c r="A167" s="15"/>
      <c r="B167" s="256"/>
      <c r="C167" s="257"/>
      <c r="D167" s="236" t="s">
        <v>139</v>
      </c>
      <c r="E167" s="258" t="s">
        <v>1</v>
      </c>
      <c r="F167" s="259" t="s">
        <v>142</v>
      </c>
      <c r="G167" s="257"/>
      <c r="H167" s="260">
        <v>41.796999999999997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139</v>
      </c>
      <c r="AU167" s="266" t="s">
        <v>83</v>
      </c>
      <c r="AV167" s="15" t="s">
        <v>143</v>
      </c>
      <c r="AW167" s="15" t="s">
        <v>31</v>
      </c>
      <c r="AX167" s="15" t="s">
        <v>74</v>
      </c>
      <c r="AY167" s="266" t="s">
        <v>131</v>
      </c>
    </row>
    <row r="168" s="13" customFormat="1">
      <c r="A168" s="13"/>
      <c r="B168" s="234"/>
      <c r="C168" s="235"/>
      <c r="D168" s="236" t="s">
        <v>139</v>
      </c>
      <c r="E168" s="237" t="s">
        <v>1</v>
      </c>
      <c r="F168" s="238" t="s">
        <v>587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139</v>
      </c>
      <c r="AU168" s="244" t="s">
        <v>83</v>
      </c>
      <c r="AV168" s="13" t="s">
        <v>6</v>
      </c>
      <c r="AW168" s="13" t="s">
        <v>31</v>
      </c>
      <c r="AX168" s="13" t="s">
        <v>74</v>
      </c>
      <c r="AY168" s="244" t="s">
        <v>131</v>
      </c>
    </row>
    <row r="169" s="14" customFormat="1">
      <c r="A169" s="14"/>
      <c r="B169" s="245"/>
      <c r="C169" s="246"/>
      <c r="D169" s="236" t="s">
        <v>139</v>
      </c>
      <c r="E169" s="247" t="s">
        <v>1</v>
      </c>
      <c r="F169" s="248" t="s">
        <v>603</v>
      </c>
      <c r="G169" s="246"/>
      <c r="H169" s="249">
        <v>8.2799999999999994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139</v>
      </c>
      <c r="AU169" s="255" t="s">
        <v>83</v>
      </c>
      <c r="AV169" s="14" t="s">
        <v>83</v>
      </c>
      <c r="AW169" s="14" t="s">
        <v>31</v>
      </c>
      <c r="AX169" s="14" t="s">
        <v>74</v>
      </c>
      <c r="AY169" s="255" t="s">
        <v>131</v>
      </c>
    </row>
    <row r="170" s="15" customFormat="1">
      <c r="A170" s="15"/>
      <c r="B170" s="256"/>
      <c r="C170" s="257"/>
      <c r="D170" s="236" t="s">
        <v>139</v>
      </c>
      <c r="E170" s="258" t="s">
        <v>1</v>
      </c>
      <c r="F170" s="259" t="s">
        <v>142</v>
      </c>
      <c r="G170" s="257"/>
      <c r="H170" s="260">
        <v>8.2799999999999994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139</v>
      </c>
      <c r="AU170" s="266" t="s">
        <v>83</v>
      </c>
      <c r="AV170" s="15" t="s">
        <v>143</v>
      </c>
      <c r="AW170" s="15" t="s">
        <v>31</v>
      </c>
      <c r="AX170" s="15" t="s">
        <v>74</v>
      </c>
      <c r="AY170" s="266" t="s">
        <v>131</v>
      </c>
    </row>
    <row r="171" s="13" customFormat="1">
      <c r="A171" s="13"/>
      <c r="B171" s="234"/>
      <c r="C171" s="235"/>
      <c r="D171" s="236" t="s">
        <v>139</v>
      </c>
      <c r="E171" s="237" t="s">
        <v>1</v>
      </c>
      <c r="F171" s="238" t="s">
        <v>589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139</v>
      </c>
      <c r="AU171" s="244" t="s">
        <v>83</v>
      </c>
      <c r="AV171" s="13" t="s">
        <v>6</v>
      </c>
      <c r="AW171" s="13" t="s">
        <v>31</v>
      </c>
      <c r="AX171" s="13" t="s">
        <v>74</v>
      </c>
      <c r="AY171" s="244" t="s">
        <v>131</v>
      </c>
    </row>
    <row r="172" s="14" customFormat="1">
      <c r="A172" s="14"/>
      <c r="B172" s="245"/>
      <c r="C172" s="246"/>
      <c r="D172" s="236" t="s">
        <v>139</v>
      </c>
      <c r="E172" s="247" t="s">
        <v>1</v>
      </c>
      <c r="F172" s="248" t="s">
        <v>604</v>
      </c>
      <c r="G172" s="246"/>
      <c r="H172" s="249">
        <v>16.260000000000002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139</v>
      </c>
      <c r="AU172" s="255" t="s">
        <v>83</v>
      </c>
      <c r="AV172" s="14" t="s">
        <v>83</v>
      </c>
      <c r="AW172" s="14" t="s">
        <v>31</v>
      </c>
      <c r="AX172" s="14" t="s">
        <v>74</v>
      </c>
      <c r="AY172" s="255" t="s">
        <v>131</v>
      </c>
    </row>
    <row r="173" s="15" customFormat="1">
      <c r="A173" s="15"/>
      <c r="B173" s="256"/>
      <c r="C173" s="257"/>
      <c r="D173" s="236" t="s">
        <v>139</v>
      </c>
      <c r="E173" s="258" t="s">
        <v>1</v>
      </c>
      <c r="F173" s="259" t="s">
        <v>142</v>
      </c>
      <c r="G173" s="257"/>
      <c r="H173" s="260">
        <v>16.260000000000002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139</v>
      </c>
      <c r="AU173" s="266" t="s">
        <v>83</v>
      </c>
      <c r="AV173" s="15" t="s">
        <v>143</v>
      </c>
      <c r="AW173" s="15" t="s">
        <v>31</v>
      </c>
      <c r="AX173" s="15" t="s">
        <v>74</v>
      </c>
      <c r="AY173" s="266" t="s">
        <v>131</v>
      </c>
    </row>
    <row r="174" s="16" customFormat="1">
      <c r="A174" s="16"/>
      <c r="B174" s="267"/>
      <c r="C174" s="268"/>
      <c r="D174" s="236" t="s">
        <v>139</v>
      </c>
      <c r="E174" s="269" t="s">
        <v>1</v>
      </c>
      <c r="F174" s="270" t="s">
        <v>149</v>
      </c>
      <c r="G174" s="268"/>
      <c r="H174" s="271">
        <v>66.337000000000003</v>
      </c>
      <c r="I174" s="272"/>
      <c r="J174" s="268"/>
      <c r="K174" s="268"/>
      <c r="L174" s="273"/>
      <c r="M174" s="274"/>
      <c r="N174" s="275"/>
      <c r="O174" s="275"/>
      <c r="P174" s="275"/>
      <c r="Q174" s="275"/>
      <c r="R174" s="275"/>
      <c r="S174" s="275"/>
      <c r="T174" s="27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7" t="s">
        <v>139</v>
      </c>
      <c r="AU174" s="277" t="s">
        <v>83</v>
      </c>
      <c r="AV174" s="16" t="s">
        <v>137</v>
      </c>
      <c r="AW174" s="16" t="s">
        <v>31</v>
      </c>
      <c r="AX174" s="16" t="s">
        <v>6</v>
      </c>
      <c r="AY174" s="277" t="s">
        <v>131</v>
      </c>
    </row>
    <row r="175" s="2" customFormat="1" ht="24.15" customHeight="1">
      <c r="A175" s="39"/>
      <c r="B175" s="40"/>
      <c r="C175" s="220" t="s">
        <v>175</v>
      </c>
      <c r="D175" s="220" t="s">
        <v>133</v>
      </c>
      <c r="E175" s="221" t="s">
        <v>233</v>
      </c>
      <c r="F175" s="222" t="s">
        <v>234</v>
      </c>
      <c r="G175" s="223" t="s">
        <v>136</v>
      </c>
      <c r="H175" s="224">
        <v>66.337000000000003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39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137</v>
      </c>
      <c r="AT175" s="232" t="s">
        <v>133</v>
      </c>
      <c r="AU175" s="232" t="s">
        <v>83</v>
      </c>
      <c r="AY175" s="18" t="s">
        <v>131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6</v>
      </c>
      <c r="BK175" s="233">
        <f>ROUND(I175*H175,2)</f>
        <v>0</v>
      </c>
      <c r="BL175" s="18" t="s">
        <v>137</v>
      </c>
      <c r="BM175" s="232" t="s">
        <v>605</v>
      </c>
    </row>
    <row r="176" s="14" customFormat="1">
      <c r="A176" s="14"/>
      <c r="B176" s="245"/>
      <c r="C176" s="246"/>
      <c r="D176" s="236" t="s">
        <v>139</v>
      </c>
      <c r="E176" s="247" t="s">
        <v>1</v>
      </c>
      <c r="F176" s="248" t="s">
        <v>606</v>
      </c>
      <c r="G176" s="246"/>
      <c r="H176" s="249">
        <v>66.337000000000003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139</v>
      </c>
      <c r="AU176" s="255" t="s">
        <v>83</v>
      </c>
      <c r="AV176" s="14" t="s">
        <v>83</v>
      </c>
      <c r="AW176" s="14" t="s">
        <v>31</v>
      </c>
      <c r="AX176" s="14" t="s">
        <v>6</v>
      </c>
      <c r="AY176" s="255" t="s">
        <v>131</v>
      </c>
    </row>
    <row r="177" s="2" customFormat="1" ht="24.15" customHeight="1">
      <c r="A177" s="39"/>
      <c r="B177" s="40"/>
      <c r="C177" s="220" t="s">
        <v>181</v>
      </c>
      <c r="D177" s="220" t="s">
        <v>133</v>
      </c>
      <c r="E177" s="221" t="s">
        <v>238</v>
      </c>
      <c r="F177" s="222" t="s">
        <v>239</v>
      </c>
      <c r="G177" s="223" t="s">
        <v>207</v>
      </c>
      <c r="H177" s="224">
        <v>66.337000000000003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39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137</v>
      </c>
      <c r="AT177" s="232" t="s">
        <v>133</v>
      </c>
      <c r="AU177" s="232" t="s">
        <v>83</v>
      </c>
      <c r="AY177" s="18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6</v>
      </c>
      <c r="BK177" s="233">
        <f>ROUND(I177*H177,2)</f>
        <v>0</v>
      </c>
      <c r="BL177" s="18" t="s">
        <v>137</v>
      </c>
      <c r="BM177" s="232" t="s">
        <v>607</v>
      </c>
    </row>
    <row r="178" s="14" customFormat="1">
      <c r="A178" s="14"/>
      <c r="B178" s="245"/>
      <c r="C178" s="246"/>
      <c r="D178" s="236" t="s">
        <v>139</v>
      </c>
      <c r="E178" s="247" t="s">
        <v>1</v>
      </c>
      <c r="F178" s="248" t="s">
        <v>606</v>
      </c>
      <c r="G178" s="246"/>
      <c r="H178" s="249">
        <v>66.337000000000003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139</v>
      </c>
      <c r="AU178" s="255" t="s">
        <v>83</v>
      </c>
      <c r="AV178" s="14" t="s">
        <v>83</v>
      </c>
      <c r="AW178" s="14" t="s">
        <v>31</v>
      </c>
      <c r="AX178" s="14" t="s">
        <v>6</v>
      </c>
      <c r="AY178" s="255" t="s">
        <v>131</v>
      </c>
    </row>
    <row r="179" s="2" customFormat="1" ht="37.8" customHeight="1">
      <c r="A179" s="39"/>
      <c r="B179" s="40"/>
      <c r="C179" s="220" t="s">
        <v>187</v>
      </c>
      <c r="D179" s="220" t="s">
        <v>133</v>
      </c>
      <c r="E179" s="221" t="s">
        <v>243</v>
      </c>
      <c r="F179" s="222" t="s">
        <v>244</v>
      </c>
      <c r="G179" s="223" t="s">
        <v>207</v>
      </c>
      <c r="H179" s="224">
        <v>331.685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39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137</v>
      </c>
      <c r="AT179" s="232" t="s">
        <v>133</v>
      </c>
      <c r="AU179" s="232" t="s">
        <v>83</v>
      </c>
      <c r="AY179" s="18" t="s">
        <v>131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6</v>
      </c>
      <c r="BK179" s="233">
        <f>ROUND(I179*H179,2)</f>
        <v>0</v>
      </c>
      <c r="BL179" s="18" t="s">
        <v>137</v>
      </c>
      <c r="BM179" s="232" t="s">
        <v>608</v>
      </c>
    </row>
    <row r="180" s="14" customFormat="1">
      <c r="A180" s="14"/>
      <c r="B180" s="245"/>
      <c r="C180" s="246"/>
      <c r="D180" s="236" t="s">
        <v>139</v>
      </c>
      <c r="E180" s="247" t="s">
        <v>1</v>
      </c>
      <c r="F180" s="248" t="s">
        <v>609</v>
      </c>
      <c r="G180" s="246"/>
      <c r="H180" s="249">
        <v>331.685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139</v>
      </c>
      <c r="AU180" s="255" t="s">
        <v>83</v>
      </c>
      <c r="AV180" s="14" t="s">
        <v>83</v>
      </c>
      <c r="AW180" s="14" t="s">
        <v>31</v>
      </c>
      <c r="AX180" s="14" t="s">
        <v>74</v>
      </c>
      <c r="AY180" s="255" t="s">
        <v>131</v>
      </c>
    </row>
    <row r="181" s="16" customFormat="1">
      <c r="A181" s="16"/>
      <c r="B181" s="267"/>
      <c r="C181" s="268"/>
      <c r="D181" s="236" t="s">
        <v>139</v>
      </c>
      <c r="E181" s="269" t="s">
        <v>1</v>
      </c>
      <c r="F181" s="270" t="s">
        <v>149</v>
      </c>
      <c r="G181" s="268"/>
      <c r="H181" s="271">
        <v>331.685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7" t="s">
        <v>139</v>
      </c>
      <c r="AU181" s="277" t="s">
        <v>83</v>
      </c>
      <c r="AV181" s="16" t="s">
        <v>137</v>
      </c>
      <c r="AW181" s="16" t="s">
        <v>31</v>
      </c>
      <c r="AX181" s="16" t="s">
        <v>6</v>
      </c>
      <c r="AY181" s="277" t="s">
        <v>131</v>
      </c>
    </row>
    <row r="182" s="2" customFormat="1" ht="24.15" customHeight="1">
      <c r="A182" s="39"/>
      <c r="B182" s="40"/>
      <c r="C182" s="220" t="s">
        <v>192</v>
      </c>
      <c r="D182" s="220" t="s">
        <v>133</v>
      </c>
      <c r="E182" s="221" t="s">
        <v>248</v>
      </c>
      <c r="F182" s="222" t="s">
        <v>249</v>
      </c>
      <c r="G182" s="223" t="s">
        <v>207</v>
      </c>
      <c r="H182" s="224">
        <v>66.337000000000003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39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137</v>
      </c>
      <c r="AT182" s="232" t="s">
        <v>133</v>
      </c>
      <c r="AU182" s="232" t="s">
        <v>83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6</v>
      </c>
      <c r="BK182" s="233">
        <f>ROUND(I182*H182,2)</f>
        <v>0</v>
      </c>
      <c r="BL182" s="18" t="s">
        <v>137</v>
      </c>
      <c r="BM182" s="232" t="s">
        <v>610</v>
      </c>
    </row>
    <row r="183" s="14" customFormat="1">
      <c r="A183" s="14"/>
      <c r="B183" s="245"/>
      <c r="C183" s="246"/>
      <c r="D183" s="236" t="s">
        <v>139</v>
      </c>
      <c r="E183" s="247" t="s">
        <v>1</v>
      </c>
      <c r="F183" s="248" t="s">
        <v>606</v>
      </c>
      <c r="G183" s="246"/>
      <c r="H183" s="249">
        <v>66.337000000000003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139</v>
      </c>
      <c r="AU183" s="255" t="s">
        <v>83</v>
      </c>
      <c r="AV183" s="14" t="s">
        <v>83</v>
      </c>
      <c r="AW183" s="14" t="s">
        <v>31</v>
      </c>
      <c r="AX183" s="14" t="s">
        <v>6</v>
      </c>
      <c r="AY183" s="255" t="s">
        <v>131</v>
      </c>
    </row>
    <row r="184" s="2" customFormat="1" ht="24.15" customHeight="1">
      <c r="A184" s="39"/>
      <c r="B184" s="40"/>
      <c r="C184" s="220" t="s">
        <v>197</v>
      </c>
      <c r="D184" s="220" t="s">
        <v>133</v>
      </c>
      <c r="E184" s="221" t="s">
        <v>252</v>
      </c>
      <c r="F184" s="222" t="s">
        <v>253</v>
      </c>
      <c r="G184" s="223" t="s">
        <v>254</v>
      </c>
      <c r="H184" s="224">
        <v>119.407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39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137</v>
      </c>
      <c r="AT184" s="232" t="s">
        <v>133</v>
      </c>
      <c r="AU184" s="232" t="s">
        <v>83</v>
      </c>
      <c r="AY184" s="18" t="s">
        <v>131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6</v>
      </c>
      <c r="BK184" s="233">
        <f>ROUND(I184*H184,2)</f>
        <v>0</v>
      </c>
      <c r="BL184" s="18" t="s">
        <v>137</v>
      </c>
      <c r="BM184" s="232" t="s">
        <v>611</v>
      </c>
    </row>
    <row r="185" s="14" customFormat="1">
      <c r="A185" s="14"/>
      <c r="B185" s="245"/>
      <c r="C185" s="246"/>
      <c r="D185" s="236" t="s">
        <v>139</v>
      </c>
      <c r="E185" s="247" t="s">
        <v>1</v>
      </c>
      <c r="F185" s="248" t="s">
        <v>606</v>
      </c>
      <c r="G185" s="246"/>
      <c r="H185" s="249">
        <v>66.337000000000003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139</v>
      </c>
      <c r="AU185" s="255" t="s">
        <v>83</v>
      </c>
      <c r="AV185" s="14" t="s">
        <v>83</v>
      </c>
      <c r="AW185" s="14" t="s">
        <v>31</v>
      </c>
      <c r="AX185" s="14" t="s">
        <v>74</v>
      </c>
      <c r="AY185" s="255" t="s">
        <v>131</v>
      </c>
    </row>
    <row r="186" s="14" customFormat="1">
      <c r="A186" s="14"/>
      <c r="B186" s="245"/>
      <c r="C186" s="246"/>
      <c r="D186" s="236" t="s">
        <v>139</v>
      </c>
      <c r="E186" s="247" t="s">
        <v>1</v>
      </c>
      <c r="F186" s="248" t="s">
        <v>612</v>
      </c>
      <c r="G186" s="246"/>
      <c r="H186" s="249">
        <v>119.407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139</v>
      </c>
      <c r="AU186" s="255" t="s">
        <v>83</v>
      </c>
      <c r="AV186" s="14" t="s">
        <v>83</v>
      </c>
      <c r="AW186" s="14" t="s">
        <v>31</v>
      </c>
      <c r="AX186" s="14" t="s">
        <v>6</v>
      </c>
      <c r="AY186" s="255" t="s">
        <v>131</v>
      </c>
    </row>
    <row r="187" s="2" customFormat="1" ht="14.4" customHeight="1">
      <c r="A187" s="39"/>
      <c r="B187" s="40"/>
      <c r="C187" s="220" t="s">
        <v>204</v>
      </c>
      <c r="D187" s="220" t="s">
        <v>133</v>
      </c>
      <c r="E187" s="221" t="s">
        <v>258</v>
      </c>
      <c r="F187" s="222" t="s">
        <v>259</v>
      </c>
      <c r="G187" s="223" t="s">
        <v>207</v>
      </c>
      <c r="H187" s="224">
        <v>66.337000000000003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39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137</v>
      </c>
      <c r="AT187" s="232" t="s">
        <v>133</v>
      </c>
      <c r="AU187" s="232" t="s">
        <v>83</v>
      </c>
      <c r="AY187" s="18" t="s">
        <v>131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6</v>
      </c>
      <c r="BK187" s="233">
        <f>ROUND(I187*H187,2)</f>
        <v>0</v>
      </c>
      <c r="BL187" s="18" t="s">
        <v>137</v>
      </c>
      <c r="BM187" s="232" t="s">
        <v>613</v>
      </c>
    </row>
    <row r="188" s="14" customFormat="1">
      <c r="A188" s="14"/>
      <c r="B188" s="245"/>
      <c r="C188" s="246"/>
      <c r="D188" s="236" t="s">
        <v>139</v>
      </c>
      <c r="E188" s="247" t="s">
        <v>1</v>
      </c>
      <c r="F188" s="248" t="s">
        <v>606</v>
      </c>
      <c r="G188" s="246"/>
      <c r="H188" s="249">
        <v>66.337000000000003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139</v>
      </c>
      <c r="AU188" s="255" t="s">
        <v>83</v>
      </c>
      <c r="AV188" s="14" t="s">
        <v>83</v>
      </c>
      <c r="AW188" s="14" t="s">
        <v>31</v>
      </c>
      <c r="AX188" s="14" t="s">
        <v>6</v>
      </c>
      <c r="AY188" s="255" t="s">
        <v>131</v>
      </c>
    </row>
    <row r="189" s="2" customFormat="1" ht="24.15" customHeight="1">
      <c r="A189" s="39"/>
      <c r="B189" s="40"/>
      <c r="C189" s="220" t="s">
        <v>211</v>
      </c>
      <c r="D189" s="220" t="s">
        <v>133</v>
      </c>
      <c r="E189" s="221" t="s">
        <v>261</v>
      </c>
      <c r="F189" s="222" t="s">
        <v>262</v>
      </c>
      <c r="G189" s="223" t="s">
        <v>207</v>
      </c>
      <c r="H189" s="224">
        <v>52.817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39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137</v>
      </c>
      <c r="AT189" s="232" t="s">
        <v>133</v>
      </c>
      <c r="AU189" s="232" t="s">
        <v>83</v>
      </c>
      <c r="AY189" s="18" t="s">
        <v>131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6</v>
      </c>
      <c r="BK189" s="233">
        <f>ROUND(I189*H189,2)</f>
        <v>0</v>
      </c>
      <c r="BL189" s="18" t="s">
        <v>137</v>
      </c>
      <c r="BM189" s="232" t="s">
        <v>614</v>
      </c>
    </row>
    <row r="190" s="14" customFormat="1">
      <c r="A190" s="14"/>
      <c r="B190" s="245"/>
      <c r="C190" s="246"/>
      <c r="D190" s="236" t="s">
        <v>139</v>
      </c>
      <c r="E190" s="247" t="s">
        <v>1</v>
      </c>
      <c r="F190" s="248" t="s">
        <v>615</v>
      </c>
      <c r="G190" s="246"/>
      <c r="H190" s="249">
        <v>52.817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139</v>
      </c>
      <c r="AU190" s="255" t="s">
        <v>83</v>
      </c>
      <c r="AV190" s="14" t="s">
        <v>83</v>
      </c>
      <c r="AW190" s="14" t="s">
        <v>31</v>
      </c>
      <c r="AX190" s="14" t="s">
        <v>74</v>
      </c>
      <c r="AY190" s="255" t="s">
        <v>131</v>
      </c>
    </row>
    <row r="191" s="16" customFormat="1">
      <c r="A191" s="16"/>
      <c r="B191" s="267"/>
      <c r="C191" s="268"/>
      <c r="D191" s="236" t="s">
        <v>139</v>
      </c>
      <c r="E191" s="269" t="s">
        <v>1</v>
      </c>
      <c r="F191" s="270" t="s">
        <v>149</v>
      </c>
      <c r="G191" s="268"/>
      <c r="H191" s="271">
        <v>52.817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7" t="s">
        <v>139</v>
      </c>
      <c r="AU191" s="277" t="s">
        <v>83</v>
      </c>
      <c r="AV191" s="16" t="s">
        <v>137</v>
      </c>
      <c r="AW191" s="16" t="s">
        <v>31</v>
      </c>
      <c r="AX191" s="16" t="s">
        <v>6</v>
      </c>
      <c r="AY191" s="277" t="s">
        <v>131</v>
      </c>
    </row>
    <row r="192" s="2" customFormat="1" ht="14.4" customHeight="1">
      <c r="A192" s="39"/>
      <c r="B192" s="40"/>
      <c r="C192" s="278" t="s">
        <v>222</v>
      </c>
      <c r="D192" s="278" t="s">
        <v>266</v>
      </c>
      <c r="E192" s="279" t="s">
        <v>267</v>
      </c>
      <c r="F192" s="280" t="s">
        <v>268</v>
      </c>
      <c r="G192" s="281" t="s">
        <v>254</v>
      </c>
      <c r="H192" s="282">
        <v>105.634</v>
      </c>
      <c r="I192" s="283"/>
      <c r="J192" s="284">
        <f>ROUND(I192*H192,2)</f>
        <v>0</v>
      </c>
      <c r="K192" s="285"/>
      <c r="L192" s="286"/>
      <c r="M192" s="287" t="s">
        <v>1</v>
      </c>
      <c r="N192" s="288" t="s">
        <v>39</v>
      </c>
      <c r="O192" s="92"/>
      <c r="P192" s="230">
        <f>O192*H192</f>
        <v>0</v>
      </c>
      <c r="Q192" s="230">
        <v>1</v>
      </c>
      <c r="R192" s="230">
        <f>Q192*H192</f>
        <v>105.634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181</v>
      </c>
      <c r="AT192" s="232" t="s">
        <v>266</v>
      </c>
      <c r="AU192" s="232" t="s">
        <v>83</v>
      </c>
      <c r="AY192" s="18" t="s">
        <v>131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6</v>
      </c>
      <c r="BK192" s="233">
        <f>ROUND(I192*H192,2)</f>
        <v>0</v>
      </c>
      <c r="BL192" s="18" t="s">
        <v>137</v>
      </c>
      <c r="BM192" s="232" t="s">
        <v>616</v>
      </c>
    </row>
    <row r="193" s="14" customFormat="1">
      <c r="A193" s="14"/>
      <c r="B193" s="245"/>
      <c r="C193" s="246"/>
      <c r="D193" s="236" t="s">
        <v>139</v>
      </c>
      <c r="E193" s="247" t="s">
        <v>1</v>
      </c>
      <c r="F193" s="248" t="s">
        <v>617</v>
      </c>
      <c r="G193" s="246"/>
      <c r="H193" s="249">
        <v>52.817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139</v>
      </c>
      <c r="AU193" s="255" t="s">
        <v>83</v>
      </c>
      <c r="AV193" s="14" t="s">
        <v>83</v>
      </c>
      <c r="AW193" s="14" t="s">
        <v>31</v>
      </c>
      <c r="AX193" s="14" t="s">
        <v>74</v>
      </c>
      <c r="AY193" s="255" t="s">
        <v>131</v>
      </c>
    </row>
    <row r="194" s="14" customFormat="1">
      <c r="A194" s="14"/>
      <c r="B194" s="245"/>
      <c r="C194" s="246"/>
      <c r="D194" s="236" t="s">
        <v>139</v>
      </c>
      <c r="E194" s="247" t="s">
        <v>1</v>
      </c>
      <c r="F194" s="248" t="s">
        <v>618</v>
      </c>
      <c r="G194" s="246"/>
      <c r="H194" s="249">
        <v>105.634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139</v>
      </c>
      <c r="AU194" s="255" t="s">
        <v>83</v>
      </c>
      <c r="AV194" s="14" t="s">
        <v>83</v>
      </c>
      <c r="AW194" s="14" t="s">
        <v>31</v>
      </c>
      <c r="AX194" s="14" t="s">
        <v>6</v>
      </c>
      <c r="AY194" s="255" t="s">
        <v>131</v>
      </c>
    </row>
    <row r="195" s="2" customFormat="1" ht="24.15" customHeight="1">
      <c r="A195" s="39"/>
      <c r="B195" s="40"/>
      <c r="C195" s="220" t="s">
        <v>9</v>
      </c>
      <c r="D195" s="220" t="s">
        <v>133</v>
      </c>
      <c r="E195" s="221" t="s">
        <v>273</v>
      </c>
      <c r="F195" s="222" t="s">
        <v>274</v>
      </c>
      <c r="G195" s="223" t="s">
        <v>207</v>
      </c>
      <c r="H195" s="224">
        <v>9.3599999999999994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39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137</v>
      </c>
      <c r="AT195" s="232" t="s">
        <v>133</v>
      </c>
      <c r="AU195" s="232" t="s">
        <v>83</v>
      </c>
      <c r="AY195" s="18" t="s">
        <v>131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6</v>
      </c>
      <c r="BK195" s="233">
        <f>ROUND(I195*H195,2)</f>
        <v>0</v>
      </c>
      <c r="BL195" s="18" t="s">
        <v>137</v>
      </c>
      <c r="BM195" s="232" t="s">
        <v>619</v>
      </c>
    </row>
    <row r="196" s="13" customFormat="1">
      <c r="A196" s="13"/>
      <c r="B196" s="234"/>
      <c r="C196" s="235"/>
      <c r="D196" s="236" t="s">
        <v>139</v>
      </c>
      <c r="E196" s="237" t="s">
        <v>1</v>
      </c>
      <c r="F196" s="238" t="s">
        <v>585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139</v>
      </c>
      <c r="AU196" s="244" t="s">
        <v>83</v>
      </c>
      <c r="AV196" s="13" t="s">
        <v>6</v>
      </c>
      <c r="AW196" s="13" t="s">
        <v>31</v>
      </c>
      <c r="AX196" s="13" t="s">
        <v>74</v>
      </c>
      <c r="AY196" s="244" t="s">
        <v>131</v>
      </c>
    </row>
    <row r="197" s="14" customFormat="1">
      <c r="A197" s="14"/>
      <c r="B197" s="245"/>
      <c r="C197" s="246"/>
      <c r="D197" s="236" t="s">
        <v>139</v>
      </c>
      <c r="E197" s="247" t="s">
        <v>1</v>
      </c>
      <c r="F197" s="248" t="s">
        <v>620</v>
      </c>
      <c r="G197" s="246"/>
      <c r="H197" s="249">
        <v>6.1200000000000001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139</v>
      </c>
      <c r="AU197" s="255" t="s">
        <v>83</v>
      </c>
      <c r="AV197" s="14" t="s">
        <v>83</v>
      </c>
      <c r="AW197" s="14" t="s">
        <v>31</v>
      </c>
      <c r="AX197" s="14" t="s">
        <v>74</v>
      </c>
      <c r="AY197" s="255" t="s">
        <v>131</v>
      </c>
    </row>
    <row r="198" s="15" customFormat="1">
      <c r="A198" s="15"/>
      <c r="B198" s="256"/>
      <c r="C198" s="257"/>
      <c r="D198" s="236" t="s">
        <v>139</v>
      </c>
      <c r="E198" s="258" t="s">
        <v>1</v>
      </c>
      <c r="F198" s="259" t="s">
        <v>142</v>
      </c>
      <c r="G198" s="257"/>
      <c r="H198" s="260">
        <v>6.1200000000000001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139</v>
      </c>
      <c r="AU198" s="266" t="s">
        <v>83</v>
      </c>
      <c r="AV198" s="15" t="s">
        <v>143</v>
      </c>
      <c r="AW198" s="15" t="s">
        <v>31</v>
      </c>
      <c r="AX198" s="15" t="s">
        <v>74</v>
      </c>
      <c r="AY198" s="266" t="s">
        <v>131</v>
      </c>
    </row>
    <row r="199" s="13" customFormat="1">
      <c r="A199" s="13"/>
      <c r="B199" s="234"/>
      <c r="C199" s="235"/>
      <c r="D199" s="236" t="s">
        <v>139</v>
      </c>
      <c r="E199" s="237" t="s">
        <v>1</v>
      </c>
      <c r="F199" s="238" t="s">
        <v>587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139</v>
      </c>
      <c r="AU199" s="244" t="s">
        <v>83</v>
      </c>
      <c r="AV199" s="13" t="s">
        <v>6</v>
      </c>
      <c r="AW199" s="13" t="s">
        <v>31</v>
      </c>
      <c r="AX199" s="13" t="s">
        <v>74</v>
      </c>
      <c r="AY199" s="244" t="s">
        <v>131</v>
      </c>
    </row>
    <row r="200" s="14" customFormat="1">
      <c r="A200" s="14"/>
      <c r="B200" s="245"/>
      <c r="C200" s="246"/>
      <c r="D200" s="236" t="s">
        <v>139</v>
      </c>
      <c r="E200" s="247" t="s">
        <v>1</v>
      </c>
      <c r="F200" s="248" t="s">
        <v>621</v>
      </c>
      <c r="G200" s="246"/>
      <c r="H200" s="249">
        <v>1.0800000000000001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139</v>
      </c>
      <c r="AU200" s="255" t="s">
        <v>83</v>
      </c>
      <c r="AV200" s="14" t="s">
        <v>83</v>
      </c>
      <c r="AW200" s="14" t="s">
        <v>31</v>
      </c>
      <c r="AX200" s="14" t="s">
        <v>74</v>
      </c>
      <c r="AY200" s="255" t="s">
        <v>131</v>
      </c>
    </row>
    <row r="201" s="15" customFormat="1">
      <c r="A201" s="15"/>
      <c r="B201" s="256"/>
      <c r="C201" s="257"/>
      <c r="D201" s="236" t="s">
        <v>139</v>
      </c>
      <c r="E201" s="258" t="s">
        <v>1</v>
      </c>
      <c r="F201" s="259" t="s">
        <v>142</v>
      </c>
      <c r="G201" s="257"/>
      <c r="H201" s="260">
        <v>1.0800000000000001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139</v>
      </c>
      <c r="AU201" s="266" t="s">
        <v>83</v>
      </c>
      <c r="AV201" s="15" t="s">
        <v>143</v>
      </c>
      <c r="AW201" s="15" t="s">
        <v>31</v>
      </c>
      <c r="AX201" s="15" t="s">
        <v>74</v>
      </c>
      <c r="AY201" s="266" t="s">
        <v>131</v>
      </c>
    </row>
    <row r="202" s="13" customFormat="1">
      <c r="A202" s="13"/>
      <c r="B202" s="234"/>
      <c r="C202" s="235"/>
      <c r="D202" s="236" t="s">
        <v>139</v>
      </c>
      <c r="E202" s="237" t="s">
        <v>1</v>
      </c>
      <c r="F202" s="238" t="s">
        <v>589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139</v>
      </c>
      <c r="AU202" s="244" t="s">
        <v>83</v>
      </c>
      <c r="AV202" s="13" t="s">
        <v>6</v>
      </c>
      <c r="AW202" s="13" t="s">
        <v>31</v>
      </c>
      <c r="AX202" s="13" t="s">
        <v>74</v>
      </c>
      <c r="AY202" s="244" t="s">
        <v>131</v>
      </c>
    </row>
    <row r="203" s="14" customFormat="1">
      <c r="A203" s="14"/>
      <c r="B203" s="245"/>
      <c r="C203" s="246"/>
      <c r="D203" s="236" t="s">
        <v>139</v>
      </c>
      <c r="E203" s="247" t="s">
        <v>1</v>
      </c>
      <c r="F203" s="248" t="s">
        <v>622</v>
      </c>
      <c r="G203" s="246"/>
      <c r="H203" s="249">
        <v>2.1600000000000001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139</v>
      </c>
      <c r="AU203" s="255" t="s">
        <v>83</v>
      </c>
      <c r="AV203" s="14" t="s">
        <v>83</v>
      </c>
      <c r="AW203" s="14" t="s">
        <v>31</v>
      </c>
      <c r="AX203" s="14" t="s">
        <v>74</v>
      </c>
      <c r="AY203" s="255" t="s">
        <v>131</v>
      </c>
    </row>
    <row r="204" s="15" customFormat="1">
      <c r="A204" s="15"/>
      <c r="B204" s="256"/>
      <c r="C204" s="257"/>
      <c r="D204" s="236" t="s">
        <v>139</v>
      </c>
      <c r="E204" s="258" t="s">
        <v>1</v>
      </c>
      <c r="F204" s="259" t="s">
        <v>142</v>
      </c>
      <c r="G204" s="257"/>
      <c r="H204" s="260">
        <v>2.1600000000000001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139</v>
      </c>
      <c r="AU204" s="266" t="s">
        <v>83</v>
      </c>
      <c r="AV204" s="15" t="s">
        <v>143</v>
      </c>
      <c r="AW204" s="15" t="s">
        <v>31</v>
      </c>
      <c r="AX204" s="15" t="s">
        <v>74</v>
      </c>
      <c r="AY204" s="266" t="s">
        <v>131</v>
      </c>
    </row>
    <row r="205" s="16" customFormat="1">
      <c r="A205" s="16"/>
      <c r="B205" s="267"/>
      <c r="C205" s="268"/>
      <c r="D205" s="236" t="s">
        <v>139</v>
      </c>
      <c r="E205" s="269" t="s">
        <v>1</v>
      </c>
      <c r="F205" s="270" t="s">
        <v>149</v>
      </c>
      <c r="G205" s="268"/>
      <c r="H205" s="271">
        <v>9.3599999999999994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7" t="s">
        <v>139</v>
      </c>
      <c r="AU205" s="277" t="s">
        <v>83</v>
      </c>
      <c r="AV205" s="16" t="s">
        <v>137</v>
      </c>
      <c r="AW205" s="16" t="s">
        <v>31</v>
      </c>
      <c r="AX205" s="16" t="s">
        <v>6</v>
      </c>
      <c r="AY205" s="277" t="s">
        <v>131</v>
      </c>
    </row>
    <row r="206" s="2" customFormat="1" ht="14.4" customHeight="1">
      <c r="A206" s="39"/>
      <c r="B206" s="40"/>
      <c r="C206" s="278" t="s">
        <v>237</v>
      </c>
      <c r="D206" s="278" t="s">
        <v>266</v>
      </c>
      <c r="E206" s="279" t="s">
        <v>280</v>
      </c>
      <c r="F206" s="280" t="s">
        <v>281</v>
      </c>
      <c r="G206" s="281" t="s">
        <v>254</v>
      </c>
      <c r="H206" s="282">
        <v>18.719999999999999</v>
      </c>
      <c r="I206" s="283"/>
      <c r="J206" s="284">
        <f>ROUND(I206*H206,2)</f>
        <v>0</v>
      </c>
      <c r="K206" s="285"/>
      <c r="L206" s="286"/>
      <c r="M206" s="287" t="s">
        <v>1</v>
      </c>
      <c r="N206" s="288" t="s">
        <v>39</v>
      </c>
      <c r="O206" s="92"/>
      <c r="P206" s="230">
        <f>O206*H206</f>
        <v>0</v>
      </c>
      <c r="Q206" s="230">
        <v>1</v>
      </c>
      <c r="R206" s="230">
        <f>Q206*H206</f>
        <v>18.719999999999999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181</v>
      </c>
      <c r="AT206" s="232" t="s">
        <v>266</v>
      </c>
      <c r="AU206" s="232" t="s">
        <v>83</v>
      </c>
      <c r="AY206" s="18" t="s">
        <v>131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6</v>
      </c>
      <c r="BK206" s="233">
        <f>ROUND(I206*H206,2)</f>
        <v>0</v>
      </c>
      <c r="BL206" s="18" t="s">
        <v>137</v>
      </c>
      <c r="BM206" s="232" t="s">
        <v>623</v>
      </c>
    </row>
    <row r="207" s="14" customFormat="1">
      <c r="A207" s="14"/>
      <c r="B207" s="245"/>
      <c r="C207" s="246"/>
      <c r="D207" s="236" t="s">
        <v>139</v>
      </c>
      <c r="E207" s="247" t="s">
        <v>1</v>
      </c>
      <c r="F207" s="248" t="s">
        <v>624</v>
      </c>
      <c r="G207" s="246"/>
      <c r="H207" s="249">
        <v>9.3599999999999994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139</v>
      </c>
      <c r="AU207" s="255" t="s">
        <v>83</v>
      </c>
      <c r="AV207" s="14" t="s">
        <v>83</v>
      </c>
      <c r="AW207" s="14" t="s">
        <v>31</v>
      </c>
      <c r="AX207" s="14" t="s">
        <v>74</v>
      </c>
      <c r="AY207" s="255" t="s">
        <v>131</v>
      </c>
    </row>
    <row r="208" s="14" customFormat="1">
      <c r="A208" s="14"/>
      <c r="B208" s="245"/>
      <c r="C208" s="246"/>
      <c r="D208" s="236" t="s">
        <v>139</v>
      </c>
      <c r="E208" s="247" t="s">
        <v>1</v>
      </c>
      <c r="F208" s="248" t="s">
        <v>625</v>
      </c>
      <c r="G208" s="246"/>
      <c r="H208" s="249">
        <v>18.719999999999999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139</v>
      </c>
      <c r="AU208" s="255" t="s">
        <v>83</v>
      </c>
      <c r="AV208" s="14" t="s">
        <v>83</v>
      </c>
      <c r="AW208" s="14" t="s">
        <v>31</v>
      </c>
      <c r="AX208" s="14" t="s">
        <v>6</v>
      </c>
      <c r="AY208" s="255" t="s">
        <v>131</v>
      </c>
    </row>
    <row r="209" s="2" customFormat="1" ht="24.15" customHeight="1">
      <c r="A209" s="39"/>
      <c r="B209" s="40"/>
      <c r="C209" s="220" t="s">
        <v>242</v>
      </c>
      <c r="D209" s="220" t="s">
        <v>133</v>
      </c>
      <c r="E209" s="221" t="s">
        <v>286</v>
      </c>
      <c r="F209" s="222" t="s">
        <v>287</v>
      </c>
      <c r="G209" s="223" t="s">
        <v>136</v>
      </c>
      <c r="H209" s="224">
        <v>20.800000000000001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39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137</v>
      </c>
      <c r="AT209" s="232" t="s">
        <v>133</v>
      </c>
      <c r="AU209" s="232" t="s">
        <v>83</v>
      </c>
      <c r="AY209" s="18" t="s">
        <v>131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6</v>
      </c>
      <c r="BK209" s="233">
        <f>ROUND(I209*H209,2)</f>
        <v>0</v>
      </c>
      <c r="BL209" s="18" t="s">
        <v>137</v>
      </c>
      <c r="BM209" s="232" t="s">
        <v>626</v>
      </c>
    </row>
    <row r="210" s="13" customFormat="1">
      <c r="A210" s="13"/>
      <c r="B210" s="234"/>
      <c r="C210" s="235"/>
      <c r="D210" s="236" t="s">
        <v>139</v>
      </c>
      <c r="E210" s="237" t="s">
        <v>1</v>
      </c>
      <c r="F210" s="238" t="s">
        <v>585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139</v>
      </c>
      <c r="AU210" s="244" t="s">
        <v>83</v>
      </c>
      <c r="AV210" s="13" t="s">
        <v>6</v>
      </c>
      <c r="AW210" s="13" t="s">
        <v>31</v>
      </c>
      <c r="AX210" s="13" t="s">
        <v>74</v>
      </c>
      <c r="AY210" s="244" t="s">
        <v>131</v>
      </c>
    </row>
    <row r="211" s="14" customFormat="1">
      <c r="A211" s="14"/>
      <c r="B211" s="245"/>
      <c r="C211" s="246"/>
      <c r="D211" s="236" t="s">
        <v>139</v>
      </c>
      <c r="E211" s="247" t="s">
        <v>1</v>
      </c>
      <c r="F211" s="248" t="s">
        <v>586</v>
      </c>
      <c r="G211" s="246"/>
      <c r="H211" s="249">
        <v>13.6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139</v>
      </c>
      <c r="AU211" s="255" t="s">
        <v>83</v>
      </c>
      <c r="AV211" s="14" t="s">
        <v>83</v>
      </c>
      <c r="AW211" s="14" t="s">
        <v>31</v>
      </c>
      <c r="AX211" s="14" t="s">
        <v>74</v>
      </c>
      <c r="AY211" s="255" t="s">
        <v>131</v>
      </c>
    </row>
    <row r="212" s="15" customFormat="1">
      <c r="A212" s="15"/>
      <c r="B212" s="256"/>
      <c r="C212" s="257"/>
      <c r="D212" s="236" t="s">
        <v>139</v>
      </c>
      <c r="E212" s="258" t="s">
        <v>1</v>
      </c>
      <c r="F212" s="259" t="s">
        <v>142</v>
      </c>
      <c r="G212" s="257"/>
      <c r="H212" s="260">
        <v>13.6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139</v>
      </c>
      <c r="AU212" s="266" t="s">
        <v>83</v>
      </c>
      <c r="AV212" s="15" t="s">
        <v>143</v>
      </c>
      <c r="AW212" s="15" t="s">
        <v>31</v>
      </c>
      <c r="AX212" s="15" t="s">
        <v>74</v>
      </c>
      <c r="AY212" s="266" t="s">
        <v>131</v>
      </c>
    </row>
    <row r="213" s="13" customFormat="1">
      <c r="A213" s="13"/>
      <c r="B213" s="234"/>
      <c r="C213" s="235"/>
      <c r="D213" s="236" t="s">
        <v>139</v>
      </c>
      <c r="E213" s="237" t="s">
        <v>1</v>
      </c>
      <c r="F213" s="238" t="s">
        <v>587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139</v>
      </c>
      <c r="AU213" s="244" t="s">
        <v>83</v>
      </c>
      <c r="AV213" s="13" t="s">
        <v>6</v>
      </c>
      <c r="AW213" s="13" t="s">
        <v>31</v>
      </c>
      <c r="AX213" s="13" t="s">
        <v>74</v>
      </c>
      <c r="AY213" s="244" t="s">
        <v>131</v>
      </c>
    </row>
    <row r="214" s="14" customFormat="1">
      <c r="A214" s="14"/>
      <c r="B214" s="245"/>
      <c r="C214" s="246"/>
      <c r="D214" s="236" t="s">
        <v>139</v>
      </c>
      <c r="E214" s="247" t="s">
        <v>1</v>
      </c>
      <c r="F214" s="248" t="s">
        <v>588</v>
      </c>
      <c r="G214" s="246"/>
      <c r="H214" s="249">
        <v>2.3999999999999999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139</v>
      </c>
      <c r="AU214" s="255" t="s">
        <v>83</v>
      </c>
      <c r="AV214" s="14" t="s">
        <v>83</v>
      </c>
      <c r="AW214" s="14" t="s">
        <v>31</v>
      </c>
      <c r="AX214" s="14" t="s">
        <v>74</v>
      </c>
      <c r="AY214" s="255" t="s">
        <v>131</v>
      </c>
    </row>
    <row r="215" s="15" customFormat="1">
      <c r="A215" s="15"/>
      <c r="B215" s="256"/>
      <c r="C215" s="257"/>
      <c r="D215" s="236" t="s">
        <v>139</v>
      </c>
      <c r="E215" s="258" t="s">
        <v>1</v>
      </c>
      <c r="F215" s="259" t="s">
        <v>142</v>
      </c>
      <c r="G215" s="257"/>
      <c r="H215" s="260">
        <v>2.3999999999999999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139</v>
      </c>
      <c r="AU215" s="266" t="s">
        <v>83</v>
      </c>
      <c r="AV215" s="15" t="s">
        <v>143</v>
      </c>
      <c r="AW215" s="15" t="s">
        <v>31</v>
      </c>
      <c r="AX215" s="15" t="s">
        <v>74</v>
      </c>
      <c r="AY215" s="266" t="s">
        <v>131</v>
      </c>
    </row>
    <row r="216" s="13" customFormat="1">
      <c r="A216" s="13"/>
      <c r="B216" s="234"/>
      <c r="C216" s="235"/>
      <c r="D216" s="236" t="s">
        <v>139</v>
      </c>
      <c r="E216" s="237" t="s">
        <v>1</v>
      </c>
      <c r="F216" s="238" t="s">
        <v>589</v>
      </c>
      <c r="G216" s="235"/>
      <c r="H216" s="237" t="s">
        <v>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139</v>
      </c>
      <c r="AU216" s="244" t="s">
        <v>83</v>
      </c>
      <c r="AV216" s="13" t="s">
        <v>6</v>
      </c>
      <c r="AW216" s="13" t="s">
        <v>31</v>
      </c>
      <c r="AX216" s="13" t="s">
        <v>74</v>
      </c>
      <c r="AY216" s="244" t="s">
        <v>131</v>
      </c>
    </row>
    <row r="217" s="14" customFormat="1">
      <c r="A217" s="14"/>
      <c r="B217" s="245"/>
      <c r="C217" s="246"/>
      <c r="D217" s="236" t="s">
        <v>139</v>
      </c>
      <c r="E217" s="247" t="s">
        <v>1</v>
      </c>
      <c r="F217" s="248" t="s">
        <v>590</v>
      </c>
      <c r="G217" s="246"/>
      <c r="H217" s="249">
        <v>4.7999999999999998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139</v>
      </c>
      <c r="AU217" s="255" t="s">
        <v>83</v>
      </c>
      <c r="AV217" s="14" t="s">
        <v>83</v>
      </c>
      <c r="AW217" s="14" t="s">
        <v>31</v>
      </c>
      <c r="AX217" s="14" t="s">
        <v>74</v>
      </c>
      <c r="AY217" s="255" t="s">
        <v>131</v>
      </c>
    </row>
    <row r="218" s="15" customFormat="1">
      <c r="A218" s="15"/>
      <c r="B218" s="256"/>
      <c r="C218" s="257"/>
      <c r="D218" s="236" t="s">
        <v>139</v>
      </c>
      <c r="E218" s="258" t="s">
        <v>1</v>
      </c>
      <c r="F218" s="259" t="s">
        <v>142</v>
      </c>
      <c r="G218" s="257"/>
      <c r="H218" s="260">
        <v>4.7999999999999998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139</v>
      </c>
      <c r="AU218" s="266" t="s">
        <v>83</v>
      </c>
      <c r="AV218" s="15" t="s">
        <v>143</v>
      </c>
      <c r="AW218" s="15" t="s">
        <v>31</v>
      </c>
      <c r="AX218" s="15" t="s">
        <v>74</v>
      </c>
      <c r="AY218" s="266" t="s">
        <v>131</v>
      </c>
    </row>
    <row r="219" s="16" customFormat="1">
      <c r="A219" s="16"/>
      <c r="B219" s="267"/>
      <c r="C219" s="268"/>
      <c r="D219" s="236" t="s">
        <v>139</v>
      </c>
      <c r="E219" s="269" t="s">
        <v>1</v>
      </c>
      <c r="F219" s="270" t="s">
        <v>149</v>
      </c>
      <c r="G219" s="268"/>
      <c r="H219" s="271">
        <v>20.800000000000001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7" t="s">
        <v>139</v>
      </c>
      <c r="AU219" s="277" t="s">
        <v>83</v>
      </c>
      <c r="AV219" s="16" t="s">
        <v>137</v>
      </c>
      <c r="AW219" s="16" t="s">
        <v>31</v>
      </c>
      <c r="AX219" s="16" t="s">
        <v>6</v>
      </c>
      <c r="AY219" s="277" t="s">
        <v>131</v>
      </c>
    </row>
    <row r="220" s="2" customFormat="1" ht="24.15" customHeight="1">
      <c r="A220" s="39"/>
      <c r="B220" s="40"/>
      <c r="C220" s="220" t="s">
        <v>247</v>
      </c>
      <c r="D220" s="220" t="s">
        <v>133</v>
      </c>
      <c r="E220" s="221" t="s">
        <v>290</v>
      </c>
      <c r="F220" s="222" t="s">
        <v>291</v>
      </c>
      <c r="G220" s="223" t="s">
        <v>136</v>
      </c>
      <c r="H220" s="224">
        <v>20.800000000000001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39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137</v>
      </c>
      <c r="AT220" s="232" t="s">
        <v>133</v>
      </c>
      <c r="AU220" s="232" t="s">
        <v>83</v>
      </c>
      <c r="AY220" s="18" t="s">
        <v>131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6</v>
      </c>
      <c r="BK220" s="233">
        <f>ROUND(I220*H220,2)</f>
        <v>0</v>
      </c>
      <c r="BL220" s="18" t="s">
        <v>137</v>
      </c>
      <c r="BM220" s="232" t="s">
        <v>627</v>
      </c>
    </row>
    <row r="221" s="14" customFormat="1">
      <c r="A221" s="14"/>
      <c r="B221" s="245"/>
      <c r="C221" s="246"/>
      <c r="D221" s="236" t="s">
        <v>139</v>
      </c>
      <c r="E221" s="247" t="s">
        <v>1</v>
      </c>
      <c r="F221" s="248" t="s">
        <v>628</v>
      </c>
      <c r="G221" s="246"/>
      <c r="H221" s="249">
        <v>20.800000000000001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139</v>
      </c>
      <c r="AU221" s="255" t="s">
        <v>83</v>
      </c>
      <c r="AV221" s="14" t="s">
        <v>83</v>
      </c>
      <c r="AW221" s="14" t="s">
        <v>31</v>
      </c>
      <c r="AX221" s="14" t="s">
        <v>6</v>
      </c>
      <c r="AY221" s="255" t="s">
        <v>131</v>
      </c>
    </row>
    <row r="222" s="2" customFormat="1" ht="14.4" customHeight="1">
      <c r="A222" s="39"/>
      <c r="B222" s="40"/>
      <c r="C222" s="278" t="s">
        <v>251</v>
      </c>
      <c r="D222" s="278" t="s">
        <v>266</v>
      </c>
      <c r="E222" s="279" t="s">
        <v>295</v>
      </c>
      <c r="F222" s="280" t="s">
        <v>296</v>
      </c>
      <c r="G222" s="281" t="s">
        <v>297</v>
      </c>
      <c r="H222" s="282">
        <v>0.624</v>
      </c>
      <c r="I222" s="283"/>
      <c r="J222" s="284">
        <f>ROUND(I222*H222,2)</f>
        <v>0</v>
      </c>
      <c r="K222" s="285"/>
      <c r="L222" s="286"/>
      <c r="M222" s="287" t="s">
        <v>1</v>
      </c>
      <c r="N222" s="288" t="s">
        <v>39</v>
      </c>
      <c r="O222" s="92"/>
      <c r="P222" s="230">
        <f>O222*H222</f>
        <v>0</v>
      </c>
      <c r="Q222" s="230">
        <v>0.001</v>
      </c>
      <c r="R222" s="230">
        <f>Q222*H222</f>
        <v>0.00062399999999999999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181</v>
      </c>
      <c r="AT222" s="232" t="s">
        <v>266</v>
      </c>
      <c r="AU222" s="232" t="s">
        <v>83</v>
      </c>
      <c r="AY222" s="18" t="s">
        <v>131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6</v>
      </c>
      <c r="BK222" s="233">
        <f>ROUND(I222*H222,2)</f>
        <v>0</v>
      </c>
      <c r="BL222" s="18" t="s">
        <v>137</v>
      </c>
      <c r="BM222" s="232" t="s">
        <v>629</v>
      </c>
    </row>
    <row r="223" s="14" customFormat="1">
      <c r="A223" s="14"/>
      <c r="B223" s="245"/>
      <c r="C223" s="246"/>
      <c r="D223" s="236" t="s">
        <v>139</v>
      </c>
      <c r="E223" s="247" t="s">
        <v>1</v>
      </c>
      <c r="F223" s="248" t="s">
        <v>628</v>
      </c>
      <c r="G223" s="246"/>
      <c r="H223" s="249">
        <v>20.800000000000001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139</v>
      </c>
      <c r="AU223" s="255" t="s">
        <v>83</v>
      </c>
      <c r="AV223" s="14" t="s">
        <v>83</v>
      </c>
      <c r="AW223" s="14" t="s">
        <v>31</v>
      </c>
      <c r="AX223" s="14" t="s">
        <v>74</v>
      </c>
      <c r="AY223" s="255" t="s">
        <v>131</v>
      </c>
    </row>
    <row r="224" s="14" customFormat="1">
      <c r="A224" s="14"/>
      <c r="B224" s="245"/>
      <c r="C224" s="246"/>
      <c r="D224" s="236" t="s">
        <v>139</v>
      </c>
      <c r="E224" s="247" t="s">
        <v>1</v>
      </c>
      <c r="F224" s="248" t="s">
        <v>630</v>
      </c>
      <c r="G224" s="246"/>
      <c r="H224" s="249">
        <v>0.624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139</v>
      </c>
      <c r="AU224" s="255" t="s">
        <v>83</v>
      </c>
      <c r="AV224" s="14" t="s">
        <v>83</v>
      </c>
      <c r="AW224" s="14" t="s">
        <v>31</v>
      </c>
      <c r="AX224" s="14" t="s">
        <v>6</v>
      </c>
      <c r="AY224" s="255" t="s">
        <v>131</v>
      </c>
    </row>
    <row r="225" s="2" customFormat="1" ht="24.15" customHeight="1">
      <c r="A225" s="39"/>
      <c r="B225" s="40"/>
      <c r="C225" s="220" t="s">
        <v>257</v>
      </c>
      <c r="D225" s="220" t="s">
        <v>133</v>
      </c>
      <c r="E225" s="221" t="s">
        <v>301</v>
      </c>
      <c r="F225" s="222" t="s">
        <v>302</v>
      </c>
      <c r="G225" s="223" t="s">
        <v>136</v>
      </c>
      <c r="H225" s="224">
        <v>20.800000000000001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39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137</v>
      </c>
      <c r="AT225" s="232" t="s">
        <v>133</v>
      </c>
      <c r="AU225" s="232" t="s">
        <v>83</v>
      </c>
      <c r="AY225" s="18" t="s">
        <v>131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6</v>
      </c>
      <c r="BK225" s="233">
        <f>ROUND(I225*H225,2)</f>
        <v>0</v>
      </c>
      <c r="BL225" s="18" t="s">
        <v>137</v>
      </c>
      <c r="BM225" s="232" t="s">
        <v>631</v>
      </c>
    </row>
    <row r="226" s="13" customFormat="1">
      <c r="A226" s="13"/>
      <c r="B226" s="234"/>
      <c r="C226" s="235"/>
      <c r="D226" s="236" t="s">
        <v>139</v>
      </c>
      <c r="E226" s="237" t="s">
        <v>1</v>
      </c>
      <c r="F226" s="238" t="s">
        <v>585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139</v>
      </c>
      <c r="AU226" s="244" t="s">
        <v>83</v>
      </c>
      <c r="AV226" s="13" t="s">
        <v>6</v>
      </c>
      <c r="AW226" s="13" t="s">
        <v>31</v>
      </c>
      <c r="AX226" s="13" t="s">
        <v>74</v>
      </c>
      <c r="AY226" s="244" t="s">
        <v>131</v>
      </c>
    </row>
    <row r="227" s="14" customFormat="1">
      <c r="A227" s="14"/>
      <c r="B227" s="245"/>
      <c r="C227" s="246"/>
      <c r="D227" s="236" t="s">
        <v>139</v>
      </c>
      <c r="E227" s="247" t="s">
        <v>1</v>
      </c>
      <c r="F227" s="248" t="s">
        <v>586</v>
      </c>
      <c r="G227" s="246"/>
      <c r="H227" s="249">
        <v>13.6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139</v>
      </c>
      <c r="AU227" s="255" t="s">
        <v>83</v>
      </c>
      <c r="AV227" s="14" t="s">
        <v>83</v>
      </c>
      <c r="AW227" s="14" t="s">
        <v>31</v>
      </c>
      <c r="AX227" s="14" t="s">
        <v>74</v>
      </c>
      <c r="AY227" s="255" t="s">
        <v>131</v>
      </c>
    </row>
    <row r="228" s="15" customFormat="1">
      <c r="A228" s="15"/>
      <c r="B228" s="256"/>
      <c r="C228" s="257"/>
      <c r="D228" s="236" t="s">
        <v>139</v>
      </c>
      <c r="E228" s="258" t="s">
        <v>1</v>
      </c>
      <c r="F228" s="259" t="s">
        <v>142</v>
      </c>
      <c r="G228" s="257"/>
      <c r="H228" s="260">
        <v>13.6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139</v>
      </c>
      <c r="AU228" s="266" t="s">
        <v>83</v>
      </c>
      <c r="AV228" s="15" t="s">
        <v>143</v>
      </c>
      <c r="AW228" s="15" t="s">
        <v>31</v>
      </c>
      <c r="AX228" s="15" t="s">
        <v>74</v>
      </c>
      <c r="AY228" s="266" t="s">
        <v>131</v>
      </c>
    </row>
    <row r="229" s="13" customFormat="1">
      <c r="A229" s="13"/>
      <c r="B229" s="234"/>
      <c r="C229" s="235"/>
      <c r="D229" s="236" t="s">
        <v>139</v>
      </c>
      <c r="E229" s="237" t="s">
        <v>1</v>
      </c>
      <c r="F229" s="238" t="s">
        <v>587</v>
      </c>
      <c r="G229" s="235"/>
      <c r="H229" s="237" t="s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139</v>
      </c>
      <c r="AU229" s="244" t="s">
        <v>83</v>
      </c>
      <c r="AV229" s="13" t="s">
        <v>6</v>
      </c>
      <c r="AW229" s="13" t="s">
        <v>31</v>
      </c>
      <c r="AX229" s="13" t="s">
        <v>74</v>
      </c>
      <c r="AY229" s="244" t="s">
        <v>131</v>
      </c>
    </row>
    <row r="230" s="14" customFormat="1">
      <c r="A230" s="14"/>
      <c r="B230" s="245"/>
      <c r="C230" s="246"/>
      <c r="D230" s="236" t="s">
        <v>139</v>
      </c>
      <c r="E230" s="247" t="s">
        <v>1</v>
      </c>
      <c r="F230" s="248" t="s">
        <v>588</v>
      </c>
      <c r="G230" s="246"/>
      <c r="H230" s="249">
        <v>2.3999999999999999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139</v>
      </c>
      <c r="AU230" s="255" t="s">
        <v>83</v>
      </c>
      <c r="AV230" s="14" t="s">
        <v>83</v>
      </c>
      <c r="AW230" s="14" t="s">
        <v>31</v>
      </c>
      <c r="AX230" s="14" t="s">
        <v>74</v>
      </c>
      <c r="AY230" s="255" t="s">
        <v>131</v>
      </c>
    </row>
    <row r="231" s="15" customFormat="1">
      <c r="A231" s="15"/>
      <c r="B231" s="256"/>
      <c r="C231" s="257"/>
      <c r="D231" s="236" t="s">
        <v>139</v>
      </c>
      <c r="E231" s="258" t="s">
        <v>1</v>
      </c>
      <c r="F231" s="259" t="s">
        <v>142</v>
      </c>
      <c r="G231" s="257"/>
      <c r="H231" s="260">
        <v>2.3999999999999999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139</v>
      </c>
      <c r="AU231" s="266" t="s">
        <v>83</v>
      </c>
      <c r="AV231" s="15" t="s">
        <v>143</v>
      </c>
      <c r="AW231" s="15" t="s">
        <v>31</v>
      </c>
      <c r="AX231" s="15" t="s">
        <v>74</v>
      </c>
      <c r="AY231" s="266" t="s">
        <v>131</v>
      </c>
    </row>
    <row r="232" s="13" customFormat="1">
      <c r="A232" s="13"/>
      <c r="B232" s="234"/>
      <c r="C232" s="235"/>
      <c r="D232" s="236" t="s">
        <v>139</v>
      </c>
      <c r="E232" s="237" t="s">
        <v>1</v>
      </c>
      <c r="F232" s="238" t="s">
        <v>589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139</v>
      </c>
      <c r="AU232" s="244" t="s">
        <v>83</v>
      </c>
      <c r="AV232" s="13" t="s">
        <v>6</v>
      </c>
      <c r="AW232" s="13" t="s">
        <v>31</v>
      </c>
      <c r="AX232" s="13" t="s">
        <v>74</v>
      </c>
      <c r="AY232" s="244" t="s">
        <v>131</v>
      </c>
    </row>
    <row r="233" s="14" customFormat="1">
      <c r="A233" s="14"/>
      <c r="B233" s="245"/>
      <c r="C233" s="246"/>
      <c r="D233" s="236" t="s">
        <v>139</v>
      </c>
      <c r="E233" s="247" t="s">
        <v>1</v>
      </c>
      <c r="F233" s="248" t="s">
        <v>590</v>
      </c>
      <c r="G233" s="246"/>
      <c r="H233" s="249">
        <v>4.7999999999999998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139</v>
      </c>
      <c r="AU233" s="255" t="s">
        <v>83</v>
      </c>
      <c r="AV233" s="14" t="s">
        <v>83</v>
      </c>
      <c r="AW233" s="14" t="s">
        <v>31</v>
      </c>
      <c r="AX233" s="14" t="s">
        <v>74</v>
      </c>
      <c r="AY233" s="255" t="s">
        <v>131</v>
      </c>
    </row>
    <row r="234" s="15" customFormat="1">
      <c r="A234" s="15"/>
      <c r="B234" s="256"/>
      <c r="C234" s="257"/>
      <c r="D234" s="236" t="s">
        <v>139</v>
      </c>
      <c r="E234" s="258" t="s">
        <v>1</v>
      </c>
      <c r="F234" s="259" t="s">
        <v>142</v>
      </c>
      <c r="G234" s="257"/>
      <c r="H234" s="260">
        <v>4.7999999999999998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139</v>
      </c>
      <c r="AU234" s="266" t="s">
        <v>83</v>
      </c>
      <c r="AV234" s="15" t="s">
        <v>143</v>
      </c>
      <c r="AW234" s="15" t="s">
        <v>31</v>
      </c>
      <c r="AX234" s="15" t="s">
        <v>74</v>
      </c>
      <c r="AY234" s="266" t="s">
        <v>131</v>
      </c>
    </row>
    <row r="235" s="16" customFormat="1">
      <c r="A235" s="16"/>
      <c r="B235" s="267"/>
      <c r="C235" s="268"/>
      <c r="D235" s="236" t="s">
        <v>139</v>
      </c>
      <c r="E235" s="269" t="s">
        <v>1</v>
      </c>
      <c r="F235" s="270" t="s">
        <v>149</v>
      </c>
      <c r="G235" s="268"/>
      <c r="H235" s="271">
        <v>20.800000000000001</v>
      </c>
      <c r="I235" s="272"/>
      <c r="J235" s="268"/>
      <c r="K235" s="268"/>
      <c r="L235" s="273"/>
      <c r="M235" s="274"/>
      <c r="N235" s="275"/>
      <c r="O235" s="275"/>
      <c r="P235" s="275"/>
      <c r="Q235" s="275"/>
      <c r="R235" s="275"/>
      <c r="S235" s="275"/>
      <c r="T235" s="27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7" t="s">
        <v>139</v>
      </c>
      <c r="AU235" s="277" t="s">
        <v>83</v>
      </c>
      <c r="AV235" s="16" t="s">
        <v>137</v>
      </c>
      <c r="AW235" s="16" t="s">
        <v>31</v>
      </c>
      <c r="AX235" s="16" t="s">
        <v>6</v>
      </c>
      <c r="AY235" s="277" t="s">
        <v>131</v>
      </c>
    </row>
    <row r="236" s="12" customFormat="1" ht="22.8" customHeight="1">
      <c r="A236" s="12"/>
      <c r="B236" s="204"/>
      <c r="C236" s="205"/>
      <c r="D236" s="206" t="s">
        <v>73</v>
      </c>
      <c r="E236" s="218" t="s">
        <v>137</v>
      </c>
      <c r="F236" s="218" t="s">
        <v>314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SUM(P237:P258)</f>
        <v>0</v>
      </c>
      <c r="Q236" s="212"/>
      <c r="R236" s="213">
        <f>SUM(R237:R258)</f>
        <v>7.4758735999999999</v>
      </c>
      <c r="S236" s="212"/>
      <c r="T236" s="214">
        <f>SUM(T237:T258)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6</v>
      </c>
      <c r="AT236" s="216" t="s">
        <v>73</v>
      </c>
      <c r="AU236" s="216" t="s">
        <v>6</v>
      </c>
      <c r="AY236" s="215" t="s">
        <v>131</v>
      </c>
      <c r="BK236" s="217">
        <f>SUM(BK237:BK258)</f>
        <v>0</v>
      </c>
    </row>
    <row r="237" s="2" customFormat="1" ht="14.4" customHeight="1">
      <c r="A237" s="39"/>
      <c r="B237" s="40"/>
      <c r="C237" s="220" t="s">
        <v>7</v>
      </c>
      <c r="D237" s="220" t="s">
        <v>133</v>
      </c>
      <c r="E237" s="221" t="s">
        <v>632</v>
      </c>
      <c r="F237" s="222" t="s">
        <v>633</v>
      </c>
      <c r="G237" s="223" t="s">
        <v>207</v>
      </c>
      <c r="H237" s="224">
        <v>2.0800000000000001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39</v>
      </c>
      <c r="O237" s="92"/>
      <c r="P237" s="230">
        <f>O237*H237</f>
        <v>0</v>
      </c>
      <c r="Q237" s="230">
        <v>1.7034</v>
      </c>
      <c r="R237" s="230">
        <f>Q237*H237</f>
        <v>3.543072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137</v>
      </c>
      <c r="AT237" s="232" t="s">
        <v>133</v>
      </c>
      <c r="AU237" s="232" t="s">
        <v>83</v>
      </c>
      <c r="AY237" s="18" t="s">
        <v>131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6</v>
      </c>
      <c r="BK237" s="233">
        <f>ROUND(I237*H237,2)</f>
        <v>0</v>
      </c>
      <c r="BL237" s="18" t="s">
        <v>137</v>
      </c>
      <c r="BM237" s="232" t="s">
        <v>634</v>
      </c>
    </row>
    <row r="238" s="13" customFormat="1">
      <c r="A238" s="13"/>
      <c r="B238" s="234"/>
      <c r="C238" s="235"/>
      <c r="D238" s="236" t="s">
        <v>139</v>
      </c>
      <c r="E238" s="237" t="s">
        <v>1</v>
      </c>
      <c r="F238" s="238" t="s">
        <v>585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139</v>
      </c>
      <c r="AU238" s="244" t="s">
        <v>83</v>
      </c>
      <c r="AV238" s="13" t="s">
        <v>6</v>
      </c>
      <c r="AW238" s="13" t="s">
        <v>31</v>
      </c>
      <c r="AX238" s="13" t="s">
        <v>74</v>
      </c>
      <c r="AY238" s="244" t="s">
        <v>131</v>
      </c>
    </row>
    <row r="239" s="14" customFormat="1">
      <c r="A239" s="14"/>
      <c r="B239" s="245"/>
      <c r="C239" s="246"/>
      <c r="D239" s="236" t="s">
        <v>139</v>
      </c>
      <c r="E239" s="247" t="s">
        <v>1</v>
      </c>
      <c r="F239" s="248" t="s">
        <v>635</v>
      </c>
      <c r="G239" s="246"/>
      <c r="H239" s="249">
        <v>1.3600000000000001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139</v>
      </c>
      <c r="AU239" s="255" t="s">
        <v>83</v>
      </c>
      <c r="AV239" s="14" t="s">
        <v>83</v>
      </c>
      <c r="AW239" s="14" t="s">
        <v>31</v>
      </c>
      <c r="AX239" s="14" t="s">
        <v>74</v>
      </c>
      <c r="AY239" s="255" t="s">
        <v>131</v>
      </c>
    </row>
    <row r="240" s="15" customFormat="1">
      <c r="A240" s="15"/>
      <c r="B240" s="256"/>
      <c r="C240" s="257"/>
      <c r="D240" s="236" t="s">
        <v>139</v>
      </c>
      <c r="E240" s="258" t="s">
        <v>1</v>
      </c>
      <c r="F240" s="259" t="s">
        <v>142</v>
      </c>
      <c r="G240" s="257"/>
      <c r="H240" s="260">
        <v>1.3600000000000001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139</v>
      </c>
      <c r="AU240" s="266" t="s">
        <v>83</v>
      </c>
      <c r="AV240" s="15" t="s">
        <v>143</v>
      </c>
      <c r="AW240" s="15" t="s">
        <v>31</v>
      </c>
      <c r="AX240" s="15" t="s">
        <v>74</v>
      </c>
      <c r="AY240" s="266" t="s">
        <v>131</v>
      </c>
    </row>
    <row r="241" s="13" customFormat="1">
      <c r="A241" s="13"/>
      <c r="B241" s="234"/>
      <c r="C241" s="235"/>
      <c r="D241" s="236" t="s">
        <v>139</v>
      </c>
      <c r="E241" s="237" t="s">
        <v>1</v>
      </c>
      <c r="F241" s="238" t="s">
        <v>587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139</v>
      </c>
      <c r="AU241" s="244" t="s">
        <v>83</v>
      </c>
      <c r="AV241" s="13" t="s">
        <v>6</v>
      </c>
      <c r="AW241" s="13" t="s">
        <v>31</v>
      </c>
      <c r="AX241" s="13" t="s">
        <v>74</v>
      </c>
      <c r="AY241" s="244" t="s">
        <v>131</v>
      </c>
    </row>
    <row r="242" s="14" customFormat="1">
      <c r="A242" s="14"/>
      <c r="B242" s="245"/>
      <c r="C242" s="246"/>
      <c r="D242" s="236" t="s">
        <v>139</v>
      </c>
      <c r="E242" s="247" t="s">
        <v>1</v>
      </c>
      <c r="F242" s="248" t="s">
        <v>636</v>
      </c>
      <c r="G242" s="246"/>
      <c r="H242" s="249">
        <v>0.23999999999999999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139</v>
      </c>
      <c r="AU242" s="255" t="s">
        <v>83</v>
      </c>
      <c r="AV242" s="14" t="s">
        <v>83</v>
      </c>
      <c r="AW242" s="14" t="s">
        <v>31</v>
      </c>
      <c r="AX242" s="14" t="s">
        <v>74</v>
      </c>
      <c r="AY242" s="255" t="s">
        <v>131</v>
      </c>
    </row>
    <row r="243" s="15" customFormat="1">
      <c r="A243" s="15"/>
      <c r="B243" s="256"/>
      <c r="C243" s="257"/>
      <c r="D243" s="236" t="s">
        <v>139</v>
      </c>
      <c r="E243" s="258" t="s">
        <v>1</v>
      </c>
      <c r="F243" s="259" t="s">
        <v>142</v>
      </c>
      <c r="G243" s="257"/>
      <c r="H243" s="260">
        <v>0.23999999999999999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139</v>
      </c>
      <c r="AU243" s="266" t="s">
        <v>83</v>
      </c>
      <c r="AV243" s="15" t="s">
        <v>143</v>
      </c>
      <c r="AW243" s="15" t="s">
        <v>31</v>
      </c>
      <c r="AX243" s="15" t="s">
        <v>74</v>
      </c>
      <c r="AY243" s="266" t="s">
        <v>131</v>
      </c>
    </row>
    <row r="244" s="13" customFormat="1">
      <c r="A244" s="13"/>
      <c r="B244" s="234"/>
      <c r="C244" s="235"/>
      <c r="D244" s="236" t="s">
        <v>139</v>
      </c>
      <c r="E244" s="237" t="s">
        <v>1</v>
      </c>
      <c r="F244" s="238" t="s">
        <v>589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139</v>
      </c>
      <c r="AU244" s="244" t="s">
        <v>83</v>
      </c>
      <c r="AV244" s="13" t="s">
        <v>6</v>
      </c>
      <c r="AW244" s="13" t="s">
        <v>31</v>
      </c>
      <c r="AX244" s="13" t="s">
        <v>74</v>
      </c>
      <c r="AY244" s="244" t="s">
        <v>131</v>
      </c>
    </row>
    <row r="245" s="14" customFormat="1">
      <c r="A245" s="14"/>
      <c r="B245" s="245"/>
      <c r="C245" s="246"/>
      <c r="D245" s="236" t="s">
        <v>139</v>
      </c>
      <c r="E245" s="247" t="s">
        <v>1</v>
      </c>
      <c r="F245" s="248" t="s">
        <v>637</v>
      </c>
      <c r="G245" s="246"/>
      <c r="H245" s="249">
        <v>0.47999999999999998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139</v>
      </c>
      <c r="AU245" s="255" t="s">
        <v>83</v>
      </c>
      <c r="AV245" s="14" t="s">
        <v>83</v>
      </c>
      <c r="AW245" s="14" t="s">
        <v>31</v>
      </c>
      <c r="AX245" s="14" t="s">
        <v>74</v>
      </c>
      <c r="AY245" s="255" t="s">
        <v>131</v>
      </c>
    </row>
    <row r="246" s="15" customFormat="1">
      <c r="A246" s="15"/>
      <c r="B246" s="256"/>
      <c r="C246" s="257"/>
      <c r="D246" s="236" t="s">
        <v>139</v>
      </c>
      <c r="E246" s="258" t="s">
        <v>1</v>
      </c>
      <c r="F246" s="259" t="s">
        <v>142</v>
      </c>
      <c r="G246" s="257"/>
      <c r="H246" s="260">
        <v>0.47999999999999998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6" t="s">
        <v>139</v>
      </c>
      <c r="AU246" s="266" t="s">
        <v>83</v>
      </c>
      <c r="AV246" s="15" t="s">
        <v>143</v>
      </c>
      <c r="AW246" s="15" t="s">
        <v>31</v>
      </c>
      <c r="AX246" s="15" t="s">
        <v>74</v>
      </c>
      <c r="AY246" s="266" t="s">
        <v>131</v>
      </c>
    </row>
    <row r="247" s="16" customFormat="1">
      <c r="A247" s="16"/>
      <c r="B247" s="267"/>
      <c r="C247" s="268"/>
      <c r="D247" s="236" t="s">
        <v>139</v>
      </c>
      <c r="E247" s="269" t="s">
        <v>1</v>
      </c>
      <c r="F247" s="270" t="s">
        <v>149</v>
      </c>
      <c r="G247" s="268"/>
      <c r="H247" s="271">
        <v>2.0800000000000001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7" t="s">
        <v>139</v>
      </c>
      <c r="AU247" s="277" t="s">
        <v>83</v>
      </c>
      <c r="AV247" s="16" t="s">
        <v>137</v>
      </c>
      <c r="AW247" s="16" t="s">
        <v>31</v>
      </c>
      <c r="AX247" s="16" t="s">
        <v>6</v>
      </c>
      <c r="AY247" s="277" t="s">
        <v>131</v>
      </c>
    </row>
    <row r="248" s="2" customFormat="1" ht="14.4" customHeight="1">
      <c r="A248" s="39"/>
      <c r="B248" s="40"/>
      <c r="C248" s="220" t="s">
        <v>265</v>
      </c>
      <c r="D248" s="220" t="s">
        <v>133</v>
      </c>
      <c r="E248" s="221" t="s">
        <v>316</v>
      </c>
      <c r="F248" s="222" t="s">
        <v>317</v>
      </c>
      <c r="G248" s="223" t="s">
        <v>207</v>
      </c>
      <c r="H248" s="224">
        <v>2.0800000000000001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39</v>
      </c>
      <c r="O248" s="92"/>
      <c r="P248" s="230">
        <f>O248*H248</f>
        <v>0</v>
      </c>
      <c r="Q248" s="230">
        <v>1.8907700000000001</v>
      </c>
      <c r="R248" s="230">
        <f>Q248*H248</f>
        <v>3.9328016000000003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137</v>
      </c>
      <c r="AT248" s="232" t="s">
        <v>133</v>
      </c>
      <c r="AU248" s="232" t="s">
        <v>83</v>
      </c>
      <c r="AY248" s="18" t="s">
        <v>131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6</v>
      </c>
      <c r="BK248" s="233">
        <f>ROUND(I248*H248,2)</f>
        <v>0</v>
      </c>
      <c r="BL248" s="18" t="s">
        <v>137</v>
      </c>
      <c r="BM248" s="232" t="s">
        <v>638</v>
      </c>
    </row>
    <row r="249" s="13" customFormat="1">
      <c r="A249" s="13"/>
      <c r="B249" s="234"/>
      <c r="C249" s="235"/>
      <c r="D249" s="236" t="s">
        <v>139</v>
      </c>
      <c r="E249" s="237" t="s">
        <v>1</v>
      </c>
      <c r="F249" s="238" t="s">
        <v>585</v>
      </c>
      <c r="G249" s="235"/>
      <c r="H249" s="237" t="s">
        <v>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139</v>
      </c>
      <c r="AU249" s="244" t="s">
        <v>83</v>
      </c>
      <c r="AV249" s="13" t="s">
        <v>6</v>
      </c>
      <c r="AW249" s="13" t="s">
        <v>31</v>
      </c>
      <c r="AX249" s="13" t="s">
        <v>74</v>
      </c>
      <c r="AY249" s="244" t="s">
        <v>131</v>
      </c>
    </row>
    <row r="250" s="14" customFormat="1">
      <c r="A250" s="14"/>
      <c r="B250" s="245"/>
      <c r="C250" s="246"/>
      <c r="D250" s="236" t="s">
        <v>139</v>
      </c>
      <c r="E250" s="247" t="s">
        <v>1</v>
      </c>
      <c r="F250" s="248" t="s">
        <v>635</v>
      </c>
      <c r="G250" s="246"/>
      <c r="H250" s="249">
        <v>1.3600000000000001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139</v>
      </c>
      <c r="AU250" s="255" t="s">
        <v>83</v>
      </c>
      <c r="AV250" s="14" t="s">
        <v>83</v>
      </c>
      <c r="AW250" s="14" t="s">
        <v>31</v>
      </c>
      <c r="AX250" s="14" t="s">
        <v>74</v>
      </c>
      <c r="AY250" s="255" t="s">
        <v>131</v>
      </c>
    </row>
    <row r="251" s="15" customFormat="1">
      <c r="A251" s="15"/>
      <c r="B251" s="256"/>
      <c r="C251" s="257"/>
      <c r="D251" s="236" t="s">
        <v>139</v>
      </c>
      <c r="E251" s="258" t="s">
        <v>1</v>
      </c>
      <c r="F251" s="259" t="s">
        <v>142</v>
      </c>
      <c r="G251" s="257"/>
      <c r="H251" s="260">
        <v>1.3600000000000001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139</v>
      </c>
      <c r="AU251" s="266" t="s">
        <v>83</v>
      </c>
      <c r="AV251" s="15" t="s">
        <v>143</v>
      </c>
      <c r="AW251" s="15" t="s">
        <v>31</v>
      </c>
      <c r="AX251" s="15" t="s">
        <v>74</v>
      </c>
      <c r="AY251" s="266" t="s">
        <v>131</v>
      </c>
    </row>
    <row r="252" s="13" customFormat="1">
      <c r="A252" s="13"/>
      <c r="B252" s="234"/>
      <c r="C252" s="235"/>
      <c r="D252" s="236" t="s">
        <v>139</v>
      </c>
      <c r="E252" s="237" t="s">
        <v>1</v>
      </c>
      <c r="F252" s="238" t="s">
        <v>587</v>
      </c>
      <c r="G252" s="235"/>
      <c r="H252" s="237" t="s">
        <v>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139</v>
      </c>
      <c r="AU252" s="244" t="s">
        <v>83</v>
      </c>
      <c r="AV252" s="13" t="s">
        <v>6</v>
      </c>
      <c r="AW252" s="13" t="s">
        <v>31</v>
      </c>
      <c r="AX252" s="13" t="s">
        <v>74</v>
      </c>
      <c r="AY252" s="244" t="s">
        <v>131</v>
      </c>
    </row>
    <row r="253" s="14" customFormat="1">
      <c r="A253" s="14"/>
      <c r="B253" s="245"/>
      <c r="C253" s="246"/>
      <c r="D253" s="236" t="s">
        <v>139</v>
      </c>
      <c r="E253" s="247" t="s">
        <v>1</v>
      </c>
      <c r="F253" s="248" t="s">
        <v>636</v>
      </c>
      <c r="G253" s="246"/>
      <c r="H253" s="249">
        <v>0.23999999999999999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139</v>
      </c>
      <c r="AU253" s="255" t="s">
        <v>83</v>
      </c>
      <c r="AV253" s="14" t="s">
        <v>83</v>
      </c>
      <c r="AW253" s="14" t="s">
        <v>31</v>
      </c>
      <c r="AX253" s="14" t="s">
        <v>74</v>
      </c>
      <c r="AY253" s="255" t="s">
        <v>131</v>
      </c>
    </row>
    <row r="254" s="15" customFormat="1">
      <c r="A254" s="15"/>
      <c r="B254" s="256"/>
      <c r="C254" s="257"/>
      <c r="D254" s="236" t="s">
        <v>139</v>
      </c>
      <c r="E254" s="258" t="s">
        <v>1</v>
      </c>
      <c r="F254" s="259" t="s">
        <v>142</v>
      </c>
      <c r="G254" s="257"/>
      <c r="H254" s="260">
        <v>0.23999999999999999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139</v>
      </c>
      <c r="AU254" s="266" t="s">
        <v>83</v>
      </c>
      <c r="AV254" s="15" t="s">
        <v>143</v>
      </c>
      <c r="AW254" s="15" t="s">
        <v>31</v>
      </c>
      <c r="AX254" s="15" t="s">
        <v>74</v>
      </c>
      <c r="AY254" s="266" t="s">
        <v>131</v>
      </c>
    </row>
    <row r="255" s="13" customFormat="1">
      <c r="A255" s="13"/>
      <c r="B255" s="234"/>
      <c r="C255" s="235"/>
      <c r="D255" s="236" t="s">
        <v>139</v>
      </c>
      <c r="E255" s="237" t="s">
        <v>1</v>
      </c>
      <c r="F255" s="238" t="s">
        <v>589</v>
      </c>
      <c r="G255" s="235"/>
      <c r="H255" s="237" t="s">
        <v>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139</v>
      </c>
      <c r="AU255" s="244" t="s">
        <v>83</v>
      </c>
      <c r="AV255" s="13" t="s">
        <v>6</v>
      </c>
      <c r="AW255" s="13" t="s">
        <v>31</v>
      </c>
      <c r="AX255" s="13" t="s">
        <v>74</v>
      </c>
      <c r="AY255" s="244" t="s">
        <v>131</v>
      </c>
    </row>
    <row r="256" s="14" customFormat="1">
      <c r="A256" s="14"/>
      <c r="B256" s="245"/>
      <c r="C256" s="246"/>
      <c r="D256" s="236" t="s">
        <v>139</v>
      </c>
      <c r="E256" s="247" t="s">
        <v>1</v>
      </c>
      <c r="F256" s="248" t="s">
        <v>637</v>
      </c>
      <c r="G256" s="246"/>
      <c r="H256" s="249">
        <v>0.47999999999999998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139</v>
      </c>
      <c r="AU256" s="255" t="s">
        <v>83</v>
      </c>
      <c r="AV256" s="14" t="s">
        <v>83</v>
      </c>
      <c r="AW256" s="14" t="s">
        <v>31</v>
      </c>
      <c r="AX256" s="14" t="s">
        <v>74</v>
      </c>
      <c r="AY256" s="255" t="s">
        <v>131</v>
      </c>
    </row>
    <row r="257" s="15" customFormat="1">
      <c r="A257" s="15"/>
      <c r="B257" s="256"/>
      <c r="C257" s="257"/>
      <c r="D257" s="236" t="s">
        <v>139</v>
      </c>
      <c r="E257" s="258" t="s">
        <v>1</v>
      </c>
      <c r="F257" s="259" t="s">
        <v>142</v>
      </c>
      <c r="G257" s="257"/>
      <c r="H257" s="260">
        <v>0.47999999999999998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139</v>
      </c>
      <c r="AU257" s="266" t="s">
        <v>83</v>
      </c>
      <c r="AV257" s="15" t="s">
        <v>143</v>
      </c>
      <c r="AW257" s="15" t="s">
        <v>31</v>
      </c>
      <c r="AX257" s="15" t="s">
        <v>74</v>
      </c>
      <c r="AY257" s="266" t="s">
        <v>131</v>
      </c>
    </row>
    <row r="258" s="16" customFormat="1">
      <c r="A258" s="16"/>
      <c r="B258" s="267"/>
      <c r="C258" s="268"/>
      <c r="D258" s="236" t="s">
        <v>139</v>
      </c>
      <c r="E258" s="269" t="s">
        <v>1</v>
      </c>
      <c r="F258" s="270" t="s">
        <v>149</v>
      </c>
      <c r="G258" s="268"/>
      <c r="H258" s="271">
        <v>2.0800000000000001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7" t="s">
        <v>139</v>
      </c>
      <c r="AU258" s="277" t="s">
        <v>83</v>
      </c>
      <c r="AV258" s="16" t="s">
        <v>137</v>
      </c>
      <c r="AW258" s="16" t="s">
        <v>31</v>
      </c>
      <c r="AX258" s="16" t="s">
        <v>6</v>
      </c>
      <c r="AY258" s="277" t="s">
        <v>131</v>
      </c>
    </row>
    <row r="259" s="12" customFormat="1" ht="22.8" customHeight="1">
      <c r="A259" s="12"/>
      <c r="B259" s="204"/>
      <c r="C259" s="205"/>
      <c r="D259" s="206" t="s">
        <v>73</v>
      </c>
      <c r="E259" s="218" t="s">
        <v>181</v>
      </c>
      <c r="F259" s="218" t="s">
        <v>347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SUM(P260:P290)</f>
        <v>0</v>
      </c>
      <c r="Q259" s="212"/>
      <c r="R259" s="213">
        <f>SUM(R260:R290)</f>
        <v>0.052468999999999995</v>
      </c>
      <c r="S259" s="212"/>
      <c r="T259" s="214">
        <f>SUM(T260:T290)</f>
        <v>1.375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5" t="s">
        <v>6</v>
      </c>
      <c r="AT259" s="216" t="s">
        <v>73</v>
      </c>
      <c r="AU259" s="216" t="s">
        <v>6</v>
      </c>
      <c r="AY259" s="215" t="s">
        <v>131</v>
      </c>
      <c r="BK259" s="217">
        <f>SUM(BK260:BK290)</f>
        <v>0</v>
      </c>
    </row>
    <row r="260" s="2" customFormat="1" ht="24.15" customHeight="1">
      <c r="A260" s="39"/>
      <c r="B260" s="40"/>
      <c r="C260" s="220" t="s">
        <v>272</v>
      </c>
      <c r="D260" s="220" t="s">
        <v>133</v>
      </c>
      <c r="E260" s="221" t="s">
        <v>639</v>
      </c>
      <c r="F260" s="222" t="s">
        <v>640</v>
      </c>
      <c r="G260" s="223" t="s">
        <v>178</v>
      </c>
      <c r="H260" s="224">
        <v>6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39</v>
      </c>
      <c r="O260" s="92"/>
      <c r="P260" s="230">
        <f>O260*H260</f>
        <v>0</v>
      </c>
      <c r="Q260" s="230">
        <v>1.0000000000000001E-05</v>
      </c>
      <c r="R260" s="230">
        <f>Q260*H260</f>
        <v>6.0000000000000008E-05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137</v>
      </c>
      <c r="AT260" s="232" t="s">
        <v>133</v>
      </c>
      <c r="AU260" s="232" t="s">
        <v>83</v>
      </c>
      <c r="AY260" s="18" t="s">
        <v>131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6</v>
      </c>
      <c r="BK260" s="233">
        <f>ROUND(I260*H260,2)</f>
        <v>0</v>
      </c>
      <c r="BL260" s="18" t="s">
        <v>137</v>
      </c>
      <c r="BM260" s="232" t="s">
        <v>641</v>
      </c>
    </row>
    <row r="261" s="14" customFormat="1">
      <c r="A261" s="14"/>
      <c r="B261" s="245"/>
      <c r="C261" s="246"/>
      <c r="D261" s="236" t="s">
        <v>139</v>
      </c>
      <c r="E261" s="247" t="s">
        <v>1</v>
      </c>
      <c r="F261" s="248" t="s">
        <v>642</v>
      </c>
      <c r="G261" s="246"/>
      <c r="H261" s="249">
        <v>6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139</v>
      </c>
      <c r="AU261" s="255" t="s">
        <v>83</v>
      </c>
      <c r="AV261" s="14" t="s">
        <v>83</v>
      </c>
      <c r="AW261" s="14" t="s">
        <v>31</v>
      </c>
      <c r="AX261" s="14" t="s">
        <v>6</v>
      </c>
      <c r="AY261" s="255" t="s">
        <v>131</v>
      </c>
    </row>
    <row r="262" s="2" customFormat="1" ht="14.4" customHeight="1">
      <c r="A262" s="39"/>
      <c r="B262" s="40"/>
      <c r="C262" s="278" t="s">
        <v>279</v>
      </c>
      <c r="D262" s="278" t="s">
        <v>266</v>
      </c>
      <c r="E262" s="279" t="s">
        <v>643</v>
      </c>
      <c r="F262" s="280" t="s">
        <v>644</v>
      </c>
      <c r="G262" s="281" t="s">
        <v>178</v>
      </c>
      <c r="H262" s="282">
        <v>6.1799999999999997</v>
      </c>
      <c r="I262" s="283"/>
      <c r="J262" s="284">
        <f>ROUND(I262*H262,2)</f>
        <v>0</v>
      </c>
      <c r="K262" s="285"/>
      <c r="L262" s="286"/>
      <c r="M262" s="287" t="s">
        <v>1</v>
      </c>
      <c r="N262" s="288" t="s">
        <v>39</v>
      </c>
      <c r="O262" s="92"/>
      <c r="P262" s="230">
        <f>O262*H262</f>
        <v>0</v>
      </c>
      <c r="Q262" s="230">
        <v>0.0014</v>
      </c>
      <c r="R262" s="230">
        <f>Q262*H262</f>
        <v>0.008652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181</v>
      </c>
      <c r="AT262" s="232" t="s">
        <v>266</v>
      </c>
      <c r="AU262" s="232" t="s">
        <v>83</v>
      </c>
      <c r="AY262" s="18" t="s">
        <v>131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6</v>
      </c>
      <c r="BK262" s="233">
        <f>ROUND(I262*H262,2)</f>
        <v>0</v>
      </c>
      <c r="BL262" s="18" t="s">
        <v>137</v>
      </c>
      <c r="BM262" s="232" t="s">
        <v>645</v>
      </c>
    </row>
    <row r="263" s="14" customFormat="1">
      <c r="A263" s="14"/>
      <c r="B263" s="245"/>
      <c r="C263" s="246"/>
      <c r="D263" s="236" t="s">
        <v>139</v>
      </c>
      <c r="E263" s="247" t="s">
        <v>1</v>
      </c>
      <c r="F263" s="248" t="s">
        <v>646</v>
      </c>
      <c r="G263" s="246"/>
      <c r="H263" s="249">
        <v>6.1799999999999997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139</v>
      </c>
      <c r="AU263" s="255" t="s">
        <v>83</v>
      </c>
      <c r="AV263" s="14" t="s">
        <v>83</v>
      </c>
      <c r="AW263" s="14" t="s">
        <v>31</v>
      </c>
      <c r="AX263" s="14" t="s">
        <v>6</v>
      </c>
      <c r="AY263" s="255" t="s">
        <v>131</v>
      </c>
    </row>
    <row r="264" s="2" customFormat="1" ht="24.15" customHeight="1">
      <c r="A264" s="39"/>
      <c r="B264" s="40"/>
      <c r="C264" s="220" t="s">
        <v>285</v>
      </c>
      <c r="D264" s="220" t="s">
        <v>133</v>
      </c>
      <c r="E264" s="221" t="s">
        <v>647</v>
      </c>
      <c r="F264" s="222" t="s">
        <v>648</v>
      </c>
      <c r="G264" s="223" t="s">
        <v>178</v>
      </c>
      <c r="H264" s="224">
        <v>18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39</v>
      </c>
      <c r="O264" s="92"/>
      <c r="P264" s="230">
        <f>O264*H264</f>
        <v>0</v>
      </c>
      <c r="Q264" s="230">
        <v>1.0000000000000001E-05</v>
      </c>
      <c r="R264" s="230">
        <f>Q264*H264</f>
        <v>0.00018000000000000001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137</v>
      </c>
      <c r="AT264" s="232" t="s">
        <v>133</v>
      </c>
      <c r="AU264" s="232" t="s">
        <v>83</v>
      </c>
      <c r="AY264" s="18" t="s">
        <v>131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6</v>
      </c>
      <c r="BK264" s="233">
        <f>ROUND(I264*H264,2)</f>
        <v>0</v>
      </c>
      <c r="BL264" s="18" t="s">
        <v>137</v>
      </c>
      <c r="BM264" s="232" t="s">
        <v>649</v>
      </c>
    </row>
    <row r="265" s="14" customFormat="1">
      <c r="A265" s="14"/>
      <c r="B265" s="245"/>
      <c r="C265" s="246"/>
      <c r="D265" s="236" t="s">
        <v>139</v>
      </c>
      <c r="E265" s="247" t="s">
        <v>1</v>
      </c>
      <c r="F265" s="248" t="s">
        <v>650</v>
      </c>
      <c r="G265" s="246"/>
      <c r="H265" s="249">
        <v>15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139</v>
      </c>
      <c r="AU265" s="255" t="s">
        <v>83</v>
      </c>
      <c r="AV265" s="14" t="s">
        <v>83</v>
      </c>
      <c r="AW265" s="14" t="s">
        <v>31</v>
      </c>
      <c r="AX265" s="14" t="s">
        <v>74</v>
      </c>
      <c r="AY265" s="255" t="s">
        <v>131</v>
      </c>
    </row>
    <row r="266" s="14" customFormat="1">
      <c r="A266" s="14"/>
      <c r="B266" s="245"/>
      <c r="C266" s="246"/>
      <c r="D266" s="236" t="s">
        <v>139</v>
      </c>
      <c r="E266" s="247" t="s">
        <v>1</v>
      </c>
      <c r="F266" s="248" t="s">
        <v>180</v>
      </c>
      <c r="G266" s="246"/>
      <c r="H266" s="249">
        <v>3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139</v>
      </c>
      <c r="AU266" s="255" t="s">
        <v>83</v>
      </c>
      <c r="AV266" s="14" t="s">
        <v>83</v>
      </c>
      <c r="AW266" s="14" t="s">
        <v>31</v>
      </c>
      <c r="AX266" s="14" t="s">
        <v>74</v>
      </c>
      <c r="AY266" s="255" t="s">
        <v>131</v>
      </c>
    </row>
    <row r="267" s="16" customFormat="1">
      <c r="A267" s="16"/>
      <c r="B267" s="267"/>
      <c r="C267" s="268"/>
      <c r="D267" s="236" t="s">
        <v>139</v>
      </c>
      <c r="E267" s="269" t="s">
        <v>1</v>
      </c>
      <c r="F267" s="270" t="s">
        <v>149</v>
      </c>
      <c r="G267" s="268"/>
      <c r="H267" s="271">
        <v>18</v>
      </c>
      <c r="I267" s="272"/>
      <c r="J267" s="268"/>
      <c r="K267" s="268"/>
      <c r="L267" s="273"/>
      <c r="M267" s="274"/>
      <c r="N267" s="275"/>
      <c r="O267" s="275"/>
      <c r="P267" s="275"/>
      <c r="Q267" s="275"/>
      <c r="R267" s="275"/>
      <c r="S267" s="275"/>
      <c r="T267" s="27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7" t="s">
        <v>139</v>
      </c>
      <c r="AU267" s="277" t="s">
        <v>83</v>
      </c>
      <c r="AV267" s="16" t="s">
        <v>137</v>
      </c>
      <c r="AW267" s="16" t="s">
        <v>31</v>
      </c>
      <c r="AX267" s="16" t="s">
        <v>6</v>
      </c>
      <c r="AY267" s="277" t="s">
        <v>131</v>
      </c>
    </row>
    <row r="268" s="2" customFormat="1" ht="14.4" customHeight="1">
      <c r="A268" s="39"/>
      <c r="B268" s="40"/>
      <c r="C268" s="278" t="s">
        <v>289</v>
      </c>
      <c r="D268" s="278" t="s">
        <v>266</v>
      </c>
      <c r="E268" s="279" t="s">
        <v>651</v>
      </c>
      <c r="F268" s="280" t="s">
        <v>652</v>
      </c>
      <c r="G268" s="281" t="s">
        <v>178</v>
      </c>
      <c r="H268" s="282">
        <v>18.539999999999999</v>
      </c>
      <c r="I268" s="283"/>
      <c r="J268" s="284">
        <f>ROUND(I268*H268,2)</f>
        <v>0</v>
      </c>
      <c r="K268" s="285"/>
      <c r="L268" s="286"/>
      <c r="M268" s="287" t="s">
        <v>1</v>
      </c>
      <c r="N268" s="288" t="s">
        <v>39</v>
      </c>
      <c r="O268" s="92"/>
      <c r="P268" s="230">
        <f>O268*H268</f>
        <v>0</v>
      </c>
      <c r="Q268" s="230">
        <v>0.0015399999999999999</v>
      </c>
      <c r="R268" s="230">
        <f>Q268*H268</f>
        <v>0.028551599999999996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181</v>
      </c>
      <c r="AT268" s="232" t="s">
        <v>266</v>
      </c>
      <c r="AU268" s="232" t="s">
        <v>83</v>
      </c>
      <c r="AY268" s="18" t="s">
        <v>131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6</v>
      </c>
      <c r="BK268" s="233">
        <f>ROUND(I268*H268,2)</f>
        <v>0</v>
      </c>
      <c r="BL268" s="18" t="s">
        <v>137</v>
      </c>
      <c r="BM268" s="232" t="s">
        <v>653</v>
      </c>
    </row>
    <row r="269" s="14" customFormat="1">
      <c r="A269" s="14"/>
      <c r="B269" s="245"/>
      <c r="C269" s="246"/>
      <c r="D269" s="236" t="s">
        <v>139</v>
      </c>
      <c r="E269" s="247" t="s">
        <v>1</v>
      </c>
      <c r="F269" s="248" t="s">
        <v>654</v>
      </c>
      <c r="G269" s="246"/>
      <c r="H269" s="249">
        <v>18.539999999999999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139</v>
      </c>
      <c r="AU269" s="255" t="s">
        <v>83</v>
      </c>
      <c r="AV269" s="14" t="s">
        <v>83</v>
      </c>
      <c r="AW269" s="14" t="s">
        <v>31</v>
      </c>
      <c r="AX269" s="14" t="s">
        <v>6</v>
      </c>
      <c r="AY269" s="255" t="s">
        <v>131</v>
      </c>
    </row>
    <row r="270" s="2" customFormat="1" ht="24.15" customHeight="1">
      <c r="A270" s="39"/>
      <c r="B270" s="40"/>
      <c r="C270" s="220" t="s">
        <v>294</v>
      </c>
      <c r="D270" s="220" t="s">
        <v>133</v>
      </c>
      <c r="E270" s="221" t="s">
        <v>655</v>
      </c>
      <c r="F270" s="222" t="s">
        <v>656</v>
      </c>
      <c r="G270" s="223" t="s">
        <v>178</v>
      </c>
      <c r="H270" s="224">
        <v>2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39</v>
      </c>
      <c r="O270" s="92"/>
      <c r="P270" s="230">
        <f>O270*H270</f>
        <v>0</v>
      </c>
      <c r="Q270" s="230">
        <v>1.0000000000000001E-05</v>
      </c>
      <c r="R270" s="230">
        <f>Q270*H270</f>
        <v>2.0000000000000002E-05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137</v>
      </c>
      <c r="AT270" s="232" t="s">
        <v>133</v>
      </c>
      <c r="AU270" s="232" t="s">
        <v>83</v>
      </c>
      <c r="AY270" s="18" t="s">
        <v>131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6</v>
      </c>
      <c r="BK270" s="233">
        <f>ROUND(I270*H270,2)</f>
        <v>0</v>
      </c>
      <c r="BL270" s="18" t="s">
        <v>137</v>
      </c>
      <c r="BM270" s="232" t="s">
        <v>657</v>
      </c>
    </row>
    <row r="271" s="14" customFormat="1">
      <c r="A271" s="14"/>
      <c r="B271" s="245"/>
      <c r="C271" s="246"/>
      <c r="D271" s="236" t="s">
        <v>139</v>
      </c>
      <c r="E271" s="247" t="s">
        <v>1</v>
      </c>
      <c r="F271" s="248" t="s">
        <v>437</v>
      </c>
      <c r="G271" s="246"/>
      <c r="H271" s="249">
        <v>2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139</v>
      </c>
      <c r="AU271" s="255" t="s">
        <v>83</v>
      </c>
      <c r="AV271" s="14" t="s">
        <v>83</v>
      </c>
      <c r="AW271" s="14" t="s">
        <v>31</v>
      </c>
      <c r="AX271" s="14" t="s">
        <v>74</v>
      </c>
      <c r="AY271" s="255" t="s">
        <v>131</v>
      </c>
    </row>
    <row r="272" s="16" customFormat="1">
      <c r="A272" s="16"/>
      <c r="B272" s="267"/>
      <c r="C272" s="268"/>
      <c r="D272" s="236" t="s">
        <v>139</v>
      </c>
      <c r="E272" s="269" t="s">
        <v>1</v>
      </c>
      <c r="F272" s="270" t="s">
        <v>149</v>
      </c>
      <c r="G272" s="268"/>
      <c r="H272" s="271">
        <v>2</v>
      </c>
      <c r="I272" s="272"/>
      <c r="J272" s="268"/>
      <c r="K272" s="268"/>
      <c r="L272" s="273"/>
      <c r="M272" s="274"/>
      <c r="N272" s="275"/>
      <c r="O272" s="275"/>
      <c r="P272" s="275"/>
      <c r="Q272" s="275"/>
      <c r="R272" s="275"/>
      <c r="S272" s="275"/>
      <c r="T272" s="27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7" t="s">
        <v>139</v>
      </c>
      <c r="AU272" s="277" t="s">
        <v>83</v>
      </c>
      <c r="AV272" s="16" t="s">
        <v>137</v>
      </c>
      <c r="AW272" s="16" t="s">
        <v>31</v>
      </c>
      <c r="AX272" s="16" t="s">
        <v>6</v>
      </c>
      <c r="AY272" s="277" t="s">
        <v>131</v>
      </c>
    </row>
    <row r="273" s="2" customFormat="1" ht="14.4" customHeight="1">
      <c r="A273" s="39"/>
      <c r="B273" s="40"/>
      <c r="C273" s="278" t="s">
        <v>300</v>
      </c>
      <c r="D273" s="278" t="s">
        <v>266</v>
      </c>
      <c r="E273" s="279" t="s">
        <v>658</v>
      </c>
      <c r="F273" s="280" t="s">
        <v>659</v>
      </c>
      <c r="G273" s="281" t="s">
        <v>178</v>
      </c>
      <c r="H273" s="282">
        <v>2.0600000000000001</v>
      </c>
      <c r="I273" s="283"/>
      <c r="J273" s="284">
        <f>ROUND(I273*H273,2)</f>
        <v>0</v>
      </c>
      <c r="K273" s="285"/>
      <c r="L273" s="286"/>
      <c r="M273" s="287" t="s">
        <v>1</v>
      </c>
      <c r="N273" s="288" t="s">
        <v>39</v>
      </c>
      <c r="O273" s="92"/>
      <c r="P273" s="230">
        <f>O273*H273</f>
        <v>0</v>
      </c>
      <c r="Q273" s="230">
        <v>0.0025899999999999999</v>
      </c>
      <c r="R273" s="230">
        <f>Q273*H273</f>
        <v>0.0053353999999999997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181</v>
      </c>
      <c r="AT273" s="232" t="s">
        <v>266</v>
      </c>
      <c r="AU273" s="232" t="s">
        <v>83</v>
      </c>
      <c r="AY273" s="18" t="s">
        <v>131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6</v>
      </c>
      <c r="BK273" s="233">
        <f>ROUND(I273*H273,2)</f>
        <v>0</v>
      </c>
      <c r="BL273" s="18" t="s">
        <v>137</v>
      </c>
      <c r="BM273" s="232" t="s">
        <v>660</v>
      </c>
    </row>
    <row r="274" s="14" customFormat="1">
      <c r="A274" s="14"/>
      <c r="B274" s="245"/>
      <c r="C274" s="246"/>
      <c r="D274" s="236" t="s">
        <v>139</v>
      </c>
      <c r="E274" s="247" t="s">
        <v>1</v>
      </c>
      <c r="F274" s="248" t="s">
        <v>661</v>
      </c>
      <c r="G274" s="246"/>
      <c r="H274" s="249">
        <v>2.0600000000000001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139</v>
      </c>
      <c r="AU274" s="255" t="s">
        <v>83</v>
      </c>
      <c r="AV274" s="14" t="s">
        <v>83</v>
      </c>
      <c r="AW274" s="14" t="s">
        <v>31</v>
      </c>
      <c r="AX274" s="14" t="s">
        <v>6</v>
      </c>
      <c r="AY274" s="255" t="s">
        <v>131</v>
      </c>
    </row>
    <row r="275" s="2" customFormat="1" ht="24.15" customHeight="1">
      <c r="A275" s="39"/>
      <c r="B275" s="40"/>
      <c r="C275" s="220" t="s">
        <v>305</v>
      </c>
      <c r="D275" s="220" t="s">
        <v>133</v>
      </c>
      <c r="E275" s="221" t="s">
        <v>662</v>
      </c>
      <c r="F275" s="222" t="s">
        <v>663</v>
      </c>
      <c r="G275" s="223" t="s">
        <v>308</v>
      </c>
      <c r="H275" s="224">
        <v>3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39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137</v>
      </c>
      <c r="AT275" s="232" t="s">
        <v>133</v>
      </c>
      <c r="AU275" s="232" t="s">
        <v>83</v>
      </c>
      <c r="AY275" s="18" t="s">
        <v>131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6</v>
      </c>
      <c r="BK275" s="233">
        <f>ROUND(I275*H275,2)</f>
        <v>0</v>
      </c>
      <c r="BL275" s="18" t="s">
        <v>137</v>
      </c>
      <c r="BM275" s="232" t="s">
        <v>664</v>
      </c>
    </row>
    <row r="276" s="2" customFormat="1" ht="14.4" customHeight="1">
      <c r="A276" s="39"/>
      <c r="B276" s="40"/>
      <c r="C276" s="278" t="s">
        <v>310</v>
      </c>
      <c r="D276" s="278" t="s">
        <v>266</v>
      </c>
      <c r="E276" s="279" t="s">
        <v>665</v>
      </c>
      <c r="F276" s="280" t="s">
        <v>666</v>
      </c>
      <c r="G276" s="281" t="s">
        <v>308</v>
      </c>
      <c r="H276" s="282">
        <v>3</v>
      </c>
      <c r="I276" s="283"/>
      <c r="J276" s="284">
        <f>ROUND(I276*H276,2)</f>
        <v>0</v>
      </c>
      <c r="K276" s="285"/>
      <c r="L276" s="286"/>
      <c r="M276" s="287" t="s">
        <v>1</v>
      </c>
      <c r="N276" s="288" t="s">
        <v>39</v>
      </c>
      <c r="O276" s="92"/>
      <c r="P276" s="230">
        <f>O276*H276</f>
        <v>0</v>
      </c>
      <c r="Q276" s="230">
        <v>0.00027999999999999998</v>
      </c>
      <c r="R276" s="230">
        <f>Q276*H276</f>
        <v>0.00083999999999999993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181</v>
      </c>
      <c r="AT276" s="232" t="s">
        <v>266</v>
      </c>
      <c r="AU276" s="232" t="s">
        <v>83</v>
      </c>
      <c r="AY276" s="18" t="s">
        <v>131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6</v>
      </c>
      <c r="BK276" s="233">
        <f>ROUND(I276*H276,2)</f>
        <v>0</v>
      </c>
      <c r="BL276" s="18" t="s">
        <v>137</v>
      </c>
      <c r="BM276" s="232" t="s">
        <v>667</v>
      </c>
    </row>
    <row r="277" s="2" customFormat="1" ht="14.4" customHeight="1">
      <c r="A277" s="39"/>
      <c r="B277" s="40"/>
      <c r="C277" s="220" t="s">
        <v>315</v>
      </c>
      <c r="D277" s="220" t="s">
        <v>133</v>
      </c>
      <c r="E277" s="221" t="s">
        <v>668</v>
      </c>
      <c r="F277" s="222" t="s">
        <v>669</v>
      </c>
      <c r="G277" s="223" t="s">
        <v>308</v>
      </c>
      <c r="H277" s="224">
        <v>1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39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137</v>
      </c>
      <c r="AT277" s="232" t="s">
        <v>133</v>
      </c>
      <c r="AU277" s="232" t="s">
        <v>83</v>
      </c>
      <c r="AY277" s="18" t="s">
        <v>131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6</v>
      </c>
      <c r="BK277" s="233">
        <f>ROUND(I277*H277,2)</f>
        <v>0</v>
      </c>
      <c r="BL277" s="18" t="s">
        <v>137</v>
      </c>
      <c r="BM277" s="232" t="s">
        <v>670</v>
      </c>
    </row>
    <row r="278" s="2" customFormat="1" ht="14.4" customHeight="1">
      <c r="A278" s="39"/>
      <c r="B278" s="40"/>
      <c r="C278" s="278" t="s">
        <v>323</v>
      </c>
      <c r="D278" s="278" t="s">
        <v>266</v>
      </c>
      <c r="E278" s="279" t="s">
        <v>671</v>
      </c>
      <c r="F278" s="280" t="s">
        <v>672</v>
      </c>
      <c r="G278" s="281" t="s">
        <v>308</v>
      </c>
      <c r="H278" s="282">
        <v>1</v>
      </c>
      <c r="I278" s="283"/>
      <c r="J278" s="284">
        <f>ROUND(I278*H278,2)</f>
        <v>0</v>
      </c>
      <c r="K278" s="285"/>
      <c r="L278" s="286"/>
      <c r="M278" s="287" t="s">
        <v>1</v>
      </c>
      <c r="N278" s="288" t="s">
        <v>39</v>
      </c>
      <c r="O278" s="92"/>
      <c r="P278" s="230">
        <f>O278*H278</f>
        <v>0</v>
      </c>
      <c r="Q278" s="230">
        <v>0.00010000000000000001</v>
      </c>
      <c r="R278" s="230">
        <f>Q278*H278</f>
        <v>0.00010000000000000001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181</v>
      </c>
      <c r="AT278" s="232" t="s">
        <v>266</v>
      </c>
      <c r="AU278" s="232" t="s">
        <v>83</v>
      </c>
      <c r="AY278" s="18" t="s">
        <v>131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6</v>
      </c>
      <c r="BK278" s="233">
        <f>ROUND(I278*H278,2)</f>
        <v>0</v>
      </c>
      <c r="BL278" s="18" t="s">
        <v>137</v>
      </c>
      <c r="BM278" s="232" t="s">
        <v>673</v>
      </c>
    </row>
    <row r="279" s="2" customFormat="1" ht="24.15" customHeight="1">
      <c r="A279" s="39"/>
      <c r="B279" s="40"/>
      <c r="C279" s="220" t="s">
        <v>327</v>
      </c>
      <c r="D279" s="220" t="s">
        <v>133</v>
      </c>
      <c r="E279" s="221" t="s">
        <v>674</v>
      </c>
      <c r="F279" s="222" t="s">
        <v>675</v>
      </c>
      <c r="G279" s="223" t="s">
        <v>308</v>
      </c>
      <c r="H279" s="224">
        <v>5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39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137</v>
      </c>
      <c r="AT279" s="232" t="s">
        <v>133</v>
      </c>
      <c r="AU279" s="232" t="s">
        <v>83</v>
      </c>
      <c r="AY279" s="18" t="s">
        <v>131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6</v>
      </c>
      <c r="BK279" s="233">
        <f>ROUND(I279*H279,2)</f>
        <v>0</v>
      </c>
      <c r="BL279" s="18" t="s">
        <v>137</v>
      </c>
      <c r="BM279" s="232" t="s">
        <v>676</v>
      </c>
    </row>
    <row r="280" s="2" customFormat="1" ht="14.4" customHeight="1">
      <c r="A280" s="39"/>
      <c r="B280" s="40"/>
      <c r="C280" s="278" t="s">
        <v>331</v>
      </c>
      <c r="D280" s="278" t="s">
        <v>266</v>
      </c>
      <c r="E280" s="279" t="s">
        <v>677</v>
      </c>
      <c r="F280" s="280" t="s">
        <v>678</v>
      </c>
      <c r="G280" s="281" t="s">
        <v>308</v>
      </c>
      <c r="H280" s="282">
        <v>5</v>
      </c>
      <c r="I280" s="283"/>
      <c r="J280" s="284">
        <f>ROUND(I280*H280,2)</f>
        <v>0</v>
      </c>
      <c r="K280" s="285"/>
      <c r="L280" s="286"/>
      <c r="M280" s="287" t="s">
        <v>1</v>
      </c>
      <c r="N280" s="288" t="s">
        <v>39</v>
      </c>
      <c r="O280" s="92"/>
      <c r="P280" s="230">
        <f>O280*H280</f>
        <v>0</v>
      </c>
      <c r="Q280" s="230">
        <v>0.00035</v>
      </c>
      <c r="R280" s="230">
        <f>Q280*H280</f>
        <v>0.00175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181</v>
      </c>
      <c r="AT280" s="232" t="s">
        <v>266</v>
      </c>
      <c r="AU280" s="232" t="s">
        <v>83</v>
      </c>
      <c r="AY280" s="18" t="s">
        <v>131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6</v>
      </c>
      <c r="BK280" s="233">
        <f>ROUND(I280*H280,2)</f>
        <v>0</v>
      </c>
      <c r="BL280" s="18" t="s">
        <v>137</v>
      </c>
      <c r="BM280" s="232" t="s">
        <v>679</v>
      </c>
    </row>
    <row r="281" s="2" customFormat="1" ht="14.4" customHeight="1">
      <c r="A281" s="39"/>
      <c r="B281" s="40"/>
      <c r="C281" s="220" t="s">
        <v>335</v>
      </c>
      <c r="D281" s="220" t="s">
        <v>133</v>
      </c>
      <c r="E281" s="221" t="s">
        <v>680</v>
      </c>
      <c r="F281" s="222" t="s">
        <v>681</v>
      </c>
      <c r="G281" s="223" t="s">
        <v>308</v>
      </c>
      <c r="H281" s="224">
        <v>2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39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137</v>
      </c>
      <c r="AT281" s="232" t="s">
        <v>133</v>
      </c>
      <c r="AU281" s="232" t="s">
        <v>83</v>
      </c>
      <c r="AY281" s="18" t="s">
        <v>131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6</v>
      </c>
      <c r="BK281" s="233">
        <f>ROUND(I281*H281,2)</f>
        <v>0</v>
      </c>
      <c r="BL281" s="18" t="s">
        <v>137</v>
      </c>
      <c r="BM281" s="232" t="s">
        <v>682</v>
      </c>
    </row>
    <row r="282" s="2" customFormat="1" ht="14.4" customHeight="1">
      <c r="A282" s="39"/>
      <c r="B282" s="40"/>
      <c r="C282" s="278" t="s">
        <v>339</v>
      </c>
      <c r="D282" s="278" t="s">
        <v>266</v>
      </c>
      <c r="E282" s="279" t="s">
        <v>683</v>
      </c>
      <c r="F282" s="280" t="s">
        <v>684</v>
      </c>
      <c r="G282" s="281" t="s">
        <v>308</v>
      </c>
      <c r="H282" s="282">
        <v>2</v>
      </c>
      <c r="I282" s="283"/>
      <c r="J282" s="284">
        <f>ROUND(I282*H282,2)</f>
        <v>0</v>
      </c>
      <c r="K282" s="285"/>
      <c r="L282" s="286"/>
      <c r="M282" s="287" t="s">
        <v>1</v>
      </c>
      <c r="N282" s="288" t="s">
        <v>39</v>
      </c>
      <c r="O282" s="92"/>
      <c r="P282" s="230">
        <f>O282*H282</f>
        <v>0</v>
      </c>
      <c r="Q282" s="230">
        <v>0.00010000000000000001</v>
      </c>
      <c r="R282" s="230">
        <f>Q282*H282</f>
        <v>0.00020000000000000001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181</v>
      </c>
      <c r="AT282" s="232" t="s">
        <v>266</v>
      </c>
      <c r="AU282" s="232" t="s">
        <v>83</v>
      </c>
      <c r="AY282" s="18" t="s">
        <v>131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6</v>
      </c>
      <c r="BK282" s="233">
        <f>ROUND(I282*H282,2)</f>
        <v>0</v>
      </c>
      <c r="BL282" s="18" t="s">
        <v>137</v>
      </c>
      <c r="BM282" s="232" t="s">
        <v>685</v>
      </c>
    </row>
    <row r="283" s="2" customFormat="1" ht="24.15" customHeight="1">
      <c r="A283" s="39"/>
      <c r="B283" s="40"/>
      <c r="C283" s="220" t="s">
        <v>343</v>
      </c>
      <c r="D283" s="220" t="s">
        <v>133</v>
      </c>
      <c r="E283" s="221" t="s">
        <v>686</v>
      </c>
      <c r="F283" s="222" t="s">
        <v>687</v>
      </c>
      <c r="G283" s="223" t="s">
        <v>308</v>
      </c>
      <c r="H283" s="224">
        <v>3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39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137</v>
      </c>
      <c r="AT283" s="232" t="s">
        <v>133</v>
      </c>
      <c r="AU283" s="232" t="s">
        <v>83</v>
      </c>
      <c r="AY283" s="18" t="s">
        <v>131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6</v>
      </c>
      <c r="BK283" s="233">
        <f>ROUND(I283*H283,2)</f>
        <v>0</v>
      </c>
      <c r="BL283" s="18" t="s">
        <v>137</v>
      </c>
      <c r="BM283" s="232" t="s">
        <v>688</v>
      </c>
    </row>
    <row r="284" s="2" customFormat="1" ht="14.4" customHeight="1">
      <c r="A284" s="39"/>
      <c r="B284" s="40"/>
      <c r="C284" s="278" t="s">
        <v>348</v>
      </c>
      <c r="D284" s="278" t="s">
        <v>266</v>
      </c>
      <c r="E284" s="279" t="s">
        <v>689</v>
      </c>
      <c r="F284" s="280" t="s">
        <v>690</v>
      </c>
      <c r="G284" s="281" t="s">
        <v>308</v>
      </c>
      <c r="H284" s="282">
        <v>2</v>
      </c>
      <c r="I284" s="283"/>
      <c r="J284" s="284">
        <f>ROUND(I284*H284,2)</f>
        <v>0</v>
      </c>
      <c r="K284" s="285"/>
      <c r="L284" s="286"/>
      <c r="M284" s="287" t="s">
        <v>1</v>
      </c>
      <c r="N284" s="288" t="s">
        <v>39</v>
      </c>
      <c r="O284" s="92"/>
      <c r="P284" s="230">
        <f>O284*H284</f>
        <v>0</v>
      </c>
      <c r="Q284" s="230">
        <v>0.00064999999999999997</v>
      </c>
      <c r="R284" s="230">
        <f>Q284*H284</f>
        <v>0.0012999999999999999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181</v>
      </c>
      <c r="AT284" s="232" t="s">
        <v>266</v>
      </c>
      <c r="AU284" s="232" t="s">
        <v>83</v>
      </c>
      <c r="AY284" s="18" t="s">
        <v>131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6</v>
      </c>
      <c r="BK284" s="233">
        <f>ROUND(I284*H284,2)</f>
        <v>0</v>
      </c>
      <c r="BL284" s="18" t="s">
        <v>137</v>
      </c>
      <c r="BM284" s="232" t="s">
        <v>691</v>
      </c>
    </row>
    <row r="285" s="2" customFormat="1" ht="14.4" customHeight="1">
      <c r="A285" s="39"/>
      <c r="B285" s="40"/>
      <c r="C285" s="278" t="s">
        <v>355</v>
      </c>
      <c r="D285" s="278" t="s">
        <v>266</v>
      </c>
      <c r="E285" s="279" t="s">
        <v>692</v>
      </c>
      <c r="F285" s="280" t="s">
        <v>693</v>
      </c>
      <c r="G285" s="281" t="s">
        <v>308</v>
      </c>
      <c r="H285" s="282">
        <v>1</v>
      </c>
      <c r="I285" s="283"/>
      <c r="J285" s="284">
        <f>ROUND(I285*H285,2)</f>
        <v>0</v>
      </c>
      <c r="K285" s="285"/>
      <c r="L285" s="286"/>
      <c r="M285" s="287" t="s">
        <v>1</v>
      </c>
      <c r="N285" s="288" t="s">
        <v>39</v>
      </c>
      <c r="O285" s="92"/>
      <c r="P285" s="230">
        <f>O285*H285</f>
        <v>0</v>
      </c>
      <c r="Q285" s="230">
        <v>0.00040999999999999999</v>
      </c>
      <c r="R285" s="230">
        <f>Q285*H285</f>
        <v>0.00040999999999999999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181</v>
      </c>
      <c r="AT285" s="232" t="s">
        <v>266</v>
      </c>
      <c r="AU285" s="232" t="s">
        <v>83</v>
      </c>
      <c r="AY285" s="18" t="s">
        <v>131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6</v>
      </c>
      <c r="BK285" s="233">
        <f>ROUND(I285*H285,2)</f>
        <v>0</v>
      </c>
      <c r="BL285" s="18" t="s">
        <v>137</v>
      </c>
      <c r="BM285" s="232" t="s">
        <v>694</v>
      </c>
    </row>
    <row r="286" s="2" customFormat="1" ht="24.15" customHeight="1">
      <c r="A286" s="39"/>
      <c r="B286" s="40"/>
      <c r="C286" s="220" t="s">
        <v>361</v>
      </c>
      <c r="D286" s="220" t="s">
        <v>133</v>
      </c>
      <c r="E286" s="221" t="s">
        <v>695</v>
      </c>
      <c r="F286" s="222" t="s">
        <v>696</v>
      </c>
      <c r="G286" s="223" t="s">
        <v>308</v>
      </c>
      <c r="H286" s="224">
        <v>2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39</v>
      </c>
      <c r="O286" s="92"/>
      <c r="P286" s="230">
        <f>O286*H286</f>
        <v>0</v>
      </c>
      <c r="Q286" s="230">
        <v>1.0000000000000001E-05</v>
      </c>
      <c r="R286" s="230">
        <f>Q286*H286</f>
        <v>2.0000000000000002E-05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137</v>
      </c>
      <c r="AT286" s="232" t="s">
        <v>133</v>
      </c>
      <c r="AU286" s="232" t="s">
        <v>83</v>
      </c>
      <c r="AY286" s="18" t="s">
        <v>131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6</v>
      </c>
      <c r="BK286" s="233">
        <f>ROUND(I286*H286,2)</f>
        <v>0</v>
      </c>
      <c r="BL286" s="18" t="s">
        <v>137</v>
      </c>
      <c r="BM286" s="232" t="s">
        <v>697</v>
      </c>
    </row>
    <row r="287" s="2" customFormat="1" ht="24.15" customHeight="1">
      <c r="A287" s="39"/>
      <c r="B287" s="40"/>
      <c r="C287" s="278" t="s">
        <v>365</v>
      </c>
      <c r="D287" s="278" t="s">
        <v>266</v>
      </c>
      <c r="E287" s="279" t="s">
        <v>698</v>
      </c>
      <c r="F287" s="280" t="s">
        <v>699</v>
      </c>
      <c r="G287" s="281" t="s">
        <v>308</v>
      </c>
      <c r="H287" s="282">
        <v>1</v>
      </c>
      <c r="I287" s="283"/>
      <c r="J287" s="284">
        <f>ROUND(I287*H287,2)</f>
        <v>0</v>
      </c>
      <c r="K287" s="285"/>
      <c r="L287" s="286"/>
      <c r="M287" s="287" t="s">
        <v>1</v>
      </c>
      <c r="N287" s="288" t="s">
        <v>39</v>
      </c>
      <c r="O287" s="92"/>
      <c r="P287" s="230">
        <f>O287*H287</f>
        <v>0</v>
      </c>
      <c r="Q287" s="230">
        <v>0.0012800000000000001</v>
      </c>
      <c r="R287" s="230">
        <f>Q287*H287</f>
        <v>0.0012800000000000001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181</v>
      </c>
      <c r="AT287" s="232" t="s">
        <v>266</v>
      </c>
      <c r="AU287" s="232" t="s">
        <v>83</v>
      </c>
      <c r="AY287" s="18" t="s">
        <v>131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6</v>
      </c>
      <c r="BK287" s="233">
        <f>ROUND(I287*H287,2)</f>
        <v>0</v>
      </c>
      <c r="BL287" s="18" t="s">
        <v>137</v>
      </c>
      <c r="BM287" s="232" t="s">
        <v>700</v>
      </c>
    </row>
    <row r="288" s="2" customFormat="1" ht="24.15" customHeight="1">
      <c r="A288" s="39"/>
      <c r="B288" s="40"/>
      <c r="C288" s="278" t="s">
        <v>369</v>
      </c>
      <c r="D288" s="278" t="s">
        <v>266</v>
      </c>
      <c r="E288" s="279" t="s">
        <v>701</v>
      </c>
      <c r="F288" s="280" t="s">
        <v>702</v>
      </c>
      <c r="G288" s="281" t="s">
        <v>308</v>
      </c>
      <c r="H288" s="282">
        <v>1</v>
      </c>
      <c r="I288" s="283"/>
      <c r="J288" s="284">
        <f>ROUND(I288*H288,2)</f>
        <v>0</v>
      </c>
      <c r="K288" s="285"/>
      <c r="L288" s="286"/>
      <c r="M288" s="287" t="s">
        <v>1</v>
      </c>
      <c r="N288" s="288" t="s">
        <v>39</v>
      </c>
      <c r="O288" s="92"/>
      <c r="P288" s="230">
        <f>O288*H288</f>
        <v>0</v>
      </c>
      <c r="Q288" s="230">
        <v>0.0014300000000000001</v>
      </c>
      <c r="R288" s="230">
        <f>Q288*H288</f>
        <v>0.0014300000000000001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181</v>
      </c>
      <c r="AT288" s="232" t="s">
        <v>266</v>
      </c>
      <c r="AU288" s="232" t="s">
        <v>83</v>
      </c>
      <c r="AY288" s="18" t="s">
        <v>131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6</v>
      </c>
      <c r="BK288" s="233">
        <f>ROUND(I288*H288,2)</f>
        <v>0</v>
      </c>
      <c r="BL288" s="18" t="s">
        <v>137</v>
      </c>
      <c r="BM288" s="232" t="s">
        <v>703</v>
      </c>
    </row>
    <row r="289" s="2" customFormat="1" ht="24.15" customHeight="1">
      <c r="A289" s="39"/>
      <c r="B289" s="40"/>
      <c r="C289" s="220" t="s">
        <v>373</v>
      </c>
      <c r="D289" s="220" t="s">
        <v>133</v>
      </c>
      <c r="E289" s="221" t="s">
        <v>704</v>
      </c>
      <c r="F289" s="222" t="s">
        <v>705</v>
      </c>
      <c r="G289" s="223" t="s">
        <v>207</v>
      </c>
      <c r="H289" s="224">
        <v>2.5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39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0.55000000000000004</v>
      </c>
      <c r="T289" s="231">
        <f>S289*H289</f>
        <v>1.375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137</v>
      </c>
      <c r="AT289" s="232" t="s">
        <v>133</v>
      </c>
      <c r="AU289" s="232" t="s">
        <v>83</v>
      </c>
      <c r="AY289" s="18" t="s">
        <v>131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6</v>
      </c>
      <c r="BK289" s="233">
        <f>ROUND(I289*H289,2)</f>
        <v>0</v>
      </c>
      <c r="BL289" s="18" t="s">
        <v>137</v>
      </c>
      <c r="BM289" s="232" t="s">
        <v>706</v>
      </c>
    </row>
    <row r="290" s="2" customFormat="1" ht="14.4" customHeight="1">
      <c r="A290" s="39"/>
      <c r="B290" s="40"/>
      <c r="C290" s="220" t="s">
        <v>377</v>
      </c>
      <c r="D290" s="220" t="s">
        <v>133</v>
      </c>
      <c r="E290" s="221" t="s">
        <v>496</v>
      </c>
      <c r="F290" s="222" t="s">
        <v>497</v>
      </c>
      <c r="G290" s="223" t="s">
        <v>178</v>
      </c>
      <c r="H290" s="224">
        <v>26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39</v>
      </c>
      <c r="O290" s="92"/>
      <c r="P290" s="230">
        <f>O290*H290</f>
        <v>0</v>
      </c>
      <c r="Q290" s="230">
        <v>9.0000000000000006E-05</v>
      </c>
      <c r="R290" s="230">
        <f>Q290*H290</f>
        <v>0.0023400000000000001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137</v>
      </c>
      <c r="AT290" s="232" t="s">
        <v>133</v>
      </c>
      <c r="AU290" s="232" t="s">
        <v>83</v>
      </c>
      <c r="AY290" s="18" t="s">
        <v>131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6</v>
      </c>
      <c r="BK290" s="233">
        <f>ROUND(I290*H290,2)</f>
        <v>0</v>
      </c>
      <c r="BL290" s="18" t="s">
        <v>137</v>
      </c>
      <c r="BM290" s="232" t="s">
        <v>707</v>
      </c>
    </row>
    <row r="291" s="12" customFormat="1" ht="22.8" customHeight="1">
      <c r="A291" s="12"/>
      <c r="B291" s="204"/>
      <c r="C291" s="205"/>
      <c r="D291" s="206" t="s">
        <v>73</v>
      </c>
      <c r="E291" s="218" t="s">
        <v>187</v>
      </c>
      <c r="F291" s="218" t="s">
        <v>499</v>
      </c>
      <c r="G291" s="205"/>
      <c r="H291" s="205"/>
      <c r="I291" s="208"/>
      <c r="J291" s="219">
        <f>BK291</f>
        <v>0</v>
      </c>
      <c r="K291" s="205"/>
      <c r="L291" s="210"/>
      <c r="M291" s="211"/>
      <c r="N291" s="212"/>
      <c r="O291" s="212"/>
      <c r="P291" s="213">
        <f>SUM(P292:P294)</f>
        <v>0</v>
      </c>
      <c r="Q291" s="212"/>
      <c r="R291" s="213">
        <f>SUM(R292:R294)</f>
        <v>0.0017700000000000001</v>
      </c>
      <c r="S291" s="212"/>
      <c r="T291" s="214">
        <f>SUM(T292:T294)</f>
        <v>0.044999999999999998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5" t="s">
        <v>6</v>
      </c>
      <c r="AT291" s="216" t="s">
        <v>73</v>
      </c>
      <c r="AU291" s="216" t="s">
        <v>6</v>
      </c>
      <c r="AY291" s="215" t="s">
        <v>131</v>
      </c>
      <c r="BK291" s="217">
        <f>SUM(BK292:BK294)</f>
        <v>0</v>
      </c>
    </row>
    <row r="292" s="2" customFormat="1" ht="24.15" customHeight="1">
      <c r="A292" s="39"/>
      <c r="B292" s="40"/>
      <c r="C292" s="220" t="s">
        <v>381</v>
      </c>
      <c r="D292" s="220" t="s">
        <v>133</v>
      </c>
      <c r="E292" s="221" t="s">
        <v>501</v>
      </c>
      <c r="F292" s="222" t="s">
        <v>502</v>
      </c>
      <c r="G292" s="223" t="s">
        <v>178</v>
      </c>
      <c r="H292" s="224">
        <v>3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39</v>
      </c>
      <c r="O292" s="92"/>
      <c r="P292" s="230">
        <f>O292*H292</f>
        <v>0</v>
      </c>
      <c r="Q292" s="230">
        <v>0.00059000000000000003</v>
      </c>
      <c r="R292" s="230">
        <f>Q292*H292</f>
        <v>0.0017700000000000001</v>
      </c>
      <c r="S292" s="230">
        <v>0.014999999999999999</v>
      </c>
      <c r="T292" s="231">
        <f>S292*H292</f>
        <v>0.044999999999999998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137</v>
      </c>
      <c r="AT292" s="232" t="s">
        <v>133</v>
      </c>
      <c r="AU292" s="232" t="s">
        <v>83</v>
      </c>
      <c r="AY292" s="18" t="s">
        <v>131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6</v>
      </c>
      <c r="BK292" s="233">
        <f>ROUND(I292*H292,2)</f>
        <v>0</v>
      </c>
      <c r="BL292" s="18" t="s">
        <v>137</v>
      </c>
      <c r="BM292" s="232" t="s">
        <v>708</v>
      </c>
    </row>
    <row r="293" s="14" customFormat="1">
      <c r="A293" s="14"/>
      <c r="B293" s="245"/>
      <c r="C293" s="246"/>
      <c r="D293" s="236" t="s">
        <v>139</v>
      </c>
      <c r="E293" s="247" t="s">
        <v>1</v>
      </c>
      <c r="F293" s="248" t="s">
        <v>709</v>
      </c>
      <c r="G293" s="246"/>
      <c r="H293" s="249">
        <v>3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139</v>
      </c>
      <c r="AU293" s="255" t="s">
        <v>83</v>
      </c>
      <c r="AV293" s="14" t="s">
        <v>83</v>
      </c>
      <c r="AW293" s="14" t="s">
        <v>31</v>
      </c>
      <c r="AX293" s="14" t="s">
        <v>74</v>
      </c>
      <c r="AY293" s="255" t="s">
        <v>131</v>
      </c>
    </row>
    <row r="294" s="16" customFormat="1">
      <c r="A294" s="16"/>
      <c r="B294" s="267"/>
      <c r="C294" s="268"/>
      <c r="D294" s="236" t="s">
        <v>139</v>
      </c>
      <c r="E294" s="269" t="s">
        <v>1</v>
      </c>
      <c r="F294" s="270" t="s">
        <v>149</v>
      </c>
      <c r="G294" s="268"/>
      <c r="H294" s="271">
        <v>3</v>
      </c>
      <c r="I294" s="272"/>
      <c r="J294" s="268"/>
      <c r="K294" s="268"/>
      <c r="L294" s="273"/>
      <c r="M294" s="274"/>
      <c r="N294" s="275"/>
      <c r="O294" s="275"/>
      <c r="P294" s="275"/>
      <c r="Q294" s="275"/>
      <c r="R294" s="275"/>
      <c r="S294" s="275"/>
      <c r="T294" s="27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7" t="s">
        <v>139</v>
      </c>
      <c r="AU294" s="277" t="s">
        <v>83</v>
      </c>
      <c r="AV294" s="16" t="s">
        <v>137</v>
      </c>
      <c r="AW294" s="16" t="s">
        <v>31</v>
      </c>
      <c r="AX294" s="16" t="s">
        <v>6</v>
      </c>
      <c r="AY294" s="277" t="s">
        <v>131</v>
      </c>
    </row>
    <row r="295" s="12" customFormat="1" ht="22.8" customHeight="1">
      <c r="A295" s="12"/>
      <c r="B295" s="204"/>
      <c r="C295" s="205"/>
      <c r="D295" s="206" t="s">
        <v>73</v>
      </c>
      <c r="E295" s="218" t="s">
        <v>505</v>
      </c>
      <c r="F295" s="218" t="s">
        <v>506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SUM(P296:P303)</f>
        <v>0</v>
      </c>
      <c r="Q295" s="212"/>
      <c r="R295" s="213">
        <f>SUM(R296:R303)</f>
        <v>0</v>
      </c>
      <c r="S295" s="212"/>
      <c r="T295" s="214">
        <f>SUM(T296:T303)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6</v>
      </c>
      <c r="AT295" s="216" t="s">
        <v>73</v>
      </c>
      <c r="AU295" s="216" t="s">
        <v>6</v>
      </c>
      <c r="AY295" s="215" t="s">
        <v>131</v>
      </c>
      <c r="BK295" s="217">
        <f>SUM(BK296:BK303)</f>
        <v>0</v>
      </c>
    </row>
    <row r="296" s="2" customFormat="1" ht="24.15" customHeight="1">
      <c r="A296" s="39"/>
      <c r="B296" s="40"/>
      <c r="C296" s="220" t="s">
        <v>385</v>
      </c>
      <c r="D296" s="220" t="s">
        <v>133</v>
      </c>
      <c r="E296" s="221" t="s">
        <v>710</v>
      </c>
      <c r="F296" s="222" t="s">
        <v>711</v>
      </c>
      <c r="G296" s="223" t="s">
        <v>548</v>
      </c>
      <c r="H296" s="224">
        <v>1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39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137</v>
      </c>
      <c r="AT296" s="232" t="s">
        <v>133</v>
      </c>
      <c r="AU296" s="232" t="s">
        <v>83</v>
      </c>
      <c r="AY296" s="18" t="s">
        <v>131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6</v>
      </c>
      <c r="BK296" s="233">
        <f>ROUND(I296*H296,2)</f>
        <v>0</v>
      </c>
      <c r="BL296" s="18" t="s">
        <v>137</v>
      </c>
      <c r="BM296" s="232" t="s">
        <v>712</v>
      </c>
    </row>
    <row r="297" s="2" customFormat="1" ht="14.4" customHeight="1">
      <c r="A297" s="39"/>
      <c r="B297" s="40"/>
      <c r="C297" s="220" t="s">
        <v>389</v>
      </c>
      <c r="D297" s="220" t="s">
        <v>133</v>
      </c>
      <c r="E297" s="221" t="s">
        <v>508</v>
      </c>
      <c r="F297" s="222" t="s">
        <v>509</v>
      </c>
      <c r="G297" s="223" t="s">
        <v>254</v>
      </c>
      <c r="H297" s="224">
        <v>1.5029999999999999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39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137</v>
      </c>
      <c r="AT297" s="232" t="s">
        <v>133</v>
      </c>
      <c r="AU297" s="232" t="s">
        <v>83</v>
      </c>
      <c r="AY297" s="18" t="s">
        <v>131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6</v>
      </c>
      <c r="BK297" s="233">
        <f>ROUND(I297*H297,2)</f>
        <v>0</v>
      </c>
      <c r="BL297" s="18" t="s">
        <v>137</v>
      </c>
      <c r="BM297" s="232" t="s">
        <v>713</v>
      </c>
    </row>
    <row r="298" s="2" customFormat="1" ht="24.15" customHeight="1">
      <c r="A298" s="39"/>
      <c r="B298" s="40"/>
      <c r="C298" s="220" t="s">
        <v>393</v>
      </c>
      <c r="D298" s="220" t="s">
        <v>133</v>
      </c>
      <c r="E298" s="221" t="s">
        <v>512</v>
      </c>
      <c r="F298" s="222" t="s">
        <v>513</v>
      </c>
      <c r="G298" s="223" t="s">
        <v>254</v>
      </c>
      <c r="H298" s="224">
        <v>21.042000000000002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39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137</v>
      </c>
      <c r="AT298" s="232" t="s">
        <v>133</v>
      </c>
      <c r="AU298" s="232" t="s">
        <v>83</v>
      </c>
      <c r="AY298" s="18" t="s">
        <v>131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6</v>
      </c>
      <c r="BK298" s="233">
        <f>ROUND(I298*H298,2)</f>
        <v>0</v>
      </c>
      <c r="BL298" s="18" t="s">
        <v>137</v>
      </c>
      <c r="BM298" s="232" t="s">
        <v>714</v>
      </c>
    </row>
    <row r="299" s="14" customFormat="1">
      <c r="A299" s="14"/>
      <c r="B299" s="245"/>
      <c r="C299" s="246"/>
      <c r="D299" s="236" t="s">
        <v>139</v>
      </c>
      <c r="E299" s="247" t="s">
        <v>1</v>
      </c>
      <c r="F299" s="248" t="s">
        <v>715</v>
      </c>
      <c r="G299" s="246"/>
      <c r="H299" s="249">
        <v>21.042000000000002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139</v>
      </c>
      <c r="AU299" s="255" t="s">
        <v>83</v>
      </c>
      <c r="AV299" s="14" t="s">
        <v>83</v>
      </c>
      <c r="AW299" s="14" t="s">
        <v>31</v>
      </c>
      <c r="AX299" s="14" t="s">
        <v>6</v>
      </c>
      <c r="AY299" s="255" t="s">
        <v>131</v>
      </c>
    </row>
    <row r="300" s="2" customFormat="1" ht="24.15" customHeight="1">
      <c r="A300" s="39"/>
      <c r="B300" s="40"/>
      <c r="C300" s="220" t="s">
        <v>397</v>
      </c>
      <c r="D300" s="220" t="s">
        <v>133</v>
      </c>
      <c r="E300" s="221" t="s">
        <v>517</v>
      </c>
      <c r="F300" s="222" t="s">
        <v>518</v>
      </c>
      <c r="G300" s="223" t="s">
        <v>254</v>
      </c>
      <c r="H300" s="224">
        <v>1.5029999999999999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39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137</v>
      </c>
      <c r="AT300" s="232" t="s">
        <v>133</v>
      </c>
      <c r="AU300" s="232" t="s">
        <v>83</v>
      </c>
      <c r="AY300" s="18" t="s">
        <v>131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6</v>
      </c>
      <c r="BK300" s="233">
        <f>ROUND(I300*H300,2)</f>
        <v>0</v>
      </c>
      <c r="BL300" s="18" t="s">
        <v>137</v>
      </c>
      <c r="BM300" s="232" t="s">
        <v>716</v>
      </c>
    </row>
    <row r="301" s="2" customFormat="1" ht="24.15" customHeight="1">
      <c r="A301" s="39"/>
      <c r="B301" s="40"/>
      <c r="C301" s="220" t="s">
        <v>401</v>
      </c>
      <c r="D301" s="220" t="s">
        <v>133</v>
      </c>
      <c r="E301" s="221" t="s">
        <v>521</v>
      </c>
      <c r="F301" s="222" t="s">
        <v>522</v>
      </c>
      <c r="G301" s="223" t="s">
        <v>254</v>
      </c>
      <c r="H301" s="224">
        <v>1.375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39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137</v>
      </c>
      <c r="AT301" s="232" t="s">
        <v>133</v>
      </c>
      <c r="AU301" s="232" t="s">
        <v>83</v>
      </c>
      <c r="AY301" s="18" t="s">
        <v>131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6</v>
      </c>
      <c r="BK301" s="233">
        <f>ROUND(I301*H301,2)</f>
        <v>0</v>
      </c>
      <c r="BL301" s="18" t="s">
        <v>137</v>
      </c>
      <c r="BM301" s="232" t="s">
        <v>717</v>
      </c>
    </row>
    <row r="302" s="14" customFormat="1">
      <c r="A302" s="14"/>
      <c r="B302" s="245"/>
      <c r="C302" s="246"/>
      <c r="D302" s="236" t="s">
        <v>139</v>
      </c>
      <c r="E302" s="247" t="s">
        <v>1</v>
      </c>
      <c r="F302" s="248" t="s">
        <v>718</v>
      </c>
      <c r="G302" s="246"/>
      <c r="H302" s="249">
        <v>1.375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139</v>
      </c>
      <c r="AU302" s="255" t="s">
        <v>83</v>
      </c>
      <c r="AV302" s="14" t="s">
        <v>83</v>
      </c>
      <c r="AW302" s="14" t="s">
        <v>31</v>
      </c>
      <c r="AX302" s="14" t="s">
        <v>74</v>
      </c>
      <c r="AY302" s="255" t="s">
        <v>131</v>
      </c>
    </row>
    <row r="303" s="16" customFormat="1">
      <c r="A303" s="16"/>
      <c r="B303" s="267"/>
      <c r="C303" s="268"/>
      <c r="D303" s="236" t="s">
        <v>139</v>
      </c>
      <c r="E303" s="269" t="s">
        <v>1</v>
      </c>
      <c r="F303" s="270" t="s">
        <v>149</v>
      </c>
      <c r="G303" s="268"/>
      <c r="H303" s="271">
        <v>1.375</v>
      </c>
      <c r="I303" s="272"/>
      <c r="J303" s="268"/>
      <c r="K303" s="268"/>
      <c r="L303" s="273"/>
      <c r="M303" s="274"/>
      <c r="N303" s="275"/>
      <c r="O303" s="275"/>
      <c r="P303" s="275"/>
      <c r="Q303" s="275"/>
      <c r="R303" s="275"/>
      <c r="S303" s="275"/>
      <c r="T303" s="27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77" t="s">
        <v>139</v>
      </c>
      <c r="AU303" s="277" t="s">
        <v>83</v>
      </c>
      <c r="AV303" s="16" t="s">
        <v>137</v>
      </c>
      <c r="AW303" s="16" t="s">
        <v>31</v>
      </c>
      <c r="AX303" s="16" t="s">
        <v>6</v>
      </c>
      <c r="AY303" s="277" t="s">
        <v>131</v>
      </c>
    </row>
    <row r="304" s="12" customFormat="1" ht="22.8" customHeight="1">
      <c r="A304" s="12"/>
      <c r="B304" s="204"/>
      <c r="C304" s="205"/>
      <c r="D304" s="206" t="s">
        <v>73</v>
      </c>
      <c r="E304" s="218" t="s">
        <v>535</v>
      </c>
      <c r="F304" s="218" t="s">
        <v>536</v>
      </c>
      <c r="G304" s="205"/>
      <c r="H304" s="205"/>
      <c r="I304" s="208"/>
      <c r="J304" s="219">
        <f>BK304</f>
        <v>0</v>
      </c>
      <c r="K304" s="205"/>
      <c r="L304" s="210"/>
      <c r="M304" s="211"/>
      <c r="N304" s="212"/>
      <c r="O304" s="212"/>
      <c r="P304" s="213">
        <f>P305</f>
        <v>0</v>
      </c>
      <c r="Q304" s="212"/>
      <c r="R304" s="213">
        <f>R305</f>
        <v>0</v>
      </c>
      <c r="S304" s="212"/>
      <c r="T304" s="214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5" t="s">
        <v>6</v>
      </c>
      <c r="AT304" s="216" t="s">
        <v>73</v>
      </c>
      <c r="AU304" s="216" t="s">
        <v>6</v>
      </c>
      <c r="AY304" s="215" t="s">
        <v>131</v>
      </c>
      <c r="BK304" s="217">
        <f>BK305</f>
        <v>0</v>
      </c>
    </row>
    <row r="305" s="2" customFormat="1" ht="24.15" customHeight="1">
      <c r="A305" s="39"/>
      <c r="B305" s="40"/>
      <c r="C305" s="220" t="s">
        <v>405</v>
      </c>
      <c r="D305" s="220" t="s">
        <v>133</v>
      </c>
      <c r="E305" s="221" t="s">
        <v>538</v>
      </c>
      <c r="F305" s="222" t="s">
        <v>539</v>
      </c>
      <c r="G305" s="223" t="s">
        <v>254</v>
      </c>
      <c r="H305" s="224">
        <v>131.94300000000001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39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137</v>
      </c>
      <c r="AT305" s="232" t="s">
        <v>133</v>
      </c>
      <c r="AU305" s="232" t="s">
        <v>83</v>
      </c>
      <c r="AY305" s="18" t="s">
        <v>131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6</v>
      </c>
      <c r="BK305" s="233">
        <f>ROUND(I305*H305,2)</f>
        <v>0</v>
      </c>
      <c r="BL305" s="18" t="s">
        <v>137</v>
      </c>
      <c r="BM305" s="232" t="s">
        <v>719</v>
      </c>
    </row>
    <row r="306" s="12" customFormat="1" ht="25.92" customHeight="1">
      <c r="A306" s="12"/>
      <c r="B306" s="204"/>
      <c r="C306" s="205"/>
      <c r="D306" s="206" t="s">
        <v>73</v>
      </c>
      <c r="E306" s="207" t="s">
        <v>541</v>
      </c>
      <c r="F306" s="207" t="s">
        <v>542</v>
      </c>
      <c r="G306" s="205"/>
      <c r="H306" s="205"/>
      <c r="I306" s="208"/>
      <c r="J306" s="209">
        <f>BK306</f>
        <v>0</v>
      </c>
      <c r="K306" s="205"/>
      <c r="L306" s="210"/>
      <c r="M306" s="211"/>
      <c r="N306" s="212"/>
      <c r="O306" s="212"/>
      <c r="P306" s="213">
        <f>P307</f>
        <v>0</v>
      </c>
      <c r="Q306" s="212"/>
      <c r="R306" s="213">
        <f>R307</f>
        <v>0</v>
      </c>
      <c r="S306" s="212"/>
      <c r="T306" s="214">
        <f>T307</f>
        <v>0.083169999999999994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83</v>
      </c>
      <c r="AT306" s="216" t="s">
        <v>73</v>
      </c>
      <c r="AU306" s="216" t="s">
        <v>74</v>
      </c>
      <c r="AY306" s="215" t="s">
        <v>131</v>
      </c>
      <c r="BK306" s="217">
        <f>BK307</f>
        <v>0</v>
      </c>
    </row>
    <row r="307" s="12" customFormat="1" ht="22.8" customHeight="1">
      <c r="A307" s="12"/>
      <c r="B307" s="204"/>
      <c r="C307" s="205"/>
      <c r="D307" s="206" t="s">
        <v>73</v>
      </c>
      <c r="E307" s="218" t="s">
        <v>543</v>
      </c>
      <c r="F307" s="218" t="s">
        <v>544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P308</f>
        <v>0</v>
      </c>
      <c r="Q307" s="212"/>
      <c r="R307" s="213">
        <f>R308</f>
        <v>0</v>
      </c>
      <c r="S307" s="212"/>
      <c r="T307" s="214">
        <f>T308</f>
        <v>0.083169999999999994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83</v>
      </c>
      <c r="AT307" s="216" t="s">
        <v>73</v>
      </c>
      <c r="AU307" s="216" t="s">
        <v>6</v>
      </c>
      <c r="AY307" s="215" t="s">
        <v>131</v>
      </c>
      <c r="BK307" s="217">
        <f>BK308</f>
        <v>0</v>
      </c>
    </row>
    <row r="308" s="2" customFormat="1" ht="14.4" customHeight="1">
      <c r="A308" s="39"/>
      <c r="B308" s="40"/>
      <c r="C308" s="220" t="s">
        <v>409</v>
      </c>
      <c r="D308" s="220" t="s">
        <v>133</v>
      </c>
      <c r="E308" s="221" t="s">
        <v>546</v>
      </c>
      <c r="F308" s="222" t="s">
        <v>547</v>
      </c>
      <c r="G308" s="223" t="s">
        <v>548</v>
      </c>
      <c r="H308" s="224">
        <v>1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39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0.083169999999999994</v>
      </c>
      <c r="T308" s="231">
        <f>S308*H308</f>
        <v>0.083169999999999994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237</v>
      </c>
      <c r="AT308" s="232" t="s">
        <v>133</v>
      </c>
      <c r="AU308" s="232" t="s">
        <v>83</v>
      </c>
      <c r="AY308" s="18" t="s">
        <v>131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6</v>
      </c>
      <c r="BK308" s="233">
        <f>ROUND(I308*H308,2)</f>
        <v>0</v>
      </c>
      <c r="BL308" s="18" t="s">
        <v>237</v>
      </c>
      <c r="BM308" s="232" t="s">
        <v>720</v>
      </c>
    </row>
    <row r="309" s="12" customFormat="1" ht="25.92" customHeight="1">
      <c r="A309" s="12"/>
      <c r="B309" s="204"/>
      <c r="C309" s="205"/>
      <c r="D309" s="206" t="s">
        <v>73</v>
      </c>
      <c r="E309" s="207" t="s">
        <v>266</v>
      </c>
      <c r="F309" s="207" t="s">
        <v>550</v>
      </c>
      <c r="G309" s="205"/>
      <c r="H309" s="205"/>
      <c r="I309" s="208"/>
      <c r="J309" s="209">
        <f>BK309</f>
        <v>0</v>
      </c>
      <c r="K309" s="205"/>
      <c r="L309" s="210"/>
      <c r="M309" s="211"/>
      <c r="N309" s="212"/>
      <c r="O309" s="212"/>
      <c r="P309" s="213">
        <f>P310</f>
        <v>0</v>
      </c>
      <c r="Q309" s="212"/>
      <c r="R309" s="213">
        <f>R310</f>
        <v>0.63176999999999994</v>
      </c>
      <c r="S309" s="212"/>
      <c r="T309" s="214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143</v>
      </c>
      <c r="AT309" s="216" t="s">
        <v>73</v>
      </c>
      <c r="AU309" s="216" t="s">
        <v>74</v>
      </c>
      <c r="AY309" s="215" t="s">
        <v>131</v>
      </c>
      <c r="BK309" s="217">
        <f>BK310</f>
        <v>0</v>
      </c>
    </row>
    <row r="310" s="12" customFormat="1" ht="22.8" customHeight="1">
      <c r="A310" s="12"/>
      <c r="B310" s="204"/>
      <c r="C310" s="205"/>
      <c r="D310" s="206" t="s">
        <v>73</v>
      </c>
      <c r="E310" s="218" t="s">
        <v>551</v>
      </c>
      <c r="F310" s="218" t="s">
        <v>552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SUM(P311:P312)</f>
        <v>0</v>
      </c>
      <c r="Q310" s="212"/>
      <c r="R310" s="213">
        <f>SUM(R311:R312)</f>
        <v>0.63176999999999994</v>
      </c>
      <c r="S310" s="212"/>
      <c r="T310" s="214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143</v>
      </c>
      <c r="AT310" s="216" t="s">
        <v>73</v>
      </c>
      <c r="AU310" s="216" t="s">
        <v>6</v>
      </c>
      <c r="AY310" s="215" t="s">
        <v>131</v>
      </c>
      <c r="BK310" s="217">
        <f>SUM(BK311:BK312)</f>
        <v>0</v>
      </c>
    </row>
    <row r="311" s="2" customFormat="1" ht="24.15" customHeight="1">
      <c r="A311" s="39"/>
      <c r="B311" s="40"/>
      <c r="C311" s="220" t="s">
        <v>413</v>
      </c>
      <c r="D311" s="220" t="s">
        <v>133</v>
      </c>
      <c r="E311" s="221" t="s">
        <v>721</v>
      </c>
      <c r="F311" s="222" t="s">
        <v>722</v>
      </c>
      <c r="G311" s="223" t="s">
        <v>308</v>
      </c>
      <c r="H311" s="224">
        <v>3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39</v>
      </c>
      <c r="O311" s="92"/>
      <c r="P311" s="230">
        <f>O311*H311</f>
        <v>0</v>
      </c>
      <c r="Q311" s="230">
        <v>0.13538</v>
      </c>
      <c r="R311" s="230">
        <f>Q311*H311</f>
        <v>0.40614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462</v>
      </c>
      <c r="AT311" s="232" t="s">
        <v>133</v>
      </c>
      <c r="AU311" s="232" t="s">
        <v>83</v>
      </c>
      <c r="AY311" s="18" t="s">
        <v>131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6</v>
      </c>
      <c r="BK311" s="233">
        <f>ROUND(I311*H311,2)</f>
        <v>0</v>
      </c>
      <c r="BL311" s="18" t="s">
        <v>462</v>
      </c>
      <c r="BM311" s="232" t="s">
        <v>723</v>
      </c>
    </row>
    <row r="312" s="2" customFormat="1" ht="24.15" customHeight="1">
      <c r="A312" s="39"/>
      <c r="B312" s="40"/>
      <c r="C312" s="220" t="s">
        <v>417</v>
      </c>
      <c r="D312" s="220" t="s">
        <v>133</v>
      </c>
      <c r="E312" s="221" t="s">
        <v>724</v>
      </c>
      <c r="F312" s="222" t="s">
        <v>725</v>
      </c>
      <c r="G312" s="223" t="s">
        <v>308</v>
      </c>
      <c r="H312" s="224">
        <v>1</v>
      </c>
      <c r="I312" s="225"/>
      <c r="J312" s="226">
        <f>ROUND(I312*H312,2)</f>
        <v>0</v>
      </c>
      <c r="K312" s="227"/>
      <c r="L312" s="45"/>
      <c r="M312" s="289" t="s">
        <v>1</v>
      </c>
      <c r="N312" s="290" t="s">
        <v>39</v>
      </c>
      <c r="O312" s="291"/>
      <c r="P312" s="292">
        <f>O312*H312</f>
        <v>0</v>
      </c>
      <c r="Q312" s="292">
        <v>0.22563</v>
      </c>
      <c r="R312" s="292">
        <f>Q312*H312</f>
        <v>0.22563</v>
      </c>
      <c r="S312" s="292">
        <v>0</v>
      </c>
      <c r="T312" s="29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462</v>
      </c>
      <c r="AT312" s="232" t="s">
        <v>133</v>
      </c>
      <c r="AU312" s="232" t="s">
        <v>83</v>
      </c>
      <c r="AY312" s="18" t="s">
        <v>131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6</v>
      </c>
      <c r="BK312" s="233">
        <f>ROUND(I312*H312,2)</f>
        <v>0</v>
      </c>
      <c r="BL312" s="18" t="s">
        <v>462</v>
      </c>
      <c r="BM312" s="232" t="s">
        <v>726</v>
      </c>
    </row>
    <row r="313" s="2" customFormat="1" ht="6.96" customHeight="1">
      <c r="A313" s="39"/>
      <c r="B313" s="67"/>
      <c r="C313" s="68"/>
      <c r="D313" s="68"/>
      <c r="E313" s="68"/>
      <c r="F313" s="68"/>
      <c r="G313" s="68"/>
      <c r="H313" s="68"/>
      <c r="I313" s="68"/>
      <c r="J313" s="68"/>
      <c r="K313" s="68"/>
      <c r="L313" s="45"/>
      <c r="M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</row>
  </sheetData>
  <sheetProtection sheet="1" autoFilter="0" formatColumns="0" formatRows="0" objects="1" scenarios="1" spinCount="100000" saltValue="OB5YPYibwxYxk05+0YBfXQJjHocfu0RPpdMiBsnGy4o5JfGVaCNo/m/C7xNI3F024TuaWKRmWlJ4rB7dhbNFqg==" hashValue="gv9dJIym5B6+iT0c/rm4/kcjh6MHadL+0uf/pZJBGBgBnUyexrckufERLTRnuBW9mH6lHb/2oebtJQiuXhXVoA==" algorithmName="SHA-512" password="CC35"/>
  <autoFilter ref="C126:K31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Všestary žst. - připojení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728</v>
      </c>
      <c r="G12" s="39"/>
      <c r="H12" s="39"/>
      <c r="I12" s="141" t="s">
        <v>23</v>
      </c>
      <c r="J12" s="145" t="str">
        <f>'Rekapitulace stavby'!AN8</f>
        <v>10. 8. 2020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26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ROUND((SUM(BE135:BE266)),  2)</f>
        <v>0</v>
      </c>
      <c r="G33" s="39"/>
      <c r="H33" s="39"/>
      <c r="I33" s="156">
        <v>0.20999999999999999</v>
      </c>
      <c r="J33" s="155">
        <f>ROUND(((SUM(BE135:BE266))*I33),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ROUND((SUM(BF135:BF266)),  2)</f>
        <v>0</v>
      </c>
      <c r="G34" s="39"/>
      <c r="H34" s="39"/>
      <c r="I34" s="156">
        <v>0.14999999999999999</v>
      </c>
      <c r="J34" s="155">
        <f>ROUND(((SUM(BF135:BF266))*I34),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ROUND((SUM(BG135:BG266)),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ROUND((SUM(BH135:BH266)),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ROUND((SUM(BI135:BI266)),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Všestary žst. - připojení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Sociální zařízení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Všestary</v>
      </c>
      <c r="G89" s="41"/>
      <c r="H89" s="41"/>
      <c r="I89" s="33" t="s">
        <v>23</v>
      </c>
      <c r="J89" s="80" t="str">
        <f>IF(J12="","",J12)</f>
        <v>10. 8. 2020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729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730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J150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J161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110</v>
      </c>
      <c r="E103" s="183"/>
      <c r="F103" s="183"/>
      <c r="G103" s="183"/>
      <c r="H103" s="183"/>
      <c r="I103" s="183"/>
      <c r="J103" s="184">
        <f>J163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731</v>
      </c>
      <c r="E104" s="189"/>
      <c r="F104" s="189"/>
      <c r="G104" s="189"/>
      <c r="H104" s="189"/>
      <c r="I104" s="189"/>
      <c r="J104" s="190">
        <f>J164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732</v>
      </c>
      <c r="E105" s="189"/>
      <c r="F105" s="189"/>
      <c r="G105" s="189"/>
      <c r="H105" s="189"/>
      <c r="I105" s="189"/>
      <c r="J105" s="190">
        <f>J171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733</v>
      </c>
      <c r="E106" s="189"/>
      <c r="F106" s="189"/>
      <c r="G106" s="189"/>
      <c r="H106" s="189"/>
      <c r="I106" s="189"/>
      <c r="J106" s="190">
        <f>J183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734</v>
      </c>
      <c r="E107" s="189"/>
      <c r="F107" s="189"/>
      <c r="G107" s="189"/>
      <c r="H107" s="189"/>
      <c r="I107" s="189"/>
      <c r="J107" s="190">
        <f>J201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735</v>
      </c>
      <c r="E108" s="189"/>
      <c r="F108" s="189"/>
      <c r="G108" s="189"/>
      <c r="H108" s="189"/>
      <c r="I108" s="189"/>
      <c r="J108" s="190">
        <f>J227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736</v>
      </c>
      <c r="E109" s="189"/>
      <c r="F109" s="189"/>
      <c r="G109" s="189"/>
      <c r="H109" s="189"/>
      <c r="I109" s="189"/>
      <c r="J109" s="190">
        <f>J230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737</v>
      </c>
      <c r="E110" s="189"/>
      <c r="F110" s="189"/>
      <c r="G110" s="189"/>
      <c r="H110" s="189"/>
      <c r="I110" s="189"/>
      <c r="J110" s="190">
        <f>J235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111</v>
      </c>
      <c r="E111" s="189"/>
      <c r="F111" s="189"/>
      <c r="G111" s="189"/>
      <c r="H111" s="189"/>
      <c r="I111" s="189"/>
      <c r="J111" s="190">
        <f>J246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738</v>
      </c>
      <c r="E112" s="189"/>
      <c r="F112" s="189"/>
      <c r="G112" s="189"/>
      <c r="H112" s="189"/>
      <c r="I112" s="189"/>
      <c r="J112" s="190">
        <f>J251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739</v>
      </c>
      <c r="E113" s="189"/>
      <c r="F113" s="189"/>
      <c r="G113" s="189"/>
      <c r="H113" s="189"/>
      <c r="I113" s="189"/>
      <c r="J113" s="190">
        <f>J259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114</v>
      </c>
      <c r="E114" s="183"/>
      <c r="F114" s="183"/>
      <c r="G114" s="183"/>
      <c r="H114" s="183"/>
      <c r="I114" s="183"/>
      <c r="J114" s="184">
        <f>J262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740</v>
      </c>
      <c r="E115" s="189"/>
      <c r="F115" s="189"/>
      <c r="G115" s="189"/>
      <c r="H115" s="189"/>
      <c r="I115" s="189"/>
      <c r="J115" s="190">
        <f>J263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17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5" t="str">
        <f>E7</f>
        <v>Všestary žst. - připojení vodovodu a kanalizace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94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03 - Sociální zařízení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21</v>
      </c>
      <c r="D129" s="41"/>
      <c r="E129" s="41"/>
      <c r="F129" s="28" t="str">
        <f>F12</f>
        <v>Všestary</v>
      </c>
      <c r="G129" s="41"/>
      <c r="H129" s="41"/>
      <c r="I129" s="33" t="s">
        <v>23</v>
      </c>
      <c r="J129" s="80" t="str">
        <f>IF(J12="","",J12)</f>
        <v>10. 8. 2020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25</v>
      </c>
      <c r="D131" s="41"/>
      <c r="E131" s="41"/>
      <c r="F131" s="28" t="str">
        <f>E15</f>
        <v xml:space="preserve"> </v>
      </c>
      <c r="G131" s="41"/>
      <c r="H131" s="41"/>
      <c r="I131" s="33" t="s">
        <v>30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28</v>
      </c>
      <c r="D132" s="41"/>
      <c r="E132" s="41"/>
      <c r="F132" s="28" t="str">
        <f>IF(E18="","",E18)</f>
        <v>Vyplň údaj</v>
      </c>
      <c r="G132" s="41"/>
      <c r="H132" s="41"/>
      <c r="I132" s="33" t="s">
        <v>32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117</v>
      </c>
      <c r="D134" s="195" t="s">
        <v>59</v>
      </c>
      <c r="E134" s="195" t="s">
        <v>55</v>
      </c>
      <c r="F134" s="195" t="s">
        <v>56</v>
      </c>
      <c r="G134" s="195" t="s">
        <v>118</v>
      </c>
      <c r="H134" s="195" t="s">
        <v>119</v>
      </c>
      <c r="I134" s="195" t="s">
        <v>120</v>
      </c>
      <c r="J134" s="196" t="s">
        <v>98</v>
      </c>
      <c r="K134" s="197" t="s">
        <v>121</v>
      </c>
      <c r="L134" s="198"/>
      <c r="M134" s="101" t="s">
        <v>1</v>
      </c>
      <c r="N134" s="102" t="s">
        <v>38</v>
      </c>
      <c r="O134" s="102" t="s">
        <v>122</v>
      </c>
      <c r="P134" s="102" t="s">
        <v>123</v>
      </c>
      <c r="Q134" s="102" t="s">
        <v>124</v>
      </c>
      <c r="R134" s="102" t="s">
        <v>125</v>
      </c>
      <c r="S134" s="102" t="s">
        <v>126</v>
      </c>
      <c r="T134" s="103" t="s">
        <v>127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128</v>
      </c>
      <c r="D135" s="41"/>
      <c r="E135" s="41"/>
      <c r="F135" s="41"/>
      <c r="G135" s="41"/>
      <c r="H135" s="41"/>
      <c r="I135" s="41"/>
      <c r="J135" s="199">
        <f>BK135</f>
        <v>0</v>
      </c>
      <c r="K135" s="41"/>
      <c r="L135" s="45"/>
      <c r="M135" s="104"/>
      <c r="N135" s="200"/>
      <c r="O135" s="105"/>
      <c r="P135" s="201">
        <f>P136+P163+P262</f>
        <v>0</v>
      </c>
      <c r="Q135" s="105"/>
      <c r="R135" s="201">
        <f>R136+R163+R262</f>
        <v>20.206749839999997</v>
      </c>
      <c r="S135" s="105"/>
      <c r="T135" s="202">
        <f>T136+T163+T262</f>
        <v>11.367049999999999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73</v>
      </c>
      <c r="AU135" s="18" t="s">
        <v>100</v>
      </c>
      <c r="BK135" s="203">
        <f>BK136+BK163+BK262</f>
        <v>0</v>
      </c>
    </row>
    <row r="136" s="12" customFormat="1" ht="25.92" customHeight="1">
      <c r="A136" s="12"/>
      <c r="B136" s="204"/>
      <c r="C136" s="205"/>
      <c r="D136" s="206" t="s">
        <v>73</v>
      </c>
      <c r="E136" s="207" t="s">
        <v>129</v>
      </c>
      <c r="F136" s="207" t="s">
        <v>130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P137+P139+P145+P150+P161</f>
        <v>0</v>
      </c>
      <c r="Q136" s="212"/>
      <c r="R136" s="213">
        <f>R137+R139+R145+R150+R161</f>
        <v>18.920539839999996</v>
      </c>
      <c r="S136" s="212"/>
      <c r="T136" s="214">
        <f>T137+T139+T145+T150+T161</f>
        <v>11.299999999999999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6</v>
      </c>
      <c r="AT136" s="216" t="s">
        <v>73</v>
      </c>
      <c r="AU136" s="216" t="s">
        <v>74</v>
      </c>
      <c r="AY136" s="215" t="s">
        <v>131</v>
      </c>
      <c r="BK136" s="217">
        <f>BK137+BK139+BK145+BK150+BK161</f>
        <v>0</v>
      </c>
    </row>
    <row r="137" s="12" customFormat="1" ht="22.8" customHeight="1">
      <c r="A137" s="12"/>
      <c r="B137" s="204"/>
      <c r="C137" s="205"/>
      <c r="D137" s="206" t="s">
        <v>73</v>
      </c>
      <c r="E137" s="218" t="s">
        <v>83</v>
      </c>
      <c r="F137" s="218" t="s">
        <v>741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P138</f>
        <v>0</v>
      </c>
      <c r="Q137" s="212"/>
      <c r="R137" s="213">
        <f>R138</f>
        <v>14.95525584</v>
      </c>
      <c r="S137" s="212"/>
      <c r="T137" s="214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6</v>
      </c>
      <c r="AT137" s="216" t="s">
        <v>73</v>
      </c>
      <c r="AU137" s="216" t="s">
        <v>6</v>
      </c>
      <c r="AY137" s="215" t="s">
        <v>131</v>
      </c>
      <c r="BK137" s="217">
        <f>BK138</f>
        <v>0</v>
      </c>
    </row>
    <row r="138" s="2" customFormat="1" ht="14.4" customHeight="1">
      <c r="A138" s="39"/>
      <c r="B138" s="40"/>
      <c r="C138" s="220" t="s">
        <v>474</v>
      </c>
      <c r="D138" s="220" t="s">
        <v>133</v>
      </c>
      <c r="E138" s="221" t="s">
        <v>742</v>
      </c>
      <c r="F138" s="222" t="s">
        <v>743</v>
      </c>
      <c r="G138" s="223" t="s">
        <v>207</v>
      </c>
      <c r="H138" s="224">
        <v>6.0960000000000001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39</v>
      </c>
      <c r="O138" s="92"/>
      <c r="P138" s="230">
        <f>O138*H138</f>
        <v>0</v>
      </c>
      <c r="Q138" s="230">
        <v>2.45329</v>
      </c>
      <c r="R138" s="230">
        <f>Q138*H138</f>
        <v>14.95525584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137</v>
      </c>
      <c r="AT138" s="232" t="s">
        <v>133</v>
      </c>
      <c r="AU138" s="232" t="s">
        <v>83</v>
      </c>
      <c r="AY138" s="18" t="s">
        <v>131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6</v>
      </c>
      <c r="BK138" s="233">
        <f>ROUND(I138*H138,2)</f>
        <v>0</v>
      </c>
      <c r="BL138" s="18" t="s">
        <v>137</v>
      </c>
      <c r="BM138" s="232" t="s">
        <v>744</v>
      </c>
    </row>
    <row r="139" s="12" customFormat="1" ht="22.8" customHeight="1">
      <c r="A139" s="12"/>
      <c r="B139" s="204"/>
      <c r="C139" s="205"/>
      <c r="D139" s="206" t="s">
        <v>73</v>
      </c>
      <c r="E139" s="218" t="s">
        <v>169</v>
      </c>
      <c r="F139" s="218" t="s">
        <v>745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SUM(P140:P144)</f>
        <v>0</v>
      </c>
      <c r="Q139" s="212"/>
      <c r="R139" s="213">
        <f>SUM(R140:R144)</f>
        <v>3.9648839999999996</v>
      </c>
      <c r="S139" s="212"/>
      <c r="T139" s="214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6</v>
      </c>
      <c r="AT139" s="216" t="s">
        <v>73</v>
      </c>
      <c r="AU139" s="216" t="s">
        <v>6</v>
      </c>
      <c r="AY139" s="215" t="s">
        <v>131</v>
      </c>
      <c r="BK139" s="217">
        <f>SUM(BK140:BK144)</f>
        <v>0</v>
      </c>
    </row>
    <row r="140" s="2" customFormat="1" ht="14.4" customHeight="1">
      <c r="A140" s="39"/>
      <c r="B140" s="40"/>
      <c r="C140" s="220" t="s">
        <v>478</v>
      </c>
      <c r="D140" s="220" t="s">
        <v>133</v>
      </c>
      <c r="E140" s="221" t="s">
        <v>746</v>
      </c>
      <c r="F140" s="222" t="s">
        <v>747</v>
      </c>
      <c r="G140" s="223" t="s">
        <v>136</v>
      </c>
      <c r="H140" s="224">
        <v>9.5399999999999991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39</v>
      </c>
      <c r="O140" s="92"/>
      <c r="P140" s="230">
        <f>O140*H140</f>
        <v>0</v>
      </c>
      <c r="Q140" s="230">
        <v>0.042599999999999999</v>
      </c>
      <c r="R140" s="230">
        <f>Q140*H140</f>
        <v>0.40640399999999993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137</v>
      </c>
      <c r="AT140" s="232" t="s">
        <v>133</v>
      </c>
      <c r="AU140" s="232" t="s">
        <v>83</v>
      </c>
      <c r="AY140" s="18" t="s">
        <v>131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6</v>
      </c>
      <c r="BK140" s="233">
        <f>ROUND(I140*H140,2)</f>
        <v>0</v>
      </c>
      <c r="BL140" s="18" t="s">
        <v>137</v>
      </c>
      <c r="BM140" s="232" t="s">
        <v>748</v>
      </c>
    </row>
    <row r="141" s="2" customFormat="1" ht="24.15" customHeight="1">
      <c r="A141" s="39"/>
      <c r="B141" s="40"/>
      <c r="C141" s="220" t="s">
        <v>486</v>
      </c>
      <c r="D141" s="220" t="s">
        <v>133</v>
      </c>
      <c r="E141" s="221" t="s">
        <v>749</v>
      </c>
      <c r="F141" s="222" t="s">
        <v>750</v>
      </c>
      <c r="G141" s="223" t="s">
        <v>136</v>
      </c>
      <c r="H141" s="224">
        <v>36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39</v>
      </c>
      <c r="O141" s="92"/>
      <c r="P141" s="230">
        <f>O141*H141</f>
        <v>0</v>
      </c>
      <c r="Q141" s="230">
        <v>0.0247</v>
      </c>
      <c r="R141" s="230">
        <f>Q141*H141</f>
        <v>0.88919999999999999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137</v>
      </c>
      <c r="AT141" s="232" t="s">
        <v>133</v>
      </c>
      <c r="AU141" s="232" t="s">
        <v>83</v>
      </c>
      <c r="AY141" s="18" t="s">
        <v>131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6</v>
      </c>
      <c r="BK141" s="233">
        <f>ROUND(I141*H141,2)</f>
        <v>0</v>
      </c>
      <c r="BL141" s="18" t="s">
        <v>137</v>
      </c>
      <c r="BM141" s="232" t="s">
        <v>751</v>
      </c>
    </row>
    <row r="142" s="2" customFormat="1" ht="24.15" customHeight="1">
      <c r="A142" s="39"/>
      <c r="B142" s="40"/>
      <c r="C142" s="220" t="s">
        <v>482</v>
      </c>
      <c r="D142" s="220" t="s">
        <v>133</v>
      </c>
      <c r="E142" s="221" t="s">
        <v>752</v>
      </c>
      <c r="F142" s="222" t="s">
        <v>753</v>
      </c>
      <c r="G142" s="223" t="s">
        <v>136</v>
      </c>
      <c r="H142" s="224">
        <v>36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39</v>
      </c>
      <c r="O142" s="92"/>
      <c r="P142" s="230">
        <f>O142*H142</f>
        <v>0</v>
      </c>
      <c r="Q142" s="230">
        <v>0.026550000000000001</v>
      </c>
      <c r="R142" s="230">
        <f>Q142*H142</f>
        <v>0.95579999999999998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137</v>
      </c>
      <c r="AT142" s="232" t="s">
        <v>133</v>
      </c>
      <c r="AU142" s="232" t="s">
        <v>83</v>
      </c>
      <c r="AY142" s="18" t="s">
        <v>131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6</v>
      </c>
      <c r="BK142" s="233">
        <f>ROUND(I142*H142,2)</f>
        <v>0</v>
      </c>
      <c r="BL142" s="18" t="s">
        <v>137</v>
      </c>
      <c r="BM142" s="232" t="s">
        <v>754</v>
      </c>
    </row>
    <row r="143" s="2" customFormat="1" ht="24.15" customHeight="1">
      <c r="A143" s="39"/>
      <c r="B143" s="40"/>
      <c r="C143" s="220" t="s">
        <v>491</v>
      </c>
      <c r="D143" s="220" t="s">
        <v>133</v>
      </c>
      <c r="E143" s="221" t="s">
        <v>755</v>
      </c>
      <c r="F143" s="222" t="s">
        <v>756</v>
      </c>
      <c r="G143" s="223" t="s">
        <v>178</v>
      </c>
      <c r="H143" s="224">
        <v>22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0.0015</v>
      </c>
      <c r="R143" s="230">
        <f>Q143*H143</f>
        <v>0.033000000000000002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137</v>
      </c>
      <c r="AT143" s="232" t="s">
        <v>133</v>
      </c>
      <c r="AU143" s="232" t="s">
        <v>83</v>
      </c>
      <c r="AY143" s="18" t="s">
        <v>131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6</v>
      </c>
      <c r="BK143" s="233">
        <f>ROUND(I143*H143,2)</f>
        <v>0</v>
      </c>
      <c r="BL143" s="18" t="s">
        <v>137</v>
      </c>
      <c r="BM143" s="232" t="s">
        <v>757</v>
      </c>
    </row>
    <row r="144" s="2" customFormat="1" ht="24.15" customHeight="1">
      <c r="A144" s="39"/>
      <c r="B144" s="40"/>
      <c r="C144" s="220" t="s">
        <v>507</v>
      </c>
      <c r="D144" s="220" t="s">
        <v>133</v>
      </c>
      <c r="E144" s="221" t="s">
        <v>758</v>
      </c>
      <c r="F144" s="222" t="s">
        <v>759</v>
      </c>
      <c r="G144" s="223" t="s">
        <v>136</v>
      </c>
      <c r="H144" s="224">
        <v>18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39</v>
      </c>
      <c r="O144" s="92"/>
      <c r="P144" s="230">
        <f>O144*H144</f>
        <v>0</v>
      </c>
      <c r="Q144" s="230">
        <v>0.093359999999999999</v>
      </c>
      <c r="R144" s="230">
        <f>Q144*H144</f>
        <v>1.68048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137</v>
      </c>
      <c r="AT144" s="232" t="s">
        <v>133</v>
      </c>
      <c r="AU144" s="232" t="s">
        <v>83</v>
      </c>
      <c r="AY144" s="18" t="s">
        <v>131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6</v>
      </c>
      <c r="BK144" s="233">
        <f>ROUND(I144*H144,2)</f>
        <v>0</v>
      </c>
      <c r="BL144" s="18" t="s">
        <v>137</v>
      </c>
      <c r="BM144" s="232" t="s">
        <v>760</v>
      </c>
    </row>
    <row r="145" s="12" customFormat="1" ht="22.8" customHeight="1">
      <c r="A145" s="12"/>
      <c r="B145" s="204"/>
      <c r="C145" s="205"/>
      <c r="D145" s="206" t="s">
        <v>73</v>
      </c>
      <c r="E145" s="218" t="s">
        <v>187</v>
      </c>
      <c r="F145" s="218" t="s">
        <v>499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SUM(P146:P149)</f>
        <v>0</v>
      </c>
      <c r="Q145" s="212"/>
      <c r="R145" s="213">
        <f>SUM(R146:R149)</f>
        <v>0.00040000000000000002</v>
      </c>
      <c r="S145" s="212"/>
      <c r="T145" s="214">
        <f>SUM(T146:T149)</f>
        <v>11.299999999999999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6</v>
      </c>
      <c r="AT145" s="216" t="s">
        <v>73</v>
      </c>
      <c r="AU145" s="216" t="s">
        <v>6</v>
      </c>
      <c r="AY145" s="215" t="s">
        <v>131</v>
      </c>
      <c r="BK145" s="217">
        <f>SUM(BK146:BK149)</f>
        <v>0</v>
      </c>
    </row>
    <row r="146" s="2" customFormat="1" ht="14.4" customHeight="1">
      <c r="A146" s="39"/>
      <c r="B146" s="40"/>
      <c r="C146" s="220" t="s">
        <v>511</v>
      </c>
      <c r="D146" s="220" t="s">
        <v>133</v>
      </c>
      <c r="E146" s="221" t="s">
        <v>761</v>
      </c>
      <c r="F146" s="222" t="s">
        <v>762</v>
      </c>
      <c r="G146" s="223" t="s">
        <v>136</v>
      </c>
      <c r="H146" s="224">
        <v>20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39</v>
      </c>
      <c r="O146" s="92"/>
      <c r="P146" s="230">
        <f>O146*H146</f>
        <v>0</v>
      </c>
      <c r="Q146" s="230">
        <v>2.0000000000000002E-05</v>
      </c>
      <c r="R146" s="230">
        <f>Q146*H146</f>
        <v>0.00040000000000000002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137</v>
      </c>
      <c r="AT146" s="232" t="s">
        <v>133</v>
      </c>
      <c r="AU146" s="232" t="s">
        <v>83</v>
      </c>
      <c r="AY146" s="18" t="s">
        <v>131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6</v>
      </c>
      <c r="BK146" s="233">
        <f>ROUND(I146*H146,2)</f>
        <v>0</v>
      </c>
      <c r="BL146" s="18" t="s">
        <v>137</v>
      </c>
      <c r="BM146" s="232" t="s">
        <v>763</v>
      </c>
    </row>
    <row r="147" s="2" customFormat="1" ht="24.15" customHeight="1">
      <c r="A147" s="39"/>
      <c r="B147" s="40"/>
      <c r="C147" s="220" t="s">
        <v>516</v>
      </c>
      <c r="D147" s="220" t="s">
        <v>133</v>
      </c>
      <c r="E147" s="221" t="s">
        <v>764</v>
      </c>
      <c r="F147" s="222" t="s">
        <v>765</v>
      </c>
      <c r="G147" s="223" t="s">
        <v>136</v>
      </c>
      <c r="H147" s="224">
        <v>16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39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0.19</v>
      </c>
      <c r="T147" s="231">
        <f>S147*H147</f>
        <v>3.04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137</v>
      </c>
      <c r="AT147" s="232" t="s">
        <v>133</v>
      </c>
      <c r="AU147" s="232" t="s">
        <v>83</v>
      </c>
      <c r="AY147" s="18" t="s">
        <v>131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6</v>
      </c>
      <c r="BK147" s="233">
        <f>ROUND(I147*H147,2)</f>
        <v>0</v>
      </c>
      <c r="BL147" s="18" t="s">
        <v>137</v>
      </c>
      <c r="BM147" s="232" t="s">
        <v>766</v>
      </c>
    </row>
    <row r="148" s="2" customFormat="1" ht="24.15" customHeight="1">
      <c r="A148" s="39"/>
      <c r="B148" s="40"/>
      <c r="C148" s="220" t="s">
        <v>520</v>
      </c>
      <c r="D148" s="220" t="s">
        <v>133</v>
      </c>
      <c r="E148" s="221" t="s">
        <v>767</v>
      </c>
      <c r="F148" s="222" t="s">
        <v>768</v>
      </c>
      <c r="G148" s="223" t="s">
        <v>207</v>
      </c>
      <c r="H148" s="224">
        <v>5.7000000000000002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39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1.3999999999999999</v>
      </c>
      <c r="T148" s="231">
        <f>S148*H148</f>
        <v>7.9799999999999995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137</v>
      </c>
      <c r="AT148" s="232" t="s">
        <v>133</v>
      </c>
      <c r="AU148" s="232" t="s">
        <v>83</v>
      </c>
      <c r="AY148" s="18" t="s">
        <v>131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6</v>
      </c>
      <c r="BK148" s="233">
        <f>ROUND(I148*H148,2)</f>
        <v>0</v>
      </c>
      <c r="BL148" s="18" t="s">
        <v>137</v>
      </c>
      <c r="BM148" s="232" t="s">
        <v>769</v>
      </c>
    </row>
    <row r="149" s="2" customFormat="1" ht="24.15" customHeight="1">
      <c r="A149" s="39"/>
      <c r="B149" s="40"/>
      <c r="C149" s="220" t="s">
        <v>211</v>
      </c>
      <c r="D149" s="220" t="s">
        <v>133</v>
      </c>
      <c r="E149" s="221" t="s">
        <v>770</v>
      </c>
      <c r="F149" s="222" t="s">
        <v>771</v>
      </c>
      <c r="G149" s="223" t="s">
        <v>308</v>
      </c>
      <c r="H149" s="224">
        <v>2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39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0.14000000000000001</v>
      </c>
      <c r="T149" s="231">
        <f>S149*H149</f>
        <v>0.28000000000000003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137</v>
      </c>
      <c r="AT149" s="232" t="s">
        <v>133</v>
      </c>
      <c r="AU149" s="232" t="s">
        <v>83</v>
      </c>
      <c r="AY149" s="18" t="s">
        <v>131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6</v>
      </c>
      <c r="BK149" s="233">
        <f>ROUND(I149*H149,2)</f>
        <v>0</v>
      </c>
      <c r="BL149" s="18" t="s">
        <v>137</v>
      </c>
      <c r="BM149" s="232" t="s">
        <v>772</v>
      </c>
    </row>
    <row r="150" s="12" customFormat="1" ht="22.8" customHeight="1">
      <c r="A150" s="12"/>
      <c r="B150" s="204"/>
      <c r="C150" s="205"/>
      <c r="D150" s="206" t="s">
        <v>73</v>
      </c>
      <c r="E150" s="218" t="s">
        <v>505</v>
      </c>
      <c r="F150" s="218" t="s">
        <v>506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SUM(P151:P160)</f>
        <v>0</v>
      </c>
      <c r="Q150" s="212"/>
      <c r="R150" s="213">
        <f>SUM(R151:R160)</f>
        <v>0</v>
      </c>
      <c r="S150" s="212"/>
      <c r="T150" s="214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6</v>
      </c>
      <c r="AT150" s="216" t="s">
        <v>73</v>
      </c>
      <c r="AU150" s="216" t="s">
        <v>6</v>
      </c>
      <c r="AY150" s="215" t="s">
        <v>131</v>
      </c>
      <c r="BK150" s="217">
        <f>SUM(BK151:BK160)</f>
        <v>0</v>
      </c>
    </row>
    <row r="151" s="2" customFormat="1" ht="24.15" customHeight="1">
      <c r="A151" s="39"/>
      <c r="B151" s="40"/>
      <c r="C151" s="220" t="s">
        <v>773</v>
      </c>
      <c r="D151" s="220" t="s">
        <v>133</v>
      </c>
      <c r="E151" s="221" t="s">
        <v>774</v>
      </c>
      <c r="F151" s="222" t="s">
        <v>775</v>
      </c>
      <c r="G151" s="223" t="s">
        <v>254</v>
      </c>
      <c r="H151" s="224">
        <v>12.867000000000001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39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137</v>
      </c>
      <c r="AT151" s="232" t="s">
        <v>133</v>
      </c>
      <c r="AU151" s="232" t="s">
        <v>83</v>
      </c>
      <c r="AY151" s="18" t="s">
        <v>131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6</v>
      </c>
      <c r="BK151" s="233">
        <f>ROUND(I151*H151,2)</f>
        <v>0</v>
      </c>
      <c r="BL151" s="18" t="s">
        <v>137</v>
      </c>
      <c r="BM151" s="232" t="s">
        <v>776</v>
      </c>
    </row>
    <row r="152" s="2" customFormat="1" ht="24.15" customHeight="1">
      <c r="A152" s="39"/>
      <c r="B152" s="40"/>
      <c r="C152" s="220" t="s">
        <v>777</v>
      </c>
      <c r="D152" s="220" t="s">
        <v>133</v>
      </c>
      <c r="E152" s="221" t="s">
        <v>778</v>
      </c>
      <c r="F152" s="222" t="s">
        <v>779</v>
      </c>
      <c r="G152" s="223" t="s">
        <v>254</v>
      </c>
      <c r="H152" s="224">
        <v>12.867000000000001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39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137</v>
      </c>
      <c r="AT152" s="232" t="s">
        <v>133</v>
      </c>
      <c r="AU152" s="232" t="s">
        <v>83</v>
      </c>
      <c r="AY152" s="18" t="s">
        <v>131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6</v>
      </c>
      <c r="BK152" s="233">
        <f>ROUND(I152*H152,2)</f>
        <v>0</v>
      </c>
      <c r="BL152" s="18" t="s">
        <v>137</v>
      </c>
      <c r="BM152" s="232" t="s">
        <v>780</v>
      </c>
    </row>
    <row r="153" s="2" customFormat="1" ht="24.15" customHeight="1">
      <c r="A153" s="39"/>
      <c r="B153" s="40"/>
      <c r="C153" s="220" t="s">
        <v>781</v>
      </c>
      <c r="D153" s="220" t="s">
        <v>133</v>
      </c>
      <c r="E153" s="221" t="s">
        <v>782</v>
      </c>
      <c r="F153" s="222" t="s">
        <v>783</v>
      </c>
      <c r="G153" s="223" t="s">
        <v>254</v>
      </c>
      <c r="H153" s="224">
        <v>244.47300000000001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39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137</v>
      </c>
      <c r="AT153" s="232" t="s">
        <v>133</v>
      </c>
      <c r="AU153" s="232" t="s">
        <v>83</v>
      </c>
      <c r="AY153" s="18" t="s">
        <v>131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6</v>
      </c>
      <c r="BK153" s="233">
        <f>ROUND(I153*H153,2)</f>
        <v>0</v>
      </c>
      <c r="BL153" s="18" t="s">
        <v>137</v>
      </c>
      <c r="BM153" s="232" t="s">
        <v>784</v>
      </c>
    </row>
    <row r="154" s="14" customFormat="1">
      <c r="A154" s="14"/>
      <c r="B154" s="245"/>
      <c r="C154" s="246"/>
      <c r="D154" s="236" t="s">
        <v>139</v>
      </c>
      <c r="E154" s="247" t="s">
        <v>1</v>
      </c>
      <c r="F154" s="248" t="s">
        <v>785</v>
      </c>
      <c r="G154" s="246"/>
      <c r="H154" s="249">
        <v>244.47300000000001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139</v>
      </c>
      <c r="AU154" s="255" t="s">
        <v>83</v>
      </c>
      <c r="AV154" s="14" t="s">
        <v>83</v>
      </c>
      <c r="AW154" s="14" t="s">
        <v>31</v>
      </c>
      <c r="AX154" s="14" t="s">
        <v>74</v>
      </c>
      <c r="AY154" s="255" t="s">
        <v>131</v>
      </c>
    </row>
    <row r="155" s="16" customFormat="1">
      <c r="A155" s="16"/>
      <c r="B155" s="267"/>
      <c r="C155" s="268"/>
      <c r="D155" s="236" t="s">
        <v>139</v>
      </c>
      <c r="E155" s="269" t="s">
        <v>1</v>
      </c>
      <c r="F155" s="270" t="s">
        <v>149</v>
      </c>
      <c r="G155" s="268"/>
      <c r="H155" s="271">
        <v>244.47300000000001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7" t="s">
        <v>139</v>
      </c>
      <c r="AU155" s="277" t="s">
        <v>83</v>
      </c>
      <c r="AV155" s="16" t="s">
        <v>137</v>
      </c>
      <c r="AW155" s="16" t="s">
        <v>31</v>
      </c>
      <c r="AX155" s="16" t="s">
        <v>6</v>
      </c>
      <c r="AY155" s="277" t="s">
        <v>131</v>
      </c>
    </row>
    <row r="156" s="2" customFormat="1" ht="24.15" customHeight="1">
      <c r="A156" s="39"/>
      <c r="B156" s="40"/>
      <c r="C156" s="220" t="s">
        <v>786</v>
      </c>
      <c r="D156" s="220" t="s">
        <v>133</v>
      </c>
      <c r="E156" s="221" t="s">
        <v>787</v>
      </c>
      <c r="F156" s="222" t="s">
        <v>788</v>
      </c>
      <c r="G156" s="223" t="s">
        <v>254</v>
      </c>
      <c r="H156" s="224">
        <v>12.867000000000001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39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137</v>
      </c>
      <c r="AT156" s="232" t="s">
        <v>133</v>
      </c>
      <c r="AU156" s="232" t="s">
        <v>83</v>
      </c>
      <c r="AY156" s="18" t="s">
        <v>131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6</v>
      </c>
      <c r="BK156" s="233">
        <f>ROUND(I156*H156,2)</f>
        <v>0</v>
      </c>
      <c r="BL156" s="18" t="s">
        <v>137</v>
      </c>
      <c r="BM156" s="232" t="s">
        <v>789</v>
      </c>
    </row>
    <row r="157" s="2" customFormat="1" ht="24.15" customHeight="1">
      <c r="A157" s="39"/>
      <c r="B157" s="40"/>
      <c r="C157" s="220" t="s">
        <v>790</v>
      </c>
      <c r="D157" s="220" t="s">
        <v>133</v>
      </c>
      <c r="E157" s="221" t="s">
        <v>791</v>
      </c>
      <c r="F157" s="222" t="s">
        <v>522</v>
      </c>
      <c r="G157" s="223" t="s">
        <v>254</v>
      </c>
      <c r="H157" s="224">
        <v>6.0999999999999996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39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137</v>
      </c>
      <c r="AT157" s="232" t="s">
        <v>133</v>
      </c>
      <c r="AU157" s="232" t="s">
        <v>83</v>
      </c>
      <c r="AY157" s="18" t="s">
        <v>131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6</v>
      </c>
      <c r="BK157" s="233">
        <f>ROUND(I157*H157,2)</f>
        <v>0</v>
      </c>
      <c r="BL157" s="18" t="s">
        <v>137</v>
      </c>
      <c r="BM157" s="232" t="s">
        <v>792</v>
      </c>
    </row>
    <row r="158" s="2" customFormat="1" ht="24.15" customHeight="1">
      <c r="A158" s="39"/>
      <c r="B158" s="40"/>
      <c r="C158" s="220" t="s">
        <v>793</v>
      </c>
      <c r="D158" s="220" t="s">
        <v>133</v>
      </c>
      <c r="E158" s="221" t="s">
        <v>794</v>
      </c>
      <c r="F158" s="222" t="s">
        <v>795</v>
      </c>
      <c r="G158" s="223" t="s">
        <v>254</v>
      </c>
      <c r="H158" s="224">
        <v>3.5670000000000002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39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137</v>
      </c>
      <c r="AT158" s="232" t="s">
        <v>133</v>
      </c>
      <c r="AU158" s="232" t="s">
        <v>83</v>
      </c>
      <c r="AY158" s="18" t="s">
        <v>131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6</v>
      </c>
      <c r="BK158" s="233">
        <f>ROUND(I158*H158,2)</f>
        <v>0</v>
      </c>
      <c r="BL158" s="18" t="s">
        <v>137</v>
      </c>
      <c r="BM158" s="232" t="s">
        <v>796</v>
      </c>
    </row>
    <row r="159" s="2" customFormat="1" ht="24.15" customHeight="1">
      <c r="A159" s="39"/>
      <c r="B159" s="40"/>
      <c r="C159" s="220" t="s">
        <v>797</v>
      </c>
      <c r="D159" s="220" t="s">
        <v>133</v>
      </c>
      <c r="E159" s="221" t="s">
        <v>798</v>
      </c>
      <c r="F159" s="222" t="s">
        <v>799</v>
      </c>
      <c r="G159" s="223" t="s">
        <v>254</v>
      </c>
      <c r="H159" s="224">
        <v>1.3999999999999999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39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137</v>
      </c>
      <c r="AT159" s="232" t="s">
        <v>133</v>
      </c>
      <c r="AU159" s="232" t="s">
        <v>83</v>
      </c>
      <c r="AY159" s="18" t="s">
        <v>131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6</v>
      </c>
      <c r="BK159" s="233">
        <f>ROUND(I159*H159,2)</f>
        <v>0</v>
      </c>
      <c r="BL159" s="18" t="s">
        <v>137</v>
      </c>
      <c r="BM159" s="232" t="s">
        <v>800</v>
      </c>
    </row>
    <row r="160" s="2" customFormat="1" ht="24.15" customHeight="1">
      <c r="A160" s="39"/>
      <c r="B160" s="40"/>
      <c r="C160" s="220" t="s">
        <v>801</v>
      </c>
      <c r="D160" s="220" t="s">
        <v>133</v>
      </c>
      <c r="E160" s="221" t="s">
        <v>802</v>
      </c>
      <c r="F160" s="222" t="s">
        <v>803</v>
      </c>
      <c r="G160" s="223" t="s">
        <v>254</v>
      </c>
      <c r="H160" s="224">
        <v>1.8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39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137</v>
      </c>
      <c r="AT160" s="232" t="s">
        <v>133</v>
      </c>
      <c r="AU160" s="232" t="s">
        <v>83</v>
      </c>
      <c r="AY160" s="18" t="s">
        <v>131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6</v>
      </c>
      <c r="BK160" s="233">
        <f>ROUND(I160*H160,2)</f>
        <v>0</v>
      </c>
      <c r="BL160" s="18" t="s">
        <v>137</v>
      </c>
      <c r="BM160" s="232" t="s">
        <v>804</v>
      </c>
    </row>
    <row r="161" s="12" customFormat="1" ht="22.8" customHeight="1">
      <c r="A161" s="12"/>
      <c r="B161" s="204"/>
      <c r="C161" s="205"/>
      <c r="D161" s="206" t="s">
        <v>73</v>
      </c>
      <c r="E161" s="218" t="s">
        <v>535</v>
      </c>
      <c r="F161" s="218" t="s">
        <v>536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P162</f>
        <v>0</v>
      </c>
      <c r="Q161" s="212"/>
      <c r="R161" s="213">
        <f>R162</f>
        <v>0</v>
      </c>
      <c r="S161" s="212"/>
      <c r="T161" s="214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6</v>
      </c>
      <c r="AT161" s="216" t="s">
        <v>73</v>
      </c>
      <c r="AU161" s="216" t="s">
        <v>6</v>
      </c>
      <c r="AY161" s="215" t="s">
        <v>131</v>
      </c>
      <c r="BK161" s="217">
        <f>BK162</f>
        <v>0</v>
      </c>
    </row>
    <row r="162" s="2" customFormat="1" ht="14.4" customHeight="1">
      <c r="A162" s="39"/>
      <c r="B162" s="40"/>
      <c r="C162" s="220" t="s">
        <v>805</v>
      </c>
      <c r="D162" s="220" t="s">
        <v>133</v>
      </c>
      <c r="E162" s="221" t="s">
        <v>806</v>
      </c>
      <c r="F162" s="222" t="s">
        <v>807</v>
      </c>
      <c r="G162" s="223" t="s">
        <v>254</v>
      </c>
      <c r="H162" s="224">
        <v>18.951000000000001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39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137</v>
      </c>
      <c r="AT162" s="232" t="s">
        <v>133</v>
      </c>
      <c r="AU162" s="232" t="s">
        <v>83</v>
      </c>
      <c r="AY162" s="18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6</v>
      </c>
      <c r="BK162" s="233">
        <f>ROUND(I162*H162,2)</f>
        <v>0</v>
      </c>
      <c r="BL162" s="18" t="s">
        <v>137</v>
      </c>
      <c r="BM162" s="232" t="s">
        <v>808</v>
      </c>
    </row>
    <row r="163" s="12" customFormat="1" ht="25.92" customHeight="1">
      <c r="A163" s="12"/>
      <c r="B163" s="204"/>
      <c r="C163" s="205"/>
      <c r="D163" s="206" t="s">
        <v>73</v>
      </c>
      <c r="E163" s="207" t="s">
        <v>541</v>
      </c>
      <c r="F163" s="207" t="s">
        <v>542</v>
      </c>
      <c r="G163" s="205"/>
      <c r="H163" s="205"/>
      <c r="I163" s="208"/>
      <c r="J163" s="209">
        <f>BK163</f>
        <v>0</v>
      </c>
      <c r="K163" s="205"/>
      <c r="L163" s="210"/>
      <c r="M163" s="211"/>
      <c r="N163" s="212"/>
      <c r="O163" s="212"/>
      <c r="P163" s="213">
        <f>P164+P171+P183+P201+P227+P230+P235+P246+P251+P259</f>
        <v>0</v>
      </c>
      <c r="Q163" s="212"/>
      <c r="R163" s="213">
        <f>R164+R171+R183+R201+R227+R230+R235+R246+R251+R259</f>
        <v>1.2862100000000001</v>
      </c>
      <c r="S163" s="212"/>
      <c r="T163" s="214">
        <f>T164+T171+T183+T201+T227+T230+T235+T246+T251+T259</f>
        <v>0.067049999999999998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83</v>
      </c>
      <c r="AT163" s="216" t="s">
        <v>73</v>
      </c>
      <c r="AU163" s="216" t="s">
        <v>74</v>
      </c>
      <c r="AY163" s="215" t="s">
        <v>131</v>
      </c>
      <c r="BK163" s="217">
        <f>BK164+BK171+BK183+BK201+BK227+BK230+BK235+BK246+BK251+BK259</f>
        <v>0</v>
      </c>
    </row>
    <row r="164" s="12" customFormat="1" ht="22.8" customHeight="1">
      <c r="A164" s="12"/>
      <c r="B164" s="204"/>
      <c r="C164" s="205"/>
      <c r="D164" s="206" t="s">
        <v>73</v>
      </c>
      <c r="E164" s="218" t="s">
        <v>809</v>
      </c>
      <c r="F164" s="218" t="s">
        <v>810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SUM(P165:P170)</f>
        <v>0</v>
      </c>
      <c r="Q164" s="212"/>
      <c r="R164" s="213">
        <f>SUM(R165:R170)</f>
        <v>0.0095399999999999999</v>
      </c>
      <c r="S164" s="212"/>
      <c r="T164" s="214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83</v>
      </c>
      <c r="AT164" s="216" t="s">
        <v>73</v>
      </c>
      <c r="AU164" s="216" t="s">
        <v>6</v>
      </c>
      <c r="AY164" s="215" t="s">
        <v>131</v>
      </c>
      <c r="BK164" s="217">
        <f>SUM(BK165:BK170)</f>
        <v>0</v>
      </c>
    </row>
    <row r="165" s="2" customFormat="1" ht="14.4" customHeight="1">
      <c r="A165" s="39"/>
      <c r="B165" s="40"/>
      <c r="C165" s="220" t="s">
        <v>310</v>
      </c>
      <c r="D165" s="220" t="s">
        <v>133</v>
      </c>
      <c r="E165" s="221" t="s">
        <v>811</v>
      </c>
      <c r="F165" s="222" t="s">
        <v>812</v>
      </c>
      <c r="G165" s="223" t="s">
        <v>178</v>
      </c>
      <c r="H165" s="224">
        <v>5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39</v>
      </c>
      <c r="O165" s="92"/>
      <c r="P165" s="230">
        <f>O165*H165</f>
        <v>0</v>
      </c>
      <c r="Q165" s="230">
        <v>0.00046999999999999999</v>
      </c>
      <c r="R165" s="230">
        <f>Q165*H165</f>
        <v>0.0023500000000000001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237</v>
      </c>
      <c r="AT165" s="232" t="s">
        <v>133</v>
      </c>
      <c r="AU165" s="232" t="s">
        <v>83</v>
      </c>
      <c r="AY165" s="18" t="s">
        <v>131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6</v>
      </c>
      <c r="BK165" s="233">
        <f>ROUND(I165*H165,2)</f>
        <v>0</v>
      </c>
      <c r="BL165" s="18" t="s">
        <v>237</v>
      </c>
      <c r="BM165" s="232" t="s">
        <v>813</v>
      </c>
    </row>
    <row r="166" s="2" customFormat="1" ht="14.4" customHeight="1">
      <c r="A166" s="39"/>
      <c r="B166" s="40"/>
      <c r="C166" s="220" t="s">
        <v>315</v>
      </c>
      <c r="D166" s="220" t="s">
        <v>133</v>
      </c>
      <c r="E166" s="221" t="s">
        <v>814</v>
      </c>
      <c r="F166" s="222" t="s">
        <v>815</v>
      </c>
      <c r="G166" s="223" t="s">
        <v>178</v>
      </c>
      <c r="H166" s="224">
        <v>1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39</v>
      </c>
      <c r="O166" s="92"/>
      <c r="P166" s="230">
        <f>O166*H166</f>
        <v>0</v>
      </c>
      <c r="Q166" s="230">
        <v>0.00157</v>
      </c>
      <c r="R166" s="230">
        <f>Q166*H166</f>
        <v>0.00157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237</v>
      </c>
      <c r="AT166" s="232" t="s">
        <v>133</v>
      </c>
      <c r="AU166" s="232" t="s">
        <v>83</v>
      </c>
      <c r="AY166" s="18" t="s">
        <v>131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6</v>
      </c>
      <c r="BK166" s="233">
        <f>ROUND(I166*H166,2)</f>
        <v>0</v>
      </c>
      <c r="BL166" s="18" t="s">
        <v>237</v>
      </c>
      <c r="BM166" s="232" t="s">
        <v>816</v>
      </c>
    </row>
    <row r="167" s="2" customFormat="1" ht="24.15" customHeight="1">
      <c r="A167" s="39"/>
      <c r="B167" s="40"/>
      <c r="C167" s="220" t="s">
        <v>323</v>
      </c>
      <c r="D167" s="220" t="s">
        <v>133</v>
      </c>
      <c r="E167" s="221" t="s">
        <v>817</v>
      </c>
      <c r="F167" s="222" t="s">
        <v>818</v>
      </c>
      <c r="G167" s="223" t="s">
        <v>178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39</v>
      </c>
      <c r="O167" s="92"/>
      <c r="P167" s="230">
        <f>O167*H167</f>
        <v>0</v>
      </c>
      <c r="Q167" s="230">
        <v>0.00085999999999999998</v>
      </c>
      <c r="R167" s="230">
        <f>Q167*H167</f>
        <v>0.00085999999999999998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237</v>
      </c>
      <c r="AT167" s="232" t="s">
        <v>133</v>
      </c>
      <c r="AU167" s="232" t="s">
        <v>83</v>
      </c>
      <c r="AY167" s="18" t="s">
        <v>131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6</v>
      </c>
      <c r="BK167" s="233">
        <f>ROUND(I167*H167,2)</f>
        <v>0</v>
      </c>
      <c r="BL167" s="18" t="s">
        <v>237</v>
      </c>
      <c r="BM167" s="232" t="s">
        <v>819</v>
      </c>
    </row>
    <row r="168" s="2" customFormat="1" ht="24.15" customHeight="1">
      <c r="A168" s="39"/>
      <c r="B168" s="40"/>
      <c r="C168" s="220" t="s">
        <v>327</v>
      </c>
      <c r="D168" s="220" t="s">
        <v>133</v>
      </c>
      <c r="E168" s="221" t="s">
        <v>820</v>
      </c>
      <c r="F168" s="222" t="s">
        <v>821</v>
      </c>
      <c r="G168" s="223" t="s">
        <v>178</v>
      </c>
      <c r="H168" s="224">
        <v>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39</v>
      </c>
      <c r="O168" s="92"/>
      <c r="P168" s="230">
        <f>O168*H168</f>
        <v>0</v>
      </c>
      <c r="Q168" s="230">
        <v>0.0047600000000000003</v>
      </c>
      <c r="R168" s="230">
        <f>Q168*H168</f>
        <v>0.0047600000000000003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237</v>
      </c>
      <c r="AT168" s="232" t="s">
        <v>133</v>
      </c>
      <c r="AU168" s="232" t="s">
        <v>83</v>
      </c>
      <c r="AY168" s="18" t="s">
        <v>131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6</v>
      </c>
      <c r="BK168" s="233">
        <f>ROUND(I168*H168,2)</f>
        <v>0</v>
      </c>
      <c r="BL168" s="18" t="s">
        <v>237</v>
      </c>
      <c r="BM168" s="232" t="s">
        <v>822</v>
      </c>
    </row>
    <row r="169" s="2" customFormat="1" ht="14.4" customHeight="1">
      <c r="A169" s="39"/>
      <c r="B169" s="40"/>
      <c r="C169" s="220" t="s">
        <v>305</v>
      </c>
      <c r="D169" s="220" t="s">
        <v>133</v>
      </c>
      <c r="E169" s="221" t="s">
        <v>823</v>
      </c>
      <c r="F169" s="222" t="s">
        <v>824</v>
      </c>
      <c r="G169" s="223" t="s">
        <v>178</v>
      </c>
      <c r="H169" s="224">
        <v>6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39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237</v>
      </c>
      <c r="AT169" s="232" t="s">
        <v>133</v>
      </c>
      <c r="AU169" s="232" t="s">
        <v>83</v>
      </c>
      <c r="AY169" s="18" t="s">
        <v>131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6</v>
      </c>
      <c r="BK169" s="233">
        <f>ROUND(I169*H169,2)</f>
        <v>0</v>
      </c>
      <c r="BL169" s="18" t="s">
        <v>237</v>
      </c>
      <c r="BM169" s="232" t="s">
        <v>825</v>
      </c>
    </row>
    <row r="170" s="2" customFormat="1" ht="24.15" customHeight="1">
      <c r="A170" s="39"/>
      <c r="B170" s="40"/>
      <c r="C170" s="220" t="s">
        <v>826</v>
      </c>
      <c r="D170" s="220" t="s">
        <v>133</v>
      </c>
      <c r="E170" s="221" t="s">
        <v>827</v>
      </c>
      <c r="F170" s="222" t="s">
        <v>828</v>
      </c>
      <c r="G170" s="223" t="s">
        <v>254</v>
      </c>
      <c r="H170" s="224">
        <v>0.01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39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237</v>
      </c>
      <c r="AT170" s="232" t="s">
        <v>133</v>
      </c>
      <c r="AU170" s="232" t="s">
        <v>83</v>
      </c>
      <c r="AY170" s="18" t="s">
        <v>131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6</v>
      </c>
      <c r="BK170" s="233">
        <f>ROUND(I170*H170,2)</f>
        <v>0</v>
      </c>
      <c r="BL170" s="18" t="s">
        <v>237</v>
      </c>
      <c r="BM170" s="232" t="s">
        <v>829</v>
      </c>
    </row>
    <row r="171" s="12" customFormat="1" ht="22.8" customHeight="1">
      <c r="A171" s="12"/>
      <c r="B171" s="204"/>
      <c r="C171" s="205"/>
      <c r="D171" s="206" t="s">
        <v>73</v>
      </c>
      <c r="E171" s="218" t="s">
        <v>830</v>
      </c>
      <c r="F171" s="218" t="s">
        <v>831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SUM(P172:P182)</f>
        <v>0</v>
      </c>
      <c r="Q171" s="212"/>
      <c r="R171" s="213">
        <f>SUM(R172:R182)</f>
        <v>0.012900000000000002</v>
      </c>
      <c r="S171" s="212"/>
      <c r="T171" s="214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73</v>
      </c>
      <c r="AU171" s="216" t="s">
        <v>6</v>
      </c>
      <c r="AY171" s="215" t="s">
        <v>131</v>
      </c>
      <c r="BK171" s="217">
        <f>SUM(BK172:BK182)</f>
        <v>0</v>
      </c>
    </row>
    <row r="172" s="2" customFormat="1" ht="14.4" customHeight="1">
      <c r="A172" s="39"/>
      <c r="B172" s="40"/>
      <c r="C172" s="220" t="s">
        <v>343</v>
      </c>
      <c r="D172" s="220" t="s">
        <v>133</v>
      </c>
      <c r="E172" s="221" t="s">
        <v>832</v>
      </c>
      <c r="F172" s="222" t="s">
        <v>833</v>
      </c>
      <c r="G172" s="223" t="s">
        <v>308</v>
      </c>
      <c r="H172" s="224">
        <v>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39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237</v>
      </c>
      <c r="AT172" s="232" t="s">
        <v>133</v>
      </c>
      <c r="AU172" s="232" t="s">
        <v>83</v>
      </c>
      <c r="AY172" s="18" t="s">
        <v>131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6</v>
      </c>
      <c r="BK172" s="233">
        <f>ROUND(I172*H172,2)</f>
        <v>0</v>
      </c>
      <c r="BL172" s="18" t="s">
        <v>237</v>
      </c>
      <c r="BM172" s="232" t="s">
        <v>834</v>
      </c>
    </row>
    <row r="173" s="2" customFormat="1" ht="24.15" customHeight="1">
      <c r="A173" s="39"/>
      <c r="B173" s="40"/>
      <c r="C173" s="220" t="s">
        <v>331</v>
      </c>
      <c r="D173" s="220" t="s">
        <v>133</v>
      </c>
      <c r="E173" s="221" t="s">
        <v>835</v>
      </c>
      <c r="F173" s="222" t="s">
        <v>836</v>
      </c>
      <c r="G173" s="223" t="s">
        <v>178</v>
      </c>
      <c r="H173" s="224">
        <v>10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39</v>
      </c>
      <c r="O173" s="92"/>
      <c r="P173" s="230">
        <f>O173*H173</f>
        <v>0</v>
      </c>
      <c r="Q173" s="230">
        <v>0.00097999999999999997</v>
      </c>
      <c r="R173" s="230">
        <f>Q173*H173</f>
        <v>0.0097999999999999997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237</v>
      </c>
      <c r="AT173" s="232" t="s">
        <v>133</v>
      </c>
      <c r="AU173" s="232" t="s">
        <v>83</v>
      </c>
      <c r="AY173" s="18" t="s">
        <v>131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6</v>
      </c>
      <c r="BK173" s="233">
        <f>ROUND(I173*H173,2)</f>
        <v>0</v>
      </c>
      <c r="BL173" s="18" t="s">
        <v>237</v>
      </c>
      <c r="BM173" s="232" t="s">
        <v>837</v>
      </c>
    </row>
    <row r="174" s="2" customFormat="1" ht="37.8" customHeight="1">
      <c r="A174" s="39"/>
      <c r="B174" s="40"/>
      <c r="C174" s="220" t="s">
        <v>348</v>
      </c>
      <c r="D174" s="220" t="s">
        <v>133</v>
      </c>
      <c r="E174" s="221" t="s">
        <v>838</v>
      </c>
      <c r="F174" s="222" t="s">
        <v>839</v>
      </c>
      <c r="G174" s="223" t="s">
        <v>178</v>
      </c>
      <c r="H174" s="224">
        <v>10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39</v>
      </c>
      <c r="O174" s="92"/>
      <c r="P174" s="230">
        <f>O174*H174</f>
        <v>0</v>
      </c>
      <c r="Q174" s="230">
        <v>8.0000000000000007E-05</v>
      </c>
      <c r="R174" s="230">
        <f>Q174*H174</f>
        <v>0.00080000000000000004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237</v>
      </c>
      <c r="AT174" s="232" t="s">
        <v>133</v>
      </c>
      <c r="AU174" s="232" t="s">
        <v>83</v>
      </c>
      <c r="AY174" s="18" t="s">
        <v>131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6</v>
      </c>
      <c r="BK174" s="233">
        <f>ROUND(I174*H174,2)</f>
        <v>0</v>
      </c>
      <c r="BL174" s="18" t="s">
        <v>237</v>
      </c>
      <c r="BM174" s="232" t="s">
        <v>840</v>
      </c>
    </row>
    <row r="175" s="2" customFormat="1" ht="14.4" customHeight="1">
      <c r="A175" s="39"/>
      <c r="B175" s="40"/>
      <c r="C175" s="220" t="s">
        <v>355</v>
      </c>
      <c r="D175" s="220" t="s">
        <v>133</v>
      </c>
      <c r="E175" s="221" t="s">
        <v>841</v>
      </c>
      <c r="F175" s="222" t="s">
        <v>842</v>
      </c>
      <c r="G175" s="223" t="s">
        <v>308</v>
      </c>
      <c r="H175" s="224">
        <v>4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39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237</v>
      </c>
      <c r="AT175" s="232" t="s">
        <v>133</v>
      </c>
      <c r="AU175" s="232" t="s">
        <v>83</v>
      </c>
      <c r="AY175" s="18" t="s">
        <v>131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6</v>
      </c>
      <c r="BK175" s="233">
        <f>ROUND(I175*H175,2)</f>
        <v>0</v>
      </c>
      <c r="BL175" s="18" t="s">
        <v>237</v>
      </c>
      <c r="BM175" s="232" t="s">
        <v>843</v>
      </c>
    </row>
    <row r="176" s="2" customFormat="1" ht="14.4" customHeight="1">
      <c r="A176" s="39"/>
      <c r="B176" s="40"/>
      <c r="C176" s="220" t="s">
        <v>361</v>
      </c>
      <c r="D176" s="220" t="s">
        <v>133</v>
      </c>
      <c r="E176" s="221" t="s">
        <v>844</v>
      </c>
      <c r="F176" s="222" t="s">
        <v>845</v>
      </c>
      <c r="G176" s="223" t="s">
        <v>308</v>
      </c>
      <c r="H176" s="224">
        <v>4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39</v>
      </c>
      <c r="O176" s="92"/>
      <c r="P176" s="230">
        <f>O176*H176</f>
        <v>0</v>
      </c>
      <c r="Q176" s="230">
        <v>0.00022000000000000001</v>
      </c>
      <c r="R176" s="230">
        <f>Q176*H176</f>
        <v>0.00088000000000000003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237</v>
      </c>
      <c r="AT176" s="232" t="s">
        <v>133</v>
      </c>
      <c r="AU176" s="232" t="s">
        <v>83</v>
      </c>
      <c r="AY176" s="18" t="s">
        <v>131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6</v>
      </c>
      <c r="BK176" s="233">
        <f>ROUND(I176*H176,2)</f>
        <v>0</v>
      </c>
      <c r="BL176" s="18" t="s">
        <v>237</v>
      </c>
      <c r="BM176" s="232" t="s">
        <v>846</v>
      </c>
    </row>
    <row r="177" s="2" customFormat="1" ht="14.4" customHeight="1">
      <c r="A177" s="39"/>
      <c r="B177" s="40"/>
      <c r="C177" s="220" t="s">
        <v>365</v>
      </c>
      <c r="D177" s="220" t="s">
        <v>133</v>
      </c>
      <c r="E177" s="221" t="s">
        <v>847</v>
      </c>
      <c r="F177" s="222" t="s">
        <v>848</v>
      </c>
      <c r="G177" s="223" t="s">
        <v>308</v>
      </c>
      <c r="H177" s="224">
        <v>2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39</v>
      </c>
      <c r="O177" s="92"/>
      <c r="P177" s="230">
        <f>O177*H177</f>
        <v>0</v>
      </c>
      <c r="Q177" s="230">
        <v>0.00056999999999999998</v>
      </c>
      <c r="R177" s="230">
        <f>Q177*H177</f>
        <v>0.00114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237</v>
      </c>
      <c r="AT177" s="232" t="s">
        <v>133</v>
      </c>
      <c r="AU177" s="232" t="s">
        <v>83</v>
      </c>
      <c r="AY177" s="18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6</v>
      </c>
      <c r="BK177" s="233">
        <f>ROUND(I177*H177,2)</f>
        <v>0</v>
      </c>
      <c r="BL177" s="18" t="s">
        <v>237</v>
      </c>
      <c r="BM177" s="232" t="s">
        <v>849</v>
      </c>
    </row>
    <row r="178" s="2" customFormat="1" ht="24.15" customHeight="1">
      <c r="A178" s="39"/>
      <c r="B178" s="40"/>
      <c r="C178" s="220" t="s">
        <v>425</v>
      </c>
      <c r="D178" s="220" t="s">
        <v>133</v>
      </c>
      <c r="E178" s="221" t="s">
        <v>850</v>
      </c>
      <c r="F178" s="222" t="s">
        <v>851</v>
      </c>
      <c r="G178" s="223" t="s">
        <v>308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39</v>
      </c>
      <c r="O178" s="92"/>
      <c r="P178" s="230">
        <f>O178*H178</f>
        <v>0</v>
      </c>
      <c r="Q178" s="230">
        <v>0.00027999999999999998</v>
      </c>
      <c r="R178" s="230">
        <f>Q178*H178</f>
        <v>0.00027999999999999998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237</v>
      </c>
      <c r="AT178" s="232" t="s">
        <v>133</v>
      </c>
      <c r="AU178" s="232" t="s">
        <v>83</v>
      </c>
      <c r="AY178" s="18" t="s">
        <v>131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6</v>
      </c>
      <c r="BK178" s="233">
        <f>ROUND(I178*H178,2)</f>
        <v>0</v>
      </c>
      <c r="BL178" s="18" t="s">
        <v>237</v>
      </c>
      <c r="BM178" s="232" t="s">
        <v>852</v>
      </c>
    </row>
    <row r="179" s="2" customFormat="1" ht="24.15" customHeight="1">
      <c r="A179" s="39"/>
      <c r="B179" s="40"/>
      <c r="C179" s="220" t="s">
        <v>853</v>
      </c>
      <c r="D179" s="220" t="s">
        <v>133</v>
      </c>
      <c r="E179" s="221" t="s">
        <v>854</v>
      </c>
      <c r="F179" s="222" t="s">
        <v>855</v>
      </c>
      <c r="G179" s="223" t="s">
        <v>254</v>
      </c>
      <c r="H179" s="224">
        <v>0.012999999999999999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39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237</v>
      </c>
      <c r="AT179" s="232" t="s">
        <v>133</v>
      </c>
      <c r="AU179" s="232" t="s">
        <v>83</v>
      </c>
      <c r="AY179" s="18" t="s">
        <v>131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6</v>
      </c>
      <c r="BK179" s="233">
        <f>ROUND(I179*H179,2)</f>
        <v>0</v>
      </c>
      <c r="BL179" s="18" t="s">
        <v>237</v>
      </c>
      <c r="BM179" s="232" t="s">
        <v>856</v>
      </c>
    </row>
    <row r="180" s="2" customFormat="1" ht="24.15" customHeight="1">
      <c r="A180" s="39"/>
      <c r="B180" s="40"/>
      <c r="C180" s="220" t="s">
        <v>405</v>
      </c>
      <c r="D180" s="220" t="s">
        <v>133</v>
      </c>
      <c r="E180" s="221" t="s">
        <v>857</v>
      </c>
      <c r="F180" s="222" t="s">
        <v>858</v>
      </c>
      <c r="G180" s="223" t="s">
        <v>166</v>
      </c>
      <c r="H180" s="224">
        <v>10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39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859</v>
      </c>
      <c r="AT180" s="232" t="s">
        <v>133</v>
      </c>
      <c r="AU180" s="232" t="s">
        <v>83</v>
      </c>
      <c r="AY180" s="18" t="s">
        <v>131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6</v>
      </c>
      <c r="BK180" s="233">
        <f>ROUND(I180*H180,2)</f>
        <v>0</v>
      </c>
      <c r="BL180" s="18" t="s">
        <v>859</v>
      </c>
      <c r="BM180" s="232" t="s">
        <v>860</v>
      </c>
    </row>
    <row r="181" s="2" customFormat="1" ht="14.4" customHeight="1">
      <c r="A181" s="39"/>
      <c r="B181" s="40"/>
      <c r="C181" s="220" t="s">
        <v>409</v>
      </c>
      <c r="D181" s="220" t="s">
        <v>133</v>
      </c>
      <c r="E181" s="221" t="s">
        <v>861</v>
      </c>
      <c r="F181" s="222" t="s">
        <v>862</v>
      </c>
      <c r="G181" s="223" t="s">
        <v>578</v>
      </c>
      <c r="H181" s="224">
        <v>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39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859</v>
      </c>
      <c r="AT181" s="232" t="s">
        <v>133</v>
      </c>
      <c r="AU181" s="232" t="s">
        <v>83</v>
      </c>
      <c r="AY181" s="18" t="s">
        <v>131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6</v>
      </c>
      <c r="BK181" s="233">
        <f>ROUND(I181*H181,2)</f>
        <v>0</v>
      </c>
      <c r="BL181" s="18" t="s">
        <v>859</v>
      </c>
      <c r="BM181" s="232" t="s">
        <v>863</v>
      </c>
    </row>
    <row r="182" s="2" customFormat="1" ht="14.4" customHeight="1">
      <c r="A182" s="39"/>
      <c r="B182" s="40"/>
      <c r="C182" s="220" t="s">
        <v>413</v>
      </c>
      <c r="D182" s="220" t="s">
        <v>133</v>
      </c>
      <c r="E182" s="221" t="s">
        <v>864</v>
      </c>
      <c r="F182" s="222" t="s">
        <v>865</v>
      </c>
      <c r="G182" s="223" t="s">
        <v>578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39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859</v>
      </c>
      <c r="AT182" s="232" t="s">
        <v>133</v>
      </c>
      <c r="AU182" s="232" t="s">
        <v>83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6</v>
      </c>
      <c r="BK182" s="233">
        <f>ROUND(I182*H182,2)</f>
        <v>0</v>
      </c>
      <c r="BL182" s="18" t="s">
        <v>859</v>
      </c>
      <c r="BM182" s="232" t="s">
        <v>866</v>
      </c>
    </row>
    <row r="183" s="12" customFormat="1" ht="22.8" customHeight="1">
      <c r="A183" s="12"/>
      <c r="B183" s="204"/>
      <c r="C183" s="205"/>
      <c r="D183" s="206" t="s">
        <v>73</v>
      </c>
      <c r="E183" s="218" t="s">
        <v>867</v>
      </c>
      <c r="F183" s="218" t="s">
        <v>868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SUM(P184:P200)</f>
        <v>0</v>
      </c>
      <c r="Q183" s="212"/>
      <c r="R183" s="213">
        <f>SUM(R184:R200)</f>
        <v>0.064159999999999995</v>
      </c>
      <c r="S183" s="212"/>
      <c r="T183" s="214">
        <f>SUM(T184:T200)</f>
        <v>0.067049999999999998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83</v>
      </c>
      <c r="AT183" s="216" t="s">
        <v>73</v>
      </c>
      <c r="AU183" s="216" t="s">
        <v>6</v>
      </c>
      <c r="AY183" s="215" t="s">
        <v>131</v>
      </c>
      <c r="BK183" s="217">
        <f>SUM(BK184:BK200)</f>
        <v>0</v>
      </c>
    </row>
    <row r="184" s="2" customFormat="1" ht="14.4" customHeight="1">
      <c r="A184" s="39"/>
      <c r="B184" s="40"/>
      <c r="C184" s="220" t="s">
        <v>6</v>
      </c>
      <c r="D184" s="220" t="s">
        <v>133</v>
      </c>
      <c r="E184" s="221" t="s">
        <v>869</v>
      </c>
      <c r="F184" s="222" t="s">
        <v>870</v>
      </c>
      <c r="G184" s="223" t="s">
        <v>578</v>
      </c>
      <c r="H184" s="224">
        <v>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39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0.01933</v>
      </c>
      <c r="T184" s="231">
        <f>S184*H184</f>
        <v>0.01933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237</v>
      </c>
      <c r="AT184" s="232" t="s">
        <v>133</v>
      </c>
      <c r="AU184" s="232" t="s">
        <v>83</v>
      </c>
      <c r="AY184" s="18" t="s">
        <v>131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6</v>
      </c>
      <c r="BK184" s="233">
        <f>ROUND(I184*H184,2)</f>
        <v>0</v>
      </c>
      <c r="BL184" s="18" t="s">
        <v>237</v>
      </c>
      <c r="BM184" s="232" t="s">
        <v>871</v>
      </c>
    </row>
    <row r="185" s="2" customFormat="1" ht="24.15" customHeight="1">
      <c r="A185" s="39"/>
      <c r="B185" s="40"/>
      <c r="C185" s="220" t="s">
        <v>83</v>
      </c>
      <c r="D185" s="220" t="s">
        <v>133</v>
      </c>
      <c r="E185" s="221" t="s">
        <v>872</v>
      </c>
      <c r="F185" s="222" t="s">
        <v>873</v>
      </c>
      <c r="G185" s="223" t="s">
        <v>578</v>
      </c>
      <c r="H185" s="224">
        <v>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39</v>
      </c>
      <c r="O185" s="92"/>
      <c r="P185" s="230">
        <f>O185*H185</f>
        <v>0</v>
      </c>
      <c r="Q185" s="230">
        <v>0.02894</v>
      </c>
      <c r="R185" s="230">
        <f>Q185*H185</f>
        <v>0.02894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237</v>
      </c>
      <c r="AT185" s="232" t="s">
        <v>133</v>
      </c>
      <c r="AU185" s="232" t="s">
        <v>83</v>
      </c>
      <c r="AY185" s="18" t="s">
        <v>131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6</v>
      </c>
      <c r="BK185" s="233">
        <f>ROUND(I185*H185,2)</f>
        <v>0</v>
      </c>
      <c r="BL185" s="18" t="s">
        <v>237</v>
      </c>
      <c r="BM185" s="232" t="s">
        <v>874</v>
      </c>
    </row>
    <row r="186" s="2" customFormat="1" ht="14.4" customHeight="1">
      <c r="A186" s="39"/>
      <c r="B186" s="40"/>
      <c r="C186" s="220" t="s">
        <v>187</v>
      </c>
      <c r="D186" s="220" t="s">
        <v>133</v>
      </c>
      <c r="E186" s="221" t="s">
        <v>875</v>
      </c>
      <c r="F186" s="222" t="s">
        <v>876</v>
      </c>
      <c r="G186" s="223" t="s">
        <v>578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39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0.019460000000000002</v>
      </c>
      <c r="T186" s="231">
        <f>S186*H186</f>
        <v>0.019460000000000002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237</v>
      </c>
      <c r="AT186" s="232" t="s">
        <v>133</v>
      </c>
      <c r="AU186" s="232" t="s">
        <v>83</v>
      </c>
      <c r="AY186" s="18" t="s">
        <v>131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6</v>
      </c>
      <c r="BK186" s="233">
        <f>ROUND(I186*H186,2)</f>
        <v>0</v>
      </c>
      <c r="BL186" s="18" t="s">
        <v>237</v>
      </c>
      <c r="BM186" s="232" t="s">
        <v>877</v>
      </c>
    </row>
    <row r="187" s="2" customFormat="1" ht="24.15" customHeight="1">
      <c r="A187" s="39"/>
      <c r="B187" s="40"/>
      <c r="C187" s="220" t="s">
        <v>192</v>
      </c>
      <c r="D187" s="220" t="s">
        <v>133</v>
      </c>
      <c r="E187" s="221" t="s">
        <v>878</v>
      </c>
      <c r="F187" s="222" t="s">
        <v>879</v>
      </c>
      <c r="G187" s="223" t="s">
        <v>578</v>
      </c>
      <c r="H187" s="224">
        <v>1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39</v>
      </c>
      <c r="O187" s="92"/>
      <c r="P187" s="230">
        <f>O187*H187</f>
        <v>0</v>
      </c>
      <c r="Q187" s="230">
        <v>0.014970000000000001</v>
      </c>
      <c r="R187" s="230">
        <f>Q187*H187</f>
        <v>0.014970000000000001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237</v>
      </c>
      <c r="AT187" s="232" t="s">
        <v>133</v>
      </c>
      <c r="AU187" s="232" t="s">
        <v>83</v>
      </c>
      <c r="AY187" s="18" t="s">
        <v>131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6</v>
      </c>
      <c r="BK187" s="233">
        <f>ROUND(I187*H187,2)</f>
        <v>0</v>
      </c>
      <c r="BL187" s="18" t="s">
        <v>237</v>
      </c>
      <c r="BM187" s="232" t="s">
        <v>880</v>
      </c>
    </row>
    <row r="188" s="2" customFormat="1" ht="24.15" customHeight="1">
      <c r="A188" s="39"/>
      <c r="B188" s="40"/>
      <c r="C188" s="220" t="s">
        <v>457</v>
      </c>
      <c r="D188" s="220" t="s">
        <v>133</v>
      </c>
      <c r="E188" s="221" t="s">
        <v>881</v>
      </c>
      <c r="F188" s="222" t="s">
        <v>882</v>
      </c>
      <c r="G188" s="223" t="s">
        <v>578</v>
      </c>
      <c r="H188" s="224">
        <v>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39</v>
      </c>
      <c r="O188" s="92"/>
      <c r="P188" s="230">
        <f>O188*H188</f>
        <v>0</v>
      </c>
      <c r="Q188" s="230">
        <v>0.00051999999999999995</v>
      </c>
      <c r="R188" s="230">
        <f>Q188*H188</f>
        <v>0.00051999999999999995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237</v>
      </c>
      <c r="AT188" s="232" t="s">
        <v>133</v>
      </c>
      <c r="AU188" s="232" t="s">
        <v>83</v>
      </c>
      <c r="AY188" s="18" t="s">
        <v>131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6</v>
      </c>
      <c r="BK188" s="233">
        <f>ROUND(I188*H188,2)</f>
        <v>0</v>
      </c>
      <c r="BL188" s="18" t="s">
        <v>237</v>
      </c>
      <c r="BM188" s="232" t="s">
        <v>883</v>
      </c>
    </row>
    <row r="189" s="2" customFormat="1" ht="24.15" customHeight="1">
      <c r="A189" s="39"/>
      <c r="B189" s="40"/>
      <c r="C189" s="220" t="s">
        <v>462</v>
      </c>
      <c r="D189" s="220" t="s">
        <v>133</v>
      </c>
      <c r="E189" s="221" t="s">
        <v>884</v>
      </c>
      <c r="F189" s="222" t="s">
        <v>885</v>
      </c>
      <c r="G189" s="223" t="s">
        <v>578</v>
      </c>
      <c r="H189" s="224">
        <v>1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39</v>
      </c>
      <c r="O189" s="92"/>
      <c r="P189" s="230">
        <f>O189*H189</f>
        <v>0</v>
      </c>
      <c r="Q189" s="230">
        <v>0.00051999999999999995</v>
      </c>
      <c r="R189" s="230">
        <f>Q189*H189</f>
        <v>0.00051999999999999995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237</v>
      </c>
      <c r="AT189" s="232" t="s">
        <v>133</v>
      </c>
      <c r="AU189" s="232" t="s">
        <v>83</v>
      </c>
      <c r="AY189" s="18" t="s">
        <v>131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6</v>
      </c>
      <c r="BK189" s="233">
        <f>ROUND(I189*H189,2)</f>
        <v>0</v>
      </c>
      <c r="BL189" s="18" t="s">
        <v>237</v>
      </c>
      <c r="BM189" s="232" t="s">
        <v>886</v>
      </c>
    </row>
    <row r="190" s="2" customFormat="1" ht="14.4" customHeight="1">
      <c r="A190" s="39"/>
      <c r="B190" s="40"/>
      <c r="C190" s="220" t="s">
        <v>466</v>
      </c>
      <c r="D190" s="220" t="s">
        <v>133</v>
      </c>
      <c r="E190" s="221" t="s">
        <v>887</v>
      </c>
      <c r="F190" s="222" t="s">
        <v>888</v>
      </c>
      <c r="G190" s="223" t="s">
        <v>308</v>
      </c>
      <c r="H190" s="224">
        <v>1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39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237</v>
      </c>
      <c r="AT190" s="232" t="s">
        <v>133</v>
      </c>
      <c r="AU190" s="232" t="s">
        <v>83</v>
      </c>
      <c r="AY190" s="18" t="s">
        <v>131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6</v>
      </c>
      <c r="BK190" s="233">
        <f>ROUND(I190*H190,2)</f>
        <v>0</v>
      </c>
      <c r="BL190" s="18" t="s">
        <v>237</v>
      </c>
      <c r="BM190" s="232" t="s">
        <v>889</v>
      </c>
    </row>
    <row r="191" s="2" customFormat="1" ht="24.15" customHeight="1">
      <c r="A191" s="39"/>
      <c r="B191" s="40"/>
      <c r="C191" s="220" t="s">
        <v>470</v>
      </c>
      <c r="D191" s="220" t="s">
        <v>133</v>
      </c>
      <c r="E191" s="221" t="s">
        <v>890</v>
      </c>
      <c r="F191" s="222" t="s">
        <v>891</v>
      </c>
      <c r="G191" s="223" t="s">
        <v>578</v>
      </c>
      <c r="H191" s="224">
        <v>1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39</v>
      </c>
      <c r="O191" s="92"/>
      <c r="P191" s="230">
        <f>O191*H191</f>
        <v>0</v>
      </c>
      <c r="Q191" s="230">
        <v>0.00051999999999999995</v>
      </c>
      <c r="R191" s="230">
        <f>Q191*H191</f>
        <v>0.00051999999999999995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237</v>
      </c>
      <c r="AT191" s="232" t="s">
        <v>133</v>
      </c>
      <c r="AU191" s="232" t="s">
        <v>83</v>
      </c>
      <c r="AY191" s="18" t="s">
        <v>131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6</v>
      </c>
      <c r="BK191" s="233">
        <f>ROUND(I191*H191,2)</f>
        <v>0</v>
      </c>
      <c r="BL191" s="18" t="s">
        <v>237</v>
      </c>
      <c r="BM191" s="232" t="s">
        <v>892</v>
      </c>
    </row>
    <row r="192" s="2" customFormat="1" ht="24.15" customHeight="1">
      <c r="A192" s="39"/>
      <c r="B192" s="40"/>
      <c r="C192" s="220" t="s">
        <v>143</v>
      </c>
      <c r="D192" s="220" t="s">
        <v>133</v>
      </c>
      <c r="E192" s="221" t="s">
        <v>893</v>
      </c>
      <c r="F192" s="222" t="s">
        <v>894</v>
      </c>
      <c r="G192" s="223" t="s">
        <v>578</v>
      </c>
      <c r="H192" s="224">
        <v>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39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0.0091999999999999998</v>
      </c>
      <c r="T192" s="231">
        <f>S192*H192</f>
        <v>0.0091999999999999998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237</v>
      </c>
      <c r="AT192" s="232" t="s">
        <v>133</v>
      </c>
      <c r="AU192" s="232" t="s">
        <v>83</v>
      </c>
      <c r="AY192" s="18" t="s">
        <v>131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6</v>
      </c>
      <c r="BK192" s="233">
        <f>ROUND(I192*H192,2)</f>
        <v>0</v>
      </c>
      <c r="BL192" s="18" t="s">
        <v>237</v>
      </c>
      <c r="BM192" s="232" t="s">
        <v>895</v>
      </c>
    </row>
    <row r="193" s="2" customFormat="1" ht="24.15" customHeight="1">
      <c r="A193" s="39"/>
      <c r="B193" s="40"/>
      <c r="C193" s="220" t="s">
        <v>181</v>
      </c>
      <c r="D193" s="220" t="s">
        <v>133</v>
      </c>
      <c r="E193" s="221" t="s">
        <v>896</v>
      </c>
      <c r="F193" s="222" t="s">
        <v>897</v>
      </c>
      <c r="G193" s="223" t="s">
        <v>578</v>
      </c>
      <c r="H193" s="224">
        <v>1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39</v>
      </c>
      <c r="O193" s="92"/>
      <c r="P193" s="230">
        <f>O193*H193</f>
        <v>0</v>
      </c>
      <c r="Q193" s="230">
        <v>0.0049300000000000004</v>
      </c>
      <c r="R193" s="230">
        <f>Q193*H193</f>
        <v>0.0049300000000000004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237</v>
      </c>
      <c r="AT193" s="232" t="s">
        <v>133</v>
      </c>
      <c r="AU193" s="232" t="s">
        <v>83</v>
      </c>
      <c r="AY193" s="18" t="s">
        <v>131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6</v>
      </c>
      <c r="BK193" s="233">
        <f>ROUND(I193*H193,2)</f>
        <v>0</v>
      </c>
      <c r="BL193" s="18" t="s">
        <v>237</v>
      </c>
      <c r="BM193" s="232" t="s">
        <v>898</v>
      </c>
    </row>
    <row r="194" s="2" customFormat="1" ht="14.4" customHeight="1">
      <c r="A194" s="39"/>
      <c r="B194" s="40"/>
      <c r="C194" s="220" t="s">
        <v>163</v>
      </c>
      <c r="D194" s="220" t="s">
        <v>133</v>
      </c>
      <c r="E194" s="221" t="s">
        <v>899</v>
      </c>
      <c r="F194" s="222" t="s">
        <v>900</v>
      </c>
      <c r="G194" s="223" t="s">
        <v>578</v>
      </c>
      <c r="H194" s="224">
        <v>1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39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0.017500000000000002</v>
      </c>
      <c r="T194" s="231">
        <f>S194*H194</f>
        <v>0.017500000000000002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237</v>
      </c>
      <c r="AT194" s="232" t="s">
        <v>133</v>
      </c>
      <c r="AU194" s="232" t="s">
        <v>83</v>
      </c>
      <c r="AY194" s="18" t="s">
        <v>131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6</v>
      </c>
      <c r="BK194" s="233">
        <f>ROUND(I194*H194,2)</f>
        <v>0</v>
      </c>
      <c r="BL194" s="18" t="s">
        <v>237</v>
      </c>
      <c r="BM194" s="232" t="s">
        <v>901</v>
      </c>
    </row>
    <row r="195" s="2" customFormat="1" ht="24.15" customHeight="1">
      <c r="A195" s="39"/>
      <c r="B195" s="40"/>
      <c r="C195" s="220" t="s">
        <v>175</v>
      </c>
      <c r="D195" s="220" t="s">
        <v>133</v>
      </c>
      <c r="E195" s="221" t="s">
        <v>902</v>
      </c>
      <c r="F195" s="222" t="s">
        <v>903</v>
      </c>
      <c r="G195" s="223" t="s">
        <v>578</v>
      </c>
      <c r="H195" s="224">
        <v>1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39</v>
      </c>
      <c r="O195" s="92"/>
      <c r="P195" s="230">
        <f>O195*H195</f>
        <v>0</v>
      </c>
      <c r="Q195" s="230">
        <v>0.010659999999999999</v>
      </c>
      <c r="R195" s="230">
        <f>Q195*H195</f>
        <v>0.010659999999999999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237</v>
      </c>
      <c r="AT195" s="232" t="s">
        <v>133</v>
      </c>
      <c r="AU195" s="232" t="s">
        <v>83</v>
      </c>
      <c r="AY195" s="18" t="s">
        <v>131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6</v>
      </c>
      <c r="BK195" s="233">
        <f>ROUND(I195*H195,2)</f>
        <v>0</v>
      </c>
      <c r="BL195" s="18" t="s">
        <v>237</v>
      </c>
      <c r="BM195" s="232" t="s">
        <v>904</v>
      </c>
    </row>
    <row r="196" s="2" customFormat="1" ht="14.4" customHeight="1">
      <c r="A196" s="39"/>
      <c r="B196" s="40"/>
      <c r="C196" s="220" t="s">
        <v>222</v>
      </c>
      <c r="D196" s="220" t="s">
        <v>133</v>
      </c>
      <c r="E196" s="221" t="s">
        <v>905</v>
      </c>
      <c r="F196" s="222" t="s">
        <v>906</v>
      </c>
      <c r="G196" s="223" t="s">
        <v>578</v>
      </c>
      <c r="H196" s="224">
        <v>1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39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237</v>
      </c>
      <c r="AT196" s="232" t="s">
        <v>133</v>
      </c>
      <c r="AU196" s="232" t="s">
        <v>83</v>
      </c>
      <c r="AY196" s="18" t="s">
        <v>131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6</v>
      </c>
      <c r="BK196" s="233">
        <f>ROUND(I196*H196,2)</f>
        <v>0</v>
      </c>
      <c r="BL196" s="18" t="s">
        <v>237</v>
      </c>
      <c r="BM196" s="232" t="s">
        <v>907</v>
      </c>
    </row>
    <row r="197" s="2" customFormat="1" ht="24.15" customHeight="1">
      <c r="A197" s="39"/>
      <c r="B197" s="40"/>
      <c r="C197" s="278" t="s">
        <v>9</v>
      </c>
      <c r="D197" s="278" t="s">
        <v>266</v>
      </c>
      <c r="E197" s="279" t="s">
        <v>908</v>
      </c>
      <c r="F197" s="280" t="s">
        <v>909</v>
      </c>
      <c r="G197" s="281" t="s">
        <v>308</v>
      </c>
      <c r="H197" s="282">
        <v>1</v>
      </c>
      <c r="I197" s="283"/>
      <c r="J197" s="284">
        <f>ROUND(I197*H197,2)</f>
        <v>0</v>
      </c>
      <c r="K197" s="285"/>
      <c r="L197" s="286"/>
      <c r="M197" s="287" t="s">
        <v>1</v>
      </c>
      <c r="N197" s="288" t="s">
        <v>39</v>
      </c>
      <c r="O197" s="92"/>
      <c r="P197" s="230">
        <f>O197*H197</f>
        <v>0</v>
      </c>
      <c r="Q197" s="230">
        <v>0.0012999999999999999</v>
      </c>
      <c r="R197" s="230">
        <f>Q197*H197</f>
        <v>0.0012999999999999999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323</v>
      </c>
      <c r="AT197" s="232" t="s">
        <v>266</v>
      </c>
      <c r="AU197" s="232" t="s">
        <v>83</v>
      </c>
      <c r="AY197" s="18" t="s">
        <v>131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6</v>
      </c>
      <c r="BK197" s="233">
        <f>ROUND(I197*H197,2)</f>
        <v>0</v>
      </c>
      <c r="BL197" s="18" t="s">
        <v>237</v>
      </c>
      <c r="BM197" s="232" t="s">
        <v>910</v>
      </c>
    </row>
    <row r="198" s="2" customFormat="1" ht="14.4" customHeight="1">
      <c r="A198" s="39"/>
      <c r="B198" s="40"/>
      <c r="C198" s="220" t="s">
        <v>137</v>
      </c>
      <c r="D198" s="220" t="s">
        <v>133</v>
      </c>
      <c r="E198" s="221" t="s">
        <v>911</v>
      </c>
      <c r="F198" s="222" t="s">
        <v>912</v>
      </c>
      <c r="G198" s="223" t="s">
        <v>578</v>
      </c>
      <c r="H198" s="224">
        <v>1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39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0.00156</v>
      </c>
      <c r="T198" s="231">
        <f>S198*H198</f>
        <v>0.00156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237</v>
      </c>
      <c r="AT198" s="232" t="s">
        <v>133</v>
      </c>
      <c r="AU198" s="232" t="s">
        <v>83</v>
      </c>
      <c r="AY198" s="18" t="s">
        <v>131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6</v>
      </c>
      <c r="BK198" s="233">
        <f>ROUND(I198*H198,2)</f>
        <v>0</v>
      </c>
      <c r="BL198" s="18" t="s">
        <v>237</v>
      </c>
      <c r="BM198" s="232" t="s">
        <v>913</v>
      </c>
    </row>
    <row r="199" s="2" customFormat="1" ht="24.15" customHeight="1">
      <c r="A199" s="39"/>
      <c r="B199" s="40"/>
      <c r="C199" s="220" t="s">
        <v>169</v>
      </c>
      <c r="D199" s="220" t="s">
        <v>133</v>
      </c>
      <c r="E199" s="221" t="s">
        <v>914</v>
      </c>
      <c r="F199" s="222" t="s">
        <v>915</v>
      </c>
      <c r="G199" s="223" t="s">
        <v>578</v>
      </c>
      <c r="H199" s="224">
        <v>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39</v>
      </c>
      <c r="O199" s="92"/>
      <c r="P199" s="230">
        <f>O199*H199</f>
        <v>0</v>
      </c>
      <c r="Q199" s="230">
        <v>0.0018</v>
      </c>
      <c r="R199" s="230">
        <f>Q199*H199</f>
        <v>0.0018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237</v>
      </c>
      <c r="AT199" s="232" t="s">
        <v>133</v>
      </c>
      <c r="AU199" s="232" t="s">
        <v>83</v>
      </c>
      <c r="AY199" s="18" t="s">
        <v>131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6</v>
      </c>
      <c r="BK199" s="233">
        <f>ROUND(I199*H199,2)</f>
        <v>0</v>
      </c>
      <c r="BL199" s="18" t="s">
        <v>237</v>
      </c>
      <c r="BM199" s="232" t="s">
        <v>916</v>
      </c>
    </row>
    <row r="200" s="2" customFormat="1" ht="24.15" customHeight="1">
      <c r="A200" s="39"/>
      <c r="B200" s="40"/>
      <c r="C200" s="220" t="s">
        <v>917</v>
      </c>
      <c r="D200" s="220" t="s">
        <v>133</v>
      </c>
      <c r="E200" s="221" t="s">
        <v>918</v>
      </c>
      <c r="F200" s="222" t="s">
        <v>919</v>
      </c>
      <c r="G200" s="223" t="s">
        <v>254</v>
      </c>
      <c r="H200" s="224">
        <v>0.064000000000000001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39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237</v>
      </c>
      <c r="AT200" s="232" t="s">
        <v>133</v>
      </c>
      <c r="AU200" s="232" t="s">
        <v>83</v>
      </c>
      <c r="AY200" s="18" t="s">
        <v>131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6</v>
      </c>
      <c r="BK200" s="233">
        <f>ROUND(I200*H200,2)</f>
        <v>0</v>
      </c>
      <c r="BL200" s="18" t="s">
        <v>237</v>
      </c>
      <c r="BM200" s="232" t="s">
        <v>920</v>
      </c>
    </row>
    <row r="201" s="12" customFormat="1" ht="22.8" customHeight="1">
      <c r="A201" s="12"/>
      <c r="B201" s="204"/>
      <c r="C201" s="205"/>
      <c r="D201" s="206" t="s">
        <v>73</v>
      </c>
      <c r="E201" s="218" t="s">
        <v>921</v>
      </c>
      <c r="F201" s="218" t="s">
        <v>922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SUM(P202:P226)</f>
        <v>0</v>
      </c>
      <c r="Q201" s="212"/>
      <c r="R201" s="213">
        <f>SUM(R202:R226)</f>
        <v>0.022010000000000002</v>
      </c>
      <c r="S201" s="212"/>
      <c r="T201" s="214">
        <f>SUM(T202:T226)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83</v>
      </c>
      <c r="AT201" s="216" t="s">
        <v>73</v>
      </c>
      <c r="AU201" s="216" t="s">
        <v>6</v>
      </c>
      <c r="AY201" s="215" t="s">
        <v>131</v>
      </c>
      <c r="BK201" s="217">
        <f>SUM(BK202:BK226)</f>
        <v>0</v>
      </c>
    </row>
    <row r="202" s="2" customFormat="1" ht="14.4" customHeight="1">
      <c r="A202" s="39"/>
      <c r="B202" s="40"/>
      <c r="C202" s="220" t="s">
        <v>247</v>
      </c>
      <c r="D202" s="220" t="s">
        <v>133</v>
      </c>
      <c r="E202" s="221" t="s">
        <v>923</v>
      </c>
      <c r="F202" s="222" t="s">
        <v>924</v>
      </c>
      <c r="G202" s="223" t="s">
        <v>308</v>
      </c>
      <c r="H202" s="224">
        <v>2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39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237</v>
      </c>
      <c r="AT202" s="232" t="s">
        <v>133</v>
      </c>
      <c r="AU202" s="232" t="s">
        <v>83</v>
      </c>
      <c r="AY202" s="18" t="s">
        <v>131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6</v>
      </c>
      <c r="BK202" s="233">
        <f>ROUND(I202*H202,2)</f>
        <v>0</v>
      </c>
      <c r="BL202" s="18" t="s">
        <v>237</v>
      </c>
      <c r="BM202" s="232" t="s">
        <v>925</v>
      </c>
    </row>
    <row r="203" s="2" customFormat="1" ht="14.4" customHeight="1">
      <c r="A203" s="39"/>
      <c r="B203" s="40"/>
      <c r="C203" s="220" t="s">
        <v>369</v>
      </c>
      <c r="D203" s="220" t="s">
        <v>133</v>
      </c>
      <c r="E203" s="221" t="s">
        <v>926</v>
      </c>
      <c r="F203" s="222" t="s">
        <v>927</v>
      </c>
      <c r="G203" s="223" t="s">
        <v>578</v>
      </c>
      <c r="H203" s="224">
        <v>1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39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237</v>
      </c>
      <c r="AT203" s="232" t="s">
        <v>133</v>
      </c>
      <c r="AU203" s="232" t="s">
        <v>83</v>
      </c>
      <c r="AY203" s="18" t="s">
        <v>131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6</v>
      </c>
      <c r="BK203" s="233">
        <f>ROUND(I203*H203,2)</f>
        <v>0</v>
      </c>
      <c r="BL203" s="18" t="s">
        <v>237</v>
      </c>
      <c r="BM203" s="232" t="s">
        <v>928</v>
      </c>
    </row>
    <row r="204" s="2" customFormat="1" ht="24.15" customHeight="1">
      <c r="A204" s="39"/>
      <c r="B204" s="40"/>
      <c r="C204" s="220" t="s">
        <v>7</v>
      </c>
      <c r="D204" s="220" t="s">
        <v>133</v>
      </c>
      <c r="E204" s="221" t="s">
        <v>929</v>
      </c>
      <c r="F204" s="222" t="s">
        <v>930</v>
      </c>
      <c r="G204" s="223" t="s">
        <v>308</v>
      </c>
      <c r="H204" s="224">
        <v>8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39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237</v>
      </c>
      <c r="AT204" s="232" t="s">
        <v>133</v>
      </c>
      <c r="AU204" s="232" t="s">
        <v>83</v>
      </c>
      <c r="AY204" s="18" t="s">
        <v>131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6</v>
      </c>
      <c r="BK204" s="233">
        <f>ROUND(I204*H204,2)</f>
        <v>0</v>
      </c>
      <c r="BL204" s="18" t="s">
        <v>237</v>
      </c>
      <c r="BM204" s="232" t="s">
        <v>931</v>
      </c>
    </row>
    <row r="205" s="2" customFormat="1" ht="14.4" customHeight="1">
      <c r="A205" s="39"/>
      <c r="B205" s="40"/>
      <c r="C205" s="278" t="s">
        <v>265</v>
      </c>
      <c r="D205" s="278" t="s">
        <v>266</v>
      </c>
      <c r="E205" s="279" t="s">
        <v>932</v>
      </c>
      <c r="F205" s="280" t="s">
        <v>933</v>
      </c>
      <c r="G205" s="281" t="s">
        <v>308</v>
      </c>
      <c r="H205" s="282">
        <v>8</v>
      </c>
      <c r="I205" s="283"/>
      <c r="J205" s="284">
        <f>ROUND(I205*H205,2)</f>
        <v>0</v>
      </c>
      <c r="K205" s="285"/>
      <c r="L205" s="286"/>
      <c r="M205" s="287" t="s">
        <v>1</v>
      </c>
      <c r="N205" s="288" t="s">
        <v>39</v>
      </c>
      <c r="O205" s="92"/>
      <c r="P205" s="230">
        <f>O205*H205</f>
        <v>0</v>
      </c>
      <c r="Q205" s="230">
        <v>3.0000000000000001E-05</v>
      </c>
      <c r="R205" s="230">
        <f>Q205*H205</f>
        <v>0.00024000000000000001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323</v>
      </c>
      <c r="AT205" s="232" t="s">
        <v>266</v>
      </c>
      <c r="AU205" s="232" t="s">
        <v>83</v>
      </c>
      <c r="AY205" s="18" t="s">
        <v>131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6</v>
      </c>
      <c r="BK205" s="233">
        <f>ROUND(I205*H205,2)</f>
        <v>0</v>
      </c>
      <c r="BL205" s="18" t="s">
        <v>237</v>
      </c>
      <c r="BM205" s="232" t="s">
        <v>934</v>
      </c>
    </row>
    <row r="206" s="2" customFormat="1" ht="24.15" customHeight="1">
      <c r="A206" s="39"/>
      <c r="B206" s="40"/>
      <c r="C206" s="220" t="s">
        <v>335</v>
      </c>
      <c r="D206" s="220" t="s">
        <v>133</v>
      </c>
      <c r="E206" s="221" t="s">
        <v>935</v>
      </c>
      <c r="F206" s="222" t="s">
        <v>936</v>
      </c>
      <c r="G206" s="223" t="s">
        <v>178</v>
      </c>
      <c r="H206" s="224">
        <v>50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39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237</v>
      </c>
      <c r="AT206" s="232" t="s">
        <v>133</v>
      </c>
      <c r="AU206" s="232" t="s">
        <v>83</v>
      </c>
      <c r="AY206" s="18" t="s">
        <v>131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6</v>
      </c>
      <c r="BK206" s="233">
        <f>ROUND(I206*H206,2)</f>
        <v>0</v>
      </c>
      <c r="BL206" s="18" t="s">
        <v>237</v>
      </c>
      <c r="BM206" s="232" t="s">
        <v>937</v>
      </c>
    </row>
    <row r="207" s="2" customFormat="1" ht="24.15" customHeight="1">
      <c r="A207" s="39"/>
      <c r="B207" s="40"/>
      <c r="C207" s="278" t="s">
        <v>339</v>
      </c>
      <c r="D207" s="278" t="s">
        <v>266</v>
      </c>
      <c r="E207" s="279" t="s">
        <v>938</v>
      </c>
      <c r="F207" s="280" t="s">
        <v>939</v>
      </c>
      <c r="G207" s="281" t="s">
        <v>178</v>
      </c>
      <c r="H207" s="282">
        <v>60</v>
      </c>
      <c r="I207" s="283"/>
      <c r="J207" s="284">
        <f>ROUND(I207*H207,2)</f>
        <v>0</v>
      </c>
      <c r="K207" s="285"/>
      <c r="L207" s="286"/>
      <c r="M207" s="287" t="s">
        <v>1</v>
      </c>
      <c r="N207" s="288" t="s">
        <v>39</v>
      </c>
      <c r="O207" s="92"/>
      <c r="P207" s="230">
        <f>O207*H207</f>
        <v>0</v>
      </c>
      <c r="Q207" s="230">
        <v>0.00011</v>
      </c>
      <c r="R207" s="230">
        <f>Q207*H207</f>
        <v>0.0066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323</v>
      </c>
      <c r="AT207" s="232" t="s">
        <v>266</v>
      </c>
      <c r="AU207" s="232" t="s">
        <v>83</v>
      </c>
      <c r="AY207" s="18" t="s">
        <v>131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6</v>
      </c>
      <c r="BK207" s="233">
        <f>ROUND(I207*H207,2)</f>
        <v>0</v>
      </c>
      <c r="BL207" s="18" t="s">
        <v>237</v>
      </c>
      <c r="BM207" s="232" t="s">
        <v>940</v>
      </c>
    </row>
    <row r="208" s="14" customFormat="1">
      <c r="A208" s="14"/>
      <c r="B208" s="245"/>
      <c r="C208" s="246"/>
      <c r="D208" s="236" t="s">
        <v>139</v>
      </c>
      <c r="E208" s="246"/>
      <c r="F208" s="248" t="s">
        <v>941</v>
      </c>
      <c r="G208" s="246"/>
      <c r="H208" s="249">
        <v>60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139</v>
      </c>
      <c r="AU208" s="255" t="s">
        <v>83</v>
      </c>
      <c r="AV208" s="14" t="s">
        <v>83</v>
      </c>
      <c r="AW208" s="14" t="s">
        <v>4</v>
      </c>
      <c r="AX208" s="14" t="s">
        <v>6</v>
      </c>
      <c r="AY208" s="255" t="s">
        <v>131</v>
      </c>
    </row>
    <row r="209" s="2" customFormat="1" ht="24.15" customHeight="1">
      <c r="A209" s="39"/>
      <c r="B209" s="40"/>
      <c r="C209" s="220" t="s">
        <v>373</v>
      </c>
      <c r="D209" s="220" t="s">
        <v>133</v>
      </c>
      <c r="E209" s="221" t="s">
        <v>935</v>
      </c>
      <c r="F209" s="222" t="s">
        <v>936</v>
      </c>
      <c r="G209" s="223" t="s">
        <v>178</v>
      </c>
      <c r="H209" s="224">
        <v>30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39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237</v>
      </c>
      <c r="AT209" s="232" t="s">
        <v>133</v>
      </c>
      <c r="AU209" s="232" t="s">
        <v>83</v>
      </c>
      <c r="AY209" s="18" t="s">
        <v>131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6</v>
      </c>
      <c r="BK209" s="233">
        <f>ROUND(I209*H209,2)</f>
        <v>0</v>
      </c>
      <c r="BL209" s="18" t="s">
        <v>237</v>
      </c>
      <c r="BM209" s="232" t="s">
        <v>942</v>
      </c>
    </row>
    <row r="210" s="2" customFormat="1" ht="24.15" customHeight="1">
      <c r="A210" s="39"/>
      <c r="B210" s="40"/>
      <c r="C210" s="278" t="s">
        <v>377</v>
      </c>
      <c r="D210" s="278" t="s">
        <v>266</v>
      </c>
      <c r="E210" s="279" t="s">
        <v>943</v>
      </c>
      <c r="F210" s="280" t="s">
        <v>944</v>
      </c>
      <c r="G210" s="281" t="s">
        <v>178</v>
      </c>
      <c r="H210" s="282">
        <v>36</v>
      </c>
      <c r="I210" s="283"/>
      <c r="J210" s="284">
        <f>ROUND(I210*H210,2)</f>
        <v>0</v>
      </c>
      <c r="K210" s="285"/>
      <c r="L210" s="286"/>
      <c r="M210" s="287" t="s">
        <v>1</v>
      </c>
      <c r="N210" s="288" t="s">
        <v>39</v>
      </c>
      <c r="O210" s="92"/>
      <c r="P210" s="230">
        <f>O210*H210</f>
        <v>0</v>
      </c>
      <c r="Q210" s="230">
        <v>6.9999999999999994E-05</v>
      </c>
      <c r="R210" s="230">
        <f>Q210*H210</f>
        <v>0.0025199999999999997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323</v>
      </c>
      <c r="AT210" s="232" t="s">
        <v>266</v>
      </c>
      <c r="AU210" s="232" t="s">
        <v>83</v>
      </c>
      <c r="AY210" s="18" t="s">
        <v>131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6</v>
      </c>
      <c r="BK210" s="233">
        <f>ROUND(I210*H210,2)</f>
        <v>0</v>
      </c>
      <c r="BL210" s="18" t="s">
        <v>237</v>
      </c>
      <c r="BM210" s="232" t="s">
        <v>945</v>
      </c>
    </row>
    <row r="211" s="14" customFormat="1">
      <c r="A211" s="14"/>
      <c r="B211" s="245"/>
      <c r="C211" s="246"/>
      <c r="D211" s="236" t="s">
        <v>139</v>
      </c>
      <c r="E211" s="246"/>
      <c r="F211" s="248" t="s">
        <v>946</v>
      </c>
      <c r="G211" s="246"/>
      <c r="H211" s="249">
        <v>36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139</v>
      </c>
      <c r="AU211" s="255" t="s">
        <v>83</v>
      </c>
      <c r="AV211" s="14" t="s">
        <v>83</v>
      </c>
      <c r="AW211" s="14" t="s">
        <v>4</v>
      </c>
      <c r="AX211" s="14" t="s">
        <v>6</v>
      </c>
      <c r="AY211" s="255" t="s">
        <v>131</v>
      </c>
    </row>
    <row r="212" s="2" customFormat="1" ht="24.15" customHeight="1">
      <c r="A212" s="39"/>
      <c r="B212" s="40"/>
      <c r="C212" s="220" t="s">
        <v>381</v>
      </c>
      <c r="D212" s="220" t="s">
        <v>133</v>
      </c>
      <c r="E212" s="221" t="s">
        <v>947</v>
      </c>
      <c r="F212" s="222" t="s">
        <v>948</v>
      </c>
      <c r="G212" s="223" t="s">
        <v>308</v>
      </c>
      <c r="H212" s="224">
        <v>2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39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237</v>
      </c>
      <c r="AT212" s="232" t="s">
        <v>133</v>
      </c>
      <c r="AU212" s="232" t="s">
        <v>83</v>
      </c>
      <c r="AY212" s="18" t="s">
        <v>131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6</v>
      </c>
      <c r="BK212" s="233">
        <f>ROUND(I212*H212,2)</f>
        <v>0</v>
      </c>
      <c r="BL212" s="18" t="s">
        <v>237</v>
      </c>
      <c r="BM212" s="232" t="s">
        <v>949</v>
      </c>
    </row>
    <row r="213" s="2" customFormat="1" ht="14.4" customHeight="1">
      <c r="A213" s="39"/>
      <c r="B213" s="40"/>
      <c r="C213" s="278" t="s">
        <v>385</v>
      </c>
      <c r="D213" s="278" t="s">
        <v>266</v>
      </c>
      <c r="E213" s="279" t="s">
        <v>950</v>
      </c>
      <c r="F213" s="280" t="s">
        <v>951</v>
      </c>
      <c r="G213" s="281" t="s">
        <v>308</v>
      </c>
      <c r="H213" s="282">
        <v>2</v>
      </c>
      <c r="I213" s="283"/>
      <c r="J213" s="284">
        <f>ROUND(I213*H213,2)</f>
        <v>0</v>
      </c>
      <c r="K213" s="285"/>
      <c r="L213" s="286"/>
      <c r="M213" s="287" t="s">
        <v>1</v>
      </c>
      <c r="N213" s="288" t="s">
        <v>39</v>
      </c>
      <c r="O213" s="92"/>
      <c r="P213" s="230">
        <f>O213*H213</f>
        <v>0</v>
      </c>
      <c r="Q213" s="230">
        <v>5.0000000000000002E-05</v>
      </c>
      <c r="R213" s="230">
        <f>Q213*H213</f>
        <v>0.00010000000000000001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323</v>
      </c>
      <c r="AT213" s="232" t="s">
        <v>266</v>
      </c>
      <c r="AU213" s="232" t="s">
        <v>83</v>
      </c>
      <c r="AY213" s="18" t="s">
        <v>131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6</v>
      </c>
      <c r="BK213" s="233">
        <f>ROUND(I213*H213,2)</f>
        <v>0</v>
      </c>
      <c r="BL213" s="18" t="s">
        <v>237</v>
      </c>
      <c r="BM213" s="232" t="s">
        <v>952</v>
      </c>
    </row>
    <row r="214" s="2" customFormat="1" ht="24.15" customHeight="1">
      <c r="A214" s="39"/>
      <c r="B214" s="40"/>
      <c r="C214" s="220" t="s">
        <v>389</v>
      </c>
      <c r="D214" s="220" t="s">
        <v>133</v>
      </c>
      <c r="E214" s="221" t="s">
        <v>953</v>
      </c>
      <c r="F214" s="222" t="s">
        <v>954</v>
      </c>
      <c r="G214" s="223" t="s">
        <v>308</v>
      </c>
      <c r="H214" s="224">
        <v>6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39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237</v>
      </c>
      <c r="AT214" s="232" t="s">
        <v>133</v>
      </c>
      <c r="AU214" s="232" t="s">
        <v>83</v>
      </c>
      <c r="AY214" s="18" t="s">
        <v>131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6</v>
      </c>
      <c r="BK214" s="233">
        <f>ROUND(I214*H214,2)</f>
        <v>0</v>
      </c>
      <c r="BL214" s="18" t="s">
        <v>237</v>
      </c>
      <c r="BM214" s="232" t="s">
        <v>955</v>
      </c>
    </row>
    <row r="215" s="2" customFormat="1" ht="14.4" customHeight="1">
      <c r="A215" s="39"/>
      <c r="B215" s="40"/>
      <c r="C215" s="278" t="s">
        <v>393</v>
      </c>
      <c r="D215" s="278" t="s">
        <v>266</v>
      </c>
      <c r="E215" s="279" t="s">
        <v>956</v>
      </c>
      <c r="F215" s="280" t="s">
        <v>957</v>
      </c>
      <c r="G215" s="281" t="s">
        <v>308</v>
      </c>
      <c r="H215" s="282">
        <v>6</v>
      </c>
      <c r="I215" s="283"/>
      <c r="J215" s="284">
        <f>ROUND(I215*H215,2)</f>
        <v>0</v>
      </c>
      <c r="K215" s="285"/>
      <c r="L215" s="286"/>
      <c r="M215" s="287" t="s">
        <v>1</v>
      </c>
      <c r="N215" s="288" t="s">
        <v>39</v>
      </c>
      <c r="O215" s="92"/>
      <c r="P215" s="230">
        <f>O215*H215</f>
        <v>0</v>
      </c>
      <c r="Q215" s="230">
        <v>0.00025000000000000001</v>
      </c>
      <c r="R215" s="230">
        <f>Q215*H215</f>
        <v>0.0015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323</v>
      </c>
      <c r="AT215" s="232" t="s">
        <v>266</v>
      </c>
      <c r="AU215" s="232" t="s">
        <v>83</v>
      </c>
      <c r="AY215" s="18" t="s">
        <v>131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6</v>
      </c>
      <c r="BK215" s="233">
        <f>ROUND(I215*H215,2)</f>
        <v>0</v>
      </c>
      <c r="BL215" s="18" t="s">
        <v>237</v>
      </c>
      <c r="BM215" s="232" t="s">
        <v>958</v>
      </c>
    </row>
    <row r="216" s="2" customFormat="1" ht="24.15" customHeight="1">
      <c r="A216" s="39"/>
      <c r="B216" s="40"/>
      <c r="C216" s="220" t="s">
        <v>429</v>
      </c>
      <c r="D216" s="220" t="s">
        <v>133</v>
      </c>
      <c r="E216" s="221" t="s">
        <v>959</v>
      </c>
      <c r="F216" s="222" t="s">
        <v>960</v>
      </c>
      <c r="G216" s="223" t="s">
        <v>308</v>
      </c>
      <c r="H216" s="224">
        <v>1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39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237</v>
      </c>
      <c r="AT216" s="232" t="s">
        <v>133</v>
      </c>
      <c r="AU216" s="232" t="s">
        <v>83</v>
      </c>
      <c r="AY216" s="18" t="s">
        <v>131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6</v>
      </c>
      <c r="BK216" s="233">
        <f>ROUND(I216*H216,2)</f>
        <v>0</v>
      </c>
      <c r="BL216" s="18" t="s">
        <v>237</v>
      </c>
      <c r="BM216" s="232" t="s">
        <v>961</v>
      </c>
    </row>
    <row r="217" s="2" customFormat="1" ht="14.4" customHeight="1">
      <c r="A217" s="39"/>
      <c r="B217" s="40"/>
      <c r="C217" s="278" t="s">
        <v>433</v>
      </c>
      <c r="D217" s="278" t="s">
        <v>266</v>
      </c>
      <c r="E217" s="279" t="s">
        <v>962</v>
      </c>
      <c r="F217" s="280" t="s">
        <v>963</v>
      </c>
      <c r="G217" s="281" t="s">
        <v>308</v>
      </c>
      <c r="H217" s="282">
        <v>1</v>
      </c>
      <c r="I217" s="283"/>
      <c r="J217" s="284">
        <f>ROUND(I217*H217,2)</f>
        <v>0</v>
      </c>
      <c r="K217" s="285"/>
      <c r="L217" s="286"/>
      <c r="M217" s="287" t="s">
        <v>1</v>
      </c>
      <c r="N217" s="288" t="s">
        <v>39</v>
      </c>
      <c r="O217" s="92"/>
      <c r="P217" s="230">
        <f>O217*H217</f>
        <v>0</v>
      </c>
      <c r="Q217" s="230">
        <v>0.00040000000000000002</v>
      </c>
      <c r="R217" s="230">
        <f>Q217*H217</f>
        <v>0.00040000000000000002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323</v>
      </c>
      <c r="AT217" s="232" t="s">
        <v>266</v>
      </c>
      <c r="AU217" s="232" t="s">
        <v>83</v>
      </c>
      <c r="AY217" s="18" t="s">
        <v>131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6</v>
      </c>
      <c r="BK217" s="233">
        <f>ROUND(I217*H217,2)</f>
        <v>0</v>
      </c>
      <c r="BL217" s="18" t="s">
        <v>237</v>
      </c>
      <c r="BM217" s="232" t="s">
        <v>964</v>
      </c>
    </row>
    <row r="218" s="2" customFormat="1" ht="14.4" customHeight="1">
      <c r="A218" s="39"/>
      <c r="B218" s="40"/>
      <c r="C218" s="220" t="s">
        <v>397</v>
      </c>
      <c r="D218" s="220" t="s">
        <v>133</v>
      </c>
      <c r="E218" s="221" t="s">
        <v>965</v>
      </c>
      <c r="F218" s="222" t="s">
        <v>966</v>
      </c>
      <c r="G218" s="223" t="s">
        <v>308</v>
      </c>
      <c r="H218" s="224">
        <v>1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39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237</v>
      </c>
      <c r="AT218" s="232" t="s">
        <v>133</v>
      </c>
      <c r="AU218" s="232" t="s">
        <v>83</v>
      </c>
      <c r="AY218" s="18" t="s">
        <v>131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6</v>
      </c>
      <c r="BK218" s="233">
        <f>ROUND(I218*H218,2)</f>
        <v>0</v>
      </c>
      <c r="BL218" s="18" t="s">
        <v>237</v>
      </c>
      <c r="BM218" s="232" t="s">
        <v>967</v>
      </c>
    </row>
    <row r="219" s="2" customFormat="1" ht="24.15" customHeight="1">
      <c r="A219" s="39"/>
      <c r="B219" s="40"/>
      <c r="C219" s="278" t="s">
        <v>401</v>
      </c>
      <c r="D219" s="278" t="s">
        <v>266</v>
      </c>
      <c r="E219" s="279" t="s">
        <v>968</v>
      </c>
      <c r="F219" s="280" t="s">
        <v>969</v>
      </c>
      <c r="G219" s="281" t="s">
        <v>308</v>
      </c>
      <c r="H219" s="282">
        <v>1</v>
      </c>
      <c r="I219" s="283"/>
      <c r="J219" s="284">
        <f>ROUND(I219*H219,2)</f>
        <v>0</v>
      </c>
      <c r="K219" s="285"/>
      <c r="L219" s="286"/>
      <c r="M219" s="287" t="s">
        <v>1</v>
      </c>
      <c r="N219" s="288" t="s">
        <v>39</v>
      </c>
      <c r="O219" s="92"/>
      <c r="P219" s="230">
        <f>O219*H219</f>
        <v>0</v>
      </c>
      <c r="Q219" s="230">
        <v>0.0010499999999999999</v>
      </c>
      <c r="R219" s="230">
        <f>Q219*H219</f>
        <v>0.0010499999999999999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323</v>
      </c>
      <c r="AT219" s="232" t="s">
        <v>266</v>
      </c>
      <c r="AU219" s="232" t="s">
        <v>83</v>
      </c>
      <c r="AY219" s="18" t="s">
        <v>131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6</v>
      </c>
      <c r="BK219" s="233">
        <f>ROUND(I219*H219,2)</f>
        <v>0</v>
      </c>
      <c r="BL219" s="18" t="s">
        <v>237</v>
      </c>
      <c r="BM219" s="232" t="s">
        <v>970</v>
      </c>
    </row>
    <row r="220" s="2" customFormat="1" ht="24.15" customHeight="1">
      <c r="A220" s="39"/>
      <c r="B220" s="40"/>
      <c r="C220" s="220" t="s">
        <v>237</v>
      </c>
      <c r="D220" s="220" t="s">
        <v>133</v>
      </c>
      <c r="E220" s="221" t="s">
        <v>971</v>
      </c>
      <c r="F220" s="222" t="s">
        <v>972</v>
      </c>
      <c r="G220" s="223" t="s">
        <v>308</v>
      </c>
      <c r="H220" s="224">
        <v>1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39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237</v>
      </c>
      <c r="AT220" s="232" t="s">
        <v>133</v>
      </c>
      <c r="AU220" s="232" t="s">
        <v>83</v>
      </c>
      <c r="AY220" s="18" t="s">
        <v>131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6</v>
      </c>
      <c r="BK220" s="233">
        <f>ROUND(I220*H220,2)</f>
        <v>0</v>
      </c>
      <c r="BL220" s="18" t="s">
        <v>237</v>
      </c>
      <c r="BM220" s="232" t="s">
        <v>973</v>
      </c>
    </row>
    <row r="221" s="2" customFormat="1" ht="24.15" customHeight="1">
      <c r="A221" s="39"/>
      <c r="B221" s="40"/>
      <c r="C221" s="278" t="s">
        <v>242</v>
      </c>
      <c r="D221" s="278" t="s">
        <v>266</v>
      </c>
      <c r="E221" s="279" t="s">
        <v>974</v>
      </c>
      <c r="F221" s="280" t="s">
        <v>975</v>
      </c>
      <c r="G221" s="281" t="s">
        <v>308</v>
      </c>
      <c r="H221" s="282">
        <v>1</v>
      </c>
      <c r="I221" s="283"/>
      <c r="J221" s="284">
        <f>ROUND(I221*H221,2)</f>
        <v>0</v>
      </c>
      <c r="K221" s="285"/>
      <c r="L221" s="286"/>
      <c r="M221" s="287" t="s">
        <v>1</v>
      </c>
      <c r="N221" s="288" t="s">
        <v>39</v>
      </c>
      <c r="O221" s="92"/>
      <c r="P221" s="230">
        <f>O221*H221</f>
        <v>0</v>
      </c>
      <c r="Q221" s="230">
        <v>0.0070000000000000001</v>
      </c>
      <c r="R221" s="230">
        <f>Q221*H221</f>
        <v>0.0070000000000000001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323</v>
      </c>
      <c r="AT221" s="232" t="s">
        <v>266</v>
      </c>
      <c r="AU221" s="232" t="s">
        <v>83</v>
      </c>
      <c r="AY221" s="18" t="s">
        <v>131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6</v>
      </c>
      <c r="BK221" s="233">
        <f>ROUND(I221*H221,2)</f>
        <v>0</v>
      </c>
      <c r="BL221" s="18" t="s">
        <v>237</v>
      </c>
      <c r="BM221" s="232" t="s">
        <v>976</v>
      </c>
    </row>
    <row r="222" s="2" customFormat="1" ht="24.15" customHeight="1">
      <c r="A222" s="39"/>
      <c r="B222" s="40"/>
      <c r="C222" s="220" t="s">
        <v>251</v>
      </c>
      <c r="D222" s="220" t="s">
        <v>133</v>
      </c>
      <c r="E222" s="221" t="s">
        <v>977</v>
      </c>
      <c r="F222" s="222" t="s">
        <v>978</v>
      </c>
      <c r="G222" s="223" t="s">
        <v>308</v>
      </c>
      <c r="H222" s="224">
        <v>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39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237</v>
      </c>
      <c r="AT222" s="232" t="s">
        <v>133</v>
      </c>
      <c r="AU222" s="232" t="s">
        <v>83</v>
      </c>
      <c r="AY222" s="18" t="s">
        <v>131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6</v>
      </c>
      <c r="BK222" s="233">
        <f>ROUND(I222*H222,2)</f>
        <v>0</v>
      </c>
      <c r="BL222" s="18" t="s">
        <v>237</v>
      </c>
      <c r="BM222" s="232" t="s">
        <v>979</v>
      </c>
    </row>
    <row r="223" s="2" customFormat="1" ht="24.15" customHeight="1">
      <c r="A223" s="39"/>
      <c r="B223" s="40"/>
      <c r="C223" s="278" t="s">
        <v>257</v>
      </c>
      <c r="D223" s="278" t="s">
        <v>266</v>
      </c>
      <c r="E223" s="279" t="s">
        <v>980</v>
      </c>
      <c r="F223" s="280" t="s">
        <v>981</v>
      </c>
      <c r="G223" s="281" t="s">
        <v>308</v>
      </c>
      <c r="H223" s="282">
        <v>1</v>
      </c>
      <c r="I223" s="283"/>
      <c r="J223" s="284">
        <f>ROUND(I223*H223,2)</f>
        <v>0</v>
      </c>
      <c r="K223" s="285"/>
      <c r="L223" s="286"/>
      <c r="M223" s="287" t="s">
        <v>1</v>
      </c>
      <c r="N223" s="288" t="s">
        <v>39</v>
      </c>
      <c r="O223" s="92"/>
      <c r="P223" s="230">
        <f>O223*H223</f>
        <v>0</v>
      </c>
      <c r="Q223" s="230">
        <v>0.0025999999999999999</v>
      </c>
      <c r="R223" s="230">
        <f>Q223*H223</f>
        <v>0.0025999999999999999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323</v>
      </c>
      <c r="AT223" s="232" t="s">
        <v>266</v>
      </c>
      <c r="AU223" s="232" t="s">
        <v>83</v>
      </c>
      <c r="AY223" s="18" t="s">
        <v>131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6</v>
      </c>
      <c r="BK223" s="233">
        <f>ROUND(I223*H223,2)</f>
        <v>0</v>
      </c>
      <c r="BL223" s="18" t="s">
        <v>237</v>
      </c>
      <c r="BM223" s="232" t="s">
        <v>982</v>
      </c>
    </row>
    <row r="224" s="2" customFormat="1" ht="14.4" customHeight="1">
      <c r="A224" s="39"/>
      <c r="B224" s="40"/>
      <c r="C224" s="220" t="s">
        <v>438</v>
      </c>
      <c r="D224" s="220" t="s">
        <v>133</v>
      </c>
      <c r="E224" s="221" t="s">
        <v>983</v>
      </c>
      <c r="F224" s="222" t="s">
        <v>984</v>
      </c>
      <c r="G224" s="223" t="s">
        <v>578</v>
      </c>
      <c r="H224" s="224">
        <v>1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39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237</v>
      </c>
      <c r="AT224" s="232" t="s">
        <v>133</v>
      </c>
      <c r="AU224" s="232" t="s">
        <v>83</v>
      </c>
      <c r="AY224" s="18" t="s">
        <v>131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6</v>
      </c>
      <c r="BK224" s="233">
        <f>ROUND(I224*H224,2)</f>
        <v>0</v>
      </c>
      <c r="BL224" s="18" t="s">
        <v>237</v>
      </c>
      <c r="BM224" s="232" t="s">
        <v>985</v>
      </c>
    </row>
    <row r="225" s="2" customFormat="1" ht="14.4" customHeight="1">
      <c r="A225" s="39"/>
      <c r="B225" s="40"/>
      <c r="C225" s="220" t="s">
        <v>442</v>
      </c>
      <c r="D225" s="220" t="s">
        <v>133</v>
      </c>
      <c r="E225" s="221" t="s">
        <v>986</v>
      </c>
      <c r="F225" s="222" t="s">
        <v>987</v>
      </c>
      <c r="G225" s="223" t="s">
        <v>578</v>
      </c>
      <c r="H225" s="224">
        <v>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39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237</v>
      </c>
      <c r="AT225" s="232" t="s">
        <v>133</v>
      </c>
      <c r="AU225" s="232" t="s">
        <v>83</v>
      </c>
      <c r="AY225" s="18" t="s">
        <v>131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6</v>
      </c>
      <c r="BK225" s="233">
        <f>ROUND(I225*H225,2)</f>
        <v>0</v>
      </c>
      <c r="BL225" s="18" t="s">
        <v>237</v>
      </c>
      <c r="BM225" s="232" t="s">
        <v>988</v>
      </c>
    </row>
    <row r="226" s="2" customFormat="1" ht="24.15" customHeight="1">
      <c r="A226" s="39"/>
      <c r="B226" s="40"/>
      <c r="C226" s="220" t="s">
        <v>989</v>
      </c>
      <c r="D226" s="220" t="s">
        <v>133</v>
      </c>
      <c r="E226" s="221" t="s">
        <v>990</v>
      </c>
      <c r="F226" s="222" t="s">
        <v>991</v>
      </c>
      <c r="G226" s="223" t="s">
        <v>254</v>
      </c>
      <c r="H226" s="224">
        <v>0.021999999999999999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39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237</v>
      </c>
      <c r="AT226" s="232" t="s">
        <v>133</v>
      </c>
      <c r="AU226" s="232" t="s">
        <v>83</v>
      </c>
      <c r="AY226" s="18" t="s">
        <v>131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6</v>
      </c>
      <c r="BK226" s="233">
        <f>ROUND(I226*H226,2)</f>
        <v>0</v>
      </c>
      <c r="BL226" s="18" t="s">
        <v>237</v>
      </c>
      <c r="BM226" s="232" t="s">
        <v>992</v>
      </c>
    </row>
    <row r="227" s="12" customFormat="1" ht="22.8" customHeight="1">
      <c r="A227" s="12"/>
      <c r="B227" s="204"/>
      <c r="C227" s="205"/>
      <c r="D227" s="206" t="s">
        <v>73</v>
      </c>
      <c r="E227" s="218" t="s">
        <v>993</v>
      </c>
      <c r="F227" s="218" t="s">
        <v>994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SUM(P228:P229)</f>
        <v>0</v>
      </c>
      <c r="Q227" s="212"/>
      <c r="R227" s="213">
        <f>SUM(R228:R229)</f>
        <v>0</v>
      </c>
      <c r="S227" s="212"/>
      <c r="T227" s="214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5" t="s">
        <v>83</v>
      </c>
      <c r="AT227" s="216" t="s">
        <v>73</v>
      </c>
      <c r="AU227" s="216" t="s">
        <v>6</v>
      </c>
      <c r="AY227" s="215" t="s">
        <v>131</v>
      </c>
      <c r="BK227" s="217">
        <f>SUM(BK228:BK229)</f>
        <v>0</v>
      </c>
    </row>
    <row r="228" s="2" customFormat="1" ht="14.4" customHeight="1">
      <c r="A228" s="39"/>
      <c r="B228" s="40"/>
      <c r="C228" s="220" t="s">
        <v>204</v>
      </c>
      <c r="D228" s="220" t="s">
        <v>133</v>
      </c>
      <c r="E228" s="221" t="s">
        <v>995</v>
      </c>
      <c r="F228" s="222" t="s">
        <v>996</v>
      </c>
      <c r="G228" s="223" t="s">
        <v>308</v>
      </c>
      <c r="H228" s="224">
        <v>1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39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237</v>
      </c>
      <c r="AT228" s="232" t="s">
        <v>133</v>
      </c>
      <c r="AU228" s="232" t="s">
        <v>83</v>
      </c>
      <c r="AY228" s="18" t="s">
        <v>131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6</v>
      </c>
      <c r="BK228" s="233">
        <f>ROUND(I228*H228,2)</f>
        <v>0</v>
      </c>
      <c r="BL228" s="18" t="s">
        <v>237</v>
      </c>
      <c r="BM228" s="232" t="s">
        <v>997</v>
      </c>
    </row>
    <row r="229" s="2" customFormat="1" ht="14.4" customHeight="1">
      <c r="A229" s="39"/>
      <c r="B229" s="40"/>
      <c r="C229" s="220" t="s">
        <v>197</v>
      </c>
      <c r="D229" s="220" t="s">
        <v>133</v>
      </c>
      <c r="E229" s="221" t="s">
        <v>998</v>
      </c>
      <c r="F229" s="222" t="s">
        <v>999</v>
      </c>
      <c r="G229" s="223" t="s">
        <v>308</v>
      </c>
      <c r="H229" s="224">
        <v>1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39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237</v>
      </c>
      <c r="AT229" s="232" t="s">
        <v>133</v>
      </c>
      <c r="AU229" s="232" t="s">
        <v>83</v>
      </c>
      <c r="AY229" s="18" t="s">
        <v>131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6</v>
      </c>
      <c r="BK229" s="233">
        <f>ROUND(I229*H229,2)</f>
        <v>0</v>
      </c>
      <c r="BL229" s="18" t="s">
        <v>237</v>
      </c>
      <c r="BM229" s="232" t="s">
        <v>1000</v>
      </c>
    </row>
    <row r="230" s="12" customFormat="1" ht="22.8" customHeight="1">
      <c r="A230" s="12"/>
      <c r="B230" s="204"/>
      <c r="C230" s="205"/>
      <c r="D230" s="206" t="s">
        <v>73</v>
      </c>
      <c r="E230" s="218" t="s">
        <v>1001</v>
      </c>
      <c r="F230" s="218" t="s">
        <v>1002</v>
      </c>
      <c r="G230" s="205"/>
      <c r="H230" s="205"/>
      <c r="I230" s="208"/>
      <c r="J230" s="219">
        <f>BK230</f>
        <v>0</v>
      </c>
      <c r="K230" s="205"/>
      <c r="L230" s="210"/>
      <c r="M230" s="211"/>
      <c r="N230" s="212"/>
      <c r="O230" s="212"/>
      <c r="P230" s="213">
        <f>SUM(P231:P234)</f>
        <v>0</v>
      </c>
      <c r="Q230" s="212"/>
      <c r="R230" s="213">
        <f>SUM(R231:R234)</f>
        <v>0.46123000000000003</v>
      </c>
      <c r="S230" s="212"/>
      <c r="T230" s="214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5" t="s">
        <v>83</v>
      </c>
      <c r="AT230" s="216" t="s">
        <v>73</v>
      </c>
      <c r="AU230" s="216" t="s">
        <v>6</v>
      </c>
      <c r="AY230" s="215" t="s">
        <v>131</v>
      </c>
      <c r="BK230" s="217">
        <f>SUM(BK231:BK234)</f>
        <v>0</v>
      </c>
    </row>
    <row r="231" s="2" customFormat="1" ht="24.15" customHeight="1">
      <c r="A231" s="39"/>
      <c r="B231" s="40"/>
      <c r="C231" s="220" t="s">
        <v>537</v>
      </c>
      <c r="D231" s="220" t="s">
        <v>133</v>
      </c>
      <c r="E231" s="221" t="s">
        <v>1003</v>
      </c>
      <c r="F231" s="222" t="s">
        <v>1004</v>
      </c>
      <c r="G231" s="223" t="s">
        <v>136</v>
      </c>
      <c r="H231" s="224">
        <v>9.5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39</v>
      </c>
      <c r="O231" s="92"/>
      <c r="P231" s="230">
        <f>O231*H231</f>
        <v>0</v>
      </c>
      <c r="Q231" s="230">
        <v>0.046960000000000002</v>
      </c>
      <c r="R231" s="230">
        <f>Q231*H231</f>
        <v>0.44612000000000002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237</v>
      </c>
      <c r="AT231" s="232" t="s">
        <v>133</v>
      </c>
      <c r="AU231" s="232" t="s">
        <v>83</v>
      </c>
      <c r="AY231" s="18" t="s">
        <v>131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6</v>
      </c>
      <c r="BK231" s="233">
        <f>ROUND(I231*H231,2)</f>
        <v>0</v>
      </c>
      <c r="BL231" s="18" t="s">
        <v>237</v>
      </c>
      <c r="BM231" s="232" t="s">
        <v>1005</v>
      </c>
    </row>
    <row r="232" s="2" customFormat="1" ht="14.4" customHeight="1">
      <c r="A232" s="39"/>
      <c r="B232" s="40"/>
      <c r="C232" s="220" t="s">
        <v>545</v>
      </c>
      <c r="D232" s="220" t="s">
        <v>133</v>
      </c>
      <c r="E232" s="221" t="s">
        <v>1006</v>
      </c>
      <c r="F232" s="222" t="s">
        <v>1007</v>
      </c>
      <c r="G232" s="223" t="s">
        <v>308</v>
      </c>
      <c r="H232" s="224">
        <v>1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39</v>
      </c>
      <c r="O232" s="92"/>
      <c r="P232" s="230">
        <f>O232*H232</f>
        <v>0</v>
      </c>
      <c r="Q232" s="230">
        <v>0.00022000000000000001</v>
      </c>
      <c r="R232" s="230">
        <f>Q232*H232</f>
        <v>0.00022000000000000001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237</v>
      </c>
      <c r="AT232" s="232" t="s">
        <v>133</v>
      </c>
      <c r="AU232" s="232" t="s">
        <v>83</v>
      </c>
      <c r="AY232" s="18" t="s">
        <v>131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6</v>
      </c>
      <c r="BK232" s="233">
        <f>ROUND(I232*H232,2)</f>
        <v>0</v>
      </c>
      <c r="BL232" s="18" t="s">
        <v>237</v>
      </c>
      <c r="BM232" s="232" t="s">
        <v>1008</v>
      </c>
    </row>
    <row r="233" s="2" customFormat="1" ht="24.15" customHeight="1">
      <c r="A233" s="39"/>
      <c r="B233" s="40"/>
      <c r="C233" s="278" t="s">
        <v>553</v>
      </c>
      <c r="D233" s="278" t="s">
        <v>266</v>
      </c>
      <c r="E233" s="279" t="s">
        <v>1009</v>
      </c>
      <c r="F233" s="280" t="s">
        <v>1010</v>
      </c>
      <c r="G233" s="281" t="s">
        <v>308</v>
      </c>
      <c r="H233" s="282">
        <v>1</v>
      </c>
      <c r="I233" s="283"/>
      <c r="J233" s="284">
        <f>ROUND(I233*H233,2)</f>
        <v>0</v>
      </c>
      <c r="K233" s="285"/>
      <c r="L233" s="286"/>
      <c r="M233" s="287" t="s">
        <v>1</v>
      </c>
      <c r="N233" s="288" t="s">
        <v>39</v>
      </c>
      <c r="O233" s="92"/>
      <c r="P233" s="230">
        <f>O233*H233</f>
        <v>0</v>
      </c>
      <c r="Q233" s="230">
        <v>0.014890000000000001</v>
      </c>
      <c r="R233" s="230">
        <f>Q233*H233</f>
        <v>0.014890000000000001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323</v>
      </c>
      <c r="AT233" s="232" t="s">
        <v>266</v>
      </c>
      <c r="AU233" s="232" t="s">
        <v>83</v>
      </c>
      <c r="AY233" s="18" t="s">
        <v>131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6</v>
      </c>
      <c r="BK233" s="233">
        <f>ROUND(I233*H233,2)</f>
        <v>0</v>
      </c>
      <c r="BL233" s="18" t="s">
        <v>237</v>
      </c>
      <c r="BM233" s="232" t="s">
        <v>1011</v>
      </c>
    </row>
    <row r="234" s="2" customFormat="1" ht="24.15" customHeight="1">
      <c r="A234" s="39"/>
      <c r="B234" s="40"/>
      <c r="C234" s="220" t="s">
        <v>1012</v>
      </c>
      <c r="D234" s="220" t="s">
        <v>133</v>
      </c>
      <c r="E234" s="221" t="s">
        <v>1013</v>
      </c>
      <c r="F234" s="222" t="s">
        <v>1014</v>
      </c>
      <c r="G234" s="223" t="s">
        <v>254</v>
      </c>
      <c r="H234" s="224">
        <v>0.46100000000000002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39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237</v>
      </c>
      <c r="AT234" s="232" t="s">
        <v>133</v>
      </c>
      <c r="AU234" s="232" t="s">
        <v>83</v>
      </c>
      <c r="AY234" s="18" t="s">
        <v>131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6</v>
      </c>
      <c r="BK234" s="233">
        <f>ROUND(I234*H234,2)</f>
        <v>0</v>
      </c>
      <c r="BL234" s="18" t="s">
        <v>237</v>
      </c>
      <c r="BM234" s="232" t="s">
        <v>1015</v>
      </c>
    </row>
    <row r="235" s="12" customFormat="1" ht="22.8" customHeight="1">
      <c r="A235" s="12"/>
      <c r="B235" s="204"/>
      <c r="C235" s="205"/>
      <c r="D235" s="206" t="s">
        <v>73</v>
      </c>
      <c r="E235" s="218" t="s">
        <v>1016</v>
      </c>
      <c r="F235" s="218" t="s">
        <v>1017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SUM(P236:P245)</f>
        <v>0</v>
      </c>
      <c r="Q235" s="212"/>
      <c r="R235" s="213">
        <f>SUM(R236:R245)</f>
        <v>0.048829999999999998</v>
      </c>
      <c r="S235" s="212"/>
      <c r="T235" s="214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83</v>
      </c>
      <c r="AT235" s="216" t="s">
        <v>73</v>
      </c>
      <c r="AU235" s="216" t="s">
        <v>6</v>
      </c>
      <c r="AY235" s="215" t="s">
        <v>131</v>
      </c>
      <c r="BK235" s="217">
        <f>SUM(BK236:BK245)</f>
        <v>0</v>
      </c>
    </row>
    <row r="236" s="2" customFormat="1" ht="14.4" customHeight="1">
      <c r="A236" s="39"/>
      <c r="B236" s="40"/>
      <c r="C236" s="220" t="s">
        <v>1018</v>
      </c>
      <c r="D236" s="220" t="s">
        <v>133</v>
      </c>
      <c r="E236" s="221" t="s">
        <v>1019</v>
      </c>
      <c r="F236" s="222" t="s">
        <v>1020</v>
      </c>
      <c r="G236" s="223" t="s">
        <v>308</v>
      </c>
      <c r="H236" s="224">
        <v>1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39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237</v>
      </c>
      <c r="AT236" s="232" t="s">
        <v>133</v>
      </c>
      <c r="AU236" s="232" t="s">
        <v>83</v>
      </c>
      <c r="AY236" s="18" t="s">
        <v>131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6</v>
      </c>
      <c r="BK236" s="233">
        <f>ROUND(I236*H236,2)</f>
        <v>0</v>
      </c>
      <c r="BL236" s="18" t="s">
        <v>237</v>
      </c>
      <c r="BM236" s="232" t="s">
        <v>1021</v>
      </c>
    </row>
    <row r="237" s="2" customFormat="1" ht="14.4" customHeight="1">
      <c r="A237" s="39"/>
      <c r="B237" s="40"/>
      <c r="C237" s="220" t="s">
        <v>417</v>
      </c>
      <c r="D237" s="220" t="s">
        <v>133</v>
      </c>
      <c r="E237" s="221" t="s">
        <v>1022</v>
      </c>
      <c r="F237" s="222" t="s">
        <v>1023</v>
      </c>
      <c r="G237" s="223" t="s">
        <v>578</v>
      </c>
      <c r="H237" s="224">
        <v>1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39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237</v>
      </c>
      <c r="AT237" s="232" t="s">
        <v>133</v>
      </c>
      <c r="AU237" s="232" t="s">
        <v>83</v>
      </c>
      <c r="AY237" s="18" t="s">
        <v>131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6</v>
      </c>
      <c r="BK237" s="233">
        <f>ROUND(I237*H237,2)</f>
        <v>0</v>
      </c>
      <c r="BL237" s="18" t="s">
        <v>237</v>
      </c>
      <c r="BM237" s="232" t="s">
        <v>1024</v>
      </c>
    </row>
    <row r="238" s="2" customFormat="1" ht="24.15" customHeight="1">
      <c r="A238" s="39"/>
      <c r="B238" s="40"/>
      <c r="C238" s="278" t="s">
        <v>421</v>
      </c>
      <c r="D238" s="278" t="s">
        <v>266</v>
      </c>
      <c r="E238" s="279" t="s">
        <v>1025</v>
      </c>
      <c r="F238" s="280" t="s">
        <v>1026</v>
      </c>
      <c r="G238" s="281" t="s">
        <v>578</v>
      </c>
      <c r="H238" s="282">
        <v>1</v>
      </c>
      <c r="I238" s="283"/>
      <c r="J238" s="284">
        <f>ROUND(I238*H238,2)</f>
        <v>0</v>
      </c>
      <c r="K238" s="285"/>
      <c r="L238" s="286"/>
      <c r="M238" s="287" t="s">
        <v>1</v>
      </c>
      <c r="N238" s="288" t="s">
        <v>39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323</v>
      </c>
      <c r="AT238" s="232" t="s">
        <v>266</v>
      </c>
      <c r="AU238" s="232" t="s">
        <v>83</v>
      </c>
      <c r="AY238" s="18" t="s">
        <v>131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6</v>
      </c>
      <c r="BK238" s="233">
        <f>ROUND(I238*H238,2)</f>
        <v>0</v>
      </c>
      <c r="BL238" s="18" t="s">
        <v>237</v>
      </c>
      <c r="BM238" s="232" t="s">
        <v>1027</v>
      </c>
    </row>
    <row r="239" s="2" customFormat="1" ht="14.4" customHeight="1">
      <c r="A239" s="39"/>
      <c r="B239" s="40"/>
      <c r="C239" s="220" t="s">
        <v>1028</v>
      </c>
      <c r="D239" s="220" t="s">
        <v>133</v>
      </c>
      <c r="E239" s="221" t="s">
        <v>1029</v>
      </c>
      <c r="F239" s="222" t="s">
        <v>1030</v>
      </c>
      <c r="G239" s="223" t="s">
        <v>308</v>
      </c>
      <c r="H239" s="224">
        <v>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39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237</v>
      </c>
      <c r="AT239" s="232" t="s">
        <v>133</v>
      </c>
      <c r="AU239" s="232" t="s">
        <v>83</v>
      </c>
      <c r="AY239" s="18" t="s">
        <v>131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6</v>
      </c>
      <c r="BK239" s="233">
        <f>ROUND(I239*H239,2)</f>
        <v>0</v>
      </c>
      <c r="BL239" s="18" t="s">
        <v>237</v>
      </c>
      <c r="BM239" s="232" t="s">
        <v>1031</v>
      </c>
    </row>
    <row r="240" s="2" customFormat="1" ht="14.4" customHeight="1">
      <c r="A240" s="39"/>
      <c r="B240" s="40"/>
      <c r="C240" s="220" t="s">
        <v>1032</v>
      </c>
      <c r="D240" s="220" t="s">
        <v>133</v>
      </c>
      <c r="E240" s="221" t="s">
        <v>1033</v>
      </c>
      <c r="F240" s="222" t="s">
        <v>1034</v>
      </c>
      <c r="G240" s="223" t="s">
        <v>308</v>
      </c>
      <c r="H240" s="224">
        <v>1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39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237</v>
      </c>
      <c r="AT240" s="232" t="s">
        <v>133</v>
      </c>
      <c r="AU240" s="232" t="s">
        <v>83</v>
      </c>
      <c r="AY240" s="18" t="s">
        <v>131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6</v>
      </c>
      <c r="BK240" s="233">
        <f>ROUND(I240*H240,2)</f>
        <v>0</v>
      </c>
      <c r="BL240" s="18" t="s">
        <v>237</v>
      </c>
      <c r="BM240" s="232" t="s">
        <v>1035</v>
      </c>
    </row>
    <row r="241" s="2" customFormat="1" ht="24.15" customHeight="1">
      <c r="A241" s="39"/>
      <c r="B241" s="40"/>
      <c r="C241" s="220" t="s">
        <v>525</v>
      </c>
      <c r="D241" s="220" t="s">
        <v>133</v>
      </c>
      <c r="E241" s="221" t="s">
        <v>1036</v>
      </c>
      <c r="F241" s="222" t="s">
        <v>1037</v>
      </c>
      <c r="G241" s="223" t="s">
        <v>136</v>
      </c>
      <c r="H241" s="224">
        <v>1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39</v>
      </c>
      <c r="O241" s="92"/>
      <c r="P241" s="230">
        <f>O241*H241</f>
        <v>0</v>
      </c>
      <c r="Q241" s="230">
        <v>0.00027</v>
      </c>
      <c r="R241" s="230">
        <f>Q241*H241</f>
        <v>0.00027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137</v>
      </c>
      <c r="AT241" s="232" t="s">
        <v>133</v>
      </c>
      <c r="AU241" s="232" t="s">
        <v>83</v>
      </c>
      <c r="AY241" s="18" t="s">
        <v>131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6</v>
      </c>
      <c r="BK241" s="233">
        <f>ROUND(I241*H241,2)</f>
        <v>0</v>
      </c>
      <c r="BL241" s="18" t="s">
        <v>137</v>
      </c>
      <c r="BM241" s="232" t="s">
        <v>1038</v>
      </c>
    </row>
    <row r="242" s="2" customFormat="1" ht="24.15" customHeight="1">
      <c r="A242" s="39"/>
      <c r="B242" s="40"/>
      <c r="C242" s="278" t="s">
        <v>531</v>
      </c>
      <c r="D242" s="278" t="s">
        <v>266</v>
      </c>
      <c r="E242" s="279" t="s">
        <v>1039</v>
      </c>
      <c r="F242" s="280" t="s">
        <v>1040</v>
      </c>
      <c r="G242" s="281" t="s">
        <v>136</v>
      </c>
      <c r="H242" s="282">
        <v>1</v>
      </c>
      <c r="I242" s="283"/>
      <c r="J242" s="284">
        <f>ROUND(I242*H242,2)</f>
        <v>0</v>
      </c>
      <c r="K242" s="285"/>
      <c r="L242" s="286"/>
      <c r="M242" s="287" t="s">
        <v>1</v>
      </c>
      <c r="N242" s="288" t="s">
        <v>39</v>
      </c>
      <c r="O242" s="92"/>
      <c r="P242" s="230">
        <f>O242*H242</f>
        <v>0</v>
      </c>
      <c r="Q242" s="230">
        <v>0.03056</v>
      </c>
      <c r="R242" s="230">
        <f>Q242*H242</f>
        <v>0.03056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181</v>
      </c>
      <c r="AT242" s="232" t="s">
        <v>266</v>
      </c>
      <c r="AU242" s="232" t="s">
        <v>83</v>
      </c>
      <c r="AY242" s="18" t="s">
        <v>131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6</v>
      </c>
      <c r="BK242" s="233">
        <f>ROUND(I242*H242,2)</f>
        <v>0</v>
      </c>
      <c r="BL242" s="18" t="s">
        <v>137</v>
      </c>
      <c r="BM242" s="232" t="s">
        <v>1041</v>
      </c>
    </row>
    <row r="243" s="2" customFormat="1" ht="24.15" customHeight="1">
      <c r="A243" s="39"/>
      <c r="B243" s="40"/>
      <c r="C243" s="220" t="s">
        <v>557</v>
      </c>
      <c r="D243" s="220" t="s">
        <v>133</v>
      </c>
      <c r="E243" s="221" t="s">
        <v>1042</v>
      </c>
      <c r="F243" s="222" t="s">
        <v>1043</v>
      </c>
      <c r="G243" s="223" t="s">
        <v>308</v>
      </c>
      <c r="H243" s="224">
        <v>1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39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237</v>
      </c>
      <c r="AT243" s="232" t="s">
        <v>133</v>
      </c>
      <c r="AU243" s="232" t="s">
        <v>83</v>
      </c>
      <c r="AY243" s="18" t="s">
        <v>131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6</v>
      </c>
      <c r="BK243" s="233">
        <f>ROUND(I243*H243,2)</f>
        <v>0</v>
      </c>
      <c r="BL243" s="18" t="s">
        <v>237</v>
      </c>
      <c r="BM243" s="232" t="s">
        <v>1044</v>
      </c>
    </row>
    <row r="244" s="2" customFormat="1" ht="24.15" customHeight="1">
      <c r="A244" s="39"/>
      <c r="B244" s="40"/>
      <c r="C244" s="278" t="s">
        <v>562</v>
      </c>
      <c r="D244" s="278" t="s">
        <v>266</v>
      </c>
      <c r="E244" s="279" t="s">
        <v>1045</v>
      </c>
      <c r="F244" s="280" t="s">
        <v>1046</v>
      </c>
      <c r="G244" s="281" t="s">
        <v>308</v>
      </c>
      <c r="H244" s="282">
        <v>1</v>
      </c>
      <c r="I244" s="283"/>
      <c r="J244" s="284">
        <f>ROUND(I244*H244,2)</f>
        <v>0</v>
      </c>
      <c r="K244" s="285"/>
      <c r="L244" s="286"/>
      <c r="M244" s="287" t="s">
        <v>1</v>
      </c>
      <c r="N244" s="288" t="s">
        <v>39</v>
      </c>
      <c r="O244" s="92"/>
      <c r="P244" s="230">
        <f>O244*H244</f>
        <v>0</v>
      </c>
      <c r="Q244" s="230">
        <v>0.017999999999999999</v>
      </c>
      <c r="R244" s="230">
        <f>Q244*H244</f>
        <v>0.017999999999999999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323</v>
      </c>
      <c r="AT244" s="232" t="s">
        <v>266</v>
      </c>
      <c r="AU244" s="232" t="s">
        <v>83</v>
      </c>
      <c r="AY244" s="18" t="s">
        <v>131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6</v>
      </c>
      <c r="BK244" s="233">
        <f>ROUND(I244*H244,2)</f>
        <v>0</v>
      </c>
      <c r="BL244" s="18" t="s">
        <v>237</v>
      </c>
      <c r="BM244" s="232" t="s">
        <v>1047</v>
      </c>
    </row>
    <row r="245" s="2" customFormat="1" ht="24.15" customHeight="1">
      <c r="A245" s="39"/>
      <c r="B245" s="40"/>
      <c r="C245" s="220" t="s">
        <v>1048</v>
      </c>
      <c r="D245" s="220" t="s">
        <v>133</v>
      </c>
      <c r="E245" s="221" t="s">
        <v>1049</v>
      </c>
      <c r="F245" s="222" t="s">
        <v>1050</v>
      </c>
      <c r="G245" s="223" t="s">
        <v>254</v>
      </c>
      <c r="H245" s="224">
        <v>0.017999999999999999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39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237</v>
      </c>
      <c r="AT245" s="232" t="s">
        <v>133</v>
      </c>
      <c r="AU245" s="232" t="s">
        <v>83</v>
      </c>
      <c r="AY245" s="18" t="s">
        <v>131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6</v>
      </c>
      <c r="BK245" s="233">
        <f>ROUND(I245*H245,2)</f>
        <v>0</v>
      </c>
      <c r="BL245" s="18" t="s">
        <v>237</v>
      </c>
      <c r="BM245" s="232" t="s">
        <v>1051</v>
      </c>
    </row>
    <row r="246" s="12" customFormat="1" ht="22.8" customHeight="1">
      <c r="A246" s="12"/>
      <c r="B246" s="204"/>
      <c r="C246" s="205"/>
      <c r="D246" s="206" t="s">
        <v>73</v>
      </c>
      <c r="E246" s="218" t="s">
        <v>543</v>
      </c>
      <c r="F246" s="218" t="s">
        <v>544</v>
      </c>
      <c r="G246" s="205"/>
      <c r="H246" s="205"/>
      <c r="I246" s="208"/>
      <c r="J246" s="219">
        <f>BK246</f>
        <v>0</v>
      </c>
      <c r="K246" s="205"/>
      <c r="L246" s="210"/>
      <c r="M246" s="211"/>
      <c r="N246" s="212"/>
      <c r="O246" s="212"/>
      <c r="P246" s="213">
        <f>SUM(P247:P250)</f>
        <v>0</v>
      </c>
      <c r="Q246" s="212"/>
      <c r="R246" s="213">
        <f>SUM(R247:R250)</f>
        <v>0.35632000000000003</v>
      </c>
      <c r="S246" s="212"/>
      <c r="T246" s="214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5" t="s">
        <v>83</v>
      </c>
      <c r="AT246" s="216" t="s">
        <v>73</v>
      </c>
      <c r="AU246" s="216" t="s">
        <v>6</v>
      </c>
      <c r="AY246" s="215" t="s">
        <v>131</v>
      </c>
      <c r="BK246" s="217">
        <f>SUM(BK247:BK250)</f>
        <v>0</v>
      </c>
    </row>
    <row r="247" s="2" customFormat="1" ht="24.15" customHeight="1">
      <c r="A247" s="39"/>
      <c r="B247" s="40"/>
      <c r="C247" s="220" t="s">
        <v>1052</v>
      </c>
      <c r="D247" s="220" t="s">
        <v>133</v>
      </c>
      <c r="E247" s="221" t="s">
        <v>1053</v>
      </c>
      <c r="F247" s="222" t="s">
        <v>1054</v>
      </c>
      <c r="G247" s="223" t="s">
        <v>136</v>
      </c>
      <c r="H247" s="224">
        <v>16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39</v>
      </c>
      <c r="O247" s="92"/>
      <c r="P247" s="230">
        <f>O247*H247</f>
        <v>0</v>
      </c>
      <c r="Q247" s="230">
        <v>0.0028</v>
      </c>
      <c r="R247" s="230">
        <f>Q247*H247</f>
        <v>0.0448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237</v>
      </c>
      <c r="AT247" s="232" t="s">
        <v>133</v>
      </c>
      <c r="AU247" s="232" t="s">
        <v>83</v>
      </c>
      <c r="AY247" s="18" t="s">
        <v>131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6</v>
      </c>
      <c r="BK247" s="233">
        <f>ROUND(I247*H247,2)</f>
        <v>0</v>
      </c>
      <c r="BL247" s="18" t="s">
        <v>237</v>
      </c>
      <c r="BM247" s="232" t="s">
        <v>1055</v>
      </c>
    </row>
    <row r="248" s="2" customFormat="1" ht="24.15" customHeight="1">
      <c r="A248" s="39"/>
      <c r="B248" s="40"/>
      <c r="C248" s="278" t="s">
        <v>1056</v>
      </c>
      <c r="D248" s="278" t="s">
        <v>266</v>
      </c>
      <c r="E248" s="279" t="s">
        <v>1057</v>
      </c>
      <c r="F248" s="280" t="s">
        <v>1058</v>
      </c>
      <c r="G248" s="281" t="s">
        <v>136</v>
      </c>
      <c r="H248" s="282">
        <v>17.600000000000001</v>
      </c>
      <c r="I248" s="283"/>
      <c r="J248" s="284">
        <f>ROUND(I248*H248,2)</f>
        <v>0</v>
      </c>
      <c r="K248" s="285"/>
      <c r="L248" s="286"/>
      <c r="M248" s="287" t="s">
        <v>1</v>
      </c>
      <c r="N248" s="288" t="s">
        <v>39</v>
      </c>
      <c r="O248" s="92"/>
      <c r="P248" s="230">
        <f>O248*H248</f>
        <v>0</v>
      </c>
      <c r="Q248" s="230">
        <v>0.0177</v>
      </c>
      <c r="R248" s="230">
        <f>Q248*H248</f>
        <v>0.31152000000000002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323</v>
      </c>
      <c r="AT248" s="232" t="s">
        <v>266</v>
      </c>
      <c r="AU248" s="232" t="s">
        <v>83</v>
      </c>
      <c r="AY248" s="18" t="s">
        <v>131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6</v>
      </c>
      <c r="BK248" s="233">
        <f>ROUND(I248*H248,2)</f>
        <v>0</v>
      </c>
      <c r="BL248" s="18" t="s">
        <v>237</v>
      </c>
      <c r="BM248" s="232" t="s">
        <v>1059</v>
      </c>
    </row>
    <row r="249" s="14" customFormat="1">
      <c r="A249" s="14"/>
      <c r="B249" s="245"/>
      <c r="C249" s="246"/>
      <c r="D249" s="236" t="s">
        <v>139</v>
      </c>
      <c r="E249" s="246"/>
      <c r="F249" s="248" t="s">
        <v>1060</v>
      </c>
      <c r="G249" s="246"/>
      <c r="H249" s="249">
        <v>17.600000000000001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139</v>
      </c>
      <c r="AU249" s="255" t="s">
        <v>83</v>
      </c>
      <c r="AV249" s="14" t="s">
        <v>83</v>
      </c>
      <c r="AW249" s="14" t="s">
        <v>4</v>
      </c>
      <c r="AX249" s="14" t="s">
        <v>6</v>
      </c>
      <c r="AY249" s="255" t="s">
        <v>131</v>
      </c>
    </row>
    <row r="250" s="2" customFormat="1" ht="24.15" customHeight="1">
      <c r="A250" s="39"/>
      <c r="B250" s="40"/>
      <c r="C250" s="220" t="s">
        <v>1061</v>
      </c>
      <c r="D250" s="220" t="s">
        <v>133</v>
      </c>
      <c r="E250" s="221" t="s">
        <v>1062</v>
      </c>
      <c r="F250" s="222" t="s">
        <v>1063</v>
      </c>
      <c r="G250" s="223" t="s">
        <v>254</v>
      </c>
      <c r="H250" s="224">
        <v>0.35599999999999998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39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237</v>
      </c>
      <c r="AT250" s="232" t="s">
        <v>133</v>
      </c>
      <c r="AU250" s="232" t="s">
        <v>83</v>
      </c>
      <c r="AY250" s="18" t="s">
        <v>131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6</v>
      </c>
      <c r="BK250" s="233">
        <f>ROUND(I250*H250,2)</f>
        <v>0</v>
      </c>
      <c r="BL250" s="18" t="s">
        <v>237</v>
      </c>
      <c r="BM250" s="232" t="s">
        <v>1064</v>
      </c>
    </row>
    <row r="251" s="12" customFormat="1" ht="22.8" customHeight="1">
      <c r="A251" s="12"/>
      <c r="B251" s="204"/>
      <c r="C251" s="205"/>
      <c r="D251" s="206" t="s">
        <v>73</v>
      </c>
      <c r="E251" s="218" t="s">
        <v>1065</v>
      </c>
      <c r="F251" s="218" t="s">
        <v>1066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SUM(P252:P258)</f>
        <v>0</v>
      </c>
      <c r="Q251" s="212"/>
      <c r="R251" s="213">
        <f>SUM(R252:R258)</f>
        <v>0.26418000000000003</v>
      </c>
      <c r="S251" s="212"/>
      <c r="T251" s="214">
        <f>SUM(T252:T258)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83</v>
      </c>
      <c r="AT251" s="216" t="s">
        <v>73</v>
      </c>
      <c r="AU251" s="216" t="s">
        <v>6</v>
      </c>
      <c r="AY251" s="215" t="s">
        <v>131</v>
      </c>
      <c r="BK251" s="217">
        <f>SUM(BK252:BK258)</f>
        <v>0</v>
      </c>
    </row>
    <row r="252" s="2" customFormat="1" ht="24.15" customHeight="1">
      <c r="A252" s="39"/>
      <c r="B252" s="40"/>
      <c r="C252" s="220" t="s">
        <v>495</v>
      </c>
      <c r="D252" s="220" t="s">
        <v>133</v>
      </c>
      <c r="E252" s="221" t="s">
        <v>1067</v>
      </c>
      <c r="F252" s="222" t="s">
        <v>1068</v>
      </c>
      <c r="G252" s="223" t="s">
        <v>136</v>
      </c>
      <c r="H252" s="224">
        <v>15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39</v>
      </c>
      <c r="O252" s="92"/>
      <c r="P252" s="230">
        <f>O252*H252</f>
        <v>0</v>
      </c>
      <c r="Q252" s="230">
        <v>0.0025000000000000001</v>
      </c>
      <c r="R252" s="230">
        <f>Q252*H252</f>
        <v>0.037499999999999999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237</v>
      </c>
      <c r="AT252" s="232" t="s">
        <v>133</v>
      </c>
      <c r="AU252" s="232" t="s">
        <v>83</v>
      </c>
      <c r="AY252" s="18" t="s">
        <v>131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6</v>
      </c>
      <c r="BK252" s="233">
        <f>ROUND(I252*H252,2)</f>
        <v>0</v>
      </c>
      <c r="BL252" s="18" t="s">
        <v>237</v>
      </c>
      <c r="BM252" s="232" t="s">
        <v>1069</v>
      </c>
    </row>
    <row r="253" s="2" customFormat="1" ht="24.15" customHeight="1">
      <c r="A253" s="39"/>
      <c r="B253" s="40"/>
      <c r="C253" s="278" t="s">
        <v>500</v>
      </c>
      <c r="D253" s="278" t="s">
        <v>266</v>
      </c>
      <c r="E253" s="279" t="s">
        <v>1070</v>
      </c>
      <c r="F253" s="280" t="s">
        <v>1071</v>
      </c>
      <c r="G253" s="281" t="s">
        <v>136</v>
      </c>
      <c r="H253" s="282">
        <v>16.5</v>
      </c>
      <c r="I253" s="283"/>
      <c r="J253" s="284">
        <f>ROUND(I253*H253,2)</f>
        <v>0</v>
      </c>
      <c r="K253" s="285"/>
      <c r="L253" s="286"/>
      <c r="M253" s="287" t="s">
        <v>1</v>
      </c>
      <c r="N253" s="288" t="s">
        <v>39</v>
      </c>
      <c r="O253" s="92"/>
      <c r="P253" s="230">
        <f>O253*H253</f>
        <v>0</v>
      </c>
      <c r="Q253" s="230">
        <v>0.0129</v>
      </c>
      <c r="R253" s="230">
        <f>Q253*H253</f>
        <v>0.21285000000000001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323</v>
      </c>
      <c r="AT253" s="232" t="s">
        <v>266</v>
      </c>
      <c r="AU253" s="232" t="s">
        <v>83</v>
      </c>
      <c r="AY253" s="18" t="s">
        <v>131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6</v>
      </c>
      <c r="BK253" s="233">
        <f>ROUND(I253*H253,2)</f>
        <v>0</v>
      </c>
      <c r="BL253" s="18" t="s">
        <v>237</v>
      </c>
      <c r="BM253" s="232" t="s">
        <v>1072</v>
      </c>
    </row>
    <row r="254" s="14" customFormat="1">
      <c r="A254" s="14"/>
      <c r="B254" s="245"/>
      <c r="C254" s="246"/>
      <c r="D254" s="236" t="s">
        <v>139</v>
      </c>
      <c r="E254" s="246"/>
      <c r="F254" s="248" t="s">
        <v>1073</v>
      </c>
      <c r="G254" s="246"/>
      <c r="H254" s="249">
        <v>16.5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139</v>
      </c>
      <c r="AU254" s="255" t="s">
        <v>83</v>
      </c>
      <c r="AV254" s="14" t="s">
        <v>83</v>
      </c>
      <c r="AW254" s="14" t="s">
        <v>4</v>
      </c>
      <c r="AX254" s="14" t="s">
        <v>6</v>
      </c>
      <c r="AY254" s="255" t="s">
        <v>131</v>
      </c>
    </row>
    <row r="255" s="2" customFormat="1" ht="24.15" customHeight="1">
      <c r="A255" s="39"/>
      <c r="B255" s="40"/>
      <c r="C255" s="220" t="s">
        <v>446</v>
      </c>
      <c r="D255" s="220" t="s">
        <v>133</v>
      </c>
      <c r="E255" s="221" t="s">
        <v>1074</v>
      </c>
      <c r="F255" s="222" t="s">
        <v>1075</v>
      </c>
      <c r="G255" s="223" t="s">
        <v>136</v>
      </c>
      <c r="H255" s="224">
        <v>1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39</v>
      </c>
      <c r="O255" s="92"/>
      <c r="P255" s="230">
        <f>O255*H255</f>
        <v>0</v>
      </c>
      <c r="Q255" s="230">
        <v>0.00063000000000000003</v>
      </c>
      <c r="R255" s="230">
        <f>Q255*H255</f>
        <v>0.00063000000000000003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237</v>
      </c>
      <c r="AT255" s="232" t="s">
        <v>133</v>
      </c>
      <c r="AU255" s="232" t="s">
        <v>83</v>
      </c>
      <c r="AY255" s="18" t="s">
        <v>131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6</v>
      </c>
      <c r="BK255" s="233">
        <f>ROUND(I255*H255,2)</f>
        <v>0</v>
      </c>
      <c r="BL255" s="18" t="s">
        <v>237</v>
      </c>
      <c r="BM255" s="232" t="s">
        <v>1076</v>
      </c>
    </row>
    <row r="256" s="2" customFormat="1" ht="24.15" customHeight="1">
      <c r="A256" s="39"/>
      <c r="B256" s="40"/>
      <c r="C256" s="278" t="s">
        <v>451</v>
      </c>
      <c r="D256" s="278" t="s">
        <v>266</v>
      </c>
      <c r="E256" s="279" t="s">
        <v>1077</v>
      </c>
      <c r="F256" s="280" t="s">
        <v>1078</v>
      </c>
      <c r="G256" s="281" t="s">
        <v>136</v>
      </c>
      <c r="H256" s="282">
        <v>1.1000000000000001</v>
      </c>
      <c r="I256" s="283"/>
      <c r="J256" s="284">
        <f>ROUND(I256*H256,2)</f>
        <v>0</v>
      </c>
      <c r="K256" s="285"/>
      <c r="L256" s="286"/>
      <c r="M256" s="287" t="s">
        <v>1</v>
      </c>
      <c r="N256" s="288" t="s">
        <v>39</v>
      </c>
      <c r="O256" s="92"/>
      <c r="P256" s="230">
        <f>O256*H256</f>
        <v>0</v>
      </c>
      <c r="Q256" s="230">
        <v>0.012</v>
      </c>
      <c r="R256" s="230">
        <f>Q256*H256</f>
        <v>0.013200000000000002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323</v>
      </c>
      <c r="AT256" s="232" t="s">
        <v>266</v>
      </c>
      <c r="AU256" s="232" t="s">
        <v>83</v>
      </c>
      <c r="AY256" s="18" t="s">
        <v>131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6</v>
      </c>
      <c r="BK256" s="233">
        <f>ROUND(I256*H256,2)</f>
        <v>0</v>
      </c>
      <c r="BL256" s="18" t="s">
        <v>237</v>
      </c>
      <c r="BM256" s="232" t="s">
        <v>1079</v>
      </c>
    </row>
    <row r="257" s="14" customFormat="1">
      <c r="A257" s="14"/>
      <c r="B257" s="245"/>
      <c r="C257" s="246"/>
      <c r="D257" s="236" t="s">
        <v>139</v>
      </c>
      <c r="E257" s="246"/>
      <c r="F257" s="248" t="s">
        <v>1080</v>
      </c>
      <c r="G257" s="246"/>
      <c r="H257" s="249">
        <v>1.1000000000000001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139</v>
      </c>
      <c r="AU257" s="255" t="s">
        <v>83</v>
      </c>
      <c r="AV257" s="14" t="s">
        <v>83</v>
      </c>
      <c r="AW257" s="14" t="s">
        <v>4</v>
      </c>
      <c r="AX257" s="14" t="s">
        <v>6</v>
      </c>
      <c r="AY257" s="255" t="s">
        <v>131</v>
      </c>
    </row>
    <row r="258" s="2" customFormat="1" ht="24.15" customHeight="1">
      <c r="A258" s="39"/>
      <c r="B258" s="40"/>
      <c r="C258" s="220" t="s">
        <v>1081</v>
      </c>
      <c r="D258" s="220" t="s">
        <v>133</v>
      </c>
      <c r="E258" s="221" t="s">
        <v>1082</v>
      </c>
      <c r="F258" s="222" t="s">
        <v>1083</v>
      </c>
      <c r="G258" s="223" t="s">
        <v>254</v>
      </c>
      <c r="H258" s="224">
        <v>0.26400000000000001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39</v>
      </c>
      <c r="O258" s="92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237</v>
      </c>
      <c r="AT258" s="232" t="s">
        <v>133</v>
      </c>
      <c r="AU258" s="232" t="s">
        <v>83</v>
      </c>
      <c r="AY258" s="18" t="s">
        <v>131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6</v>
      </c>
      <c r="BK258" s="233">
        <f>ROUND(I258*H258,2)</f>
        <v>0</v>
      </c>
      <c r="BL258" s="18" t="s">
        <v>237</v>
      </c>
      <c r="BM258" s="232" t="s">
        <v>1084</v>
      </c>
    </row>
    <row r="259" s="12" customFormat="1" ht="22.8" customHeight="1">
      <c r="A259" s="12"/>
      <c r="B259" s="204"/>
      <c r="C259" s="205"/>
      <c r="D259" s="206" t="s">
        <v>73</v>
      </c>
      <c r="E259" s="218" t="s">
        <v>1085</v>
      </c>
      <c r="F259" s="218" t="s">
        <v>1086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SUM(P260:P261)</f>
        <v>0</v>
      </c>
      <c r="Q259" s="212"/>
      <c r="R259" s="213">
        <f>SUM(R260:R261)</f>
        <v>0.047039999999999998</v>
      </c>
      <c r="S259" s="212"/>
      <c r="T259" s="214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5" t="s">
        <v>83</v>
      </c>
      <c r="AT259" s="216" t="s">
        <v>73</v>
      </c>
      <c r="AU259" s="216" t="s">
        <v>6</v>
      </c>
      <c r="AY259" s="215" t="s">
        <v>131</v>
      </c>
      <c r="BK259" s="217">
        <f>SUM(BK260:BK261)</f>
        <v>0</v>
      </c>
    </row>
    <row r="260" s="2" customFormat="1" ht="24.15" customHeight="1">
      <c r="A260" s="39"/>
      <c r="B260" s="40"/>
      <c r="C260" s="220" t="s">
        <v>570</v>
      </c>
      <c r="D260" s="220" t="s">
        <v>133</v>
      </c>
      <c r="E260" s="221" t="s">
        <v>1087</v>
      </c>
      <c r="F260" s="222" t="s">
        <v>1088</v>
      </c>
      <c r="G260" s="223" t="s">
        <v>136</v>
      </c>
      <c r="H260" s="224">
        <v>98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39</v>
      </c>
      <c r="O260" s="92"/>
      <c r="P260" s="230">
        <f>O260*H260</f>
        <v>0</v>
      </c>
      <c r="Q260" s="230">
        <v>0.00020000000000000001</v>
      </c>
      <c r="R260" s="230">
        <f>Q260*H260</f>
        <v>0.019599999999999999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237</v>
      </c>
      <c r="AT260" s="232" t="s">
        <v>133</v>
      </c>
      <c r="AU260" s="232" t="s">
        <v>83</v>
      </c>
      <c r="AY260" s="18" t="s">
        <v>131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6</v>
      </c>
      <c r="BK260" s="233">
        <f>ROUND(I260*H260,2)</f>
        <v>0</v>
      </c>
      <c r="BL260" s="18" t="s">
        <v>237</v>
      </c>
      <c r="BM260" s="232" t="s">
        <v>1089</v>
      </c>
    </row>
    <row r="261" s="2" customFormat="1" ht="24.15" customHeight="1">
      <c r="A261" s="39"/>
      <c r="B261" s="40"/>
      <c r="C261" s="220" t="s">
        <v>575</v>
      </c>
      <c r="D261" s="220" t="s">
        <v>133</v>
      </c>
      <c r="E261" s="221" t="s">
        <v>1090</v>
      </c>
      <c r="F261" s="222" t="s">
        <v>1091</v>
      </c>
      <c r="G261" s="223" t="s">
        <v>136</v>
      </c>
      <c r="H261" s="224">
        <v>98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39</v>
      </c>
      <c r="O261" s="92"/>
      <c r="P261" s="230">
        <f>O261*H261</f>
        <v>0</v>
      </c>
      <c r="Q261" s="230">
        <v>0.00027999999999999998</v>
      </c>
      <c r="R261" s="230">
        <f>Q261*H261</f>
        <v>0.027439999999999999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237</v>
      </c>
      <c r="AT261" s="232" t="s">
        <v>133</v>
      </c>
      <c r="AU261" s="232" t="s">
        <v>83</v>
      </c>
      <c r="AY261" s="18" t="s">
        <v>131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6</v>
      </c>
      <c r="BK261" s="233">
        <f>ROUND(I261*H261,2)</f>
        <v>0</v>
      </c>
      <c r="BL261" s="18" t="s">
        <v>237</v>
      </c>
      <c r="BM261" s="232" t="s">
        <v>1092</v>
      </c>
    </row>
    <row r="262" s="12" customFormat="1" ht="25.92" customHeight="1">
      <c r="A262" s="12"/>
      <c r="B262" s="204"/>
      <c r="C262" s="205"/>
      <c r="D262" s="206" t="s">
        <v>73</v>
      </c>
      <c r="E262" s="207" t="s">
        <v>566</v>
      </c>
      <c r="F262" s="207" t="s">
        <v>567</v>
      </c>
      <c r="G262" s="205"/>
      <c r="H262" s="205"/>
      <c r="I262" s="208"/>
      <c r="J262" s="209">
        <f>BK262</f>
        <v>0</v>
      </c>
      <c r="K262" s="205"/>
      <c r="L262" s="210"/>
      <c r="M262" s="211"/>
      <c r="N262" s="212"/>
      <c r="O262" s="212"/>
      <c r="P262" s="213">
        <f>P263</f>
        <v>0</v>
      </c>
      <c r="Q262" s="212"/>
      <c r="R262" s="213">
        <f>R263</f>
        <v>0</v>
      </c>
      <c r="S262" s="212"/>
      <c r="T262" s="214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5" t="s">
        <v>163</v>
      </c>
      <c r="AT262" s="216" t="s">
        <v>73</v>
      </c>
      <c r="AU262" s="216" t="s">
        <v>74</v>
      </c>
      <c r="AY262" s="215" t="s">
        <v>131</v>
      </c>
      <c r="BK262" s="217">
        <f>BK263</f>
        <v>0</v>
      </c>
    </row>
    <row r="263" s="12" customFormat="1" ht="22.8" customHeight="1">
      <c r="A263" s="12"/>
      <c r="B263" s="204"/>
      <c r="C263" s="205"/>
      <c r="D263" s="206" t="s">
        <v>73</v>
      </c>
      <c r="E263" s="218" t="s">
        <v>1093</v>
      </c>
      <c r="F263" s="218" t="s">
        <v>1094</v>
      </c>
      <c r="G263" s="205"/>
      <c r="H263" s="205"/>
      <c r="I263" s="208"/>
      <c r="J263" s="219">
        <f>BK263</f>
        <v>0</v>
      </c>
      <c r="K263" s="205"/>
      <c r="L263" s="210"/>
      <c r="M263" s="211"/>
      <c r="N263" s="212"/>
      <c r="O263" s="212"/>
      <c r="P263" s="213">
        <f>SUM(P264:P266)</f>
        <v>0</v>
      </c>
      <c r="Q263" s="212"/>
      <c r="R263" s="213">
        <f>SUM(R264:R266)</f>
        <v>0</v>
      </c>
      <c r="S263" s="212"/>
      <c r="T263" s="214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163</v>
      </c>
      <c r="AT263" s="216" t="s">
        <v>73</v>
      </c>
      <c r="AU263" s="216" t="s">
        <v>6</v>
      </c>
      <c r="AY263" s="215" t="s">
        <v>131</v>
      </c>
      <c r="BK263" s="217">
        <f>SUM(BK264:BK266)</f>
        <v>0</v>
      </c>
    </row>
    <row r="264" s="2" customFormat="1" ht="14.4" customHeight="1">
      <c r="A264" s="39"/>
      <c r="B264" s="40"/>
      <c r="C264" s="220" t="s">
        <v>1095</v>
      </c>
      <c r="D264" s="220" t="s">
        <v>133</v>
      </c>
      <c r="E264" s="221" t="s">
        <v>1096</v>
      </c>
      <c r="F264" s="222" t="s">
        <v>1097</v>
      </c>
      <c r="G264" s="223" t="s">
        <v>578</v>
      </c>
      <c r="H264" s="224">
        <v>1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39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573</v>
      </c>
      <c r="AT264" s="232" t="s">
        <v>133</v>
      </c>
      <c r="AU264" s="232" t="s">
        <v>83</v>
      </c>
      <c r="AY264" s="18" t="s">
        <v>131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6</v>
      </c>
      <c r="BK264" s="233">
        <f>ROUND(I264*H264,2)</f>
        <v>0</v>
      </c>
      <c r="BL264" s="18" t="s">
        <v>573</v>
      </c>
      <c r="BM264" s="232" t="s">
        <v>1098</v>
      </c>
    </row>
    <row r="265" s="2" customFormat="1" ht="14.4" customHeight="1">
      <c r="A265" s="39"/>
      <c r="B265" s="40"/>
      <c r="C265" s="220" t="s">
        <v>1099</v>
      </c>
      <c r="D265" s="220" t="s">
        <v>133</v>
      </c>
      <c r="E265" s="221" t="s">
        <v>1100</v>
      </c>
      <c r="F265" s="222" t="s">
        <v>1101</v>
      </c>
      <c r="G265" s="223" t="s">
        <v>1102</v>
      </c>
      <c r="H265" s="224">
        <v>15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39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573</v>
      </c>
      <c r="AT265" s="232" t="s">
        <v>133</v>
      </c>
      <c r="AU265" s="232" t="s">
        <v>83</v>
      </c>
      <c r="AY265" s="18" t="s">
        <v>131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6</v>
      </c>
      <c r="BK265" s="233">
        <f>ROUND(I265*H265,2)</f>
        <v>0</v>
      </c>
      <c r="BL265" s="18" t="s">
        <v>573</v>
      </c>
      <c r="BM265" s="232" t="s">
        <v>1103</v>
      </c>
    </row>
    <row r="266" s="2" customFormat="1" ht="14.4" customHeight="1">
      <c r="A266" s="39"/>
      <c r="B266" s="40"/>
      <c r="C266" s="220" t="s">
        <v>1104</v>
      </c>
      <c r="D266" s="220" t="s">
        <v>133</v>
      </c>
      <c r="E266" s="221" t="s">
        <v>1105</v>
      </c>
      <c r="F266" s="222" t="s">
        <v>1106</v>
      </c>
      <c r="G266" s="223" t="s">
        <v>1102</v>
      </c>
      <c r="H266" s="224">
        <v>20</v>
      </c>
      <c r="I266" s="225"/>
      <c r="J266" s="226">
        <f>ROUND(I266*H266,2)</f>
        <v>0</v>
      </c>
      <c r="K266" s="227"/>
      <c r="L266" s="45"/>
      <c r="M266" s="289" t="s">
        <v>1</v>
      </c>
      <c r="N266" s="290" t="s">
        <v>39</v>
      </c>
      <c r="O266" s="291"/>
      <c r="P266" s="292">
        <f>O266*H266</f>
        <v>0</v>
      </c>
      <c r="Q266" s="292">
        <v>0</v>
      </c>
      <c r="R266" s="292">
        <f>Q266*H266</f>
        <v>0</v>
      </c>
      <c r="S266" s="292">
        <v>0</v>
      </c>
      <c r="T266" s="29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573</v>
      </c>
      <c r="AT266" s="232" t="s">
        <v>133</v>
      </c>
      <c r="AU266" s="232" t="s">
        <v>83</v>
      </c>
      <c r="AY266" s="18" t="s">
        <v>131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6</v>
      </c>
      <c r="BK266" s="233">
        <f>ROUND(I266*H266,2)</f>
        <v>0</v>
      </c>
      <c r="BL266" s="18" t="s">
        <v>573</v>
      </c>
      <c r="BM266" s="232" t="s">
        <v>1107</v>
      </c>
    </row>
    <row r="267" s="2" customFormat="1" ht="6.96" customHeight="1">
      <c r="A267" s="39"/>
      <c r="B267" s="67"/>
      <c r="C267" s="68"/>
      <c r="D267" s="68"/>
      <c r="E267" s="68"/>
      <c r="F267" s="68"/>
      <c r="G267" s="68"/>
      <c r="H267" s="68"/>
      <c r="I267" s="68"/>
      <c r="J267" s="68"/>
      <c r="K267" s="68"/>
      <c r="L267" s="45"/>
      <c r="M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</row>
  </sheetData>
  <sheetProtection sheet="1" autoFilter="0" formatColumns="0" formatRows="0" objects="1" scenarios="1" spinCount="100000" saltValue="4Tf24FPVTxwCtO/QHr89O15FdT2MPs9CHx9KZYn58lActvUsVZDORWHTru5JU3tzYh1XoE5VymjCX2Wdu43p2A==" hashValue="mDEih6bzw9Vah8Szn3iHeoFmLFT1Y4qFHeK1WQPfppcS6Pon1+W60RIEulafhXvMoygJNc/8gw0YdoX9e1v+3A==" algorithmName="SHA-512" password="CC35"/>
  <autoFilter ref="C134:K26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Všestary žst. - připojení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728</v>
      </c>
      <c r="G12" s="39"/>
      <c r="H12" s="39"/>
      <c r="I12" s="141" t="s">
        <v>23</v>
      </c>
      <c r="J12" s="145" t="str">
        <f>'Rekapitulace stavby'!AN8</f>
        <v>10. 8. 2020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26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26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ROUND((SUM(BE129:BE177)),  2)</f>
        <v>0</v>
      </c>
      <c r="G33" s="39"/>
      <c r="H33" s="39"/>
      <c r="I33" s="156">
        <v>0.20999999999999999</v>
      </c>
      <c r="J33" s="155">
        <f>ROUND(((SUM(BE129:BE177))*I33),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ROUND((SUM(BF129:BF177)),  2)</f>
        <v>0</v>
      </c>
      <c r="G34" s="39"/>
      <c r="H34" s="39"/>
      <c r="I34" s="156">
        <v>0.14999999999999999</v>
      </c>
      <c r="J34" s="155">
        <f>ROUND(((SUM(BF129:BF177))*I34),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ROUND((SUM(BG129:BG177)),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ROUND((SUM(BH129:BH177)),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ROUND((SUM(BI129:BI177)),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Všestary žst. - připojení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WC byt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Všestary</v>
      </c>
      <c r="G89" s="41"/>
      <c r="H89" s="41"/>
      <c r="I89" s="33" t="s">
        <v>23</v>
      </c>
      <c r="J89" s="80" t="str">
        <f>IF(J12="","",J12)</f>
        <v>10. 8. 2020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729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730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J145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110</v>
      </c>
      <c r="E102" s="183"/>
      <c r="F102" s="183"/>
      <c r="G102" s="183"/>
      <c r="H102" s="183"/>
      <c r="I102" s="183"/>
      <c r="J102" s="184">
        <f>J147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731</v>
      </c>
      <c r="E103" s="189"/>
      <c r="F103" s="189"/>
      <c r="G103" s="189"/>
      <c r="H103" s="189"/>
      <c r="I103" s="189"/>
      <c r="J103" s="190">
        <f>J148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732</v>
      </c>
      <c r="E104" s="189"/>
      <c r="F104" s="189"/>
      <c r="G104" s="189"/>
      <c r="H104" s="189"/>
      <c r="I104" s="189"/>
      <c r="J104" s="190">
        <f>J153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733</v>
      </c>
      <c r="E105" s="189"/>
      <c r="F105" s="189"/>
      <c r="G105" s="189"/>
      <c r="H105" s="189"/>
      <c r="I105" s="189"/>
      <c r="J105" s="190">
        <f>J162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111</v>
      </c>
      <c r="E106" s="189"/>
      <c r="F106" s="189"/>
      <c r="G106" s="189"/>
      <c r="H106" s="189"/>
      <c r="I106" s="189"/>
      <c r="J106" s="190">
        <f>J166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739</v>
      </c>
      <c r="E107" s="189"/>
      <c r="F107" s="189"/>
      <c r="G107" s="189"/>
      <c r="H107" s="189"/>
      <c r="I107" s="189"/>
      <c r="J107" s="190">
        <f>J171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114</v>
      </c>
      <c r="E108" s="183"/>
      <c r="F108" s="183"/>
      <c r="G108" s="183"/>
      <c r="H108" s="183"/>
      <c r="I108" s="183"/>
      <c r="J108" s="184">
        <f>J174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740</v>
      </c>
      <c r="E109" s="189"/>
      <c r="F109" s="189"/>
      <c r="G109" s="189"/>
      <c r="H109" s="189"/>
      <c r="I109" s="189"/>
      <c r="J109" s="190">
        <f>J175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Všestary žst. - připojení vodovodu a kanalizace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04 - WC byt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21</v>
      </c>
      <c r="D123" s="41"/>
      <c r="E123" s="41"/>
      <c r="F123" s="28" t="str">
        <f>F12</f>
        <v>Všestary</v>
      </c>
      <c r="G123" s="41"/>
      <c r="H123" s="41"/>
      <c r="I123" s="33" t="s">
        <v>23</v>
      </c>
      <c r="J123" s="80" t="str">
        <f>IF(J12="","",J12)</f>
        <v>10. 8. 2020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25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32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117</v>
      </c>
      <c r="D128" s="195" t="s">
        <v>59</v>
      </c>
      <c r="E128" s="195" t="s">
        <v>55</v>
      </c>
      <c r="F128" s="195" t="s">
        <v>56</v>
      </c>
      <c r="G128" s="195" t="s">
        <v>118</v>
      </c>
      <c r="H128" s="195" t="s">
        <v>119</v>
      </c>
      <c r="I128" s="195" t="s">
        <v>120</v>
      </c>
      <c r="J128" s="196" t="s">
        <v>98</v>
      </c>
      <c r="K128" s="197" t="s">
        <v>121</v>
      </c>
      <c r="L128" s="198"/>
      <c r="M128" s="101" t="s">
        <v>1</v>
      </c>
      <c r="N128" s="102" t="s">
        <v>38</v>
      </c>
      <c r="O128" s="102" t="s">
        <v>122</v>
      </c>
      <c r="P128" s="102" t="s">
        <v>123</v>
      </c>
      <c r="Q128" s="102" t="s">
        <v>124</v>
      </c>
      <c r="R128" s="102" t="s">
        <v>125</v>
      </c>
      <c r="S128" s="102" t="s">
        <v>126</v>
      </c>
      <c r="T128" s="103" t="s">
        <v>127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128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P130+P147+P174</f>
        <v>0</v>
      </c>
      <c r="Q129" s="105"/>
      <c r="R129" s="201">
        <f>R130+R147+R174</f>
        <v>2.9064410000000001</v>
      </c>
      <c r="S129" s="105"/>
      <c r="T129" s="202">
        <f>T130+T147+T174</f>
        <v>0.01933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100</v>
      </c>
      <c r="BK129" s="203">
        <f>BK130+BK147+BK174</f>
        <v>0</v>
      </c>
    </row>
    <row r="130" s="12" customFormat="1" ht="25.92" customHeight="1">
      <c r="A130" s="12"/>
      <c r="B130" s="204"/>
      <c r="C130" s="205"/>
      <c r="D130" s="206" t="s">
        <v>73</v>
      </c>
      <c r="E130" s="207" t="s">
        <v>129</v>
      </c>
      <c r="F130" s="207" t="s">
        <v>130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P131+P133+P137+P145</f>
        <v>0</v>
      </c>
      <c r="Q130" s="212"/>
      <c r="R130" s="213">
        <f>R131+R133+R137+R145</f>
        <v>2.804681</v>
      </c>
      <c r="S130" s="212"/>
      <c r="T130" s="214">
        <f>T131+T133+T137+T145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6</v>
      </c>
      <c r="AT130" s="216" t="s">
        <v>73</v>
      </c>
      <c r="AU130" s="216" t="s">
        <v>74</v>
      </c>
      <c r="AY130" s="215" t="s">
        <v>131</v>
      </c>
      <c r="BK130" s="217">
        <f>BK131+BK133+BK137+BK145</f>
        <v>0</v>
      </c>
    </row>
    <row r="131" s="12" customFormat="1" ht="22.8" customHeight="1">
      <c r="A131" s="12"/>
      <c r="B131" s="204"/>
      <c r="C131" s="205"/>
      <c r="D131" s="206" t="s">
        <v>73</v>
      </c>
      <c r="E131" s="218" t="s">
        <v>83</v>
      </c>
      <c r="F131" s="218" t="s">
        <v>741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P132</f>
        <v>0</v>
      </c>
      <c r="Q131" s="212"/>
      <c r="R131" s="213">
        <f>R132</f>
        <v>2.2079610000000001</v>
      </c>
      <c r="S131" s="212"/>
      <c r="T131" s="214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6</v>
      </c>
      <c r="AT131" s="216" t="s">
        <v>73</v>
      </c>
      <c r="AU131" s="216" t="s">
        <v>6</v>
      </c>
      <c r="AY131" s="215" t="s">
        <v>131</v>
      </c>
      <c r="BK131" s="217">
        <f>BK132</f>
        <v>0</v>
      </c>
    </row>
    <row r="132" s="2" customFormat="1" ht="14.4" customHeight="1">
      <c r="A132" s="39"/>
      <c r="B132" s="40"/>
      <c r="C132" s="220" t="s">
        <v>6</v>
      </c>
      <c r="D132" s="220" t="s">
        <v>133</v>
      </c>
      <c r="E132" s="221" t="s">
        <v>742</v>
      </c>
      <c r="F132" s="222" t="s">
        <v>743</v>
      </c>
      <c r="G132" s="223" t="s">
        <v>207</v>
      </c>
      <c r="H132" s="224">
        <v>0.90000000000000002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39</v>
      </c>
      <c r="O132" s="92"/>
      <c r="P132" s="230">
        <f>O132*H132</f>
        <v>0</v>
      </c>
      <c r="Q132" s="230">
        <v>2.45329</v>
      </c>
      <c r="R132" s="230">
        <f>Q132*H132</f>
        <v>2.2079610000000001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137</v>
      </c>
      <c r="AT132" s="232" t="s">
        <v>133</v>
      </c>
      <c r="AU132" s="232" t="s">
        <v>83</v>
      </c>
      <c r="AY132" s="18" t="s">
        <v>131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6</v>
      </c>
      <c r="BK132" s="233">
        <f>ROUND(I132*H132,2)</f>
        <v>0</v>
      </c>
      <c r="BL132" s="18" t="s">
        <v>137</v>
      </c>
      <c r="BM132" s="232" t="s">
        <v>1109</v>
      </c>
    </row>
    <row r="133" s="12" customFormat="1" ht="22.8" customHeight="1">
      <c r="A133" s="12"/>
      <c r="B133" s="204"/>
      <c r="C133" s="205"/>
      <c r="D133" s="206" t="s">
        <v>73</v>
      </c>
      <c r="E133" s="218" t="s">
        <v>169</v>
      </c>
      <c r="F133" s="218" t="s">
        <v>745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SUM(P134:P136)</f>
        <v>0</v>
      </c>
      <c r="Q133" s="212"/>
      <c r="R133" s="213">
        <f>SUM(R134:R136)</f>
        <v>0.59672000000000003</v>
      </c>
      <c r="S133" s="212"/>
      <c r="T133" s="214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6</v>
      </c>
      <c r="AT133" s="216" t="s">
        <v>73</v>
      </c>
      <c r="AU133" s="216" t="s">
        <v>6</v>
      </c>
      <c r="AY133" s="215" t="s">
        <v>131</v>
      </c>
      <c r="BK133" s="217">
        <f>SUM(BK134:BK136)</f>
        <v>0</v>
      </c>
    </row>
    <row r="134" s="2" customFormat="1" ht="24.15" customHeight="1">
      <c r="A134" s="39"/>
      <c r="B134" s="40"/>
      <c r="C134" s="220" t="s">
        <v>83</v>
      </c>
      <c r="D134" s="220" t="s">
        <v>133</v>
      </c>
      <c r="E134" s="221" t="s">
        <v>749</v>
      </c>
      <c r="F134" s="222" t="s">
        <v>750</v>
      </c>
      <c r="G134" s="223" t="s">
        <v>136</v>
      </c>
      <c r="H134" s="224">
        <v>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0.0247</v>
      </c>
      <c r="R134" s="230">
        <f>Q134*H134</f>
        <v>0.1976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137</v>
      </c>
      <c r="AT134" s="232" t="s">
        <v>133</v>
      </c>
      <c r="AU134" s="232" t="s">
        <v>83</v>
      </c>
      <c r="AY134" s="18" t="s">
        <v>131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6</v>
      </c>
      <c r="BK134" s="233">
        <f>ROUND(I134*H134,2)</f>
        <v>0</v>
      </c>
      <c r="BL134" s="18" t="s">
        <v>137</v>
      </c>
      <c r="BM134" s="232" t="s">
        <v>1110</v>
      </c>
    </row>
    <row r="135" s="2" customFormat="1" ht="24.15" customHeight="1">
      <c r="A135" s="39"/>
      <c r="B135" s="40"/>
      <c r="C135" s="220" t="s">
        <v>143</v>
      </c>
      <c r="D135" s="220" t="s">
        <v>133</v>
      </c>
      <c r="E135" s="221" t="s">
        <v>752</v>
      </c>
      <c r="F135" s="222" t="s">
        <v>753</v>
      </c>
      <c r="G135" s="223" t="s">
        <v>136</v>
      </c>
      <c r="H135" s="224">
        <v>8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39</v>
      </c>
      <c r="O135" s="92"/>
      <c r="P135" s="230">
        <f>O135*H135</f>
        <v>0</v>
      </c>
      <c r="Q135" s="230">
        <v>0.026550000000000001</v>
      </c>
      <c r="R135" s="230">
        <f>Q135*H135</f>
        <v>0.21240000000000001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137</v>
      </c>
      <c r="AT135" s="232" t="s">
        <v>133</v>
      </c>
      <c r="AU135" s="232" t="s">
        <v>83</v>
      </c>
      <c r="AY135" s="18" t="s">
        <v>131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6</v>
      </c>
      <c r="BK135" s="233">
        <f>ROUND(I135*H135,2)</f>
        <v>0</v>
      </c>
      <c r="BL135" s="18" t="s">
        <v>137</v>
      </c>
      <c r="BM135" s="232" t="s">
        <v>1111</v>
      </c>
    </row>
    <row r="136" s="2" customFormat="1" ht="24.15" customHeight="1">
      <c r="A136" s="39"/>
      <c r="B136" s="40"/>
      <c r="C136" s="220" t="s">
        <v>137</v>
      </c>
      <c r="D136" s="220" t="s">
        <v>133</v>
      </c>
      <c r="E136" s="221" t="s">
        <v>758</v>
      </c>
      <c r="F136" s="222" t="s">
        <v>759</v>
      </c>
      <c r="G136" s="223" t="s">
        <v>136</v>
      </c>
      <c r="H136" s="224">
        <v>2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39</v>
      </c>
      <c r="O136" s="92"/>
      <c r="P136" s="230">
        <f>O136*H136</f>
        <v>0</v>
      </c>
      <c r="Q136" s="230">
        <v>0.093359999999999999</v>
      </c>
      <c r="R136" s="230">
        <f>Q136*H136</f>
        <v>0.18672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137</v>
      </c>
      <c r="AT136" s="232" t="s">
        <v>133</v>
      </c>
      <c r="AU136" s="232" t="s">
        <v>83</v>
      </c>
      <c r="AY136" s="18" t="s">
        <v>131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6</v>
      </c>
      <c r="BK136" s="233">
        <f>ROUND(I136*H136,2)</f>
        <v>0</v>
      </c>
      <c r="BL136" s="18" t="s">
        <v>137</v>
      </c>
      <c r="BM136" s="232" t="s">
        <v>1112</v>
      </c>
    </row>
    <row r="137" s="12" customFormat="1" ht="22.8" customHeight="1">
      <c r="A137" s="12"/>
      <c r="B137" s="204"/>
      <c r="C137" s="205"/>
      <c r="D137" s="206" t="s">
        <v>73</v>
      </c>
      <c r="E137" s="218" t="s">
        <v>505</v>
      </c>
      <c r="F137" s="218" t="s">
        <v>506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SUM(P138:P144)</f>
        <v>0</v>
      </c>
      <c r="Q137" s="212"/>
      <c r="R137" s="213">
        <f>SUM(R138:R144)</f>
        <v>0</v>
      </c>
      <c r="S137" s="212"/>
      <c r="T137" s="214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6</v>
      </c>
      <c r="AT137" s="216" t="s">
        <v>73</v>
      </c>
      <c r="AU137" s="216" t="s">
        <v>6</v>
      </c>
      <c r="AY137" s="215" t="s">
        <v>131</v>
      </c>
      <c r="BK137" s="217">
        <f>SUM(BK138:BK144)</f>
        <v>0</v>
      </c>
    </row>
    <row r="138" s="2" customFormat="1" ht="24.15" customHeight="1">
      <c r="A138" s="39"/>
      <c r="B138" s="40"/>
      <c r="C138" s="220" t="s">
        <v>310</v>
      </c>
      <c r="D138" s="220" t="s">
        <v>133</v>
      </c>
      <c r="E138" s="221" t="s">
        <v>774</v>
      </c>
      <c r="F138" s="222" t="s">
        <v>775</v>
      </c>
      <c r="G138" s="223" t="s">
        <v>254</v>
      </c>
      <c r="H138" s="224">
        <v>0.019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39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137</v>
      </c>
      <c r="AT138" s="232" t="s">
        <v>133</v>
      </c>
      <c r="AU138" s="232" t="s">
        <v>83</v>
      </c>
      <c r="AY138" s="18" t="s">
        <v>131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6</v>
      </c>
      <c r="BK138" s="233">
        <f>ROUND(I138*H138,2)</f>
        <v>0</v>
      </c>
      <c r="BL138" s="18" t="s">
        <v>137</v>
      </c>
      <c r="BM138" s="232" t="s">
        <v>1113</v>
      </c>
    </row>
    <row r="139" s="2" customFormat="1" ht="24.15" customHeight="1">
      <c r="A139" s="39"/>
      <c r="B139" s="40"/>
      <c r="C139" s="220" t="s">
        <v>315</v>
      </c>
      <c r="D139" s="220" t="s">
        <v>133</v>
      </c>
      <c r="E139" s="221" t="s">
        <v>778</v>
      </c>
      <c r="F139" s="222" t="s">
        <v>779</v>
      </c>
      <c r="G139" s="223" t="s">
        <v>254</v>
      </c>
      <c r="H139" s="224">
        <v>0.019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39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137</v>
      </c>
      <c r="AT139" s="232" t="s">
        <v>133</v>
      </c>
      <c r="AU139" s="232" t="s">
        <v>83</v>
      </c>
      <c r="AY139" s="18" t="s">
        <v>131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6</v>
      </c>
      <c r="BK139" s="233">
        <f>ROUND(I139*H139,2)</f>
        <v>0</v>
      </c>
      <c r="BL139" s="18" t="s">
        <v>137</v>
      </c>
      <c r="BM139" s="232" t="s">
        <v>1114</v>
      </c>
    </row>
    <row r="140" s="2" customFormat="1" ht="24.15" customHeight="1">
      <c r="A140" s="39"/>
      <c r="B140" s="40"/>
      <c r="C140" s="220" t="s">
        <v>323</v>
      </c>
      <c r="D140" s="220" t="s">
        <v>133</v>
      </c>
      <c r="E140" s="221" t="s">
        <v>782</v>
      </c>
      <c r="F140" s="222" t="s">
        <v>783</v>
      </c>
      <c r="G140" s="223" t="s">
        <v>254</v>
      </c>
      <c r="H140" s="224">
        <v>0.36099999999999999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39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137</v>
      </c>
      <c r="AT140" s="232" t="s">
        <v>133</v>
      </c>
      <c r="AU140" s="232" t="s">
        <v>83</v>
      </c>
      <c r="AY140" s="18" t="s">
        <v>131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6</v>
      </c>
      <c r="BK140" s="233">
        <f>ROUND(I140*H140,2)</f>
        <v>0</v>
      </c>
      <c r="BL140" s="18" t="s">
        <v>137</v>
      </c>
      <c r="BM140" s="232" t="s">
        <v>1115</v>
      </c>
    </row>
    <row r="141" s="14" customFormat="1">
      <c r="A141" s="14"/>
      <c r="B141" s="245"/>
      <c r="C141" s="246"/>
      <c r="D141" s="236" t="s">
        <v>139</v>
      </c>
      <c r="E141" s="247" t="s">
        <v>1</v>
      </c>
      <c r="F141" s="248" t="s">
        <v>1116</v>
      </c>
      <c r="G141" s="246"/>
      <c r="H141" s="249">
        <v>0.36099999999999999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139</v>
      </c>
      <c r="AU141" s="255" t="s">
        <v>83</v>
      </c>
      <c r="AV141" s="14" t="s">
        <v>83</v>
      </c>
      <c r="AW141" s="14" t="s">
        <v>31</v>
      </c>
      <c r="AX141" s="14" t="s">
        <v>74</v>
      </c>
      <c r="AY141" s="255" t="s">
        <v>131</v>
      </c>
    </row>
    <row r="142" s="16" customFormat="1">
      <c r="A142" s="16"/>
      <c r="B142" s="267"/>
      <c r="C142" s="268"/>
      <c r="D142" s="236" t="s">
        <v>139</v>
      </c>
      <c r="E142" s="269" t="s">
        <v>1</v>
      </c>
      <c r="F142" s="270" t="s">
        <v>149</v>
      </c>
      <c r="G142" s="268"/>
      <c r="H142" s="271">
        <v>0.36099999999999999</v>
      </c>
      <c r="I142" s="272"/>
      <c r="J142" s="268"/>
      <c r="K142" s="268"/>
      <c r="L142" s="273"/>
      <c r="M142" s="274"/>
      <c r="N142" s="275"/>
      <c r="O142" s="275"/>
      <c r="P142" s="275"/>
      <c r="Q142" s="275"/>
      <c r="R142" s="275"/>
      <c r="S142" s="275"/>
      <c r="T142" s="27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7" t="s">
        <v>139</v>
      </c>
      <c r="AU142" s="277" t="s">
        <v>83</v>
      </c>
      <c r="AV142" s="16" t="s">
        <v>137</v>
      </c>
      <c r="AW142" s="16" t="s">
        <v>31</v>
      </c>
      <c r="AX142" s="16" t="s">
        <v>6</v>
      </c>
      <c r="AY142" s="277" t="s">
        <v>131</v>
      </c>
    </row>
    <row r="143" s="2" customFormat="1" ht="24.15" customHeight="1">
      <c r="A143" s="39"/>
      <c r="B143" s="40"/>
      <c r="C143" s="220" t="s">
        <v>327</v>
      </c>
      <c r="D143" s="220" t="s">
        <v>133</v>
      </c>
      <c r="E143" s="221" t="s">
        <v>791</v>
      </c>
      <c r="F143" s="222" t="s">
        <v>522</v>
      </c>
      <c r="G143" s="223" t="s">
        <v>254</v>
      </c>
      <c r="H143" s="224">
        <v>0.089999999999999997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137</v>
      </c>
      <c r="AT143" s="232" t="s">
        <v>133</v>
      </c>
      <c r="AU143" s="232" t="s">
        <v>83</v>
      </c>
      <c r="AY143" s="18" t="s">
        <v>131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6</v>
      </c>
      <c r="BK143" s="233">
        <f>ROUND(I143*H143,2)</f>
        <v>0</v>
      </c>
      <c r="BL143" s="18" t="s">
        <v>137</v>
      </c>
      <c r="BM143" s="232" t="s">
        <v>1117</v>
      </c>
    </row>
    <row r="144" s="2" customFormat="1" ht="24.15" customHeight="1">
      <c r="A144" s="39"/>
      <c r="B144" s="40"/>
      <c r="C144" s="220" t="s">
        <v>331</v>
      </c>
      <c r="D144" s="220" t="s">
        <v>133</v>
      </c>
      <c r="E144" s="221" t="s">
        <v>798</v>
      </c>
      <c r="F144" s="222" t="s">
        <v>799</v>
      </c>
      <c r="G144" s="223" t="s">
        <v>254</v>
      </c>
      <c r="H144" s="224">
        <v>0.10000000000000001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39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137</v>
      </c>
      <c r="AT144" s="232" t="s">
        <v>133</v>
      </c>
      <c r="AU144" s="232" t="s">
        <v>83</v>
      </c>
      <c r="AY144" s="18" t="s">
        <v>131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6</v>
      </c>
      <c r="BK144" s="233">
        <f>ROUND(I144*H144,2)</f>
        <v>0</v>
      </c>
      <c r="BL144" s="18" t="s">
        <v>137</v>
      </c>
      <c r="BM144" s="232" t="s">
        <v>1118</v>
      </c>
    </row>
    <row r="145" s="12" customFormat="1" ht="22.8" customHeight="1">
      <c r="A145" s="12"/>
      <c r="B145" s="204"/>
      <c r="C145" s="205"/>
      <c r="D145" s="206" t="s">
        <v>73</v>
      </c>
      <c r="E145" s="218" t="s">
        <v>535</v>
      </c>
      <c r="F145" s="218" t="s">
        <v>536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P146</f>
        <v>0</v>
      </c>
      <c r="Q145" s="212"/>
      <c r="R145" s="213">
        <f>R146</f>
        <v>0</v>
      </c>
      <c r="S145" s="212"/>
      <c r="T145" s="214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6</v>
      </c>
      <c r="AT145" s="216" t="s">
        <v>73</v>
      </c>
      <c r="AU145" s="216" t="s">
        <v>6</v>
      </c>
      <c r="AY145" s="215" t="s">
        <v>131</v>
      </c>
      <c r="BK145" s="217">
        <f>BK146</f>
        <v>0</v>
      </c>
    </row>
    <row r="146" s="2" customFormat="1" ht="14.4" customHeight="1">
      <c r="A146" s="39"/>
      <c r="B146" s="40"/>
      <c r="C146" s="220" t="s">
        <v>300</v>
      </c>
      <c r="D146" s="220" t="s">
        <v>133</v>
      </c>
      <c r="E146" s="221" t="s">
        <v>806</v>
      </c>
      <c r="F146" s="222" t="s">
        <v>807</v>
      </c>
      <c r="G146" s="223" t="s">
        <v>254</v>
      </c>
      <c r="H146" s="224">
        <v>2.8050000000000002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39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137</v>
      </c>
      <c r="AT146" s="232" t="s">
        <v>133</v>
      </c>
      <c r="AU146" s="232" t="s">
        <v>83</v>
      </c>
      <c r="AY146" s="18" t="s">
        <v>131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6</v>
      </c>
      <c r="BK146" s="233">
        <f>ROUND(I146*H146,2)</f>
        <v>0</v>
      </c>
      <c r="BL146" s="18" t="s">
        <v>137</v>
      </c>
      <c r="BM146" s="232" t="s">
        <v>1119</v>
      </c>
    </row>
    <row r="147" s="12" customFormat="1" ht="25.92" customHeight="1">
      <c r="A147" s="12"/>
      <c r="B147" s="204"/>
      <c r="C147" s="205"/>
      <c r="D147" s="206" t="s">
        <v>73</v>
      </c>
      <c r="E147" s="207" t="s">
        <v>541</v>
      </c>
      <c r="F147" s="207" t="s">
        <v>542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P148+P153+P162+P166+P171</f>
        <v>0</v>
      </c>
      <c r="Q147" s="212"/>
      <c r="R147" s="213">
        <f>R148+R153+R162+R166+R171</f>
        <v>0.10176</v>
      </c>
      <c r="S147" s="212"/>
      <c r="T147" s="214">
        <f>T148+T153+T162+T166+T171</f>
        <v>0.01933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83</v>
      </c>
      <c r="AT147" s="216" t="s">
        <v>73</v>
      </c>
      <c r="AU147" s="216" t="s">
        <v>74</v>
      </c>
      <c r="AY147" s="215" t="s">
        <v>131</v>
      </c>
      <c r="BK147" s="217">
        <f>BK148+BK153+BK162+BK166+BK171</f>
        <v>0</v>
      </c>
    </row>
    <row r="148" s="12" customFormat="1" ht="22.8" customHeight="1">
      <c r="A148" s="12"/>
      <c r="B148" s="204"/>
      <c r="C148" s="205"/>
      <c r="D148" s="206" t="s">
        <v>73</v>
      </c>
      <c r="E148" s="218" t="s">
        <v>809</v>
      </c>
      <c r="F148" s="218" t="s">
        <v>810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SUM(P149:P152)</f>
        <v>0</v>
      </c>
      <c r="Q148" s="212"/>
      <c r="R148" s="213">
        <f>SUM(R149:R152)</f>
        <v>0.0063300000000000006</v>
      </c>
      <c r="S148" s="212"/>
      <c r="T148" s="214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83</v>
      </c>
      <c r="AT148" s="216" t="s">
        <v>73</v>
      </c>
      <c r="AU148" s="216" t="s">
        <v>6</v>
      </c>
      <c r="AY148" s="215" t="s">
        <v>131</v>
      </c>
      <c r="BK148" s="217">
        <f>SUM(BK149:BK152)</f>
        <v>0</v>
      </c>
    </row>
    <row r="149" s="2" customFormat="1" ht="14.4" customHeight="1">
      <c r="A149" s="39"/>
      <c r="B149" s="40"/>
      <c r="C149" s="220" t="s">
        <v>163</v>
      </c>
      <c r="D149" s="220" t="s">
        <v>133</v>
      </c>
      <c r="E149" s="221" t="s">
        <v>814</v>
      </c>
      <c r="F149" s="222" t="s">
        <v>815</v>
      </c>
      <c r="G149" s="223" t="s">
        <v>178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39</v>
      </c>
      <c r="O149" s="92"/>
      <c r="P149" s="230">
        <f>O149*H149</f>
        <v>0</v>
      </c>
      <c r="Q149" s="230">
        <v>0.00157</v>
      </c>
      <c r="R149" s="230">
        <f>Q149*H149</f>
        <v>0.00157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237</v>
      </c>
      <c r="AT149" s="232" t="s">
        <v>133</v>
      </c>
      <c r="AU149" s="232" t="s">
        <v>83</v>
      </c>
      <c r="AY149" s="18" t="s">
        <v>131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6</v>
      </c>
      <c r="BK149" s="233">
        <f>ROUND(I149*H149,2)</f>
        <v>0</v>
      </c>
      <c r="BL149" s="18" t="s">
        <v>237</v>
      </c>
      <c r="BM149" s="232" t="s">
        <v>1120</v>
      </c>
    </row>
    <row r="150" s="2" customFormat="1" ht="24.15" customHeight="1">
      <c r="A150" s="39"/>
      <c r="B150" s="40"/>
      <c r="C150" s="220" t="s">
        <v>169</v>
      </c>
      <c r="D150" s="220" t="s">
        <v>133</v>
      </c>
      <c r="E150" s="221" t="s">
        <v>820</v>
      </c>
      <c r="F150" s="222" t="s">
        <v>821</v>
      </c>
      <c r="G150" s="223" t="s">
        <v>178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39</v>
      </c>
      <c r="O150" s="92"/>
      <c r="P150" s="230">
        <f>O150*H150</f>
        <v>0</v>
      </c>
      <c r="Q150" s="230">
        <v>0.0047600000000000003</v>
      </c>
      <c r="R150" s="230">
        <f>Q150*H150</f>
        <v>0.0047600000000000003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237</v>
      </c>
      <c r="AT150" s="232" t="s">
        <v>133</v>
      </c>
      <c r="AU150" s="232" t="s">
        <v>83</v>
      </c>
      <c r="AY150" s="18" t="s">
        <v>131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6</v>
      </c>
      <c r="BK150" s="233">
        <f>ROUND(I150*H150,2)</f>
        <v>0</v>
      </c>
      <c r="BL150" s="18" t="s">
        <v>237</v>
      </c>
      <c r="BM150" s="232" t="s">
        <v>1121</v>
      </c>
    </row>
    <row r="151" s="2" customFormat="1" ht="14.4" customHeight="1">
      <c r="A151" s="39"/>
      <c r="B151" s="40"/>
      <c r="C151" s="220" t="s">
        <v>175</v>
      </c>
      <c r="D151" s="220" t="s">
        <v>133</v>
      </c>
      <c r="E151" s="221" t="s">
        <v>823</v>
      </c>
      <c r="F151" s="222" t="s">
        <v>824</v>
      </c>
      <c r="G151" s="223" t="s">
        <v>178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39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237</v>
      </c>
      <c r="AT151" s="232" t="s">
        <v>133</v>
      </c>
      <c r="AU151" s="232" t="s">
        <v>83</v>
      </c>
      <c r="AY151" s="18" t="s">
        <v>131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6</v>
      </c>
      <c r="BK151" s="233">
        <f>ROUND(I151*H151,2)</f>
        <v>0</v>
      </c>
      <c r="BL151" s="18" t="s">
        <v>237</v>
      </c>
      <c r="BM151" s="232" t="s">
        <v>1122</v>
      </c>
    </row>
    <row r="152" s="2" customFormat="1" ht="24.15" customHeight="1">
      <c r="A152" s="39"/>
      <c r="B152" s="40"/>
      <c r="C152" s="220" t="s">
        <v>285</v>
      </c>
      <c r="D152" s="220" t="s">
        <v>133</v>
      </c>
      <c r="E152" s="221" t="s">
        <v>827</v>
      </c>
      <c r="F152" s="222" t="s">
        <v>828</v>
      </c>
      <c r="G152" s="223" t="s">
        <v>254</v>
      </c>
      <c r="H152" s="224">
        <v>0.0060000000000000001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39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237</v>
      </c>
      <c r="AT152" s="232" t="s">
        <v>133</v>
      </c>
      <c r="AU152" s="232" t="s">
        <v>83</v>
      </c>
      <c r="AY152" s="18" t="s">
        <v>131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6</v>
      </c>
      <c r="BK152" s="233">
        <f>ROUND(I152*H152,2)</f>
        <v>0</v>
      </c>
      <c r="BL152" s="18" t="s">
        <v>237</v>
      </c>
      <c r="BM152" s="232" t="s">
        <v>1123</v>
      </c>
    </row>
    <row r="153" s="12" customFormat="1" ht="22.8" customHeight="1">
      <c r="A153" s="12"/>
      <c r="B153" s="204"/>
      <c r="C153" s="205"/>
      <c r="D153" s="206" t="s">
        <v>73</v>
      </c>
      <c r="E153" s="218" t="s">
        <v>830</v>
      </c>
      <c r="F153" s="218" t="s">
        <v>831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SUM(P154:P161)</f>
        <v>0</v>
      </c>
      <c r="Q153" s="212"/>
      <c r="R153" s="213">
        <f>SUM(R154:R161)</f>
        <v>0.011389999999999999</v>
      </c>
      <c r="S153" s="212"/>
      <c r="T153" s="214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83</v>
      </c>
      <c r="AT153" s="216" t="s">
        <v>73</v>
      </c>
      <c r="AU153" s="216" t="s">
        <v>6</v>
      </c>
      <c r="AY153" s="215" t="s">
        <v>131</v>
      </c>
      <c r="BK153" s="217">
        <f>SUM(BK154:BK161)</f>
        <v>0</v>
      </c>
    </row>
    <row r="154" s="2" customFormat="1" ht="14.4" customHeight="1">
      <c r="A154" s="39"/>
      <c r="B154" s="40"/>
      <c r="C154" s="220" t="s">
        <v>181</v>
      </c>
      <c r="D154" s="220" t="s">
        <v>133</v>
      </c>
      <c r="E154" s="221" t="s">
        <v>832</v>
      </c>
      <c r="F154" s="222" t="s">
        <v>833</v>
      </c>
      <c r="G154" s="223" t="s">
        <v>308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39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237</v>
      </c>
      <c r="AT154" s="232" t="s">
        <v>133</v>
      </c>
      <c r="AU154" s="232" t="s">
        <v>83</v>
      </c>
      <c r="AY154" s="18" t="s">
        <v>131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6</v>
      </c>
      <c r="BK154" s="233">
        <f>ROUND(I154*H154,2)</f>
        <v>0</v>
      </c>
      <c r="BL154" s="18" t="s">
        <v>237</v>
      </c>
      <c r="BM154" s="232" t="s">
        <v>1124</v>
      </c>
    </row>
    <row r="155" s="2" customFormat="1" ht="24.15" customHeight="1">
      <c r="A155" s="39"/>
      <c r="B155" s="40"/>
      <c r="C155" s="220" t="s">
        <v>187</v>
      </c>
      <c r="D155" s="220" t="s">
        <v>133</v>
      </c>
      <c r="E155" s="221" t="s">
        <v>835</v>
      </c>
      <c r="F155" s="222" t="s">
        <v>836</v>
      </c>
      <c r="G155" s="223" t="s">
        <v>178</v>
      </c>
      <c r="H155" s="224">
        <v>10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39</v>
      </c>
      <c r="O155" s="92"/>
      <c r="P155" s="230">
        <f>O155*H155</f>
        <v>0</v>
      </c>
      <c r="Q155" s="230">
        <v>0.00097999999999999997</v>
      </c>
      <c r="R155" s="230">
        <f>Q155*H155</f>
        <v>0.0097999999999999997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237</v>
      </c>
      <c r="AT155" s="232" t="s">
        <v>133</v>
      </c>
      <c r="AU155" s="232" t="s">
        <v>83</v>
      </c>
      <c r="AY155" s="18" t="s">
        <v>131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6</v>
      </c>
      <c r="BK155" s="233">
        <f>ROUND(I155*H155,2)</f>
        <v>0</v>
      </c>
      <c r="BL155" s="18" t="s">
        <v>237</v>
      </c>
      <c r="BM155" s="232" t="s">
        <v>1125</v>
      </c>
    </row>
    <row r="156" s="2" customFormat="1" ht="37.8" customHeight="1">
      <c r="A156" s="39"/>
      <c r="B156" s="40"/>
      <c r="C156" s="220" t="s">
        <v>192</v>
      </c>
      <c r="D156" s="220" t="s">
        <v>133</v>
      </c>
      <c r="E156" s="221" t="s">
        <v>838</v>
      </c>
      <c r="F156" s="222" t="s">
        <v>839</v>
      </c>
      <c r="G156" s="223" t="s">
        <v>178</v>
      </c>
      <c r="H156" s="224">
        <v>10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39</v>
      </c>
      <c r="O156" s="92"/>
      <c r="P156" s="230">
        <f>O156*H156</f>
        <v>0</v>
      </c>
      <c r="Q156" s="230">
        <v>8.0000000000000007E-05</v>
      </c>
      <c r="R156" s="230">
        <f>Q156*H156</f>
        <v>0.00080000000000000004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237</v>
      </c>
      <c r="AT156" s="232" t="s">
        <v>133</v>
      </c>
      <c r="AU156" s="232" t="s">
        <v>83</v>
      </c>
      <c r="AY156" s="18" t="s">
        <v>131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6</v>
      </c>
      <c r="BK156" s="233">
        <f>ROUND(I156*H156,2)</f>
        <v>0</v>
      </c>
      <c r="BL156" s="18" t="s">
        <v>237</v>
      </c>
      <c r="BM156" s="232" t="s">
        <v>1126</v>
      </c>
    </row>
    <row r="157" s="2" customFormat="1" ht="14.4" customHeight="1">
      <c r="A157" s="39"/>
      <c r="B157" s="40"/>
      <c r="C157" s="220" t="s">
        <v>197</v>
      </c>
      <c r="D157" s="220" t="s">
        <v>133</v>
      </c>
      <c r="E157" s="221" t="s">
        <v>841</v>
      </c>
      <c r="F157" s="222" t="s">
        <v>842</v>
      </c>
      <c r="G157" s="223" t="s">
        <v>308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39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237</v>
      </c>
      <c r="AT157" s="232" t="s">
        <v>133</v>
      </c>
      <c r="AU157" s="232" t="s">
        <v>83</v>
      </c>
      <c r="AY157" s="18" t="s">
        <v>131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6</v>
      </c>
      <c r="BK157" s="233">
        <f>ROUND(I157*H157,2)</f>
        <v>0</v>
      </c>
      <c r="BL157" s="18" t="s">
        <v>237</v>
      </c>
      <c r="BM157" s="232" t="s">
        <v>1127</v>
      </c>
    </row>
    <row r="158" s="2" customFormat="1" ht="14.4" customHeight="1">
      <c r="A158" s="39"/>
      <c r="B158" s="40"/>
      <c r="C158" s="220" t="s">
        <v>204</v>
      </c>
      <c r="D158" s="220" t="s">
        <v>133</v>
      </c>
      <c r="E158" s="221" t="s">
        <v>844</v>
      </c>
      <c r="F158" s="222" t="s">
        <v>845</v>
      </c>
      <c r="G158" s="223" t="s">
        <v>308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39</v>
      </c>
      <c r="O158" s="92"/>
      <c r="P158" s="230">
        <f>O158*H158</f>
        <v>0</v>
      </c>
      <c r="Q158" s="230">
        <v>0.00022000000000000001</v>
      </c>
      <c r="R158" s="230">
        <f>Q158*H158</f>
        <v>0.00022000000000000001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237</v>
      </c>
      <c r="AT158" s="232" t="s">
        <v>133</v>
      </c>
      <c r="AU158" s="232" t="s">
        <v>83</v>
      </c>
      <c r="AY158" s="18" t="s">
        <v>131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6</v>
      </c>
      <c r="BK158" s="233">
        <f>ROUND(I158*H158,2)</f>
        <v>0</v>
      </c>
      <c r="BL158" s="18" t="s">
        <v>237</v>
      </c>
      <c r="BM158" s="232" t="s">
        <v>1128</v>
      </c>
    </row>
    <row r="159" s="2" customFormat="1" ht="14.4" customHeight="1">
      <c r="A159" s="39"/>
      <c r="B159" s="40"/>
      <c r="C159" s="220" t="s">
        <v>211</v>
      </c>
      <c r="D159" s="220" t="s">
        <v>133</v>
      </c>
      <c r="E159" s="221" t="s">
        <v>847</v>
      </c>
      <c r="F159" s="222" t="s">
        <v>848</v>
      </c>
      <c r="G159" s="223" t="s">
        <v>308</v>
      </c>
      <c r="H159" s="224">
        <v>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39</v>
      </c>
      <c r="O159" s="92"/>
      <c r="P159" s="230">
        <f>O159*H159</f>
        <v>0</v>
      </c>
      <c r="Q159" s="230">
        <v>0.00056999999999999998</v>
      </c>
      <c r="R159" s="230">
        <f>Q159*H159</f>
        <v>0.00056999999999999998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237</v>
      </c>
      <c r="AT159" s="232" t="s">
        <v>133</v>
      </c>
      <c r="AU159" s="232" t="s">
        <v>83</v>
      </c>
      <c r="AY159" s="18" t="s">
        <v>131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6</v>
      </c>
      <c r="BK159" s="233">
        <f>ROUND(I159*H159,2)</f>
        <v>0</v>
      </c>
      <c r="BL159" s="18" t="s">
        <v>237</v>
      </c>
      <c r="BM159" s="232" t="s">
        <v>1129</v>
      </c>
    </row>
    <row r="160" s="2" customFormat="1" ht="14.4" customHeight="1">
      <c r="A160" s="39"/>
      <c r="B160" s="40"/>
      <c r="C160" s="220" t="s">
        <v>272</v>
      </c>
      <c r="D160" s="220" t="s">
        <v>133</v>
      </c>
      <c r="E160" s="221" t="s">
        <v>926</v>
      </c>
      <c r="F160" s="222" t="s">
        <v>927</v>
      </c>
      <c r="G160" s="223" t="s">
        <v>578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39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237</v>
      </c>
      <c r="AT160" s="232" t="s">
        <v>133</v>
      </c>
      <c r="AU160" s="232" t="s">
        <v>83</v>
      </c>
      <c r="AY160" s="18" t="s">
        <v>131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6</v>
      </c>
      <c r="BK160" s="233">
        <f>ROUND(I160*H160,2)</f>
        <v>0</v>
      </c>
      <c r="BL160" s="18" t="s">
        <v>237</v>
      </c>
      <c r="BM160" s="232" t="s">
        <v>1130</v>
      </c>
    </row>
    <row r="161" s="2" customFormat="1" ht="24.15" customHeight="1">
      <c r="A161" s="39"/>
      <c r="B161" s="40"/>
      <c r="C161" s="220" t="s">
        <v>289</v>
      </c>
      <c r="D161" s="220" t="s">
        <v>133</v>
      </c>
      <c r="E161" s="221" t="s">
        <v>854</v>
      </c>
      <c r="F161" s="222" t="s">
        <v>855</v>
      </c>
      <c r="G161" s="223" t="s">
        <v>254</v>
      </c>
      <c r="H161" s="224">
        <v>0.010999999999999999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39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237</v>
      </c>
      <c r="AT161" s="232" t="s">
        <v>133</v>
      </c>
      <c r="AU161" s="232" t="s">
        <v>83</v>
      </c>
      <c r="AY161" s="18" t="s">
        <v>131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6</v>
      </c>
      <c r="BK161" s="233">
        <f>ROUND(I161*H161,2)</f>
        <v>0</v>
      </c>
      <c r="BL161" s="18" t="s">
        <v>237</v>
      </c>
      <c r="BM161" s="232" t="s">
        <v>1131</v>
      </c>
    </row>
    <row r="162" s="12" customFormat="1" ht="22.8" customHeight="1">
      <c r="A162" s="12"/>
      <c r="B162" s="204"/>
      <c r="C162" s="205"/>
      <c r="D162" s="206" t="s">
        <v>73</v>
      </c>
      <c r="E162" s="218" t="s">
        <v>867</v>
      </c>
      <c r="F162" s="218" t="s">
        <v>868</v>
      </c>
      <c r="G162" s="205"/>
      <c r="H162" s="205"/>
      <c r="I162" s="208"/>
      <c r="J162" s="219">
        <f>BK162</f>
        <v>0</v>
      </c>
      <c r="K162" s="205"/>
      <c r="L162" s="210"/>
      <c r="M162" s="211"/>
      <c r="N162" s="212"/>
      <c r="O162" s="212"/>
      <c r="P162" s="213">
        <f>SUM(P163:P165)</f>
        <v>0</v>
      </c>
      <c r="Q162" s="212"/>
      <c r="R162" s="213">
        <f>SUM(R163:R165)</f>
        <v>0.02894</v>
      </c>
      <c r="S162" s="212"/>
      <c r="T162" s="214">
        <f>SUM(T163:T165)</f>
        <v>0.01933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5" t="s">
        <v>83</v>
      </c>
      <c r="AT162" s="216" t="s">
        <v>73</v>
      </c>
      <c r="AU162" s="216" t="s">
        <v>6</v>
      </c>
      <c r="AY162" s="215" t="s">
        <v>131</v>
      </c>
      <c r="BK162" s="217">
        <f>SUM(BK163:BK165)</f>
        <v>0</v>
      </c>
    </row>
    <row r="163" s="2" customFormat="1" ht="14.4" customHeight="1">
      <c r="A163" s="39"/>
      <c r="B163" s="40"/>
      <c r="C163" s="220" t="s">
        <v>9</v>
      </c>
      <c r="D163" s="220" t="s">
        <v>133</v>
      </c>
      <c r="E163" s="221" t="s">
        <v>869</v>
      </c>
      <c r="F163" s="222" t="s">
        <v>870</v>
      </c>
      <c r="G163" s="223" t="s">
        <v>578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39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0.01933</v>
      </c>
      <c r="T163" s="231">
        <f>S163*H163</f>
        <v>0.01933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237</v>
      </c>
      <c r="AT163" s="232" t="s">
        <v>133</v>
      </c>
      <c r="AU163" s="232" t="s">
        <v>83</v>
      </c>
      <c r="AY163" s="18" t="s">
        <v>131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6</v>
      </c>
      <c r="BK163" s="233">
        <f>ROUND(I163*H163,2)</f>
        <v>0</v>
      </c>
      <c r="BL163" s="18" t="s">
        <v>237</v>
      </c>
      <c r="BM163" s="232" t="s">
        <v>1132</v>
      </c>
    </row>
    <row r="164" s="2" customFormat="1" ht="24.15" customHeight="1">
      <c r="A164" s="39"/>
      <c r="B164" s="40"/>
      <c r="C164" s="220" t="s">
        <v>237</v>
      </c>
      <c r="D164" s="220" t="s">
        <v>133</v>
      </c>
      <c r="E164" s="221" t="s">
        <v>872</v>
      </c>
      <c r="F164" s="222" t="s">
        <v>873</v>
      </c>
      <c r="G164" s="223" t="s">
        <v>578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39</v>
      </c>
      <c r="O164" s="92"/>
      <c r="P164" s="230">
        <f>O164*H164</f>
        <v>0</v>
      </c>
      <c r="Q164" s="230">
        <v>0.02894</v>
      </c>
      <c r="R164" s="230">
        <f>Q164*H164</f>
        <v>0.02894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237</v>
      </c>
      <c r="AT164" s="232" t="s">
        <v>133</v>
      </c>
      <c r="AU164" s="232" t="s">
        <v>83</v>
      </c>
      <c r="AY164" s="18" t="s">
        <v>131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6</v>
      </c>
      <c r="BK164" s="233">
        <f>ROUND(I164*H164,2)</f>
        <v>0</v>
      </c>
      <c r="BL164" s="18" t="s">
        <v>237</v>
      </c>
      <c r="BM164" s="232" t="s">
        <v>1133</v>
      </c>
    </row>
    <row r="165" s="2" customFormat="1" ht="24.15" customHeight="1">
      <c r="A165" s="39"/>
      <c r="B165" s="40"/>
      <c r="C165" s="220" t="s">
        <v>294</v>
      </c>
      <c r="D165" s="220" t="s">
        <v>133</v>
      </c>
      <c r="E165" s="221" t="s">
        <v>918</v>
      </c>
      <c r="F165" s="222" t="s">
        <v>919</v>
      </c>
      <c r="G165" s="223" t="s">
        <v>254</v>
      </c>
      <c r="H165" s="224">
        <v>0.029000000000000001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39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237</v>
      </c>
      <c r="AT165" s="232" t="s">
        <v>133</v>
      </c>
      <c r="AU165" s="232" t="s">
        <v>83</v>
      </c>
      <c r="AY165" s="18" t="s">
        <v>131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6</v>
      </c>
      <c r="BK165" s="233">
        <f>ROUND(I165*H165,2)</f>
        <v>0</v>
      </c>
      <c r="BL165" s="18" t="s">
        <v>237</v>
      </c>
      <c r="BM165" s="232" t="s">
        <v>1134</v>
      </c>
    </row>
    <row r="166" s="12" customFormat="1" ht="22.8" customHeight="1">
      <c r="A166" s="12"/>
      <c r="B166" s="204"/>
      <c r="C166" s="205"/>
      <c r="D166" s="206" t="s">
        <v>73</v>
      </c>
      <c r="E166" s="218" t="s">
        <v>543</v>
      </c>
      <c r="F166" s="218" t="s">
        <v>544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SUM(P167:P170)</f>
        <v>0</v>
      </c>
      <c r="Q166" s="212"/>
      <c r="R166" s="213">
        <f>SUM(R167:R170)</f>
        <v>0.044540000000000003</v>
      </c>
      <c r="S166" s="212"/>
      <c r="T166" s="214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83</v>
      </c>
      <c r="AT166" s="216" t="s">
        <v>73</v>
      </c>
      <c r="AU166" s="216" t="s">
        <v>6</v>
      </c>
      <c r="AY166" s="215" t="s">
        <v>131</v>
      </c>
      <c r="BK166" s="217">
        <f>SUM(BK167:BK170)</f>
        <v>0</v>
      </c>
    </row>
    <row r="167" s="2" customFormat="1" ht="24.15" customHeight="1">
      <c r="A167" s="39"/>
      <c r="B167" s="40"/>
      <c r="C167" s="220" t="s">
        <v>242</v>
      </c>
      <c r="D167" s="220" t="s">
        <v>133</v>
      </c>
      <c r="E167" s="221" t="s">
        <v>1053</v>
      </c>
      <c r="F167" s="222" t="s">
        <v>1054</v>
      </c>
      <c r="G167" s="223" t="s">
        <v>136</v>
      </c>
      <c r="H167" s="224">
        <v>2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39</v>
      </c>
      <c r="O167" s="92"/>
      <c r="P167" s="230">
        <f>O167*H167</f>
        <v>0</v>
      </c>
      <c r="Q167" s="230">
        <v>0.0028</v>
      </c>
      <c r="R167" s="230">
        <f>Q167*H167</f>
        <v>0.0055999999999999999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237</v>
      </c>
      <c r="AT167" s="232" t="s">
        <v>133</v>
      </c>
      <c r="AU167" s="232" t="s">
        <v>83</v>
      </c>
      <c r="AY167" s="18" t="s">
        <v>131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6</v>
      </c>
      <c r="BK167" s="233">
        <f>ROUND(I167*H167,2)</f>
        <v>0</v>
      </c>
      <c r="BL167" s="18" t="s">
        <v>237</v>
      </c>
      <c r="BM167" s="232" t="s">
        <v>1135</v>
      </c>
    </row>
    <row r="168" s="2" customFormat="1" ht="24.15" customHeight="1">
      <c r="A168" s="39"/>
      <c r="B168" s="40"/>
      <c r="C168" s="278" t="s">
        <v>247</v>
      </c>
      <c r="D168" s="278" t="s">
        <v>266</v>
      </c>
      <c r="E168" s="279" t="s">
        <v>1057</v>
      </c>
      <c r="F168" s="280" t="s">
        <v>1058</v>
      </c>
      <c r="G168" s="281" t="s">
        <v>136</v>
      </c>
      <c r="H168" s="282">
        <v>2.2000000000000002</v>
      </c>
      <c r="I168" s="283"/>
      <c r="J168" s="284">
        <f>ROUND(I168*H168,2)</f>
        <v>0</v>
      </c>
      <c r="K168" s="285"/>
      <c r="L168" s="286"/>
      <c r="M168" s="287" t="s">
        <v>1</v>
      </c>
      <c r="N168" s="288" t="s">
        <v>39</v>
      </c>
      <c r="O168" s="92"/>
      <c r="P168" s="230">
        <f>O168*H168</f>
        <v>0</v>
      </c>
      <c r="Q168" s="230">
        <v>0.0177</v>
      </c>
      <c r="R168" s="230">
        <f>Q168*H168</f>
        <v>0.038940000000000002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323</v>
      </c>
      <c r="AT168" s="232" t="s">
        <v>266</v>
      </c>
      <c r="AU168" s="232" t="s">
        <v>83</v>
      </c>
      <c r="AY168" s="18" t="s">
        <v>131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6</v>
      </c>
      <c r="BK168" s="233">
        <f>ROUND(I168*H168,2)</f>
        <v>0</v>
      </c>
      <c r="BL168" s="18" t="s">
        <v>237</v>
      </c>
      <c r="BM168" s="232" t="s">
        <v>1136</v>
      </c>
    </row>
    <row r="169" s="14" customFormat="1">
      <c r="A169" s="14"/>
      <c r="B169" s="245"/>
      <c r="C169" s="246"/>
      <c r="D169" s="236" t="s">
        <v>139</v>
      </c>
      <c r="E169" s="246"/>
      <c r="F169" s="248" t="s">
        <v>1137</v>
      </c>
      <c r="G169" s="246"/>
      <c r="H169" s="249">
        <v>2.2000000000000002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139</v>
      </c>
      <c r="AU169" s="255" t="s">
        <v>83</v>
      </c>
      <c r="AV169" s="14" t="s">
        <v>83</v>
      </c>
      <c r="AW169" s="14" t="s">
        <v>4</v>
      </c>
      <c r="AX169" s="14" t="s">
        <v>6</v>
      </c>
      <c r="AY169" s="255" t="s">
        <v>131</v>
      </c>
    </row>
    <row r="170" s="2" customFormat="1" ht="24.15" customHeight="1">
      <c r="A170" s="39"/>
      <c r="B170" s="40"/>
      <c r="C170" s="220" t="s">
        <v>251</v>
      </c>
      <c r="D170" s="220" t="s">
        <v>133</v>
      </c>
      <c r="E170" s="221" t="s">
        <v>1062</v>
      </c>
      <c r="F170" s="222" t="s">
        <v>1063</v>
      </c>
      <c r="G170" s="223" t="s">
        <v>254</v>
      </c>
      <c r="H170" s="224">
        <v>0.044999999999999998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39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237</v>
      </c>
      <c r="AT170" s="232" t="s">
        <v>133</v>
      </c>
      <c r="AU170" s="232" t="s">
        <v>83</v>
      </c>
      <c r="AY170" s="18" t="s">
        <v>131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6</v>
      </c>
      <c r="BK170" s="233">
        <f>ROUND(I170*H170,2)</f>
        <v>0</v>
      </c>
      <c r="BL170" s="18" t="s">
        <v>237</v>
      </c>
      <c r="BM170" s="232" t="s">
        <v>1138</v>
      </c>
    </row>
    <row r="171" s="12" customFormat="1" ht="22.8" customHeight="1">
      <c r="A171" s="12"/>
      <c r="B171" s="204"/>
      <c r="C171" s="205"/>
      <c r="D171" s="206" t="s">
        <v>73</v>
      </c>
      <c r="E171" s="218" t="s">
        <v>1085</v>
      </c>
      <c r="F171" s="218" t="s">
        <v>1086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SUM(P172:P173)</f>
        <v>0</v>
      </c>
      <c r="Q171" s="212"/>
      <c r="R171" s="213">
        <f>SUM(R172:R173)</f>
        <v>0.01056</v>
      </c>
      <c r="S171" s="212"/>
      <c r="T171" s="214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73</v>
      </c>
      <c r="AU171" s="216" t="s">
        <v>6</v>
      </c>
      <c r="AY171" s="215" t="s">
        <v>131</v>
      </c>
      <c r="BK171" s="217">
        <f>SUM(BK172:BK173)</f>
        <v>0</v>
      </c>
    </row>
    <row r="172" s="2" customFormat="1" ht="24.15" customHeight="1">
      <c r="A172" s="39"/>
      <c r="B172" s="40"/>
      <c r="C172" s="220" t="s">
        <v>257</v>
      </c>
      <c r="D172" s="220" t="s">
        <v>133</v>
      </c>
      <c r="E172" s="221" t="s">
        <v>1087</v>
      </c>
      <c r="F172" s="222" t="s">
        <v>1088</v>
      </c>
      <c r="G172" s="223" t="s">
        <v>136</v>
      </c>
      <c r="H172" s="224">
        <v>22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39</v>
      </c>
      <c r="O172" s="92"/>
      <c r="P172" s="230">
        <f>O172*H172</f>
        <v>0</v>
      </c>
      <c r="Q172" s="230">
        <v>0.00020000000000000001</v>
      </c>
      <c r="R172" s="230">
        <f>Q172*H172</f>
        <v>0.0044000000000000003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237</v>
      </c>
      <c r="AT172" s="232" t="s">
        <v>133</v>
      </c>
      <c r="AU172" s="232" t="s">
        <v>83</v>
      </c>
      <c r="AY172" s="18" t="s">
        <v>131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6</v>
      </c>
      <c r="BK172" s="233">
        <f>ROUND(I172*H172,2)</f>
        <v>0</v>
      </c>
      <c r="BL172" s="18" t="s">
        <v>237</v>
      </c>
      <c r="BM172" s="232" t="s">
        <v>1139</v>
      </c>
    </row>
    <row r="173" s="2" customFormat="1" ht="24.15" customHeight="1">
      <c r="A173" s="39"/>
      <c r="B173" s="40"/>
      <c r="C173" s="220" t="s">
        <v>7</v>
      </c>
      <c r="D173" s="220" t="s">
        <v>133</v>
      </c>
      <c r="E173" s="221" t="s">
        <v>1090</v>
      </c>
      <c r="F173" s="222" t="s">
        <v>1091</v>
      </c>
      <c r="G173" s="223" t="s">
        <v>136</v>
      </c>
      <c r="H173" s="224">
        <v>22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39</v>
      </c>
      <c r="O173" s="92"/>
      <c r="P173" s="230">
        <f>O173*H173</f>
        <v>0</v>
      </c>
      <c r="Q173" s="230">
        <v>0.00027999999999999998</v>
      </c>
      <c r="R173" s="230">
        <f>Q173*H173</f>
        <v>0.0061599999999999997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237</v>
      </c>
      <c r="AT173" s="232" t="s">
        <v>133</v>
      </c>
      <c r="AU173" s="232" t="s">
        <v>83</v>
      </c>
      <c r="AY173" s="18" t="s">
        <v>131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6</v>
      </c>
      <c r="BK173" s="233">
        <f>ROUND(I173*H173,2)</f>
        <v>0</v>
      </c>
      <c r="BL173" s="18" t="s">
        <v>237</v>
      </c>
      <c r="BM173" s="232" t="s">
        <v>1140</v>
      </c>
    </row>
    <row r="174" s="12" customFormat="1" ht="25.92" customHeight="1">
      <c r="A174" s="12"/>
      <c r="B174" s="204"/>
      <c r="C174" s="205"/>
      <c r="D174" s="206" t="s">
        <v>73</v>
      </c>
      <c r="E174" s="207" t="s">
        <v>566</v>
      </c>
      <c r="F174" s="207" t="s">
        <v>567</v>
      </c>
      <c r="G174" s="205"/>
      <c r="H174" s="205"/>
      <c r="I174" s="208"/>
      <c r="J174" s="209">
        <f>BK174</f>
        <v>0</v>
      </c>
      <c r="K174" s="205"/>
      <c r="L174" s="210"/>
      <c r="M174" s="211"/>
      <c r="N174" s="212"/>
      <c r="O174" s="212"/>
      <c r="P174" s="213">
        <f>P175</f>
        <v>0</v>
      </c>
      <c r="Q174" s="212"/>
      <c r="R174" s="213">
        <f>R175</f>
        <v>0</v>
      </c>
      <c r="S174" s="212"/>
      <c r="T174" s="214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163</v>
      </c>
      <c r="AT174" s="216" t="s">
        <v>73</v>
      </c>
      <c r="AU174" s="216" t="s">
        <v>74</v>
      </c>
      <c r="AY174" s="215" t="s">
        <v>131</v>
      </c>
      <c r="BK174" s="217">
        <f>BK175</f>
        <v>0</v>
      </c>
    </row>
    <row r="175" s="12" customFormat="1" ht="22.8" customHeight="1">
      <c r="A175" s="12"/>
      <c r="B175" s="204"/>
      <c r="C175" s="205"/>
      <c r="D175" s="206" t="s">
        <v>73</v>
      </c>
      <c r="E175" s="218" t="s">
        <v>1093</v>
      </c>
      <c r="F175" s="218" t="s">
        <v>1094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SUM(P176:P177)</f>
        <v>0</v>
      </c>
      <c r="Q175" s="212"/>
      <c r="R175" s="213">
        <f>SUM(R176:R177)</f>
        <v>0</v>
      </c>
      <c r="S175" s="212"/>
      <c r="T175" s="214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163</v>
      </c>
      <c r="AT175" s="216" t="s">
        <v>73</v>
      </c>
      <c r="AU175" s="216" t="s">
        <v>6</v>
      </c>
      <c r="AY175" s="215" t="s">
        <v>131</v>
      </c>
      <c r="BK175" s="217">
        <f>SUM(BK176:BK177)</f>
        <v>0</v>
      </c>
    </row>
    <row r="176" s="2" customFormat="1" ht="14.4" customHeight="1">
      <c r="A176" s="39"/>
      <c r="B176" s="40"/>
      <c r="C176" s="220" t="s">
        <v>265</v>
      </c>
      <c r="D176" s="220" t="s">
        <v>133</v>
      </c>
      <c r="E176" s="221" t="s">
        <v>1100</v>
      </c>
      <c r="F176" s="222" t="s">
        <v>1101</v>
      </c>
      <c r="G176" s="223" t="s">
        <v>1102</v>
      </c>
      <c r="H176" s="224">
        <v>3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39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573</v>
      </c>
      <c r="AT176" s="232" t="s">
        <v>133</v>
      </c>
      <c r="AU176" s="232" t="s">
        <v>83</v>
      </c>
      <c r="AY176" s="18" t="s">
        <v>131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6</v>
      </c>
      <c r="BK176" s="233">
        <f>ROUND(I176*H176,2)</f>
        <v>0</v>
      </c>
      <c r="BL176" s="18" t="s">
        <v>573</v>
      </c>
      <c r="BM176" s="232" t="s">
        <v>1141</v>
      </c>
    </row>
    <row r="177" s="2" customFormat="1" ht="14.4" customHeight="1">
      <c r="A177" s="39"/>
      <c r="B177" s="40"/>
      <c r="C177" s="220" t="s">
        <v>279</v>
      </c>
      <c r="D177" s="220" t="s">
        <v>133</v>
      </c>
      <c r="E177" s="221" t="s">
        <v>1142</v>
      </c>
      <c r="F177" s="222" t="s">
        <v>569</v>
      </c>
      <c r="G177" s="223" t="s">
        <v>578</v>
      </c>
      <c r="H177" s="224">
        <v>1</v>
      </c>
      <c r="I177" s="225"/>
      <c r="J177" s="226">
        <f>ROUND(I177*H177,2)</f>
        <v>0</v>
      </c>
      <c r="K177" s="227"/>
      <c r="L177" s="45"/>
      <c r="M177" s="289" t="s">
        <v>1</v>
      </c>
      <c r="N177" s="290" t="s">
        <v>39</v>
      </c>
      <c r="O177" s="291"/>
      <c r="P177" s="292">
        <f>O177*H177</f>
        <v>0</v>
      </c>
      <c r="Q177" s="292">
        <v>0</v>
      </c>
      <c r="R177" s="292">
        <f>Q177*H177</f>
        <v>0</v>
      </c>
      <c r="S177" s="292">
        <v>0</v>
      </c>
      <c r="T177" s="29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573</v>
      </c>
      <c r="AT177" s="232" t="s">
        <v>133</v>
      </c>
      <c r="AU177" s="232" t="s">
        <v>83</v>
      </c>
      <c r="AY177" s="18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6</v>
      </c>
      <c r="BK177" s="233">
        <f>ROUND(I177*H177,2)</f>
        <v>0</v>
      </c>
      <c r="BL177" s="18" t="s">
        <v>573</v>
      </c>
      <c r="BM177" s="232" t="s">
        <v>1143</v>
      </c>
    </row>
    <row r="178" s="2" customFormat="1" ht="6.96" customHeight="1">
      <c r="A178" s="39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TTBvw5tB76NKkWyFWd88cvXipGH0Vg3xGSLKYThCk8Akf8F+CKnFfGtpp15jLlTZD3wM5aLDw64XNWItNe/kYA==" hashValue="sqBWZOWTse5cf9/4eymD1KEtRvftfk1BQJrlIh3b5cHtjUMNtD2uwvf7M2GgMKJBvUoIkQNUVCoLssqJY2hnHg==" algorithmName="SHA-512" password="CC35"/>
  <autoFilter ref="C128:K17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2020-10-20T07:41:08Z</dcterms:created>
  <dcterms:modified xsi:type="dcterms:W3CDTF">2020-10-20T07:41:15Z</dcterms:modified>
</cp:coreProperties>
</file>