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05" windowWidth="18570" windowHeight="7560"/>
  </bookViews>
  <sheets>
    <sheet name="List stavby" sheetId="1" r:id="rId1"/>
    <sheet name="Projektový tým" sheetId="13" r:id="rId2"/>
    <sheet name="Rozpiska_celé stavby" sheetId="16" r:id="rId3"/>
    <sheet name="Rozpiska_základní" sheetId="6" r:id="rId4"/>
    <sheet name="Rozpiska_vložené přílohy" sheetId="15" r:id="rId5"/>
    <sheet name="Seznam dokumentace stavby" sheetId="8" r:id="rId6"/>
    <sheet name="Seznam SO_XX-XX-XX" sheetId="17" r:id="rId7"/>
    <sheet name="Seznam podobjektů" sheetId="20" r:id="rId8"/>
    <sheet name="Seznam SO_XX-XX-XX_04" sheetId="19" r:id="rId9"/>
    <sheet name="Seznam SK_XX-XX-XX" sheetId="18" r:id="rId10"/>
    <sheet name="Dokumentace dle 499_2006" sheetId="10" r:id="rId11"/>
  </sheets>
  <definedNames>
    <definedName name="_Hlk514684084" localSheetId="10">'Dokumentace dle 499_2006'!$A$44</definedName>
    <definedName name="_Hlk514758472" localSheetId="10">'Dokumentace dle 499_2006'!$A$57</definedName>
    <definedName name="_Hlk514826614" localSheetId="10">'Dokumentace dle 499_2006'!$A$2</definedName>
    <definedName name="_Hlk5216194" localSheetId="10">'Dokumentace dle 499_2006'!$A$12</definedName>
    <definedName name="_xlnm.Print_Area" localSheetId="0">'List stavby'!$A$1:$B$17</definedName>
    <definedName name="_xlnm.Print_Area" localSheetId="2">'Rozpiska_celé stavby'!$A$1:$AR$51</definedName>
    <definedName name="_xlnm.Print_Area" localSheetId="4">'Rozpiska_vložené přílohy'!$A$1:$AR$17</definedName>
    <definedName name="_xlnm.Print_Area" localSheetId="3">Rozpiska_základní!$A$1:$AY$51</definedName>
  </definedNames>
  <calcPr calcId="145621"/>
</workbook>
</file>

<file path=xl/calcChain.xml><?xml version="1.0" encoding="utf-8"?>
<calcChain xmlns="http://schemas.openxmlformats.org/spreadsheetml/2006/main">
  <c r="BC42" i="6" l="1"/>
  <c r="BC43" i="6" s="1"/>
  <c r="BB42" i="6"/>
  <c r="BB43" i="6" s="1"/>
  <c r="BA42" i="6"/>
  <c r="BA43" i="6" s="1"/>
  <c r="AZ42" i="6"/>
  <c r="AZ43" i="6" s="1"/>
  <c r="AY42" i="6"/>
  <c r="AY43" i="6" s="1"/>
  <c r="AX42" i="6"/>
  <c r="AX43" i="6" s="1"/>
  <c r="AW42" i="6" l="1"/>
  <c r="AN50" i="6" l="1"/>
  <c r="AM50" i="6"/>
  <c r="AL50" i="6"/>
  <c r="D9" i="20"/>
  <c r="D8" i="20"/>
  <c r="D7" i="20"/>
  <c r="D5" i="20"/>
  <c r="D9" i="19" l="1"/>
  <c r="D8" i="19"/>
  <c r="D7" i="19"/>
  <c r="D5" i="19"/>
  <c r="D10" i="18"/>
  <c r="D9" i="18"/>
  <c r="D8" i="18"/>
  <c r="D6" i="18"/>
  <c r="D9" i="17"/>
  <c r="D8" i="17"/>
  <c r="D7" i="17"/>
  <c r="D5" i="17"/>
  <c r="C6" i="8" l="1"/>
  <c r="C5" i="8"/>
  <c r="C4" i="8"/>
  <c r="AJ50" i="16"/>
  <c r="X50" i="6"/>
  <c r="Y50" i="6"/>
  <c r="AN16" i="15" l="1"/>
  <c r="AM16" i="15"/>
  <c r="AL16" i="15"/>
  <c r="AR50" i="16" l="1"/>
  <c r="AQ50" i="16"/>
  <c r="AP50" i="16"/>
  <c r="AH41" i="16"/>
  <c r="AA41" i="16"/>
  <c r="M50" i="16" s="1"/>
  <c r="T41" i="16"/>
  <c r="L41" i="16"/>
  <c r="H50" i="16" s="1"/>
  <c r="L43" i="16"/>
  <c r="A41" i="16"/>
  <c r="M39" i="16"/>
  <c r="M38" i="16"/>
  <c r="L37" i="16"/>
  <c r="L36" i="16"/>
  <c r="L34" i="16"/>
  <c r="L33" i="16"/>
  <c r="L32" i="16"/>
  <c r="L31" i="16"/>
  <c r="AR16" i="15"/>
  <c r="AQ16" i="15"/>
  <c r="AP16" i="15"/>
  <c r="AH16" i="15"/>
  <c r="AG16" i="15"/>
  <c r="AE16" i="15"/>
  <c r="AD16" i="15"/>
  <c r="AC16" i="15"/>
  <c r="AB16" i="15"/>
  <c r="AA16" i="15"/>
  <c r="Z16" i="15"/>
  <c r="Y16" i="15"/>
  <c r="X16" i="15"/>
  <c r="V16" i="15"/>
  <c r="U16" i="15"/>
  <c r="T16" i="15"/>
  <c r="S16" i="15"/>
  <c r="R16" i="15"/>
  <c r="L14" i="15"/>
  <c r="A14" i="15"/>
  <c r="N16" i="15" s="1"/>
  <c r="L6" i="15"/>
  <c r="AM5" i="15"/>
  <c r="AM4" i="15"/>
  <c r="H16" i="15" s="1"/>
  <c r="L4" i="15"/>
  <c r="M29" i="6"/>
  <c r="M28" i="6"/>
  <c r="L27" i="6"/>
  <c r="L26" i="6"/>
  <c r="A50" i="16" l="1"/>
  <c r="I50" i="16"/>
  <c r="E50" i="16"/>
  <c r="N50" i="16"/>
  <c r="C50" i="16"/>
  <c r="K50" i="16"/>
  <c r="G50" i="16"/>
  <c r="B50" i="16"/>
  <c r="F50" i="16"/>
  <c r="J50" i="16"/>
  <c r="O50" i="16"/>
  <c r="P50" i="16"/>
  <c r="D50" i="16"/>
  <c r="G16" i="15"/>
  <c r="A16" i="15"/>
  <c r="I16" i="15"/>
  <c r="C16" i="15"/>
  <c r="K16" i="15"/>
  <c r="E16" i="15"/>
  <c r="B16" i="15"/>
  <c r="F16" i="15"/>
  <c r="J16" i="15"/>
  <c r="O16" i="15"/>
  <c r="P16" i="15"/>
  <c r="D16" i="15"/>
  <c r="M16" i="15"/>
  <c r="A35" i="6" l="1"/>
  <c r="C2" i="8"/>
  <c r="L24" i="6" l="1"/>
  <c r="L23" i="6"/>
  <c r="L22" i="6"/>
  <c r="L21" i="6"/>
  <c r="AM38" i="6"/>
  <c r="AM37" i="6"/>
  <c r="I50" i="6" s="1"/>
  <c r="A48" i="6"/>
  <c r="P50" i="6" s="1"/>
  <c r="L48" i="6"/>
  <c r="L37" i="6"/>
  <c r="AR50" i="6"/>
  <c r="AQ50" i="6"/>
  <c r="AP50" i="6"/>
  <c r="AJ50" i="6"/>
  <c r="AH50" i="6"/>
  <c r="AG50" i="6"/>
  <c r="AE50" i="6"/>
  <c r="AD50" i="6"/>
  <c r="AC50" i="6"/>
  <c r="AB50" i="6"/>
  <c r="AA50" i="6"/>
  <c r="Z50" i="6"/>
  <c r="U50" i="6"/>
  <c r="V50" i="6"/>
  <c r="T50" i="6"/>
  <c r="S50" i="6"/>
  <c r="R50" i="6"/>
  <c r="B50" i="6" l="1"/>
  <c r="G50" i="6"/>
  <c r="C50" i="6"/>
  <c r="M50" i="6"/>
  <c r="J50" i="6"/>
  <c r="F50" i="6"/>
  <c r="K50" i="6"/>
  <c r="D50" i="6"/>
  <c r="H50" i="6"/>
  <c r="A50" i="6"/>
  <c r="E50" i="6"/>
  <c r="N50" i="6"/>
  <c r="O50" i="6"/>
</calcChain>
</file>

<file path=xl/sharedStrings.xml><?xml version="1.0" encoding="utf-8"?>
<sst xmlns="http://schemas.openxmlformats.org/spreadsheetml/2006/main" count="1325" uniqueCount="514">
  <si>
    <t>X</t>
  </si>
  <si>
    <t>_</t>
  </si>
  <si>
    <t>S-kód:</t>
  </si>
  <si>
    <t>Název stavby/akce:</t>
  </si>
  <si>
    <t>Název objektu:</t>
  </si>
  <si>
    <t>Název přílohy:</t>
  </si>
  <si>
    <t>Název dílčí části přílohy:</t>
  </si>
  <si>
    <t>Adresa:</t>
  </si>
  <si>
    <t>Zhotovitel stavby:</t>
  </si>
  <si>
    <t>Zhotivtel objektu:</t>
  </si>
  <si>
    <t>Stavebník/investor:</t>
  </si>
  <si>
    <t>Zástupce investora:</t>
  </si>
  <si>
    <t>Paré:</t>
  </si>
  <si>
    <t>Datum zpracování:</t>
  </si>
  <si>
    <t>Stupeň dokumentace:</t>
  </si>
  <si>
    <t>Formáty:</t>
  </si>
  <si>
    <t>Měřítko:</t>
  </si>
  <si>
    <t>Zpracovatel přílohy:</t>
  </si>
  <si>
    <t>Odpovědný projektant:</t>
  </si>
  <si>
    <t>Specialista:</t>
  </si>
  <si>
    <t>HIP:</t>
  </si>
  <si>
    <t>Autorizovaná osoba:</t>
  </si>
  <si>
    <t>Datum:</t>
  </si>
  <si>
    <t>Podpis:</t>
  </si>
  <si>
    <t>Logo:</t>
  </si>
  <si>
    <t>Stavebí správa západ</t>
  </si>
  <si>
    <t xml:space="preserve">T: </t>
  </si>
  <si>
    <t>E:</t>
  </si>
  <si>
    <t>Kontakt:</t>
  </si>
  <si>
    <t>Kraj:</t>
  </si>
  <si>
    <t>Katastrální uzemí:</t>
  </si>
  <si>
    <t>TUDU:</t>
  </si>
  <si>
    <t>Podélný řez</t>
  </si>
  <si>
    <t>volitelné</t>
  </si>
  <si>
    <t>Olomoucký, Moravskoslezský</t>
  </si>
  <si>
    <t>Razítko</t>
  </si>
  <si>
    <t>Označení části:</t>
  </si>
  <si>
    <t>Číslo přílohy:</t>
  </si>
  <si>
    <t>Jméno přípraváře</t>
  </si>
  <si>
    <t>Revize:</t>
  </si>
  <si>
    <t>Popis:</t>
  </si>
  <si>
    <t>Sokolovská 1995/278, 190 00 Praha 9</t>
  </si>
  <si>
    <t>Dlážděná 1003/7, 110 00 Praha 1</t>
  </si>
  <si>
    <t>Strašnice [731943]</t>
  </si>
  <si>
    <t>0101 B1</t>
  </si>
  <si>
    <t>14 x A4</t>
  </si>
  <si>
    <t>1:500</t>
  </si>
  <si>
    <t xml:space="preserve"> +420 xxx xxx xxx</t>
  </si>
  <si>
    <t xml:space="preserve"> xxxx@xxxx.xx</t>
  </si>
  <si>
    <t>D.2.1.1</t>
  </si>
  <si>
    <t>Číslo autorizace:</t>
  </si>
  <si>
    <t>Orientačníá schéma:</t>
  </si>
  <si>
    <t>Razítko:</t>
  </si>
  <si>
    <t>-</t>
  </si>
  <si>
    <t>02</t>
  </si>
  <si>
    <t>01</t>
  </si>
  <si>
    <t>Stavební část</t>
  </si>
  <si>
    <t>D.1</t>
  </si>
  <si>
    <t>C.3</t>
  </si>
  <si>
    <t>C.2</t>
  </si>
  <si>
    <t>Sitační výkresy širších vztahů</t>
  </si>
  <si>
    <t>C.1</t>
  </si>
  <si>
    <t>Situační výkresy</t>
  </si>
  <si>
    <t>C</t>
  </si>
  <si>
    <t>Souhrnná technická zpráva</t>
  </si>
  <si>
    <t>B.1</t>
  </si>
  <si>
    <t>B</t>
  </si>
  <si>
    <t>Průvodní zrpáva</t>
  </si>
  <si>
    <t>A</t>
  </si>
  <si>
    <t>Název objektu</t>
  </si>
  <si>
    <t>Část</t>
  </si>
  <si>
    <t>Rok</t>
  </si>
  <si>
    <t>Měsíc</t>
  </si>
  <si>
    <t>Stupeň:</t>
  </si>
  <si>
    <t>03</t>
  </si>
  <si>
    <t>Den</t>
  </si>
  <si>
    <t>Název stavby:</t>
  </si>
  <si>
    <t>Seznam příloh</t>
  </si>
  <si>
    <t>Část:</t>
  </si>
  <si>
    <t>Název přílohy</t>
  </si>
  <si>
    <t>Technická zpráva</t>
  </si>
  <si>
    <t>Situace</t>
  </si>
  <si>
    <t>201</t>
  </si>
  <si>
    <t>202</t>
  </si>
  <si>
    <t>301</t>
  </si>
  <si>
    <t>302</t>
  </si>
  <si>
    <t>401</t>
  </si>
  <si>
    <t>402</t>
  </si>
  <si>
    <t>501</t>
  </si>
  <si>
    <t>Výkaz výměr</t>
  </si>
  <si>
    <t>601</t>
  </si>
  <si>
    <t>19</t>
  </si>
  <si>
    <t>00</t>
  </si>
  <si>
    <t>15</t>
  </si>
  <si>
    <t>D.2</t>
  </si>
  <si>
    <t>D.2.1</t>
  </si>
  <si>
    <t>Číslo objektu:</t>
  </si>
  <si>
    <t>Podobjekt:</t>
  </si>
  <si>
    <t>Název části:</t>
  </si>
  <si>
    <t>100</t>
  </si>
  <si>
    <t>Zakázka:</t>
  </si>
  <si>
    <t>CZ2016-0051</t>
  </si>
  <si>
    <t>Příloha:</t>
  </si>
  <si>
    <t>Objekt: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</si>
  <si>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</si>
  <si>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</si>
  <si>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</si>
  <si>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</si>
  <si>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</si>
  <si>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</si>
  <si>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</si>
  <si>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</si>
  <si>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</si>
  <si>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</si>
  <si>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</si>
  <si>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</si>
  <si>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</si>
  <si>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</si>
  <si>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</si>
  <si>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</si>
  <si>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</si>
  <si>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</si>
  <si>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</si>
  <si>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</si>
  <si>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</si>
  <si>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</si>
  <si>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</si>
  <si>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</si>
  <si>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</si>
  <si>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</si>
  <si>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</si>
  <si>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</si>
  <si>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</si>
  <si>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</si>
  <si>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</si>
  <si>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</si>
  <si>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</si>
  <si>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</si>
  <si>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</si>
  <si>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</si>
  <si>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</si>
  <si>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</si>
  <si>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</si>
  <si>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</si>
  <si>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</si>
  <si>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</si>
  <si>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</si>
  <si>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</si>
  <si>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</si>
  <si>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</si>
  <si>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</si>
  <si>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</si>
  <si>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</si>
  <si>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</si>
  <si>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</si>
  <si>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</si>
  <si>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</si>
  <si>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</si>
  <si>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</si>
  <si>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</si>
  <si>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</si>
  <si>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</si>
  <si>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</si>
  <si>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</si>
  <si>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</si>
  <si>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</si>
  <si>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</si>
  <si>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</si>
  <si>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</si>
  <si>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</si>
  <si>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</si>
  <si>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</si>
  <si>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</si>
  <si>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</si>
  <si>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</si>
  <si>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</si>
  <si>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</si>
  <si>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</si>
  <si>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</si>
  <si>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</si>
  <si>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</si>
  <si>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</si>
  <si>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</si>
  <si>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</si>
  <si>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</si>
  <si>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</si>
  <si>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</si>
  <si>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</si>
  <si>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</si>
  <si>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</si>
  <si>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</si>
  <si>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</si>
  <si>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</si>
  <si>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</si>
  <si>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</si>
  <si>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</si>
  <si>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</si>
  <si>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</si>
  <si>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</si>
  <si>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</si>
  <si>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</si>
  <si>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</si>
  <si>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</si>
  <si>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</si>
  <si>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</si>
  <si>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</si>
  <si>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</si>
  <si>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</si>
  <si>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</si>
  <si>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</si>
  <si>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</si>
  <si>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</si>
  <si>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</si>
  <si>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</si>
  <si>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</si>
  <si>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</si>
  <si>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</si>
  <si>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</si>
  <si>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</si>
  <si>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</si>
  <si>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</si>
  <si>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</si>
  <si>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</si>
  <si>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</si>
  <si>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</si>
  <si>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</si>
  <si>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</si>
  <si>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</si>
  <si>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</si>
  <si>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</si>
  <si>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</si>
  <si>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</si>
  <si>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</si>
  <si>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</si>
  <si>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</si>
  <si>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Ing. Ludmila Bláhová</t>
  </si>
  <si>
    <t>S1234567812</t>
  </si>
  <si>
    <t>Prostor pro další informace</t>
  </si>
  <si>
    <t>xxx. xxxx xxxx</t>
  </si>
  <si>
    <t>200</t>
  </si>
  <si>
    <t>701</t>
  </si>
  <si>
    <t>502</t>
  </si>
  <si>
    <t>10</t>
  </si>
  <si>
    <t>30</t>
  </si>
  <si>
    <t>Rozvody VN, NN, osvětlení 
a dálkové ovládání odpojovačů</t>
  </si>
  <si>
    <t>Definitivní odevzdání dokumentace</t>
  </si>
  <si>
    <t>Kontroloval:</t>
  </si>
  <si>
    <t>Vesmírní 1a, 110 00  Praha 10</t>
  </si>
  <si>
    <t>Ing. Chytrý</t>
  </si>
  <si>
    <t>000</t>
  </si>
  <si>
    <t>001</t>
  </si>
  <si>
    <t>002</t>
  </si>
  <si>
    <t>Železniční projektování s.r.o</t>
  </si>
  <si>
    <t>Nekonečná 8, 182 00  Praha 8</t>
  </si>
  <si>
    <t>Projektční ústav a.s.</t>
  </si>
  <si>
    <t>Kontaktní osoba ve věcet technických (HIS):</t>
  </si>
  <si>
    <t>Vedoucí týmu (HIP):</t>
  </si>
  <si>
    <t>Specialista</t>
  </si>
  <si>
    <t>Odpovědný projektant</t>
  </si>
  <si>
    <t>Seznam dokumetace stavby</t>
  </si>
  <si>
    <t>Technologická část</t>
  </si>
  <si>
    <t>004</t>
  </si>
  <si>
    <t>volitelné pole pro vizualizaci</t>
  </si>
  <si>
    <t>Číslo objektu/komplexu:</t>
  </si>
  <si>
    <t>oprávnění</t>
  </si>
  <si>
    <t>obor - specializace</t>
  </si>
  <si>
    <t>min. dosažené vzdělání</t>
  </si>
  <si>
    <t>oprávnění vydává</t>
  </si>
  <si>
    <t>bez oprávnění</t>
  </si>
  <si>
    <t>všeobecné obory pro které se speciální oprávnění nevydává</t>
  </si>
  <si>
    <t>autorizovaný inženýr - a)</t>
  </si>
  <si>
    <t>pozemní stavby</t>
  </si>
  <si>
    <t>vysokoškolské</t>
  </si>
  <si>
    <t>ČKAIT</t>
  </si>
  <si>
    <t>autorizovaný inženýr - b)</t>
  </si>
  <si>
    <t>dopravní stavby,</t>
  </si>
  <si>
    <t>autorizovaný inženýr - c)</t>
  </si>
  <si>
    <t>stavby vodního hospodářství a krajinného inženýrství</t>
  </si>
  <si>
    <t>autorizovaný inženýr - d)</t>
  </si>
  <si>
    <t>mosty a inženýrské konstrukce</t>
  </si>
  <si>
    <t>autorizovaný inženýr - e)</t>
  </si>
  <si>
    <t>technologická zařízení staveb</t>
  </si>
  <si>
    <t>autorizovaný inženýr - f1)</t>
  </si>
  <si>
    <t>technika prostředí staveb, specializace technická zařízení</t>
  </si>
  <si>
    <t>autorizovaný inženýr - f2)</t>
  </si>
  <si>
    <t>technika prostředí staveb, specializace elektrotechnická zařízení</t>
  </si>
  <si>
    <t>autorizovaný inženýr - g)</t>
  </si>
  <si>
    <t>statika a dynamika staveb</t>
  </si>
  <si>
    <t>autorizovaný inženýr - h)</t>
  </si>
  <si>
    <t>městské inženýrství</t>
  </si>
  <si>
    <t>autorizovaný inženýr - i)</t>
  </si>
  <si>
    <t>geotechnika</t>
  </si>
  <si>
    <t>autorizovaný inženýr - j)</t>
  </si>
  <si>
    <t>požární bezpečnost staveb</t>
  </si>
  <si>
    <t>autorizovaný inženýr - k)</t>
  </si>
  <si>
    <t>stavby pro plnění funkce lesa</t>
  </si>
  <si>
    <t>autorizace v oboru - l)</t>
  </si>
  <si>
    <t>zkoušení a diagnostika staveb</t>
  </si>
  <si>
    <t>autorizace v oboru - m)</t>
  </si>
  <si>
    <t>energetické auditorství</t>
  </si>
  <si>
    <t>autorizovný technik - a)</t>
  </si>
  <si>
    <t>středoškolské</t>
  </si>
  <si>
    <t>autorizovný technik - b)</t>
  </si>
  <si>
    <t>dopravní stavby</t>
  </si>
  <si>
    <t>autorizovný technik - b1)</t>
  </si>
  <si>
    <t>dopravní stavby, specializace kolejová doprava</t>
  </si>
  <si>
    <t>autorizovný technik - b2)</t>
  </si>
  <si>
    <t>dopravní stavby, specializace nekolejová doprava</t>
  </si>
  <si>
    <t>autorizovný technik - c)</t>
  </si>
  <si>
    <t>autorizovný technik - c1)</t>
  </si>
  <si>
    <t>stavby vodního hospodářství a krajinného inženýrství, specializace stavby hydrotechnické</t>
  </si>
  <si>
    <t>autorizovný technik - c2)</t>
  </si>
  <si>
    <t>stavby vodního hospodářství a krajinného inženýrství, specializace stavby zdravotnětechnické</t>
  </si>
  <si>
    <t>autorizovný technik - c3)</t>
  </si>
  <si>
    <t>stavby vodního hospodářství a krajinného inženýrství, specializace stavby meliorační a sanační</t>
  </si>
  <si>
    <t>autorizovný technik - d)</t>
  </si>
  <si>
    <t>autorizovný technik - e)</t>
  </si>
  <si>
    <t>autorizovný technik - f3)</t>
  </si>
  <si>
    <t>technika prostředí staveb, specializace vytápění a vzduchotechnika</t>
  </si>
  <si>
    <t>autorizovný technik - f4)</t>
  </si>
  <si>
    <t>technika prostředí staveb, specializace zdravotní technika</t>
  </si>
  <si>
    <t>autorizovný technik - f5)</t>
  </si>
  <si>
    <t>technika prostředí staveb, elektrotechnická zařízení</t>
  </si>
  <si>
    <t>autorizovný technik - 1)</t>
  </si>
  <si>
    <t>autorizovný technik - j)</t>
  </si>
  <si>
    <t>autorizovný technik - m)</t>
  </si>
  <si>
    <t>autorizovaný architekt - A.1)</t>
  </si>
  <si>
    <t>ČKA</t>
  </si>
  <si>
    <t>autorizovaný architekt - A.2)</t>
  </si>
  <si>
    <t>územní plánování - (autorizovaný urbanista)</t>
  </si>
  <si>
    <t>autorizovaný architekt - A.3)</t>
  </si>
  <si>
    <t>krajinářská architektura - (autorizovaný krajinářský architek)</t>
  </si>
  <si>
    <t>úředně oprávněný zeměměřický inženýr</t>
  </si>
  <si>
    <t>a) ověření geometrického plánu</t>
  </si>
  <si>
    <t>zákon č. 200/1994 sb. §13</t>
  </si>
  <si>
    <t>ÚOZI</t>
  </si>
  <si>
    <t xml:space="preserve">b) ověření dokumentace o zřízení, obnovení nebo přemístění bodu </t>
  </si>
  <si>
    <t>c) ověření geodetického podkladu pro výstavbu</t>
  </si>
  <si>
    <t>d) ověření dokum. o zřízení, obnovení nebo přemístění bodu - obrana státu</t>
  </si>
  <si>
    <t>koordinátor BOZP v přípravě</t>
  </si>
  <si>
    <t>(1) k zajišťování úkolů v prevenci rizik (příprava)</t>
  </si>
  <si>
    <t>zákona č. 309/2006 Sb. §10</t>
  </si>
  <si>
    <t>Ministerstvu práce a sociálních věcí</t>
  </si>
  <si>
    <t>koordinátor BOZP v realizaci</t>
  </si>
  <si>
    <t>(2) k zajišťování úkolů na staveništi (realizace)</t>
  </si>
  <si>
    <t>báňské zkoušky - a)</t>
  </si>
  <si>
    <t>a) způsobilost pro činnost závodního dolu</t>
  </si>
  <si>
    <t>vyhláška č. 298/2005 Sb. §4</t>
  </si>
  <si>
    <t>Český báňský úřad</t>
  </si>
  <si>
    <t>báňské zkoušky - b)</t>
  </si>
  <si>
    <t>b)  závodního lomu</t>
  </si>
  <si>
    <t>báňské zkoušky - c)</t>
  </si>
  <si>
    <t>c)  závodního</t>
  </si>
  <si>
    <t>báňské zkoušky - d)</t>
  </si>
  <si>
    <t>d)  bezpečnostního technika</t>
  </si>
  <si>
    <t>báňské zkoušky - e)</t>
  </si>
  <si>
    <t>e)  báňského projektanta</t>
  </si>
  <si>
    <t>báňské zkoušky - f)</t>
  </si>
  <si>
    <t>f)  projektanta instalací elektrických zařízení,</t>
  </si>
  <si>
    <t>báňské zkoušky - g)</t>
  </si>
  <si>
    <t>g)  geomechanika</t>
  </si>
  <si>
    <t>báňské zkoušky - h)</t>
  </si>
  <si>
    <t>h)  hodnotitele rizik ukládání odpadů</t>
  </si>
  <si>
    <t>báňské zkoušky - i)</t>
  </si>
  <si>
    <t>i)  vedoucího větrání</t>
  </si>
  <si>
    <t>báňské zkoušky - j)</t>
  </si>
  <si>
    <t>j)  odborného znalce</t>
  </si>
  <si>
    <t>báňské zkoušky - k)</t>
  </si>
  <si>
    <t>k)  technického dozoru pro vedení důlních a podzemních děl</t>
  </si>
  <si>
    <t>báňské zkoušky - l)</t>
  </si>
  <si>
    <t>l)  projektanta instalací strojního zařízení</t>
  </si>
  <si>
    <t>báňské zkoušky - m)</t>
  </si>
  <si>
    <t>m)  hlavního důlního měřiče</t>
  </si>
  <si>
    <t>báňské zkoušky - n)</t>
  </si>
  <si>
    <t>n)  důlního měřiče</t>
  </si>
  <si>
    <t>Seznam zpracovatelů dokumentace</t>
  </si>
  <si>
    <t>legislativní vazby</t>
  </si>
  <si>
    <t xml:space="preserve">Výpravní budova a parkoviště v Horní Dolní </t>
  </si>
  <si>
    <t>Označení zhotovitele:</t>
  </si>
  <si>
    <t>Označení (S-kód):</t>
  </si>
  <si>
    <t>SO 05-99-99.9</t>
  </si>
  <si>
    <t>Dokumentace:</t>
  </si>
  <si>
    <t>Katastrální situační výkres</t>
  </si>
  <si>
    <t>Koordinační situační výkres</t>
  </si>
  <si>
    <t>Speciální situační výkres</t>
  </si>
  <si>
    <t>Silnoproudá technologie včetně dispečerské řídící techniky</t>
  </si>
  <si>
    <t>Pozemní stavební objekty a technické vybavení pozemních stavebních objektů</t>
  </si>
  <si>
    <t>Trakční a energetická zařízení</t>
  </si>
  <si>
    <t>Popis vlivů stavby na životní prostředí a jeho ochrana</t>
  </si>
  <si>
    <t>Zásady organizace výstavby</t>
  </si>
  <si>
    <t>B.6</t>
  </si>
  <si>
    <t>B.8</t>
  </si>
  <si>
    <t>Dokladová část</t>
  </si>
  <si>
    <t>Doklady a dokumenty objednatele</t>
  </si>
  <si>
    <t>Doklady a dokumenty pro stavební řízení</t>
  </si>
  <si>
    <t>Označení</t>
  </si>
  <si>
    <t>04</t>
  </si>
  <si>
    <t>Revize příloh dokumentace</t>
  </si>
  <si>
    <r>
      <t xml:space="preserve">Osoba
</t>
    </r>
    <r>
      <rPr>
        <i/>
        <sz val="9"/>
        <color theme="1"/>
        <rFont val="Verdana"/>
        <family val="2"/>
        <charset val="238"/>
      </rPr>
      <t>[titul.jméno přímení]</t>
    </r>
  </si>
  <si>
    <r>
      <t xml:space="preserve">Organizace
</t>
    </r>
    <r>
      <rPr>
        <i/>
        <sz val="9"/>
        <color theme="1"/>
        <rFont val="Verdana"/>
        <family val="2"/>
        <charset val="238"/>
      </rPr>
      <t>[obchodní název společnosti, v případě fyzické osoby podnikající  IČO]</t>
    </r>
  </si>
  <si>
    <t>Typy oprávnění odborného personálu</t>
  </si>
  <si>
    <r>
      <t xml:space="preserve">Typ doloženého oprávnění
</t>
    </r>
    <r>
      <rPr>
        <i/>
        <sz val="9"/>
        <color theme="1"/>
        <rFont val="Verdana"/>
        <family val="2"/>
        <charset val="238"/>
      </rPr>
      <t>[včetně oboru pro které oprávnění vydává]</t>
    </r>
  </si>
  <si>
    <r>
      <t xml:space="preserve">Profesní skupina
</t>
    </r>
    <r>
      <rPr>
        <i/>
        <sz val="9"/>
        <color theme="1"/>
        <rFont val="Verdana"/>
        <family val="2"/>
        <charset val="238"/>
      </rPr>
      <t>[zařazení do profesní skupiny objektů/nebo jiné části dokumentace]</t>
    </r>
  </si>
  <si>
    <t>Část dokumentace</t>
  </si>
  <si>
    <t>09</t>
  </si>
  <si>
    <t>12</t>
  </si>
  <si>
    <t>25</t>
  </si>
  <si>
    <t>11</t>
  </si>
  <si>
    <t>1</t>
  </si>
  <si>
    <t>2</t>
  </si>
  <si>
    <t>Výkresová část</t>
  </si>
  <si>
    <t>Nástupiště zast. Malá Dolní</t>
  </si>
  <si>
    <t>003</t>
  </si>
  <si>
    <t>1:1000</t>
  </si>
  <si>
    <t>Půdorys</t>
  </si>
  <si>
    <t>1:100</t>
  </si>
  <si>
    <t>Příčné řezy</t>
  </si>
  <si>
    <t>Vzorový příčné řezy</t>
  </si>
  <si>
    <t>1:50</t>
  </si>
  <si>
    <t>3</t>
  </si>
  <si>
    <t>nedoloženo</t>
  </si>
  <si>
    <t>4</t>
  </si>
  <si>
    <t>Železniční svršek traťový úsek Horní Dolní - Velká Dolní</t>
  </si>
  <si>
    <t>SO 22-10-02</t>
  </si>
  <si>
    <t>SO 22-11-02</t>
  </si>
  <si>
    <t>Železniční spodek traťový úsek Horní Dolní - Velká Dolní</t>
  </si>
  <si>
    <t>Výpočty</t>
  </si>
  <si>
    <t>Geotechnické výpočty</t>
  </si>
  <si>
    <t xml:space="preserve">Hydrotechnické výpočty </t>
  </si>
  <si>
    <t>1:1000/100</t>
  </si>
  <si>
    <t>schema</t>
  </si>
  <si>
    <t>SO XX-71-XX.01</t>
  </si>
  <si>
    <t>SO XX-71-XX</t>
  </si>
  <si>
    <t>101</t>
  </si>
  <si>
    <t>102</t>
  </si>
  <si>
    <t>SO XX-71-XX.02</t>
  </si>
  <si>
    <t>SO XX-71-XX.03</t>
  </si>
  <si>
    <t>Vzduchotechnika a vytápění, chlazení</t>
  </si>
  <si>
    <t>Zdravotně technické instalace</t>
  </si>
  <si>
    <t>Měření a regulace</t>
  </si>
  <si>
    <t>Silnoproudá elektrotechnika</t>
  </si>
  <si>
    <t>Elektronické komunikace</t>
  </si>
  <si>
    <t>Vyhrazená technická zařízení</t>
  </si>
  <si>
    <t>Vyhrazená požárně bezpečnostní zařízení</t>
  </si>
  <si>
    <t>300</t>
  </si>
  <si>
    <t>400</t>
  </si>
  <si>
    <t>500</t>
  </si>
  <si>
    <t>600</t>
  </si>
  <si>
    <t>700</t>
  </si>
  <si>
    <t>203</t>
  </si>
  <si>
    <t>702</t>
  </si>
  <si>
    <t>Výkaz zemních prací</t>
  </si>
  <si>
    <t>Výkaz odvodňovacích prvků</t>
  </si>
  <si>
    <t>SO XX-71-XX.04</t>
  </si>
  <si>
    <t>Pozemní stavební objekty výpravních budov a budov zastávek</t>
  </si>
  <si>
    <t>Výpravní budova Horní Dolní - Technika prostředí staveb</t>
  </si>
  <si>
    <t>D.2.2.01</t>
  </si>
  <si>
    <t>Schema zdravotně technické instalace - 1.NP</t>
  </si>
  <si>
    <t>Schema zdravotně technické instalace - 2.NP</t>
  </si>
  <si>
    <t>Schema vzduchotechniky - 1.NP</t>
  </si>
  <si>
    <t>Schema vzduchotechniky - 2.NP</t>
  </si>
  <si>
    <t>Schema vytápění - 1.NP</t>
  </si>
  <si>
    <t>204</t>
  </si>
  <si>
    <t>Schema vytápění  a chlazení - 2.NP</t>
  </si>
  <si>
    <t>Návrh měření a regulace - 1.NP</t>
  </si>
  <si>
    <t>Návrh měření a regulace - 2.NP</t>
  </si>
  <si>
    <t>Silnoproudá elektrotechnika - 1.NP</t>
  </si>
  <si>
    <t>Silnoproudá elektrotechnika - 2.NP</t>
  </si>
  <si>
    <t>Elektronické komunikace - 1.NP</t>
  </si>
  <si>
    <t>Elektronické komunikace - 2.NP</t>
  </si>
  <si>
    <t>Vyhrazená technická zařízení - přízemí</t>
  </si>
  <si>
    <t>Vyhrazená požárně bezpečnostní zařízení - 1.NP</t>
  </si>
  <si>
    <t>Vyhrazená požárně bezpečnostní zařízení - 2.NP</t>
  </si>
  <si>
    <t>Návrh a technické výpočty pro vzduchotechniku</t>
  </si>
  <si>
    <t>Výpravní budova Horní Dolní - Architektonicko-stavební řešení</t>
  </si>
  <si>
    <t>Výpravní budova Horní Dolní - Stavebně konstrukční řešení</t>
  </si>
  <si>
    <t>Výpravní budova Horní Dolní - Požárně bezpečnostní řešení</t>
  </si>
  <si>
    <t>Výpravní budova Horní Dolní</t>
  </si>
  <si>
    <t>Situace od km 158,200 - 160,200</t>
  </si>
  <si>
    <t>Podélný profil koleje č. 1</t>
  </si>
  <si>
    <t>Podélný profil koleje č. 2</t>
  </si>
  <si>
    <t>Situace od km 160,200 - 160,900</t>
  </si>
  <si>
    <t>Vzorové příčné řezy</t>
  </si>
  <si>
    <t>Příčné řezy od km 158,200 - 160,200</t>
  </si>
  <si>
    <t>Příčné řezy od km 160,200 - 160,900</t>
  </si>
  <si>
    <t>5.1.1</t>
  </si>
  <si>
    <t>5.1.2</t>
  </si>
  <si>
    <t>5.2.1</t>
  </si>
  <si>
    <t>Detaily odvodnění - trativody</t>
  </si>
  <si>
    <t>tabulka</t>
  </si>
  <si>
    <t>Detaily odvodnění - tabulka trativodů</t>
  </si>
  <si>
    <t>Detaily betonová vpusť</t>
  </si>
  <si>
    <t>Definitivní verze</t>
  </si>
  <si>
    <t>DUSP</t>
  </si>
  <si>
    <t>prostor pro logo institucí zajišťujících financování stavby</t>
  </si>
  <si>
    <t>Rekonstrukce žst. Horní Dolní</t>
  </si>
  <si>
    <t>.</t>
  </si>
  <si>
    <t>Výkres tvaru</t>
  </si>
  <si>
    <t>část 1.</t>
  </si>
  <si>
    <t>SO 01-71-51.02</t>
  </si>
  <si>
    <t>0.1.1</t>
  </si>
  <si>
    <t>0.1.2</t>
  </si>
  <si>
    <t>0.2.2</t>
  </si>
  <si>
    <t>0.2.3</t>
  </si>
  <si>
    <t>0.0.3</t>
  </si>
  <si>
    <t>0.4.1</t>
  </si>
  <si>
    <t>0.4.2</t>
  </si>
  <si>
    <t>Pracovní verze</t>
  </si>
  <si>
    <t>05</t>
  </si>
  <si>
    <t>Výkaz materiálu železničního svršku</t>
  </si>
  <si>
    <t>0.0.1</t>
  </si>
  <si>
    <t>0.0.2</t>
  </si>
  <si>
    <t>SO 12-12-03</t>
  </si>
  <si>
    <t>Správa železnic cesty s. 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</si>
</sst>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27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7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9"/>
      <color theme="0" tint="-4.9989318521683403E-2"/>
      <name val="Verdana"/>
      <family val="2"/>
      <charset val="238"/>
    </font>
    <font>
      <i/>
      <sz val="6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b/>
      <sz val="14"/>
      <name val="Verdana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6337778862885"/>
        <bgColor indexed="64"/>
      </patternFill>
    </fill>
  </fills>
  <borders count="15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theme="0" tint="-0.14996795556505021"/>
      </left>
      <right/>
      <top/>
      <bottom/>
      <diagonal/>
    </border>
    <border>
      <left style="hair">
        <color theme="0" tint="-0.14996795556505021"/>
      </left>
      <right/>
      <top style="thin">
        <color auto="1"/>
      </top>
      <bottom style="thin">
        <color auto="1"/>
      </bottom>
      <diagonal/>
    </border>
    <border>
      <left/>
      <right style="hair">
        <color theme="0" tint="-0.14996795556505021"/>
      </right>
      <top/>
      <bottom style="thin">
        <color auto="1"/>
      </bottom>
      <diagonal/>
    </border>
    <border>
      <left/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/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theme="0" tint="-4.9989318521683403E-2"/>
      </left>
      <right/>
      <top style="hair">
        <color theme="0" tint="-4.9989318521683403E-2"/>
      </top>
      <bottom/>
      <diagonal/>
    </border>
    <border>
      <left/>
      <right/>
      <top style="hair">
        <color theme="0" tint="-4.9989318521683403E-2"/>
      </top>
      <bottom/>
      <diagonal/>
    </border>
    <border>
      <left/>
      <right style="hair">
        <color theme="0" tint="-4.9989318521683403E-2"/>
      </right>
      <top style="hair">
        <color theme="0" tint="-4.9989318521683403E-2"/>
      </top>
      <bottom/>
      <diagonal/>
    </border>
    <border>
      <left style="hair">
        <color theme="0" tint="-4.9989318521683403E-2"/>
      </left>
      <right/>
      <top/>
      <bottom/>
      <diagonal/>
    </border>
    <border>
      <left/>
      <right style="hair">
        <color theme="0" tint="-4.9989318521683403E-2"/>
      </right>
      <top/>
      <bottom/>
      <diagonal/>
    </border>
    <border>
      <left style="hair">
        <color theme="0" tint="-4.9989318521683403E-2"/>
      </left>
      <right/>
      <top/>
      <bottom style="hair">
        <color theme="0" tint="-4.9989318521683403E-2"/>
      </bottom>
      <diagonal/>
    </border>
    <border>
      <left/>
      <right/>
      <top/>
      <bottom style="hair">
        <color theme="0" tint="-4.9989318521683403E-2"/>
      </bottom>
      <diagonal/>
    </border>
    <border>
      <left/>
      <right style="hair">
        <color theme="0" tint="-4.9989318521683403E-2"/>
      </right>
      <top/>
      <bottom style="hair">
        <color theme="0" tint="-4.9989318521683403E-2"/>
      </bottom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 style="thick">
        <color auto="1"/>
      </top>
      <bottom/>
      <diagonal/>
    </border>
    <border>
      <left style="hair">
        <color theme="0" tint="-0.1499679555650502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hair">
        <color theme="0" tint="-0.1499679555650502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/>
      <bottom style="thick">
        <color auto="1"/>
      </bottom>
      <diagonal/>
    </border>
    <border>
      <left style="hair">
        <color theme="0" tint="-0.14996795556505021"/>
      </left>
      <right/>
      <top/>
      <bottom style="thick">
        <color auto="1"/>
      </bottom>
      <diagonal/>
    </border>
    <border>
      <left/>
      <right/>
      <top style="hair">
        <color theme="0" tint="-0.34998626667073579"/>
      </top>
      <bottom/>
      <diagonal/>
    </border>
    <border>
      <left/>
      <right style="hair">
        <color theme="0" tint="-0.1499679555650502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hair">
        <color auto="1"/>
      </bottom>
      <diagonal/>
    </border>
    <border>
      <left/>
      <right/>
      <top style="thick">
        <color auto="1"/>
      </top>
      <bottom style="hair">
        <color auto="1"/>
      </bottom>
      <diagonal/>
    </border>
    <border>
      <left/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/>
      <top style="thick">
        <color auto="1"/>
      </top>
      <bottom style="hair">
        <color auto="1"/>
      </bottom>
      <diagonal/>
    </border>
    <border>
      <left/>
      <right style="thin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theme="0" tint="-4.9989318521683403E-2"/>
      </top>
      <bottom style="hair">
        <color theme="0" tint="-4.9989318521683403E-2"/>
      </bottom>
      <diagonal/>
    </border>
    <border>
      <left/>
      <right style="medium">
        <color auto="1"/>
      </right>
      <top style="thick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hair">
        <color theme="0" tint="-0.34998626667073579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ck">
        <color auto="1"/>
      </top>
      <bottom/>
      <diagonal/>
    </border>
    <border>
      <left/>
      <right/>
      <top style="thin">
        <color auto="1"/>
      </top>
      <bottom style="thick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medium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theme="0" tint="-0.34998626667073579"/>
      </left>
      <right/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/>
      <diagonal/>
    </border>
    <border>
      <left style="medium">
        <color auto="1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/>
      <bottom style="thin">
        <color theme="0" tint="-0.34998626667073579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medium">
        <color auto="1"/>
      </right>
      <top/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ck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497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0" fontId="3" fillId="0" borderId="0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7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vertical="center"/>
    </xf>
    <xf numFmtId="49" fontId="11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0" xfId="0" applyFont="1" applyBorder="1"/>
    <xf numFmtId="0" fontId="5" fillId="4" borderId="1" xfId="0" applyFont="1" applyFill="1" applyBorder="1" applyAlignment="1">
      <alignment vertical="center"/>
    </xf>
    <xf numFmtId="0" fontId="14" fillId="0" borderId="0" xfId="1" applyFont="1" applyAlignment="1">
      <alignment vertical="center"/>
    </xf>
    <xf numFmtId="0" fontId="1" fillId="0" borderId="82" xfId="0" applyFont="1" applyBorder="1" applyAlignment="1">
      <alignment horizontal="center" vertical="center"/>
    </xf>
    <xf numFmtId="0" fontId="1" fillId="0" borderId="79" xfId="0" applyFont="1" applyBorder="1" applyAlignment="1">
      <alignment horizontal="center" vertical="center"/>
    </xf>
    <xf numFmtId="0" fontId="1" fillId="0" borderId="83" xfId="0" applyFont="1" applyBorder="1" applyAlignment="1">
      <alignment horizontal="center" vertical="center"/>
    </xf>
    <xf numFmtId="0" fontId="2" fillId="0" borderId="0" xfId="0" applyFont="1" applyAlignment="1"/>
    <xf numFmtId="0" fontId="15" fillId="0" borderId="0" xfId="0" applyFont="1" applyAlignment="1"/>
    <xf numFmtId="0" fontId="16" fillId="0" borderId="0" xfId="1" applyFont="1" applyAlignment="1">
      <alignment vertical="center"/>
    </xf>
    <xf numFmtId="49" fontId="3" fillId="0" borderId="71" xfId="1" applyNumberFormat="1" applyFont="1" applyBorder="1" applyAlignment="1">
      <alignment horizontal="center" vertical="center"/>
    </xf>
    <xf numFmtId="49" fontId="8" fillId="0" borderId="71" xfId="1" applyNumberFormat="1" applyFont="1" applyBorder="1" applyAlignment="1">
      <alignment horizontal="center" vertical="center"/>
    </xf>
    <xf numFmtId="49" fontId="19" fillId="0" borderId="71" xfId="1" applyNumberFormat="1" applyFont="1" applyBorder="1" applyAlignment="1">
      <alignment horizontal="center" vertical="center"/>
    </xf>
    <xf numFmtId="49" fontId="6" fillId="0" borderId="71" xfId="1" applyNumberFormat="1" applyFont="1" applyBorder="1" applyAlignment="1">
      <alignment horizontal="center" vertical="center"/>
    </xf>
    <xf numFmtId="0" fontId="15" fillId="0" borderId="0" xfId="0" applyFont="1" applyAlignment="1">
      <alignment horizontal="justify" vertical="center" wrapText="1"/>
    </xf>
    <xf numFmtId="0" fontId="15" fillId="0" borderId="0" xfId="0" applyFont="1" applyAlignment="1">
      <alignment wrapText="1"/>
    </xf>
    <xf numFmtId="0" fontId="20" fillId="0" borderId="0" xfId="0" applyFont="1" applyAlignment="1">
      <alignment horizontal="justify" vertical="center" wrapText="1"/>
    </xf>
    <xf numFmtId="0" fontId="20" fillId="0" borderId="0" xfId="0" applyFont="1" applyAlignment="1">
      <alignment wrapText="1"/>
    </xf>
    <xf numFmtId="0" fontId="3" fillId="0" borderId="12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top" wrapText="1"/>
    </xf>
    <xf numFmtId="14" fontId="3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3" borderId="89" xfId="0" applyFont="1" applyFill="1" applyBorder="1" applyAlignment="1">
      <alignment vertical="center"/>
    </xf>
    <xf numFmtId="0" fontId="4" fillId="0" borderId="72" xfId="0" applyFont="1" applyBorder="1" applyAlignment="1">
      <alignment vertical="center"/>
    </xf>
    <xf numFmtId="0" fontId="19" fillId="0" borderId="72" xfId="0" applyFont="1" applyBorder="1" applyAlignment="1">
      <alignment vertical="center"/>
    </xf>
    <xf numFmtId="0" fontId="4" fillId="0" borderId="87" xfId="0" applyFont="1" applyBorder="1" applyAlignment="1">
      <alignment vertical="top"/>
    </xf>
    <xf numFmtId="0" fontId="4" fillId="0" borderId="10" xfId="0" applyFont="1" applyBorder="1" applyAlignment="1">
      <alignment vertical="center"/>
    </xf>
    <xf numFmtId="0" fontId="4" fillId="0" borderId="10" xfId="0" applyFont="1" applyBorder="1" applyAlignment="1">
      <alignment horizontal="left" vertical="top"/>
    </xf>
    <xf numFmtId="0" fontId="4" fillId="0" borderId="87" xfId="0" applyFont="1" applyBorder="1" applyAlignment="1">
      <alignment vertical="center"/>
    </xf>
    <xf numFmtId="0" fontId="3" fillId="0" borderId="94" xfId="0" applyFont="1" applyFill="1" applyBorder="1" applyAlignment="1">
      <alignment vertical="center"/>
    </xf>
    <xf numFmtId="0" fontId="6" fillId="0" borderId="94" xfId="0" applyFont="1" applyFill="1" applyBorder="1" applyAlignment="1">
      <alignment vertical="center"/>
    </xf>
    <xf numFmtId="0" fontId="3" fillId="0" borderId="95" xfId="0" applyFont="1" applyFill="1" applyBorder="1" applyAlignment="1">
      <alignment vertical="top"/>
    </xf>
    <xf numFmtId="0" fontId="3" fillId="0" borderId="96" xfId="0" applyFont="1" applyFill="1" applyBorder="1" applyAlignment="1">
      <alignment vertical="top"/>
    </xf>
    <xf numFmtId="0" fontId="3" fillId="0" borderId="88" xfId="0" applyFont="1" applyFill="1" applyBorder="1" applyAlignment="1">
      <alignment vertical="top"/>
    </xf>
    <xf numFmtId="0" fontId="3" fillId="0" borderId="86" xfId="0" applyFont="1" applyFill="1" applyBorder="1" applyAlignment="1">
      <alignment vertical="center"/>
    </xf>
    <xf numFmtId="0" fontId="3" fillId="0" borderId="86" xfId="0" applyFont="1" applyFill="1" applyBorder="1" applyAlignment="1">
      <alignment vertical="top"/>
    </xf>
    <xf numFmtId="0" fontId="3" fillId="0" borderId="97" xfId="0" applyFont="1" applyFill="1" applyBorder="1" applyAlignment="1">
      <alignment vertical="top"/>
    </xf>
    <xf numFmtId="0" fontId="3" fillId="0" borderId="86" xfId="0" applyFont="1" applyFill="1" applyBorder="1" applyAlignment="1">
      <alignment horizontal="left" vertical="top"/>
    </xf>
    <xf numFmtId="0" fontId="5" fillId="3" borderId="93" xfId="0" applyFont="1" applyFill="1" applyBorder="1" applyAlignment="1">
      <alignment vertical="center"/>
    </xf>
    <xf numFmtId="0" fontId="5" fillId="4" borderId="85" xfId="0" applyFont="1" applyFill="1" applyBorder="1" applyAlignment="1">
      <alignment vertical="center"/>
    </xf>
    <xf numFmtId="14" fontId="3" fillId="0" borderId="94" xfId="0" applyNumberFormat="1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5" fillId="2" borderId="89" xfId="0" applyFont="1" applyFill="1" applyBorder="1" applyAlignment="1">
      <alignment horizontal="left" vertical="center"/>
    </xf>
    <xf numFmtId="0" fontId="5" fillId="2" borderId="93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3" fillId="0" borderId="23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3" fillId="0" borderId="22" xfId="1" applyFont="1" applyBorder="1" applyAlignment="1">
      <alignment horizontal="left" vertical="center"/>
    </xf>
    <xf numFmtId="0" fontId="22" fillId="0" borderId="103" xfId="0" applyFont="1" applyBorder="1" applyAlignment="1">
      <alignment horizontal="center" vertical="center" wrapText="1"/>
    </xf>
    <xf numFmtId="0" fontId="23" fillId="0" borderId="104" xfId="0" applyFont="1" applyBorder="1" applyAlignment="1">
      <alignment vertical="center" shrinkToFit="1"/>
    </xf>
    <xf numFmtId="0" fontId="0" fillId="0" borderId="106" xfId="0" applyBorder="1"/>
    <xf numFmtId="0" fontId="23" fillId="6" borderId="107" xfId="0" applyFont="1" applyFill="1" applyBorder="1" applyAlignment="1">
      <alignment vertical="center"/>
    </xf>
    <xf numFmtId="0" fontId="0" fillId="6" borderId="109" xfId="0" applyFill="1" applyBorder="1"/>
    <xf numFmtId="0" fontId="23" fillId="7" borderId="107" xfId="0" applyFont="1" applyFill="1" applyBorder="1" applyAlignment="1">
      <alignment vertical="center"/>
    </xf>
    <xf numFmtId="0" fontId="0" fillId="7" borderId="109" xfId="0" applyFill="1" applyBorder="1"/>
    <xf numFmtId="0" fontId="23" fillId="8" borderId="107" xfId="0" applyFont="1" applyFill="1" applyBorder="1" applyAlignment="1">
      <alignment vertical="center"/>
    </xf>
    <xf numFmtId="0" fontId="0" fillId="8" borderId="109" xfId="0" applyFill="1" applyBorder="1"/>
    <xf numFmtId="0" fontId="23" fillId="9" borderId="107" xfId="0" applyFont="1" applyFill="1" applyBorder="1" applyAlignment="1">
      <alignment vertical="center"/>
    </xf>
    <xf numFmtId="0" fontId="0" fillId="9" borderId="109" xfId="0" applyFill="1" applyBorder="1"/>
    <xf numFmtId="0" fontId="0" fillId="9" borderId="109" xfId="0" applyFill="1" applyBorder="1" applyAlignment="1">
      <alignment horizontal="left" vertical="center"/>
    </xf>
    <xf numFmtId="0" fontId="23" fillId="10" borderId="107" xfId="0" applyFont="1" applyFill="1" applyBorder="1" applyAlignment="1">
      <alignment vertical="center"/>
    </xf>
    <xf numFmtId="0" fontId="0" fillId="10" borderId="109" xfId="0" applyFill="1" applyBorder="1"/>
    <xf numFmtId="0" fontId="0" fillId="10" borderId="109" xfId="0" applyFill="1" applyBorder="1" applyAlignment="1">
      <alignment horizontal="left" vertical="center"/>
    </xf>
    <xf numFmtId="0" fontId="23" fillId="11" borderId="107" xfId="0" applyFont="1" applyFill="1" applyBorder="1" applyAlignment="1">
      <alignment vertical="center"/>
    </xf>
    <xf numFmtId="0" fontId="0" fillId="11" borderId="109" xfId="0" applyFill="1" applyBorder="1"/>
    <xf numFmtId="0" fontId="0" fillId="11" borderId="109" xfId="0" applyFill="1" applyBorder="1" applyAlignment="1">
      <alignment horizontal="left" vertical="center"/>
    </xf>
    <xf numFmtId="0" fontId="23" fillId="11" borderId="110" xfId="0" applyFont="1" applyFill="1" applyBorder="1" applyAlignment="1">
      <alignment vertical="center"/>
    </xf>
    <xf numFmtId="0" fontId="0" fillId="11" borderId="111" xfId="0" applyFill="1" applyBorder="1"/>
    <xf numFmtId="0" fontId="0" fillId="11" borderId="111" xfId="0" applyFill="1" applyBorder="1" applyAlignment="1">
      <alignment horizontal="left" vertical="center"/>
    </xf>
    <xf numFmtId="0" fontId="21" fillId="0" borderId="112" xfId="0" applyFont="1" applyBorder="1" applyAlignment="1">
      <alignment vertical="center"/>
    </xf>
    <xf numFmtId="0" fontId="21" fillId="0" borderId="113" xfId="0" applyFont="1" applyBorder="1" applyAlignment="1">
      <alignment vertical="center"/>
    </xf>
    <xf numFmtId="0" fontId="21" fillId="0" borderId="114" xfId="0" applyFont="1" applyBorder="1" applyAlignment="1">
      <alignment vertical="center"/>
    </xf>
    <xf numFmtId="0" fontId="0" fillId="9" borderId="109" xfId="0" applyFont="1" applyFill="1" applyBorder="1" applyAlignment="1">
      <alignment horizontal="left" vertical="center"/>
    </xf>
    <xf numFmtId="0" fontId="0" fillId="10" borderId="109" xfId="0" applyFont="1" applyFill="1" applyBorder="1" applyAlignment="1">
      <alignment horizontal="left" vertical="center"/>
    </xf>
    <xf numFmtId="0" fontId="0" fillId="11" borderId="109" xfId="0" applyFont="1" applyFill="1" applyBorder="1" applyAlignment="1">
      <alignment horizontal="left" vertical="center"/>
    </xf>
    <xf numFmtId="0" fontId="0" fillId="11" borderId="111" xfId="0" applyFont="1" applyFill="1" applyBorder="1" applyAlignment="1">
      <alignment horizontal="left" vertical="center"/>
    </xf>
    <xf numFmtId="0" fontId="0" fillId="0" borderId="115" xfId="0" applyFont="1" applyBorder="1" applyAlignment="1">
      <alignment vertical="center"/>
    </xf>
    <xf numFmtId="0" fontId="0" fillId="0" borderId="105" xfId="0" applyFont="1" applyBorder="1" applyAlignment="1">
      <alignment vertical="center"/>
    </xf>
    <xf numFmtId="0" fontId="0" fillId="6" borderId="116" xfId="0" applyFont="1" applyFill="1" applyBorder="1" applyAlignment="1">
      <alignment vertical="center"/>
    </xf>
    <xf numFmtId="0" fontId="0" fillId="6" borderId="108" xfId="0" applyFont="1" applyFill="1" applyBorder="1" applyAlignment="1">
      <alignment vertical="center"/>
    </xf>
    <xf numFmtId="0" fontId="0" fillId="7" borderId="116" xfId="0" applyFont="1" applyFill="1" applyBorder="1" applyAlignment="1">
      <alignment vertical="center"/>
    </xf>
    <xf numFmtId="0" fontId="0" fillId="7" borderId="108" xfId="0" applyFont="1" applyFill="1" applyBorder="1" applyAlignment="1">
      <alignment vertical="center"/>
    </xf>
    <xf numFmtId="0" fontId="0" fillId="8" borderId="116" xfId="0" applyFont="1" applyFill="1" applyBorder="1" applyAlignment="1">
      <alignment vertical="center"/>
    </xf>
    <xf numFmtId="0" fontId="0" fillId="8" borderId="108" xfId="0" applyFont="1" applyFill="1" applyBorder="1" applyAlignment="1">
      <alignment vertical="center"/>
    </xf>
    <xf numFmtId="0" fontId="21" fillId="0" borderId="0" xfId="0" applyFont="1"/>
    <xf numFmtId="0" fontId="3" fillId="0" borderId="118" xfId="0" applyFont="1" applyBorder="1" applyAlignment="1">
      <alignment vertical="center"/>
    </xf>
    <xf numFmtId="0" fontId="3" fillId="0" borderId="109" xfId="0" applyFont="1" applyBorder="1" applyAlignment="1">
      <alignment vertical="center"/>
    </xf>
    <xf numFmtId="0" fontId="6" fillId="0" borderId="118" xfId="0" applyFont="1" applyBorder="1" applyAlignment="1">
      <alignment vertical="center"/>
    </xf>
    <xf numFmtId="0" fontId="6" fillId="0" borderId="109" xfId="0" applyFont="1" applyBorder="1" applyAlignment="1">
      <alignment vertical="center"/>
    </xf>
    <xf numFmtId="0" fontId="6" fillId="0" borderId="119" xfId="0" applyFont="1" applyBorder="1" applyAlignment="1">
      <alignment vertical="center"/>
    </xf>
    <xf numFmtId="0" fontId="5" fillId="0" borderId="118" xfId="0" applyFont="1" applyBorder="1" applyAlignment="1">
      <alignment vertical="center"/>
    </xf>
    <xf numFmtId="0" fontId="5" fillId="0" borderId="109" xfId="0" applyFont="1" applyBorder="1" applyAlignment="1">
      <alignment vertical="center"/>
    </xf>
    <xf numFmtId="0" fontId="5" fillId="0" borderId="119" xfId="0" applyFont="1" applyBorder="1" applyAlignment="1">
      <alignment vertical="center"/>
    </xf>
    <xf numFmtId="0" fontId="3" fillId="0" borderId="119" xfId="0" applyFont="1" applyBorder="1" applyAlignment="1">
      <alignment vertical="center"/>
    </xf>
    <xf numFmtId="0" fontId="3" fillId="0" borderId="118" xfId="0" applyFont="1" applyBorder="1" applyAlignment="1">
      <alignment horizontal="left" vertical="center"/>
    </xf>
    <xf numFmtId="0" fontId="3" fillId="0" borderId="109" xfId="0" applyFont="1" applyBorder="1" applyAlignment="1">
      <alignment horizontal="left" vertical="center"/>
    </xf>
    <xf numFmtId="0" fontId="3" fillId="0" borderId="119" xfId="0" applyFont="1" applyBorder="1" applyAlignment="1">
      <alignment horizontal="left" vertical="center"/>
    </xf>
    <xf numFmtId="0" fontId="1" fillId="0" borderId="118" xfId="0" applyFont="1" applyBorder="1"/>
    <xf numFmtId="0" fontId="1" fillId="0" borderId="109" xfId="0" applyFont="1" applyBorder="1"/>
    <xf numFmtId="0" fontId="1" fillId="0" borderId="119" xfId="0" applyFont="1" applyBorder="1"/>
    <xf numFmtId="0" fontId="1" fillId="0" borderId="120" xfId="0" applyFont="1" applyBorder="1"/>
    <xf numFmtId="0" fontId="1" fillId="0" borderId="121" xfId="0" applyFont="1" applyBorder="1"/>
    <xf numFmtId="0" fontId="1" fillId="0" borderId="122" xfId="0" applyFont="1" applyBorder="1"/>
    <xf numFmtId="0" fontId="6" fillId="0" borderId="123" xfId="0" applyFont="1" applyBorder="1" applyAlignment="1">
      <alignment vertical="center"/>
    </xf>
    <xf numFmtId="0" fontId="6" fillId="0" borderId="124" xfId="0" applyFont="1" applyBorder="1" applyAlignment="1">
      <alignment vertical="center"/>
    </xf>
    <xf numFmtId="0" fontId="6" fillId="0" borderId="125" xfId="0" applyFont="1" applyBorder="1" applyAlignment="1">
      <alignment vertical="center"/>
    </xf>
    <xf numFmtId="0" fontId="0" fillId="0" borderId="117" xfId="0" applyBorder="1" applyAlignment="1">
      <alignment horizontal="left" vertical="center"/>
    </xf>
    <xf numFmtId="0" fontId="0" fillId="6" borderId="119" xfId="0" applyFill="1" applyBorder="1" applyAlignment="1">
      <alignment horizontal="left" vertical="center"/>
    </xf>
    <xf numFmtId="0" fontId="0" fillId="7" borderId="119" xfId="0" applyFill="1" applyBorder="1" applyAlignment="1">
      <alignment horizontal="left" vertical="center"/>
    </xf>
    <xf numFmtId="0" fontId="0" fillId="8" borderId="119" xfId="0" applyFill="1" applyBorder="1" applyAlignment="1">
      <alignment horizontal="left" vertical="center"/>
    </xf>
    <xf numFmtId="0" fontId="0" fillId="9" borderId="119" xfId="0" applyFill="1" applyBorder="1" applyAlignment="1">
      <alignment horizontal="left" vertical="center"/>
    </xf>
    <xf numFmtId="0" fontId="0" fillId="10" borderId="119" xfId="0" applyFill="1" applyBorder="1" applyAlignment="1">
      <alignment horizontal="left" vertical="center"/>
    </xf>
    <xf numFmtId="0" fontId="0" fillId="11" borderId="119" xfId="0" applyFill="1" applyBorder="1" applyAlignment="1">
      <alignment horizontal="left" vertical="center"/>
    </xf>
    <xf numFmtId="0" fontId="0" fillId="11" borderId="131" xfId="0" applyFill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3" fillId="0" borderId="23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3" fillId="0" borderId="22" xfId="1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84" xfId="0" applyFont="1" applyBorder="1" applyAlignment="1">
      <alignment vertical="center"/>
    </xf>
    <xf numFmtId="0" fontId="3" fillId="0" borderId="36" xfId="0" applyFont="1" applyBorder="1" applyAlignment="1">
      <alignment vertical="center"/>
    </xf>
    <xf numFmtId="0" fontId="1" fillId="12" borderId="79" xfId="0" applyFont="1" applyFill="1" applyBorder="1" applyAlignment="1">
      <alignment horizontal="center" vertical="center"/>
    </xf>
    <xf numFmtId="0" fontId="5" fillId="0" borderId="47" xfId="0" applyNumberFormat="1" applyFont="1" applyBorder="1" applyAlignment="1">
      <alignment vertical="center"/>
    </xf>
    <xf numFmtId="0" fontId="2" fillId="0" borderId="17" xfId="0" applyFont="1" applyBorder="1"/>
    <xf numFmtId="0" fontId="5" fillId="0" borderId="17" xfId="0" applyNumberFormat="1" applyFont="1" applyBorder="1" applyAlignment="1">
      <alignment vertical="center"/>
    </xf>
    <xf numFmtId="0" fontId="1" fillId="0" borderId="79" xfId="0" applyFont="1" applyFill="1" applyBorder="1" applyAlignment="1">
      <alignment horizontal="center" vertical="center"/>
    </xf>
    <xf numFmtId="0" fontId="9" fillId="0" borderId="21" xfId="1" applyFont="1" applyBorder="1" applyAlignment="1">
      <alignment vertical="center"/>
    </xf>
    <xf numFmtId="0" fontId="16" fillId="0" borderId="17" xfId="1" applyFont="1" applyBorder="1" applyAlignment="1">
      <alignment vertical="center"/>
    </xf>
    <xf numFmtId="0" fontId="17" fillId="0" borderId="17" xfId="1" applyFont="1" applyBorder="1" applyAlignment="1">
      <alignment horizontal="left" vertical="center"/>
    </xf>
    <xf numFmtId="0" fontId="17" fillId="0" borderId="20" xfId="1" applyFont="1" applyBorder="1" applyAlignment="1">
      <alignment horizontal="left" vertical="center"/>
    </xf>
    <xf numFmtId="0" fontId="5" fillId="13" borderId="126" xfId="0" applyFont="1" applyFill="1" applyBorder="1" applyAlignment="1">
      <alignment horizontal="left" vertical="top" wrapText="1"/>
    </xf>
    <xf numFmtId="14" fontId="5" fillId="13" borderId="127" xfId="0" applyNumberFormat="1" applyFont="1" applyFill="1" applyBorder="1" applyAlignment="1">
      <alignment horizontal="left" vertical="top" wrapText="1"/>
    </xf>
    <xf numFmtId="0" fontId="5" fillId="14" borderId="126" xfId="0" applyFont="1" applyFill="1" applyBorder="1" applyAlignment="1">
      <alignment horizontal="left" vertical="top" wrapText="1"/>
    </xf>
    <xf numFmtId="14" fontId="5" fillId="14" borderId="127" xfId="0" applyNumberFormat="1" applyFont="1" applyFill="1" applyBorder="1" applyAlignment="1">
      <alignment horizontal="left" vertical="top" wrapText="1"/>
    </xf>
    <xf numFmtId="49" fontId="19" fillId="0" borderId="23" xfId="1" applyNumberFormat="1" applyFont="1" applyBorder="1" applyAlignment="1">
      <alignment horizontal="center" vertical="center"/>
    </xf>
    <xf numFmtId="49" fontId="6" fillId="0" borderId="23" xfId="1" applyNumberFormat="1" applyFont="1" applyBorder="1" applyAlignment="1">
      <alignment horizontal="center" vertical="center"/>
    </xf>
    <xf numFmtId="49" fontId="3" fillId="0" borderId="24" xfId="1" applyNumberFormat="1" applyFont="1" applyBorder="1" applyAlignment="1">
      <alignment vertical="center"/>
    </xf>
    <xf numFmtId="49" fontId="19" fillId="0" borderId="24" xfId="1" applyNumberFormat="1" applyFont="1" applyBorder="1" applyAlignment="1">
      <alignment horizontal="center" vertical="center"/>
    </xf>
    <xf numFmtId="49" fontId="6" fillId="0" borderId="24" xfId="1" applyNumberFormat="1" applyFont="1" applyBorder="1" applyAlignment="1">
      <alignment horizontal="center" vertical="center"/>
    </xf>
    <xf numFmtId="49" fontId="8" fillId="0" borderId="94" xfId="1" applyNumberFormat="1" applyFont="1" applyBorder="1" applyAlignment="1">
      <alignment horizontal="center" vertical="center"/>
    </xf>
    <xf numFmtId="14" fontId="3" fillId="0" borderId="136" xfId="1" applyNumberFormat="1" applyFont="1" applyBorder="1" applyAlignment="1">
      <alignment horizontal="left" vertical="center"/>
    </xf>
    <xf numFmtId="49" fontId="8" fillId="0" borderId="137" xfId="1" applyNumberFormat="1" applyFont="1" applyBorder="1" applyAlignment="1">
      <alignment horizontal="center" vertical="center"/>
    </xf>
    <xf numFmtId="49" fontId="8" fillId="0" borderId="95" xfId="1" applyNumberFormat="1" applyFont="1" applyBorder="1" applyAlignment="1">
      <alignment horizontal="center" vertical="center"/>
    </xf>
    <xf numFmtId="49" fontId="19" fillId="0" borderId="15" xfId="1" applyNumberFormat="1" applyFont="1" applyBorder="1" applyAlignment="1">
      <alignment horizontal="center" vertical="center"/>
    </xf>
    <xf numFmtId="49" fontId="3" fillId="0" borderId="14" xfId="1" applyNumberFormat="1" applyFont="1" applyBorder="1" applyAlignment="1">
      <alignment vertical="center"/>
    </xf>
    <xf numFmtId="49" fontId="3" fillId="0" borderId="138" xfId="1" applyNumberFormat="1" applyFont="1" applyBorder="1" applyAlignment="1">
      <alignment horizontal="center" vertical="center"/>
    </xf>
    <xf numFmtId="0" fontId="4" fillId="0" borderId="140" xfId="1" applyFont="1" applyBorder="1" applyAlignment="1">
      <alignment vertical="center" wrapText="1"/>
    </xf>
    <xf numFmtId="0" fontId="8" fillId="0" borderId="142" xfId="1" applyFont="1" applyBorder="1" applyAlignment="1">
      <alignment vertical="center"/>
    </xf>
    <xf numFmtId="0" fontId="8" fillId="0" borderId="143" xfId="1" applyFont="1" applyBorder="1" applyAlignment="1">
      <alignment vertical="center"/>
    </xf>
    <xf numFmtId="49" fontId="19" fillId="0" borderId="138" xfId="1" applyNumberFormat="1" applyFont="1" applyBorder="1" applyAlignment="1">
      <alignment horizontal="center" vertical="center"/>
    </xf>
    <xf numFmtId="0" fontId="4" fillId="0" borderId="144" xfId="1" applyFont="1" applyBorder="1" applyAlignment="1">
      <alignment horizontal="center" vertical="center" wrapText="1"/>
    </xf>
    <xf numFmtId="0" fontId="4" fillId="0" borderId="30" xfId="1" applyFont="1" applyBorder="1" applyAlignment="1">
      <alignment horizontal="center" vertical="center" textRotation="90"/>
    </xf>
    <xf numFmtId="0" fontId="3" fillId="0" borderId="94" xfId="1" applyFont="1" applyBorder="1" applyAlignment="1">
      <alignment horizontal="left" vertical="center"/>
    </xf>
    <xf numFmtId="14" fontId="3" fillId="0" borderId="95" xfId="1" applyNumberFormat="1" applyFont="1" applyBorder="1" applyAlignment="1">
      <alignment horizontal="left" vertical="center"/>
    </xf>
    <xf numFmtId="0" fontId="9" fillId="0" borderId="139" xfId="1" applyFont="1" applyBorder="1" applyAlignment="1">
      <alignment vertical="center"/>
    </xf>
    <xf numFmtId="0" fontId="9" fillId="0" borderId="30" xfId="1" applyFont="1" applyBorder="1" applyAlignment="1">
      <alignment vertical="center"/>
    </xf>
    <xf numFmtId="0" fontId="16" fillId="0" borderId="30" xfId="1" applyFont="1" applyBorder="1" applyAlignment="1">
      <alignment vertical="center"/>
    </xf>
    <xf numFmtId="0" fontId="17" fillId="0" borderId="30" xfId="1" applyFont="1" applyBorder="1" applyAlignment="1">
      <alignment horizontal="left" vertical="center"/>
    </xf>
    <xf numFmtId="0" fontId="17" fillId="0" borderId="31" xfId="1" applyFont="1" applyBorder="1" applyAlignment="1">
      <alignment horizontal="left" vertical="center"/>
    </xf>
    <xf numFmtId="0" fontId="18" fillId="0" borderId="134" xfId="1" applyFont="1" applyBorder="1" applyAlignment="1">
      <alignment horizontal="left" vertical="center"/>
    </xf>
    <xf numFmtId="0" fontId="18" fillId="0" borderId="134" xfId="1" applyFont="1" applyBorder="1" applyAlignment="1">
      <alignment horizontal="center" vertical="center"/>
    </xf>
    <xf numFmtId="49" fontId="6" fillId="0" borderId="14" xfId="1" applyNumberFormat="1" applyFont="1" applyBorder="1" applyAlignment="1">
      <alignment horizontal="center" vertical="center"/>
    </xf>
    <xf numFmtId="49" fontId="6" fillId="0" borderId="23" xfId="1" applyNumberFormat="1" applyFont="1" applyBorder="1" applyAlignment="1">
      <alignment horizontal="center" vertical="center"/>
    </xf>
    <xf numFmtId="49" fontId="6" fillId="0" borderId="24" xfId="1" applyNumberFormat="1" applyFont="1" applyBorder="1" applyAlignment="1">
      <alignment horizontal="center" vertical="center"/>
    </xf>
    <xf numFmtId="49" fontId="6" fillId="0" borderId="71" xfId="1" applyNumberFormat="1" applyFont="1" applyBorder="1" applyAlignment="1">
      <alignment horizontal="center" vertical="top"/>
    </xf>
    <xf numFmtId="0" fontId="4" fillId="0" borderId="95" xfId="0" applyFont="1" applyFill="1" applyBorder="1" applyAlignment="1">
      <alignment vertical="top"/>
    </xf>
    <xf numFmtId="49" fontId="9" fillId="0" borderId="22" xfId="0" applyNumberFormat="1" applyFont="1" applyBorder="1" applyAlignment="1">
      <alignment vertical="center"/>
    </xf>
    <xf numFmtId="0" fontId="10" fillId="0" borderId="72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10" fillId="0" borderId="147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49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0" fontId="10" fillId="0" borderId="151" xfId="0" applyFont="1" applyBorder="1" applyAlignment="1">
      <alignment horizontal="center" vertical="center"/>
    </xf>
    <xf numFmtId="0" fontId="10" fillId="0" borderId="152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top"/>
    </xf>
    <xf numFmtId="0" fontId="4" fillId="0" borderId="90" xfId="0" applyFont="1" applyBorder="1" applyAlignment="1">
      <alignment horizontal="left" vertical="top"/>
    </xf>
    <xf numFmtId="0" fontId="4" fillId="0" borderId="91" xfId="0" applyFont="1" applyBorder="1" applyAlignment="1">
      <alignment horizontal="left" vertical="top" wrapText="1"/>
    </xf>
    <xf numFmtId="0" fontId="4" fillId="0" borderId="92" xfId="0" applyFont="1" applyBorder="1" applyAlignment="1">
      <alignment horizontal="left" vertical="top" wrapText="1"/>
    </xf>
    <xf numFmtId="0" fontId="25" fillId="2" borderId="89" xfId="0" applyFont="1" applyFill="1" applyBorder="1" applyAlignment="1">
      <alignment horizontal="center" vertical="center"/>
    </xf>
    <xf numFmtId="0" fontId="25" fillId="2" borderId="98" xfId="0" applyFont="1" applyFill="1" applyBorder="1" applyAlignment="1">
      <alignment horizontal="center" vertical="center"/>
    </xf>
    <xf numFmtId="0" fontId="9" fillId="13" borderId="128" xfId="0" applyFont="1" applyFill="1" applyBorder="1" applyAlignment="1">
      <alignment horizontal="center" vertical="center"/>
    </xf>
    <xf numFmtId="0" fontId="9" fillId="13" borderId="129" xfId="0" applyFont="1" applyFill="1" applyBorder="1" applyAlignment="1">
      <alignment horizontal="center" vertical="center"/>
    </xf>
    <xf numFmtId="0" fontId="9" fillId="13" borderId="130" xfId="0" applyFont="1" applyFill="1" applyBorder="1" applyAlignment="1">
      <alignment horizontal="center" vertical="center"/>
    </xf>
    <xf numFmtId="0" fontId="9" fillId="14" borderId="128" xfId="0" applyFont="1" applyFill="1" applyBorder="1" applyAlignment="1">
      <alignment horizontal="center" vertical="center"/>
    </xf>
    <xf numFmtId="0" fontId="9" fillId="14" borderId="129" xfId="0" applyFont="1" applyFill="1" applyBorder="1" applyAlignment="1">
      <alignment horizontal="center" vertical="center"/>
    </xf>
    <xf numFmtId="0" fontId="9" fillId="14" borderId="13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69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/>
    </xf>
    <xf numFmtId="0" fontId="13" fillId="0" borderId="75" xfId="0" applyFont="1" applyBorder="1" applyAlignment="1">
      <alignment horizontal="left" vertical="top"/>
    </xf>
    <xf numFmtId="0" fontId="13" fillId="0" borderId="78" xfId="0" applyFont="1" applyBorder="1" applyAlignment="1">
      <alignment horizontal="left" vertical="top"/>
    </xf>
    <xf numFmtId="0" fontId="1" fillId="0" borderId="0" xfId="0" applyFont="1" applyAlignment="1">
      <alignment horizontal="left"/>
    </xf>
    <xf numFmtId="0" fontId="3" fillId="0" borderId="21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5" fillId="0" borderId="51" xfId="0" applyNumberFormat="1" applyFont="1" applyBorder="1" applyAlignment="1">
      <alignment horizontal="left" vertical="center"/>
    </xf>
    <xf numFmtId="0" fontId="5" fillId="0" borderId="52" xfId="0" applyNumberFormat="1" applyFont="1" applyBorder="1" applyAlignment="1">
      <alignment horizontal="left" vertical="center"/>
    </xf>
    <xf numFmtId="0" fontId="5" fillId="0" borderId="53" xfId="0" applyNumberFormat="1" applyFont="1" applyBorder="1" applyAlignment="1">
      <alignment horizontal="left" vertical="center"/>
    </xf>
    <xf numFmtId="0" fontId="4" fillId="0" borderId="51" xfId="0" applyFont="1" applyBorder="1" applyAlignment="1">
      <alignment horizontal="left" vertical="center" wrapText="1"/>
    </xf>
    <xf numFmtId="0" fontId="4" fillId="0" borderId="52" xfId="0" applyFont="1" applyBorder="1" applyAlignment="1">
      <alignment horizontal="left" vertical="center" wrapText="1"/>
    </xf>
    <xf numFmtId="0" fontId="4" fillId="0" borderId="53" xfId="0" applyFont="1" applyBorder="1" applyAlignment="1">
      <alignment horizontal="left" vertical="center" wrapText="1"/>
    </xf>
    <xf numFmtId="0" fontId="3" fillId="0" borderId="51" xfId="0" applyFont="1" applyBorder="1" applyAlignment="1">
      <alignment horizontal="left" vertical="center"/>
    </xf>
    <xf numFmtId="0" fontId="3" fillId="0" borderId="52" xfId="0" applyFont="1" applyBorder="1" applyAlignment="1">
      <alignment horizontal="left" vertical="center"/>
    </xf>
    <xf numFmtId="0" fontId="3" fillId="0" borderId="53" xfId="0" applyFont="1" applyBorder="1" applyAlignment="1">
      <alignment horizontal="left" vertical="center"/>
    </xf>
    <xf numFmtId="0" fontId="13" fillId="0" borderId="74" xfId="0" applyFont="1" applyBorder="1" applyAlignment="1">
      <alignment horizontal="left" vertical="top"/>
    </xf>
    <xf numFmtId="0" fontId="13" fillId="0" borderId="76" xfId="0" applyFont="1" applyBorder="1" applyAlignment="1">
      <alignment horizontal="left" vertical="top"/>
    </xf>
    <xf numFmtId="0" fontId="13" fillId="0" borderId="77" xfId="0" applyFont="1" applyBorder="1" applyAlignment="1">
      <alignment horizontal="left" vertical="top"/>
    </xf>
    <xf numFmtId="0" fontId="8" fillId="0" borderId="48" xfId="0" applyFont="1" applyBorder="1" applyAlignment="1">
      <alignment horizontal="left" vertical="top"/>
    </xf>
    <xf numFmtId="0" fontId="8" fillId="0" borderId="4" xfId="0" applyFont="1" applyBorder="1" applyAlignment="1">
      <alignment horizontal="left" vertical="top"/>
    </xf>
    <xf numFmtId="0" fontId="3" fillId="0" borderId="100" xfId="0" applyFont="1" applyBorder="1" applyAlignment="1">
      <alignment horizontal="left" vertical="top"/>
    </xf>
    <xf numFmtId="0" fontId="3" fillId="0" borderId="42" xfId="0" applyFont="1" applyBorder="1" applyAlignment="1">
      <alignment horizontal="left" vertical="top"/>
    </xf>
    <xf numFmtId="0" fontId="3" fillId="0" borderId="43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45" xfId="0" applyFont="1" applyBorder="1" applyAlignment="1">
      <alignment horizontal="left" vertical="top"/>
    </xf>
    <xf numFmtId="0" fontId="3" fillId="0" borderId="55" xfId="0" applyFont="1" applyBorder="1" applyAlignment="1">
      <alignment horizontal="left" vertical="top"/>
    </xf>
    <xf numFmtId="0" fontId="3" fillId="0" borderId="52" xfId="0" applyFont="1" applyBorder="1" applyAlignment="1">
      <alignment horizontal="left" vertical="top"/>
    </xf>
    <xf numFmtId="0" fontId="3" fillId="0" borderId="56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3" fillId="0" borderId="44" xfId="0" applyFont="1" applyBorder="1" applyAlignment="1">
      <alignment horizontal="left" vertical="top"/>
    </xf>
    <xf numFmtId="0" fontId="3" fillId="0" borderId="17" xfId="0" applyFont="1" applyBorder="1" applyAlignment="1">
      <alignment horizontal="left" vertical="top"/>
    </xf>
    <xf numFmtId="0" fontId="3" fillId="0" borderId="20" xfId="0" applyFont="1" applyBorder="1" applyAlignment="1">
      <alignment horizontal="left" vertical="top"/>
    </xf>
    <xf numFmtId="0" fontId="3" fillId="0" borderId="21" xfId="0" applyFont="1" applyBorder="1" applyAlignment="1">
      <alignment horizontal="left" vertical="top"/>
    </xf>
    <xf numFmtId="0" fontId="3" fillId="0" borderId="19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5" fillId="0" borderId="57" xfId="0" applyFont="1" applyBorder="1" applyAlignment="1">
      <alignment horizontal="left" vertical="top"/>
    </xf>
    <xf numFmtId="0" fontId="5" fillId="0" borderId="42" xfId="0" applyFont="1" applyBorder="1" applyAlignment="1">
      <alignment horizontal="left" vertical="top"/>
    </xf>
    <xf numFmtId="0" fontId="5" fillId="0" borderId="58" xfId="0" applyFont="1" applyBorder="1" applyAlignment="1">
      <alignment horizontal="left" vertical="top"/>
    </xf>
    <xf numFmtId="0" fontId="5" fillId="0" borderId="40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5" fillId="0" borderId="11" xfId="0" applyFont="1" applyBorder="1" applyAlignment="1">
      <alignment horizontal="left" vertical="top"/>
    </xf>
    <xf numFmtId="0" fontId="5" fillId="0" borderId="46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5" fillId="0" borderId="14" xfId="0" applyFont="1" applyBorder="1" applyAlignment="1">
      <alignment horizontal="left" vertical="top"/>
    </xf>
    <xf numFmtId="0" fontId="25" fillId="0" borderId="59" xfId="0" applyFont="1" applyBorder="1" applyAlignment="1">
      <alignment horizontal="center" vertical="center" wrapText="1"/>
    </xf>
    <xf numFmtId="0" fontId="25" fillId="0" borderId="42" xfId="0" applyFont="1" applyBorder="1" applyAlignment="1">
      <alignment horizontal="center" vertical="center" wrapText="1"/>
    </xf>
    <xf numFmtId="0" fontId="25" fillId="0" borderId="81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25" fillId="0" borderId="132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left" vertical="center"/>
    </xf>
    <xf numFmtId="0" fontId="3" fillId="0" borderId="65" xfId="0" applyFont="1" applyBorder="1" applyAlignment="1">
      <alignment horizontal="left" vertical="center"/>
    </xf>
    <xf numFmtId="0" fontId="3" fillId="0" borderId="47" xfId="0" applyFont="1" applyBorder="1" applyAlignment="1">
      <alignment horizontal="left" vertical="center"/>
    </xf>
    <xf numFmtId="14" fontId="3" fillId="0" borderId="51" xfId="0" applyNumberFormat="1" applyFont="1" applyBorder="1" applyAlignment="1">
      <alignment horizontal="left" vertical="center"/>
    </xf>
    <xf numFmtId="14" fontId="3" fillId="0" borderId="52" xfId="0" applyNumberFormat="1" applyFont="1" applyBorder="1" applyAlignment="1">
      <alignment horizontal="left" vertical="center"/>
    </xf>
    <xf numFmtId="14" fontId="3" fillId="0" borderId="56" xfId="0" applyNumberFormat="1" applyFont="1" applyBorder="1" applyAlignment="1">
      <alignment horizontal="left" vertical="center"/>
    </xf>
    <xf numFmtId="0" fontId="5" fillId="0" borderId="57" xfId="0" applyFont="1" applyBorder="1" applyAlignment="1">
      <alignment horizontal="left" vertical="center"/>
    </xf>
    <xf numFmtId="0" fontId="5" fillId="0" borderId="42" xfId="0" applyFont="1" applyBorder="1" applyAlignment="1">
      <alignment horizontal="left" vertical="center"/>
    </xf>
    <xf numFmtId="0" fontId="5" fillId="0" borderId="58" xfId="0" applyFont="1" applyBorder="1" applyAlignment="1">
      <alignment horizontal="left" vertical="center"/>
    </xf>
    <xf numFmtId="0" fontId="5" fillId="0" borderId="59" xfId="0" applyFont="1" applyBorder="1" applyAlignment="1">
      <alignment horizontal="left" vertical="center"/>
    </xf>
    <xf numFmtId="0" fontId="5" fillId="0" borderId="60" xfId="0" applyFont="1" applyBorder="1" applyAlignment="1">
      <alignment horizontal="left" vertical="center"/>
    </xf>
    <xf numFmtId="0" fontId="11" fillId="0" borderId="61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62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63" xfId="0" applyFont="1" applyBorder="1" applyAlignment="1">
      <alignment horizontal="center" vertical="center"/>
    </xf>
    <xf numFmtId="0" fontId="3" fillId="0" borderId="4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0" fontId="3" fillId="0" borderId="40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3" fillId="0" borderId="46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/>
    </xf>
    <xf numFmtId="0" fontId="3" fillId="0" borderId="14" xfId="0" applyFont="1" applyBorder="1" applyAlignment="1">
      <alignment horizontal="left" vertical="top"/>
    </xf>
    <xf numFmtId="49" fontId="3" fillId="0" borderId="23" xfId="0" applyNumberFormat="1" applyFont="1" applyBorder="1" applyAlignment="1">
      <alignment vertical="center"/>
    </xf>
    <xf numFmtId="49" fontId="3" fillId="0" borderId="22" xfId="0" applyNumberFormat="1" applyFont="1" applyBorder="1" applyAlignment="1">
      <alignment vertical="center"/>
    </xf>
    <xf numFmtId="49" fontId="3" fillId="0" borderId="24" xfId="0" applyNumberFormat="1" applyFont="1" applyBorder="1" applyAlignment="1">
      <alignment vertical="center"/>
    </xf>
    <xf numFmtId="0" fontId="3" fillId="0" borderId="71" xfId="0" applyFont="1" applyBorder="1" applyAlignment="1">
      <alignment horizontal="center" vertical="center"/>
    </xf>
    <xf numFmtId="0" fontId="3" fillId="0" borderId="71" xfId="0" applyFont="1" applyBorder="1" applyAlignment="1">
      <alignment horizontal="left" vertical="center"/>
    </xf>
    <xf numFmtId="49" fontId="11" fillId="0" borderId="66" xfId="0" applyNumberFormat="1" applyFont="1" applyBorder="1" applyAlignment="1">
      <alignment horizontal="center" vertical="center"/>
    </xf>
    <xf numFmtId="49" fontId="11" fillId="0" borderId="42" xfId="0" applyNumberFormat="1" applyFont="1" applyBorder="1" applyAlignment="1">
      <alignment horizontal="center" vertical="center"/>
    </xf>
    <xf numFmtId="49" fontId="11" fillId="0" borderId="43" xfId="0" applyNumberFormat="1" applyFont="1" applyBorder="1" applyAlignment="1">
      <alignment horizontal="center" vertical="center"/>
    </xf>
    <xf numFmtId="49" fontId="11" fillId="0" borderId="25" xfId="0" applyNumberFormat="1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49" fontId="11" fillId="0" borderId="45" xfId="0" applyNumberFormat="1" applyFont="1" applyBorder="1" applyAlignment="1">
      <alignment horizontal="center" vertical="center"/>
    </xf>
    <xf numFmtId="49" fontId="11" fillId="0" borderId="68" xfId="0" applyNumberFormat="1" applyFont="1" applyBorder="1" applyAlignment="1">
      <alignment horizontal="center" vertical="center"/>
    </xf>
    <xf numFmtId="49" fontId="11" fillId="0" borderId="52" xfId="0" applyNumberFormat="1" applyFont="1" applyBorder="1" applyAlignment="1">
      <alignment horizontal="center" vertical="center"/>
    </xf>
    <xf numFmtId="49" fontId="11" fillId="0" borderId="56" xfId="0" applyNumberFormat="1" applyFont="1" applyBorder="1" applyAlignment="1">
      <alignment horizontal="center" vertical="center"/>
    </xf>
    <xf numFmtId="0" fontId="3" fillId="0" borderId="67" xfId="0" applyFont="1" applyBorder="1" applyAlignment="1">
      <alignment horizontal="left" vertical="center"/>
    </xf>
    <xf numFmtId="49" fontId="3" fillId="5" borderId="23" xfId="0" applyNumberFormat="1" applyFont="1" applyFill="1" applyBorder="1" applyAlignment="1">
      <alignment vertical="center"/>
    </xf>
    <xf numFmtId="49" fontId="3" fillId="5" borderId="22" xfId="0" applyNumberFormat="1" applyFont="1" applyFill="1" applyBorder="1" applyAlignment="1">
      <alignment vertical="center"/>
    </xf>
    <xf numFmtId="49" fontId="3" fillId="5" borderId="24" xfId="0" applyNumberFormat="1" applyFont="1" applyFill="1" applyBorder="1" applyAlignment="1">
      <alignment vertical="center"/>
    </xf>
    <xf numFmtId="14" fontId="3" fillId="5" borderId="23" xfId="0" applyNumberFormat="1" applyFont="1" applyFill="1" applyBorder="1" applyAlignment="1">
      <alignment horizontal="left" vertical="center"/>
    </xf>
    <xf numFmtId="14" fontId="3" fillId="5" borderId="22" xfId="0" applyNumberFormat="1" applyFont="1" applyFill="1" applyBorder="1" applyAlignment="1">
      <alignment horizontal="left" vertical="center"/>
    </xf>
    <xf numFmtId="14" fontId="3" fillId="5" borderId="24" xfId="0" applyNumberFormat="1" applyFont="1" applyFill="1" applyBorder="1" applyAlignment="1">
      <alignment horizontal="left" vertical="center"/>
    </xf>
    <xf numFmtId="0" fontId="3" fillId="5" borderId="23" xfId="0" applyFont="1" applyFill="1" applyBorder="1" applyAlignment="1">
      <alignment horizontal="left" vertical="center"/>
    </xf>
    <xf numFmtId="0" fontId="3" fillId="5" borderId="22" xfId="0" applyFont="1" applyFill="1" applyBorder="1" applyAlignment="1">
      <alignment horizontal="left" vertical="center"/>
    </xf>
    <xf numFmtId="0" fontId="3" fillId="5" borderId="24" xfId="0" applyFont="1" applyFill="1" applyBorder="1" applyAlignment="1">
      <alignment horizontal="left" vertical="center"/>
    </xf>
    <xf numFmtId="0" fontId="3" fillId="5" borderId="71" xfId="0" applyFont="1" applyFill="1" applyBorder="1" applyAlignment="1">
      <alignment horizontal="left" vertical="center"/>
    </xf>
    <xf numFmtId="0" fontId="3" fillId="0" borderId="35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2" fillId="0" borderId="32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/>
    </xf>
    <xf numFmtId="0" fontId="12" fillId="0" borderId="38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3" fillId="0" borderId="80" xfId="0" applyFont="1" applyBorder="1" applyAlignment="1">
      <alignment horizontal="left" vertical="center"/>
    </xf>
    <xf numFmtId="49" fontId="26" fillId="0" borderId="22" xfId="0" applyNumberFormat="1" applyFont="1" applyBorder="1" applyAlignment="1">
      <alignment horizontal="right" vertical="center"/>
    </xf>
    <xf numFmtId="49" fontId="26" fillId="0" borderId="63" xfId="0" applyNumberFormat="1" applyFont="1" applyBorder="1" applyAlignment="1">
      <alignment horizontal="right" vertical="center"/>
    </xf>
    <xf numFmtId="0" fontId="5" fillId="0" borderId="21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5" fillId="0" borderId="70" xfId="0" applyFont="1" applyBorder="1" applyAlignment="1">
      <alignment horizontal="left" vertical="center"/>
    </xf>
    <xf numFmtId="0" fontId="11" fillId="0" borderId="29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64" xfId="0" applyFont="1" applyBorder="1" applyAlignment="1">
      <alignment horizontal="center" vertical="center"/>
    </xf>
    <xf numFmtId="0" fontId="3" fillId="0" borderId="46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0" fontId="4" fillId="0" borderId="57" xfId="0" applyFont="1" applyBorder="1" applyAlignment="1">
      <alignment horizontal="left" vertical="top"/>
    </xf>
    <xf numFmtId="0" fontId="4" fillId="0" borderId="42" xfId="0" applyFont="1" applyBorder="1" applyAlignment="1">
      <alignment horizontal="left" vertical="top"/>
    </xf>
    <xf numFmtId="0" fontId="4" fillId="0" borderId="58" xfId="0" applyFont="1" applyBorder="1" applyAlignment="1">
      <alignment horizontal="left" vertical="top"/>
    </xf>
    <xf numFmtId="0" fontId="4" fillId="0" borderId="46" xfId="0" applyFont="1" applyBorder="1" applyAlignment="1">
      <alignment horizontal="left" vertical="top"/>
    </xf>
    <xf numFmtId="0" fontId="4" fillId="0" borderId="13" xfId="0" applyFont="1" applyBorder="1" applyAlignment="1">
      <alignment horizontal="left" vertical="top"/>
    </xf>
    <xf numFmtId="0" fontId="4" fillId="0" borderId="14" xfId="0" applyFont="1" applyBorder="1" applyAlignment="1">
      <alignment horizontal="left" vertical="top"/>
    </xf>
    <xf numFmtId="0" fontId="24" fillId="0" borderId="59" xfId="0" applyFont="1" applyBorder="1" applyAlignment="1">
      <alignment horizontal="left" vertical="top" wrapText="1"/>
    </xf>
    <xf numFmtId="0" fontId="24" fillId="0" borderId="42" xfId="0" applyFont="1" applyBorder="1" applyAlignment="1">
      <alignment horizontal="left" vertical="top" wrapText="1"/>
    </xf>
    <xf numFmtId="0" fontId="24" fillId="0" borderId="81" xfId="0" applyFont="1" applyBorder="1" applyAlignment="1">
      <alignment horizontal="left" vertical="top" wrapText="1"/>
    </xf>
    <xf numFmtId="0" fontId="24" fillId="0" borderId="15" xfId="0" applyFont="1" applyBorder="1" applyAlignment="1">
      <alignment horizontal="left" vertical="top" wrapText="1"/>
    </xf>
    <xf numFmtId="0" fontId="24" fillId="0" borderId="13" xfId="0" applyFont="1" applyBorder="1" applyAlignment="1">
      <alignment horizontal="left" vertical="top" wrapText="1"/>
    </xf>
    <xf numFmtId="0" fontId="24" fillId="0" borderId="16" xfId="0" applyFont="1" applyBorder="1" applyAlignment="1">
      <alignment horizontal="left" vertical="top" wrapText="1"/>
    </xf>
    <xf numFmtId="0" fontId="5" fillId="0" borderId="22" xfId="0" applyNumberFormat="1" applyFont="1" applyBorder="1" applyAlignment="1">
      <alignment horizontal="right" vertical="center"/>
    </xf>
    <xf numFmtId="0" fontId="5" fillId="0" borderId="63" xfId="0" applyNumberFormat="1" applyFont="1" applyBorder="1" applyAlignment="1">
      <alignment horizontal="right" vertical="center"/>
    </xf>
    <xf numFmtId="0" fontId="4" fillId="0" borderId="22" xfId="0" applyFont="1" applyBorder="1" applyAlignment="1">
      <alignment horizontal="right" vertical="center" wrapText="1"/>
    </xf>
    <xf numFmtId="0" fontId="4" fillId="0" borderId="63" xfId="0" applyFont="1" applyBorder="1" applyAlignment="1">
      <alignment horizontal="right" vertical="center" wrapText="1"/>
    </xf>
    <xf numFmtId="0" fontId="5" fillId="0" borderId="41" xfId="0" applyNumberFormat="1" applyFont="1" applyBorder="1" applyAlignment="1">
      <alignment horizontal="right" vertical="center"/>
    </xf>
    <xf numFmtId="0" fontId="5" fillId="0" borderId="62" xfId="0" applyNumberFormat="1" applyFont="1" applyBorder="1" applyAlignment="1">
      <alignment horizontal="right" vertical="center"/>
    </xf>
    <xf numFmtId="0" fontId="4" fillId="0" borderId="21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4" fillId="0" borderId="19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24" fillId="0" borderId="90" xfId="0" applyNumberFormat="1" applyFont="1" applyBorder="1" applyAlignment="1">
      <alignment horizontal="right" vertical="top"/>
    </xf>
    <xf numFmtId="0" fontId="24" fillId="0" borderId="13" xfId="0" applyNumberFormat="1" applyFont="1" applyBorder="1" applyAlignment="1">
      <alignment horizontal="right" vertical="top"/>
    </xf>
    <xf numFmtId="0" fontId="24" fillId="0" borderId="64" xfId="0" applyNumberFormat="1" applyFont="1" applyBorder="1" applyAlignment="1">
      <alignment horizontal="right" vertical="top"/>
    </xf>
    <xf numFmtId="0" fontId="10" fillId="0" borderId="18" xfId="0" applyFont="1" applyBorder="1" applyAlignment="1">
      <alignment horizontal="left" vertical="top"/>
    </xf>
    <xf numFmtId="0" fontId="10" fillId="0" borderId="17" xfId="0" applyFont="1" applyBorder="1" applyAlignment="1">
      <alignment horizontal="left" vertical="top"/>
    </xf>
    <xf numFmtId="0" fontId="10" fillId="0" borderId="47" xfId="0" applyFont="1" applyBorder="1" applyAlignment="1">
      <alignment horizontal="left" vertical="top"/>
    </xf>
    <xf numFmtId="0" fontId="13" fillId="0" borderId="77" xfId="0" applyFont="1" applyBorder="1" applyAlignment="1">
      <alignment horizontal="left" vertical="center"/>
    </xf>
    <xf numFmtId="0" fontId="13" fillId="0" borderId="75" xfId="0" applyFont="1" applyBorder="1" applyAlignment="1">
      <alignment horizontal="left" vertical="center"/>
    </xf>
    <xf numFmtId="0" fontId="13" fillId="0" borderId="76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top"/>
    </xf>
    <xf numFmtId="0" fontId="3" fillId="0" borderId="47" xfId="0" applyFont="1" applyBorder="1" applyAlignment="1">
      <alignment horizontal="left" vertical="top"/>
    </xf>
    <xf numFmtId="0" fontId="8" fillId="0" borderId="48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33" xfId="0" applyFont="1" applyBorder="1" applyAlignment="1">
      <alignment horizontal="left" vertical="center"/>
    </xf>
    <xf numFmtId="0" fontId="3" fillId="0" borderId="98" xfId="0" applyFont="1" applyBorder="1" applyAlignment="1">
      <alignment horizontal="left" vertical="center"/>
    </xf>
    <xf numFmtId="0" fontId="3" fillId="0" borderId="99" xfId="0" applyFont="1" applyBorder="1" applyAlignment="1">
      <alignment horizontal="left" vertical="center"/>
    </xf>
    <xf numFmtId="0" fontId="13" fillId="0" borderId="78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49" fontId="3" fillId="0" borderId="51" xfId="0" applyNumberFormat="1" applyFont="1" applyBorder="1" applyAlignment="1">
      <alignment horizontal="left" vertical="center"/>
    </xf>
    <xf numFmtId="49" fontId="3" fillId="0" borderId="52" xfId="0" applyNumberFormat="1" applyFont="1" applyBorder="1" applyAlignment="1">
      <alignment horizontal="left" vertical="center"/>
    </xf>
    <xf numFmtId="49" fontId="3" fillId="0" borderId="54" xfId="0" applyNumberFormat="1" applyFont="1" applyBorder="1" applyAlignment="1">
      <alignment horizontal="left" vertical="center"/>
    </xf>
    <xf numFmtId="0" fontId="3" fillId="0" borderId="49" xfId="0" applyFont="1" applyBorder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13" fillId="0" borderId="74" xfId="0" applyFont="1" applyBorder="1" applyAlignment="1">
      <alignment horizontal="left" vertical="center"/>
    </xf>
    <xf numFmtId="0" fontId="10" fillId="0" borderId="73" xfId="0" applyFont="1" applyBorder="1" applyAlignment="1">
      <alignment horizontal="left" vertical="center" wrapText="1"/>
    </xf>
    <xf numFmtId="0" fontId="10" fillId="0" borderId="41" xfId="0" applyFont="1" applyBorder="1" applyAlignment="1">
      <alignment horizontal="left" vertical="center" wrapText="1"/>
    </xf>
    <xf numFmtId="0" fontId="10" fillId="0" borderId="72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/>
    </xf>
    <xf numFmtId="0" fontId="3" fillId="0" borderId="56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90" xfId="0" applyFont="1" applyBorder="1" applyAlignment="1">
      <alignment horizontal="left" vertical="center"/>
    </xf>
    <xf numFmtId="0" fontId="3" fillId="0" borderId="64" xfId="0" applyFont="1" applyBorder="1" applyAlignment="1">
      <alignment horizontal="left" vertical="center"/>
    </xf>
    <xf numFmtId="49" fontId="9" fillId="0" borderId="17" xfId="0" applyNumberFormat="1" applyFont="1" applyBorder="1" applyAlignment="1">
      <alignment horizontal="right" vertical="center"/>
    </xf>
    <xf numFmtId="49" fontId="9" fillId="0" borderId="47" xfId="0" applyNumberFormat="1" applyFont="1" applyBorder="1" applyAlignment="1">
      <alignment horizontal="right" vertical="center"/>
    </xf>
    <xf numFmtId="49" fontId="9" fillId="0" borderId="0" xfId="0" applyNumberFormat="1" applyFont="1" applyBorder="1" applyAlignment="1">
      <alignment horizontal="right" vertical="center"/>
    </xf>
    <xf numFmtId="49" fontId="9" fillId="0" borderId="45" xfId="0" applyNumberFormat="1" applyFont="1" applyBorder="1" applyAlignment="1">
      <alignment horizontal="right" vertical="center"/>
    </xf>
    <xf numFmtId="49" fontId="9" fillId="0" borderId="52" xfId="0" applyNumberFormat="1" applyFont="1" applyBorder="1" applyAlignment="1">
      <alignment horizontal="right" vertical="center"/>
    </xf>
    <xf numFmtId="49" fontId="9" fillId="0" borderId="56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top"/>
    </xf>
    <xf numFmtId="0" fontId="10" fillId="0" borderId="22" xfId="0" applyFont="1" applyBorder="1" applyAlignment="1">
      <alignment horizontal="left" vertical="top"/>
    </xf>
    <xf numFmtId="0" fontId="10" fillId="0" borderId="102" xfId="0" applyFont="1" applyBorder="1" applyAlignment="1">
      <alignment horizontal="left" vertical="top"/>
    </xf>
    <xf numFmtId="0" fontId="10" fillId="0" borderId="101" xfId="0" applyFont="1" applyBorder="1" applyAlignment="1">
      <alignment horizontal="left" vertical="top"/>
    </xf>
    <xf numFmtId="14" fontId="3" fillId="0" borderId="51" xfId="0" applyNumberFormat="1" applyFont="1" applyBorder="1" applyAlignment="1">
      <alignment horizontal="left" vertical="top"/>
    </xf>
    <xf numFmtId="0" fontId="3" fillId="0" borderId="53" xfId="0" applyFont="1" applyBorder="1" applyAlignment="1">
      <alignment horizontal="left" vertical="top"/>
    </xf>
    <xf numFmtId="0" fontId="3" fillId="0" borderId="51" xfId="0" applyFont="1" applyBorder="1" applyAlignment="1">
      <alignment horizontal="left" vertical="top"/>
    </xf>
    <xf numFmtId="49" fontId="3" fillId="0" borderId="51" xfId="0" applyNumberFormat="1" applyFont="1" applyBorder="1" applyAlignment="1">
      <alignment horizontal="left" vertical="top"/>
    </xf>
    <xf numFmtId="49" fontId="3" fillId="0" borderId="52" xfId="0" applyNumberFormat="1" applyFont="1" applyBorder="1" applyAlignment="1">
      <alignment horizontal="left" vertical="top"/>
    </xf>
    <xf numFmtId="49" fontId="3" fillId="0" borderId="54" xfId="0" applyNumberFormat="1" applyFont="1" applyBorder="1" applyAlignment="1">
      <alignment horizontal="left" vertical="top"/>
    </xf>
    <xf numFmtId="0" fontId="3" fillId="0" borderId="132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top"/>
    </xf>
    <xf numFmtId="0" fontId="10" fillId="0" borderId="18" xfId="0" applyFont="1" applyBorder="1" applyAlignment="1">
      <alignment horizontal="center" vertical="top"/>
    </xf>
    <xf numFmtId="0" fontId="10" fillId="0" borderId="17" xfId="0" applyFont="1" applyBorder="1" applyAlignment="1">
      <alignment horizontal="center" vertical="top"/>
    </xf>
    <xf numFmtId="0" fontId="10" fillId="0" borderId="73" xfId="0" applyFont="1" applyBorder="1" applyAlignment="1">
      <alignment horizontal="left" vertical="top" wrapText="1"/>
    </xf>
    <xf numFmtId="0" fontId="10" fillId="0" borderId="41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3" fillId="0" borderId="24" xfId="0" applyFont="1" applyBorder="1" applyAlignment="1">
      <alignment horizontal="left"/>
    </xf>
    <xf numFmtId="49" fontId="3" fillId="5" borderId="23" xfId="0" applyNumberFormat="1" applyFont="1" applyFill="1" applyBorder="1" applyAlignment="1"/>
    <xf numFmtId="49" fontId="3" fillId="5" borderId="22" xfId="0" applyNumberFormat="1" applyFont="1" applyFill="1" applyBorder="1" applyAlignment="1"/>
    <xf numFmtId="49" fontId="3" fillId="5" borderId="24" xfId="0" applyNumberFormat="1" applyFont="1" applyFill="1" applyBorder="1" applyAlignment="1"/>
    <xf numFmtId="14" fontId="3" fillId="5" borderId="23" xfId="0" applyNumberFormat="1" applyFont="1" applyFill="1" applyBorder="1" applyAlignment="1">
      <alignment horizontal="left"/>
    </xf>
    <xf numFmtId="14" fontId="3" fillId="5" borderId="22" xfId="0" applyNumberFormat="1" applyFont="1" applyFill="1" applyBorder="1" applyAlignment="1">
      <alignment horizontal="left"/>
    </xf>
    <xf numFmtId="14" fontId="3" fillId="5" borderId="24" xfId="0" applyNumberFormat="1" applyFont="1" applyFill="1" applyBorder="1" applyAlignment="1">
      <alignment horizontal="left"/>
    </xf>
    <xf numFmtId="0" fontId="3" fillId="5" borderId="23" xfId="0" applyFont="1" applyFill="1" applyBorder="1" applyAlignment="1">
      <alignment horizontal="left"/>
    </xf>
    <xf numFmtId="0" fontId="3" fillId="5" borderId="22" xfId="0" applyFont="1" applyFill="1" applyBorder="1" applyAlignment="1">
      <alignment horizontal="left"/>
    </xf>
    <xf numFmtId="0" fontId="3" fillId="5" borderId="24" xfId="0" applyFont="1" applyFill="1" applyBorder="1" applyAlignment="1">
      <alignment horizontal="left"/>
    </xf>
    <xf numFmtId="0" fontId="4" fillId="0" borderId="23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3" fillId="0" borderId="23" xfId="1" applyFont="1" applyBorder="1" applyAlignment="1">
      <alignment horizontal="left" vertical="center"/>
    </xf>
    <xf numFmtId="0" fontId="3" fillId="0" borderId="22" xfId="1" applyFont="1" applyBorder="1" applyAlignment="1">
      <alignment horizontal="left" vertical="center"/>
    </xf>
    <xf numFmtId="0" fontId="3" fillId="0" borderId="24" xfId="1" applyFont="1" applyBorder="1" applyAlignment="1">
      <alignment horizontal="left" vertical="center"/>
    </xf>
    <xf numFmtId="0" fontId="4" fillId="0" borderId="139" xfId="1" applyFont="1" applyBorder="1" applyAlignment="1">
      <alignment horizontal="center" vertical="center"/>
    </xf>
    <xf numFmtId="0" fontId="4" fillId="0" borderId="30" xfId="1" applyFont="1" applyBorder="1" applyAlignment="1">
      <alignment horizontal="center" vertical="center"/>
    </xf>
    <xf numFmtId="0" fontId="4" fillId="0" borderId="31" xfId="1" applyFont="1" applyBorder="1" applyAlignment="1">
      <alignment horizontal="center" vertical="center"/>
    </xf>
    <xf numFmtId="0" fontId="3" fillId="0" borderId="23" xfId="1" applyFont="1" applyBorder="1" applyAlignment="1">
      <alignment horizontal="left" vertical="top" wrapText="1"/>
    </xf>
    <xf numFmtId="0" fontId="3" fillId="0" borderId="22" xfId="1" applyFont="1" applyBorder="1" applyAlignment="1">
      <alignment horizontal="left" vertical="top" wrapText="1"/>
    </xf>
    <xf numFmtId="0" fontId="3" fillId="0" borderId="24" xfId="1" applyFont="1" applyBorder="1" applyAlignment="1">
      <alignment horizontal="left" vertical="top" wrapText="1"/>
    </xf>
    <xf numFmtId="0" fontId="17" fillId="0" borderId="17" xfId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top"/>
    </xf>
    <xf numFmtId="0" fontId="4" fillId="0" borderId="7" xfId="1" applyFont="1" applyBorder="1" applyAlignment="1">
      <alignment horizontal="left" vertical="top"/>
    </xf>
    <xf numFmtId="0" fontId="4" fillId="0" borderId="90" xfId="1" applyFont="1" applyBorder="1" applyAlignment="1">
      <alignment horizontal="left" vertical="top"/>
    </xf>
    <xf numFmtId="0" fontId="4" fillId="0" borderId="14" xfId="1" applyFont="1" applyBorder="1" applyAlignment="1">
      <alignment horizontal="left" vertical="top"/>
    </xf>
    <xf numFmtId="0" fontId="4" fillId="0" borderId="85" xfId="1" applyFont="1" applyBorder="1" applyAlignment="1">
      <alignment horizontal="left" vertical="top" wrapText="1"/>
    </xf>
    <xf numFmtId="0" fontId="4" fillId="0" borderId="97" xfId="1" applyFont="1" applyBorder="1" applyAlignment="1">
      <alignment horizontal="left" vertical="top" wrapText="1"/>
    </xf>
    <xf numFmtId="0" fontId="4" fillId="0" borderId="72" xfId="1" applyFont="1" applyBorder="1" applyAlignment="1">
      <alignment horizontal="left" vertical="center"/>
    </xf>
    <xf numFmtId="0" fontId="4" fillId="0" borderId="141" xfId="1" applyFont="1" applyBorder="1" applyAlignment="1">
      <alignment horizontal="center" vertical="center"/>
    </xf>
    <xf numFmtId="0" fontId="4" fillId="0" borderId="87" xfId="1" applyFont="1" applyBorder="1" applyAlignment="1">
      <alignment horizontal="left" vertical="center"/>
    </xf>
    <xf numFmtId="0" fontId="4" fillId="0" borderId="135" xfId="1" applyFont="1" applyBorder="1" applyAlignment="1">
      <alignment horizontal="left" vertical="center"/>
    </xf>
    <xf numFmtId="0" fontId="4" fillId="0" borderId="15" xfId="1" applyFont="1" applyBorder="1" applyAlignment="1">
      <alignment horizontal="left" vertical="center"/>
    </xf>
    <xf numFmtId="0" fontId="4" fillId="0" borderId="13" xfId="1" applyFont="1" applyBorder="1" applyAlignment="1">
      <alignment horizontal="left" vertical="center"/>
    </xf>
    <xf numFmtId="0" fontId="4" fillId="0" borderId="14" xfId="1" applyFont="1" applyBorder="1" applyAlignment="1">
      <alignment horizontal="left" vertical="center"/>
    </xf>
    <xf numFmtId="0" fontId="17" fillId="0" borderId="30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top"/>
    </xf>
    <xf numFmtId="0" fontId="4" fillId="0" borderId="13" xfId="1" applyFont="1" applyBorder="1" applyAlignment="1">
      <alignment horizontal="left" vertical="top"/>
    </xf>
    <xf numFmtId="0" fontId="4" fillId="0" borderId="139" xfId="1" applyFont="1" applyBorder="1" applyAlignment="1">
      <alignment horizontal="center" vertical="center" wrapText="1"/>
    </xf>
    <xf numFmtId="0" fontId="4" fillId="0" borderId="140" xfId="1" applyFont="1" applyBorder="1" applyAlignment="1">
      <alignment horizontal="center" vertical="center" wrapText="1"/>
    </xf>
    <xf numFmtId="0" fontId="4" fillId="0" borderId="22" xfId="1" applyFont="1" applyBorder="1" applyAlignment="1">
      <alignment horizontal="left" vertical="top"/>
    </xf>
    <xf numFmtId="0" fontId="4" fillId="0" borderId="24" xfId="1" applyFont="1" applyBorder="1" applyAlignment="1">
      <alignment horizontal="left" vertical="top"/>
    </xf>
    <xf numFmtId="0" fontId="4" fillId="0" borderId="23" xfId="1" applyFont="1" applyBorder="1" applyAlignment="1">
      <alignment horizontal="left" vertical="top"/>
    </xf>
    <xf numFmtId="0" fontId="18" fillId="0" borderId="23" xfId="1" applyFont="1" applyBorder="1" applyAlignment="1">
      <alignment horizontal="left" vertical="center"/>
    </xf>
    <xf numFmtId="0" fontId="18" fillId="0" borderId="22" xfId="1" applyFont="1" applyBorder="1" applyAlignment="1">
      <alignment horizontal="left" vertical="center"/>
    </xf>
    <xf numFmtId="0" fontId="5" fillId="0" borderId="22" xfId="1" applyFont="1" applyBorder="1" applyAlignment="1">
      <alignment horizontal="left" vertical="center"/>
    </xf>
    <xf numFmtId="0" fontId="5" fillId="0" borderId="24" xfId="1" applyFont="1" applyBorder="1" applyAlignment="1">
      <alignment horizontal="left" vertical="center"/>
    </xf>
    <xf numFmtId="0" fontId="4" fillId="0" borderId="134" xfId="1" applyFont="1" applyBorder="1" applyAlignment="1">
      <alignment horizontal="left" vertical="center"/>
    </xf>
    <xf numFmtId="0" fontId="4" fillId="0" borderId="6" xfId="1" applyFont="1" applyBorder="1" applyAlignment="1">
      <alignment horizontal="left" vertical="top" wrapText="1"/>
    </xf>
    <xf numFmtId="0" fontId="4" fillId="0" borderId="15" xfId="1" applyFont="1" applyBorder="1" applyAlignment="1">
      <alignment horizontal="left" vertical="top" wrapText="1"/>
    </xf>
    <xf numFmtId="0" fontId="3" fillId="0" borderId="23" xfId="1" applyFont="1" applyBorder="1" applyAlignment="1">
      <alignment horizontal="left" vertical="center" wrapText="1"/>
    </xf>
    <xf numFmtId="0" fontId="3" fillId="0" borderId="22" xfId="1" applyFont="1" applyBorder="1" applyAlignment="1">
      <alignment horizontal="left" vertical="center" wrapText="1"/>
    </xf>
    <xf numFmtId="0" fontId="3" fillId="0" borderId="24" xfId="1" applyFont="1" applyBorder="1" applyAlignment="1">
      <alignment horizontal="left" vertical="center" wrapText="1"/>
    </xf>
    <xf numFmtId="49" fontId="6" fillId="0" borderId="145" xfId="1" applyNumberFormat="1" applyFont="1" applyBorder="1" applyAlignment="1">
      <alignment horizontal="center" vertical="center"/>
    </xf>
    <xf numFmtId="49" fontId="6" fillId="0" borderId="146" xfId="1" applyNumberFormat="1" applyFont="1" applyBorder="1" applyAlignment="1">
      <alignment horizontal="center" vertical="center"/>
    </xf>
    <xf numFmtId="49" fontId="6" fillId="0" borderId="23" xfId="1" applyNumberFormat="1" applyFont="1" applyBorder="1" applyAlignment="1">
      <alignment horizontal="center" vertical="center"/>
    </xf>
    <xf numFmtId="49" fontId="6" fillId="0" borderId="24" xfId="1" applyNumberFormat="1" applyFont="1" applyBorder="1" applyAlignment="1">
      <alignment horizontal="center" vertical="center"/>
    </xf>
    <xf numFmtId="0" fontId="3" fillId="0" borderId="145" xfId="1" applyFont="1" applyBorder="1" applyAlignment="1">
      <alignment horizontal="left" vertical="center" wrapText="1"/>
    </xf>
    <xf numFmtId="0" fontId="3" fillId="0" borderId="98" xfId="1" applyFont="1" applyBorder="1" applyAlignment="1">
      <alignment horizontal="left" vertical="center" wrapText="1"/>
    </xf>
    <xf numFmtId="0" fontId="3" fillId="0" borderId="146" xfId="1" applyFont="1" applyBorder="1" applyAlignment="1">
      <alignment horizontal="left" vertical="center" wrapText="1"/>
    </xf>
    <xf numFmtId="0" fontId="4" fillId="0" borderId="6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center"/>
    </xf>
  </cellXfs>
  <cellStyles count="3">
    <cellStyle name="Čárka 2" xfId="2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95249</xdr:colOff>
      <xdr:row>30</xdr:row>
      <xdr:rowOff>149679</xdr:rowOff>
    </xdr:from>
    <xdr:to>
      <xdr:col>36</xdr:col>
      <xdr:colOff>95249</xdr:colOff>
      <xdr:row>33</xdr:row>
      <xdr:rowOff>95250</xdr:rowOff>
    </xdr:to>
    <xdr:pic>
      <xdr:nvPicPr>
        <xdr:cNvPr id="4" name="Obrázek 4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49" y="7497536"/>
          <a:ext cx="1632857" cy="68035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67237</xdr:colOff>
      <xdr:row>6</xdr:row>
      <xdr:rowOff>33619</xdr:rowOff>
    </xdr:from>
    <xdr:to>
      <xdr:col>22</xdr:col>
      <xdr:colOff>151185</xdr:colOff>
      <xdr:row>11</xdr:row>
      <xdr:rowOff>198503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5451" y="1748119"/>
          <a:ext cx="4166091" cy="1389527"/>
        </a:xfrm>
        <a:prstGeom prst="rect">
          <a:avLst/>
        </a:prstGeom>
      </xdr:spPr>
    </xdr:pic>
    <xdr:clientData/>
  </xdr:twoCellAnchor>
  <xdr:twoCellAnchor editAs="oneCell">
    <xdr:from>
      <xdr:col>29</xdr:col>
      <xdr:colOff>54429</xdr:colOff>
      <xdr:row>20</xdr:row>
      <xdr:rowOff>136071</xdr:rowOff>
    </xdr:from>
    <xdr:to>
      <xdr:col>37</xdr:col>
      <xdr:colOff>54429</xdr:colOff>
      <xdr:row>23</xdr:row>
      <xdr:rowOff>81642</xdr:rowOff>
    </xdr:to>
    <xdr:pic>
      <xdr:nvPicPr>
        <xdr:cNvPr id="4" name="Obrázek 4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73536" y="5034642"/>
          <a:ext cx="1632857" cy="6803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4"/>
  <sheetViews>
    <sheetView tabSelected="1" view="pageBreakPreview" zoomScaleNormal="70" zoomScaleSheetLayoutView="100" workbookViewId="0">
      <selection activeCell="B7" sqref="B7"/>
    </sheetView>
  </sheetViews>
  <sheetFormatPr defaultRowHeight="15" x14ac:dyDescent="0.25"/>
  <cols>
    <col min="1" max="1" width="22.19921875" style="1" customWidth="1"/>
    <col min="2" max="2" width="47.19921875" style="1" customWidth="1"/>
    <col min="3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16384" width="8.796875" style="1"/>
  </cols>
  <sheetData>
    <row r="1" spans="1:32" s="3" customFormat="1" ht="41.25" customHeight="1" x14ac:dyDescent="0.2">
      <c r="A1" s="55" t="s">
        <v>3</v>
      </c>
      <c r="B1" s="56" t="s">
        <v>495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13"/>
    </row>
    <row r="2" spans="1:32" s="3" customFormat="1" ht="18" customHeight="1" x14ac:dyDescent="0.2">
      <c r="A2" s="36" t="s">
        <v>14</v>
      </c>
      <c r="B2" s="42" t="s">
        <v>493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13"/>
    </row>
    <row r="3" spans="1:32" s="3" customFormat="1" ht="18" customHeight="1" x14ac:dyDescent="0.2">
      <c r="A3" s="36" t="s">
        <v>13</v>
      </c>
      <c r="B3" s="53">
        <v>43738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13"/>
    </row>
    <row r="4" spans="1:32" s="3" customFormat="1" ht="18" customHeight="1" x14ac:dyDescent="0.2">
      <c r="A4" s="37" t="s">
        <v>2</v>
      </c>
      <c r="B4" s="43" t="s">
        <v>236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3"/>
    </row>
    <row r="5" spans="1:32" s="3" customFormat="1" ht="18" customHeight="1" thickBot="1" x14ac:dyDescent="0.25">
      <c r="A5" s="38" t="s">
        <v>29</v>
      </c>
      <c r="B5" s="44" t="s">
        <v>34</v>
      </c>
      <c r="C5" s="12"/>
      <c r="D5" s="12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</row>
    <row r="6" spans="1:32" s="3" customFormat="1" ht="20.100000000000001" customHeight="1" x14ac:dyDescent="0.2">
      <c r="A6" s="35" t="s">
        <v>10</v>
      </c>
      <c r="B6" s="51" t="s">
        <v>513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11"/>
      <c r="AF6" s="9"/>
    </row>
    <row r="7" spans="1:32" s="3" customFormat="1" ht="20.100000000000001" customHeight="1" x14ac:dyDescent="0.2">
      <c r="A7" s="36" t="s">
        <v>7</v>
      </c>
      <c r="B7" s="42" t="s">
        <v>42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11"/>
      <c r="AF7" s="9"/>
    </row>
    <row r="8" spans="1:32" s="3" customFormat="1" ht="20.100000000000001" customHeight="1" x14ac:dyDescent="0.2">
      <c r="A8" s="36" t="s">
        <v>11</v>
      </c>
      <c r="B8" s="42" t="s">
        <v>25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11"/>
      <c r="AF8" s="9"/>
    </row>
    <row r="9" spans="1:32" s="3" customFormat="1" ht="20.100000000000001" customHeight="1" x14ac:dyDescent="0.2">
      <c r="A9" s="36" t="s">
        <v>7</v>
      </c>
      <c r="B9" s="42" t="s">
        <v>41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11"/>
      <c r="AF9" s="9"/>
    </row>
    <row r="10" spans="1:32" s="3" customFormat="1" ht="20.100000000000001" customHeight="1" x14ac:dyDescent="0.2">
      <c r="A10" s="192" t="s">
        <v>255</v>
      </c>
      <c r="B10" s="45" t="s">
        <v>38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11"/>
      <c r="AF10" s="9"/>
    </row>
    <row r="11" spans="1:32" s="3" customFormat="1" ht="18" customHeight="1" thickBot="1" x14ac:dyDescent="0.25">
      <c r="A11" s="193"/>
      <c r="B11" s="46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10"/>
      <c r="AF11" s="7"/>
    </row>
    <row r="12" spans="1:32" s="3" customFormat="1" ht="18" customHeight="1" x14ac:dyDescent="0.2">
      <c r="A12" s="14" t="s">
        <v>8</v>
      </c>
      <c r="B12" s="52" t="s">
        <v>254</v>
      </c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10"/>
      <c r="AF12" s="7"/>
    </row>
    <row r="13" spans="1:32" s="3" customFormat="1" ht="18" customHeight="1" x14ac:dyDescent="0.2">
      <c r="A13" s="39" t="s">
        <v>7</v>
      </c>
      <c r="B13" s="47" t="s">
        <v>247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10"/>
      <c r="AF13" s="7"/>
    </row>
    <row r="14" spans="1:32" s="3" customFormat="1" ht="18" customHeight="1" x14ac:dyDescent="0.2">
      <c r="A14" s="190" t="s">
        <v>28</v>
      </c>
      <c r="B14" s="48" t="s">
        <v>47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10"/>
      <c r="AF14" s="7"/>
    </row>
    <row r="15" spans="1:32" s="3" customFormat="1" ht="18" customHeight="1" x14ac:dyDescent="0.2">
      <c r="A15" s="191"/>
      <c r="B15" s="49" t="s">
        <v>48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10"/>
      <c r="AF15" s="7"/>
    </row>
    <row r="16" spans="1:32" s="3" customFormat="1" ht="18" customHeight="1" x14ac:dyDescent="0.2">
      <c r="A16" s="40" t="s">
        <v>100</v>
      </c>
      <c r="B16" s="50" t="s">
        <v>101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10"/>
      <c r="AF16" s="7"/>
    </row>
    <row r="17" spans="1:32" s="3" customFormat="1" ht="18" customHeight="1" thickBot="1" x14ac:dyDescent="0.25">
      <c r="A17" s="41" t="s">
        <v>256</v>
      </c>
      <c r="B17" s="180" t="s">
        <v>235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8"/>
    </row>
    <row r="18" spans="1:32" x14ac:dyDescent="0.25">
      <c r="B18" s="5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</row>
    <row r="19" spans="1:32" x14ac:dyDescent="0.25">
      <c r="B19" s="30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</row>
    <row r="20" spans="1:32" x14ac:dyDescent="0.25">
      <c r="B20" s="30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</row>
    <row r="21" spans="1:32" x14ac:dyDescent="0.25">
      <c r="B21" s="30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</row>
    <row r="22" spans="1:32" x14ac:dyDescent="0.25">
      <c r="B22" s="30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</row>
    <row r="23" spans="1:32" x14ac:dyDescent="0.25">
      <c r="B23" s="30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</row>
    <row r="24" spans="1:32" x14ac:dyDescent="0.25">
      <c r="B24" s="30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</row>
    <row r="25" spans="1:32" x14ac:dyDescent="0.25">
      <c r="B25" s="30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</row>
    <row r="26" spans="1:32" x14ac:dyDescent="0.25">
      <c r="B26" s="30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</row>
    <row r="27" spans="1:32" x14ac:dyDescent="0.25"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</row>
    <row r="28" spans="1:32" x14ac:dyDescent="0.25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</row>
    <row r="29" spans="1:32" x14ac:dyDescent="0.25">
      <c r="B29" s="30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</row>
    <row r="30" spans="1:32" x14ac:dyDescent="0.25">
      <c r="B30" s="30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</row>
    <row r="31" spans="1:32" x14ac:dyDescent="0.25">
      <c r="B31" s="30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</row>
    <row r="32" spans="1:32" x14ac:dyDescent="0.25">
      <c r="B32" s="30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</row>
    <row r="33" spans="2:30" x14ac:dyDescent="0.25">
      <c r="B33" s="30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</row>
    <row r="34" spans="2:30" x14ac:dyDescent="0.25"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</row>
    <row r="35" spans="2:30" x14ac:dyDescent="0.25">
      <c r="B35" s="30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</row>
    <row r="36" spans="2:30" x14ac:dyDescent="0.25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</row>
    <row r="37" spans="2:30" x14ac:dyDescent="0.25"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</row>
    <row r="38" spans="2:30" x14ac:dyDescent="0.25">
      <c r="B38" s="30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</row>
    <row r="39" spans="2:30" x14ac:dyDescent="0.25">
      <c r="B39" s="30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</row>
    <row r="40" spans="2:30" x14ac:dyDescent="0.25">
      <c r="B40" s="30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</row>
    <row r="41" spans="2:30" x14ac:dyDescent="0.25">
      <c r="B41" s="30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</row>
    <row r="42" spans="2:30" x14ac:dyDescent="0.25">
      <c r="B42" s="30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</row>
    <row r="43" spans="2:30" x14ac:dyDescent="0.25">
      <c r="B43" s="30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</row>
    <row r="44" spans="2:30" x14ac:dyDescent="0.25">
      <c r="B44" s="30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</row>
  </sheetData>
  <mergeCells count="2">
    <mergeCell ref="A14:A15"/>
    <mergeCell ref="A10:A11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showGridLines="0" zoomScale="85" zoomScaleNormal="85" zoomScalePageLayoutView="85" workbookViewId="0">
      <selection activeCell="Q25" sqref="Q25"/>
    </sheetView>
  </sheetViews>
  <sheetFormatPr defaultColWidth="8.8984375" defaultRowHeight="14.25" x14ac:dyDescent="0.2"/>
  <cols>
    <col min="1" max="1" width="3.19921875" style="15" customWidth="1"/>
    <col min="2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384" width="8.8984375" style="15"/>
  </cols>
  <sheetData>
    <row r="1" spans="1:15" ht="15" customHeight="1" x14ac:dyDescent="0.2">
      <c r="A1" s="477" t="s">
        <v>103</v>
      </c>
      <c r="B1" s="475"/>
      <c r="C1" s="475"/>
      <c r="D1" s="475"/>
      <c r="E1" s="475"/>
      <c r="F1" s="475"/>
      <c r="G1" s="475"/>
      <c r="H1" s="475"/>
      <c r="I1" s="475"/>
      <c r="J1" s="475" t="s">
        <v>96</v>
      </c>
      <c r="K1" s="475"/>
      <c r="L1" s="475"/>
      <c r="M1" s="475"/>
      <c r="N1" s="475"/>
      <c r="O1" s="476"/>
    </row>
    <row r="2" spans="1:15" ht="15" customHeight="1" x14ac:dyDescent="0.2">
      <c r="A2" s="478" t="s">
        <v>422</v>
      </c>
      <c r="B2" s="479"/>
      <c r="C2" s="479"/>
      <c r="D2" s="479"/>
      <c r="E2" s="479"/>
      <c r="F2" s="479"/>
      <c r="G2" s="479"/>
      <c r="H2" s="479"/>
      <c r="I2" s="479"/>
      <c r="J2" s="480" t="s">
        <v>423</v>
      </c>
      <c r="K2" s="480"/>
      <c r="L2" s="480"/>
      <c r="M2" s="480"/>
      <c r="N2" s="480"/>
      <c r="O2" s="481"/>
    </row>
    <row r="3" spans="1:15" ht="15" customHeight="1" x14ac:dyDescent="0.2">
      <c r="A3" s="478" t="s">
        <v>425</v>
      </c>
      <c r="B3" s="479"/>
      <c r="C3" s="479"/>
      <c r="D3" s="479"/>
      <c r="E3" s="479"/>
      <c r="F3" s="479"/>
      <c r="G3" s="479"/>
      <c r="H3" s="479"/>
      <c r="I3" s="479"/>
      <c r="J3" s="480" t="s">
        <v>424</v>
      </c>
      <c r="K3" s="480"/>
      <c r="L3" s="480"/>
      <c r="M3" s="480"/>
      <c r="N3" s="480"/>
      <c r="O3" s="481"/>
    </row>
    <row r="4" spans="1:15" ht="15" customHeight="1" thickBot="1" x14ac:dyDescent="0.25">
      <c r="A4" s="174"/>
      <c r="B4" s="174"/>
      <c r="C4" s="174"/>
      <c r="D4" s="174"/>
      <c r="E4" s="174"/>
      <c r="F4" s="174"/>
      <c r="G4" s="174"/>
      <c r="H4" s="174"/>
      <c r="I4" s="174"/>
      <c r="J4" s="175"/>
      <c r="K4" s="175"/>
      <c r="L4" s="175"/>
      <c r="M4" s="175"/>
      <c r="N4" s="175"/>
      <c r="O4" s="175"/>
    </row>
    <row r="5" spans="1:15" ht="24.95" customHeight="1" thickBot="1" x14ac:dyDescent="0.25">
      <c r="A5" s="169" t="s">
        <v>77</v>
      </c>
      <c r="B5" s="170"/>
      <c r="C5" s="171"/>
      <c r="D5" s="171"/>
      <c r="E5" s="470"/>
      <c r="F5" s="470"/>
      <c r="G5" s="470"/>
      <c r="H5" s="470"/>
      <c r="I5" s="470"/>
      <c r="J5" s="470"/>
      <c r="K5" s="470"/>
      <c r="L5" s="172"/>
      <c r="M5" s="172"/>
      <c r="N5" s="172"/>
      <c r="O5" s="173"/>
    </row>
    <row r="6" spans="1:15" ht="15" customHeight="1" x14ac:dyDescent="0.2">
      <c r="A6" s="457" t="s">
        <v>76</v>
      </c>
      <c r="B6" s="471"/>
      <c r="C6" s="458"/>
      <c r="D6" s="483" t="str">
        <f>'List stavby'!B1</f>
        <v>Rekonstrukce žst. Horní Dolní</v>
      </c>
      <c r="E6" s="454" t="s">
        <v>492</v>
      </c>
      <c r="F6" s="455"/>
      <c r="G6" s="455"/>
      <c r="H6" s="455"/>
      <c r="I6" s="455"/>
      <c r="J6" s="455"/>
      <c r="K6" s="455"/>
      <c r="L6" s="455"/>
      <c r="M6" s="455"/>
      <c r="N6" s="455"/>
      <c r="O6" s="456"/>
    </row>
    <row r="7" spans="1:15" ht="15" customHeight="1" x14ac:dyDescent="0.2">
      <c r="A7" s="459"/>
      <c r="B7" s="472"/>
      <c r="C7" s="460"/>
      <c r="D7" s="484"/>
      <c r="E7" s="162" t="s">
        <v>395</v>
      </c>
      <c r="F7" s="23" t="s">
        <v>92</v>
      </c>
      <c r="G7" s="23" t="s">
        <v>55</v>
      </c>
      <c r="H7" s="23" t="s">
        <v>54</v>
      </c>
      <c r="I7" s="23" t="s">
        <v>74</v>
      </c>
      <c r="J7" s="23" t="s">
        <v>396</v>
      </c>
      <c r="K7" s="23"/>
      <c r="L7" s="23"/>
      <c r="M7" s="23"/>
      <c r="N7" s="23"/>
      <c r="O7" s="154"/>
    </row>
    <row r="8" spans="1:15" ht="15" customHeight="1" x14ac:dyDescent="0.2">
      <c r="A8" s="463" t="s">
        <v>379</v>
      </c>
      <c r="B8" s="442"/>
      <c r="C8" s="443"/>
      <c r="D8" s="59" t="str">
        <f>'List stavby'!B4</f>
        <v>S1234567812</v>
      </c>
      <c r="E8" s="162" t="s">
        <v>75</v>
      </c>
      <c r="F8" s="23" t="s">
        <v>243</v>
      </c>
      <c r="G8" s="23" t="s">
        <v>405</v>
      </c>
      <c r="H8" s="23" t="s">
        <v>93</v>
      </c>
      <c r="I8" s="23" t="s">
        <v>406</v>
      </c>
      <c r="J8" s="23" t="s">
        <v>55</v>
      </c>
      <c r="K8" s="23"/>
      <c r="L8" s="23"/>
      <c r="M8" s="23"/>
      <c r="N8" s="23"/>
      <c r="O8" s="154"/>
    </row>
    <row r="9" spans="1:15" ht="15" customHeight="1" x14ac:dyDescent="0.2">
      <c r="A9" s="463" t="s">
        <v>73</v>
      </c>
      <c r="B9" s="442"/>
      <c r="C9" s="443"/>
      <c r="D9" s="59" t="str">
        <f>'List stavby'!B2</f>
        <v>DUSP</v>
      </c>
      <c r="E9" s="162" t="s">
        <v>72</v>
      </c>
      <c r="F9" s="23" t="s">
        <v>404</v>
      </c>
      <c r="G9" s="23" t="s">
        <v>242</v>
      </c>
      <c r="H9" s="23" t="s">
        <v>242</v>
      </c>
      <c r="I9" s="23" t="s">
        <v>407</v>
      </c>
      <c r="J9" s="23" t="s">
        <v>405</v>
      </c>
      <c r="K9" s="23"/>
      <c r="L9" s="23"/>
      <c r="M9" s="23"/>
      <c r="N9" s="23"/>
      <c r="O9" s="154"/>
    </row>
    <row r="10" spans="1:15" ht="15" customHeight="1" thickBot="1" x14ac:dyDescent="0.25">
      <c r="A10" s="465" t="s">
        <v>13</v>
      </c>
      <c r="B10" s="482"/>
      <c r="C10" s="466"/>
      <c r="D10" s="155">
        <f>'List stavby'!B3</f>
        <v>43738</v>
      </c>
      <c r="E10" s="163" t="s">
        <v>71</v>
      </c>
      <c r="F10" s="156" t="s">
        <v>91</v>
      </c>
      <c r="G10" s="156" t="s">
        <v>91</v>
      </c>
      <c r="H10" s="156" t="s">
        <v>91</v>
      </c>
      <c r="I10" s="156" t="s">
        <v>91</v>
      </c>
      <c r="J10" s="156" t="s">
        <v>91</v>
      </c>
      <c r="K10" s="156"/>
      <c r="L10" s="156"/>
      <c r="M10" s="156"/>
      <c r="N10" s="156"/>
      <c r="O10" s="157"/>
    </row>
    <row r="11" spans="1:15" ht="15" customHeight="1" thickBot="1" x14ac:dyDescent="0.25">
      <c r="A11" s="448"/>
      <c r="B11" s="448"/>
      <c r="C11" s="448"/>
      <c r="D11" s="448"/>
      <c r="E11" s="448"/>
      <c r="F11" s="448"/>
      <c r="G11" s="448"/>
      <c r="H11" s="448"/>
      <c r="I11" s="448"/>
      <c r="J11" s="448"/>
      <c r="K11" s="448"/>
      <c r="L11" s="448"/>
      <c r="M11" s="448"/>
      <c r="N11" s="448"/>
      <c r="O11" s="448"/>
    </row>
    <row r="12" spans="1:15" ht="24.95" customHeight="1" thickBot="1" x14ac:dyDescent="0.25">
      <c r="A12" s="473" t="s">
        <v>70</v>
      </c>
      <c r="B12" s="474"/>
      <c r="C12" s="464" t="s">
        <v>69</v>
      </c>
      <c r="D12" s="448"/>
      <c r="E12" s="161"/>
      <c r="F12" s="464" t="s">
        <v>397</v>
      </c>
      <c r="G12" s="448"/>
      <c r="H12" s="448"/>
      <c r="I12" s="448"/>
      <c r="J12" s="448"/>
      <c r="K12" s="448"/>
      <c r="L12" s="448"/>
      <c r="M12" s="448"/>
      <c r="N12" s="448"/>
      <c r="O12" s="449"/>
    </row>
    <row r="13" spans="1:15" ht="15" customHeight="1" x14ac:dyDescent="0.2">
      <c r="A13" s="158" t="s">
        <v>408</v>
      </c>
      <c r="B13" s="176" t="s">
        <v>510</v>
      </c>
      <c r="C13" s="467" t="s">
        <v>80</v>
      </c>
      <c r="D13" s="468"/>
      <c r="E13" s="159"/>
      <c r="F13" s="160" t="s">
        <v>0</v>
      </c>
      <c r="G13" s="160" t="s">
        <v>0</v>
      </c>
      <c r="H13" s="160" t="s">
        <v>53</v>
      </c>
      <c r="I13" s="160" t="s">
        <v>0</v>
      </c>
      <c r="J13" s="160" t="s">
        <v>0</v>
      </c>
      <c r="K13" s="160"/>
      <c r="L13" s="160"/>
      <c r="M13" s="160"/>
      <c r="N13" s="160"/>
      <c r="O13" s="160"/>
    </row>
    <row r="14" spans="1:15" ht="15" customHeight="1" x14ac:dyDescent="0.2">
      <c r="A14" s="150"/>
      <c r="B14" s="153"/>
      <c r="C14" s="444"/>
      <c r="D14" s="445"/>
      <c r="E14" s="151"/>
      <c r="F14" s="22"/>
      <c r="G14" s="22"/>
      <c r="H14" s="22"/>
      <c r="I14" s="22"/>
      <c r="J14" s="22"/>
      <c r="K14" s="22"/>
      <c r="L14" s="22"/>
      <c r="M14" s="22"/>
      <c r="N14" s="22"/>
      <c r="O14" s="22"/>
    </row>
    <row r="15" spans="1:15" ht="15" customHeight="1" x14ac:dyDescent="0.2">
      <c r="A15" s="149" t="s">
        <v>409</v>
      </c>
      <c r="B15" s="152"/>
      <c r="C15" s="441" t="s">
        <v>410</v>
      </c>
      <c r="D15" s="442"/>
      <c r="E15" s="151"/>
      <c r="F15" s="22"/>
      <c r="G15" s="22"/>
      <c r="H15" s="22"/>
      <c r="I15" s="22"/>
      <c r="J15" s="22"/>
      <c r="K15" s="22"/>
      <c r="L15" s="22"/>
      <c r="M15" s="22"/>
      <c r="N15" s="22"/>
      <c r="O15" s="22"/>
    </row>
    <row r="16" spans="1:15" ht="15" customHeight="1" x14ac:dyDescent="0.2">
      <c r="A16" s="150"/>
      <c r="B16" s="153" t="s">
        <v>500</v>
      </c>
      <c r="C16" s="444" t="s">
        <v>478</v>
      </c>
      <c r="D16" s="445"/>
      <c r="E16" s="151" t="s">
        <v>413</v>
      </c>
      <c r="F16" s="22" t="s">
        <v>0</v>
      </c>
      <c r="G16" s="22" t="s">
        <v>0</v>
      </c>
      <c r="H16" s="22" t="s">
        <v>0</v>
      </c>
      <c r="I16" s="22" t="s">
        <v>53</v>
      </c>
      <c r="J16" s="22" t="s">
        <v>53</v>
      </c>
      <c r="K16" s="22"/>
      <c r="L16" s="22"/>
      <c r="M16" s="22"/>
      <c r="N16" s="22"/>
      <c r="O16" s="22"/>
    </row>
    <row r="17" spans="1:15" ht="15" customHeight="1" x14ac:dyDescent="0.2">
      <c r="A17" s="150"/>
      <c r="B17" s="153" t="s">
        <v>501</v>
      </c>
      <c r="C17" s="444" t="s">
        <v>481</v>
      </c>
      <c r="D17" s="445"/>
      <c r="E17" s="151" t="s">
        <v>413</v>
      </c>
      <c r="F17" s="22" t="s">
        <v>0</v>
      </c>
      <c r="G17" s="22" t="s">
        <v>53</v>
      </c>
      <c r="H17" s="22" t="s">
        <v>0</v>
      </c>
      <c r="I17" s="22" t="s">
        <v>53</v>
      </c>
      <c r="J17" s="22" t="s">
        <v>53</v>
      </c>
      <c r="K17" s="22"/>
      <c r="L17" s="22"/>
      <c r="M17" s="22"/>
      <c r="N17" s="22"/>
      <c r="O17" s="22"/>
    </row>
    <row r="18" spans="1:15" ht="15" customHeight="1" x14ac:dyDescent="0.2">
      <c r="A18" s="150"/>
      <c r="B18" s="153" t="s">
        <v>502</v>
      </c>
      <c r="C18" s="129" t="s">
        <v>479</v>
      </c>
      <c r="D18" s="131"/>
      <c r="E18" s="151" t="s">
        <v>429</v>
      </c>
      <c r="F18" s="22" t="s">
        <v>0</v>
      </c>
      <c r="G18" s="22" t="s">
        <v>53</v>
      </c>
      <c r="H18" s="22" t="s">
        <v>0</v>
      </c>
      <c r="I18" s="22" t="s">
        <v>53</v>
      </c>
      <c r="J18" s="22" t="s">
        <v>53</v>
      </c>
      <c r="K18" s="22"/>
      <c r="L18" s="22"/>
      <c r="M18" s="22"/>
      <c r="N18" s="22"/>
      <c r="O18" s="22"/>
    </row>
    <row r="19" spans="1:15" ht="15" customHeight="1" x14ac:dyDescent="0.2">
      <c r="A19" s="150"/>
      <c r="B19" s="153" t="s">
        <v>503</v>
      </c>
      <c r="C19" s="444" t="s">
        <v>480</v>
      </c>
      <c r="D19" s="445"/>
      <c r="E19" s="151" t="s">
        <v>429</v>
      </c>
      <c r="F19" s="22" t="s">
        <v>0</v>
      </c>
      <c r="G19" s="22" t="s">
        <v>53</v>
      </c>
      <c r="H19" s="22" t="s">
        <v>0</v>
      </c>
      <c r="I19" s="22" t="s">
        <v>53</v>
      </c>
      <c r="J19" s="22" t="s">
        <v>0</v>
      </c>
      <c r="K19" s="22"/>
      <c r="L19" s="22"/>
      <c r="M19" s="22"/>
      <c r="N19" s="22"/>
      <c r="O19" s="22"/>
    </row>
    <row r="20" spans="1:15" ht="15" customHeight="1" x14ac:dyDescent="0.2">
      <c r="A20" s="149"/>
      <c r="B20" s="153" t="s">
        <v>504</v>
      </c>
      <c r="C20" s="444" t="s">
        <v>482</v>
      </c>
      <c r="D20" s="445"/>
      <c r="E20" s="151" t="s">
        <v>418</v>
      </c>
      <c r="F20" s="22" t="s">
        <v>0</v>
      </c>
      <c r="G20" s="22" t="s">
        <v>53</v>
      </c>
      <c r="H20" s="22" t="s">
        <v>0</v>
      </c>
      <c r="I20" s="22" t="s">
        <v>53</v>
      </c>
      <c r="J20" s="22" t="s">
        <v>0</v>
      </c>
      <c r="K20" s="22"/>
      <c r="L20" s="22"/>
      <c r="M20" s="22"/>
      <c r="N20" s="22"/>
      <c r="O20" s="22"/>
    </row>
    <row r="21" spans="1:15" ht="15" customHeight="1" x14ac:dyDescent="0.2">
      <c r="A21" s="149"/>
      <c r="B21" s="153" t="s">
        <v>505</v>
      </c>
      <c r="C21" s="444" t="s">
        <v>483</v>
      </c>
      <c r="D21" s="445"/>
      <c r="E21" s="151" t="s">
        <v>430</v>
      </c>
      <c r="F21" s="22" t="s">
        <v>0</v>
      </c>
      <c r="G21" s="22" t="s">
        <v>53</v>
      </c>
      <c r="H21" s="22" t="s">
        <v>0</v>
      </c>
      <c r="I21" s="22" t="s">
        <v>53</v>
      </c>
      <c r="J21" s="22" t="s">
        <v>0</v>
      </c>
      <c r="K21" s="22"/>
      <c r="L21" s="22"/>
      <c r="M21" s="22"/>
      <c r="N21" s="22"/>
      <c r="O21" s="22"/>
    </row>
    <row r="22" spans="1:15" ht="15" customHeight="1" x14ac:dyDescent="0.2">
      <c r="A22" s="177"/>
      <c r="B22" s="178" t="s">
        <v>506</v>
      </c>
      <c r="C22" s="444" t="s">
        <v>484</v>
      </c>
      <c r="D22" s="445"/>
      <c r="E22" s="151" t="s">
        <v>415</v>
      </c>
      <c r="F22" s="22" t="s">
        <v>0</v>
      </c>
      <c r="G22" s="22" t="s">
        <v>53</v>
      </c>
      <c r="H22" s="22" t="s">
        <v>0</v>
      </c>
      <c r="I22" s="22" t="s">
        <v>53</v>
      </c>
      <c r="J22" s="22" t="s">
        <v>0</v>
      </c>
      <c r="K22" s="22"/>
      <c r="L22" s="22"/>
      <c r="M22" s="22"/>
      <c r="N22" s="22"/>
      <c r="O22" s="22"/>
    </row>
    <row r="23" spans="1:15" ht="15" customHeight="1" x14ac:dyDescent="0.2">
      <c r="A23" s="149"/>
      <c r="B23" s="178" t="s">
        <v>485</v>
      </c>
      <c r="C23" s="444" t="s">
        <v>488</v>
      </c>
      <c r="D23" s="445"/>
      <c r="E23" s="151" t="s">
        <v>430</v>
      </c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spans="1:15" ht="15" customHeight="1" x14ac:dyDescent="0.2">
      <c r="A24" s="149"/>
      <c r="B24" s="178" t="s">
        <v>486</v>
      </c>
      <c r="C24" s="444" t="s">
        <v>490</v>
      </c>
      <c r="D24" s="445"/>
      <c r="E24" s="151" t="s">
        <v>489</v>
      </c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spans="1:15" ht="15" customHeight="1" x14ac:dyDescent="0.2">
      <c r="A25" s="177"/>
      <c r="B25" s="178" t="s">
        <v>487</v>
      </c>
      <c r="C25" s="444" t="s">
        <v>491</v>
      </c>
      <c r="D25" s="445"/>
      <c r="E25" s="151" t="s">
        <v>418</v>
      </c>
      <c r="F25" s="22" t="s">
        <v>0</v>
      </c>
      <c r="G25" s="22" t="s">
        <v>53</v>
      </c>
      <c r="H25" s="22" t="s">
        <v>53</v>
      </c>
      <c r="I25" s="22" t="s">
        <v>53</v>
      </c>
      <c r="J25" s="22" t="s">
        <v>53</v>
      </c>
      <c r="K25" s="22"/>
      <c r="L25" s="22"/>
      <c r="M25" s="22"/>
      <c r="N25" s="22"/>
      <c r="O25" s="22"/>
    </row>
    <row r="26" spans="1:15" ht="15" customHeight="1" x14ac:dyDescent="0.2">
      <c r="A26" s="149"/>
      <c r="B26" s="178"/>
      <c r="C26" s="129"/>
      <c r="D26" s="131"/>
      <c r="E26" s="151"/>
      <c r="F26" s="22" t="s">
        <v>0</v>
      </c>
      <c r="G26" s="22" t="s">
        <v>53</v>
      </c>
      <c r="H26" s="22" t="s">
        <v>53</v>
      </c>
      <c r="I26" s="22" t="s">
        <v>53</v>
      </c>
      <c r="J26" s="22" t="s">
        <v>53</v>
      </c>
      <c r="K26" s="22"/>
      <c r="L26" s="22"/>
      <c r="M26" s="22"/>
      <c r="N26" s="22"/>
      <c r="O26" s="22"/>
    </row>
    <row r="27" spans="1:15" ht="15" customHeight="1" x14ac:dyDescent="0.2">
      <c r="A27" s="149"/>
      <c r="B27" s="152"/>
      <c r="C27" s="128"/>
      <c r="D27" s="130"/>
      <c r="E27" s="151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spans="1:15" ht="15" customHeight="1" x14ac:dyDescent="0.2">
      <c r="A28" s="149" t="s">
        <v>419</v>
      </c>
      <c r="B28" s="152"/>
      <c r="C28" s="128" t="s">
        <v>426</v>
      </c>
      <c r="D28" s="130"/>
      <c r="E28" s="151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 ht="15" customHeight="1" x14ac:dyDescent="0.2">
      <c r="A29" s="177"/>
      <c r="B29" s="178" t="s">
        <v>510</v>
      </c>
      <c r="C29" s="129" t="s">
        <v>427</v>
      </c>
      <c r="D29" s="131"/>
      <c r="E29" s="151"/>
      <c r="F29" s="22" t="s">
        <v>0</v>
      </c>
      <c r="G29" s="22" t="s">
        <v>53</v>
      </c>
      <c r="H29" s="22" t="s">
        <v>53</v>
      </c>
      <c r="I29" s="22" t="s">
        <v>53</v>
      </c>
      <c r="J29" s="22" t="s">
        <v>53</v>
      </c>
      <c r="K29" s="22"/>
      <c r="L29" s="22"/>
      <c r="M29" s="22"/>
      <c r="N29" s="22"/>
      <c r="O29" s="22"/>
    </row>
    <row r="30" spans="1:15" ht="15" customHeight="1" x14ac:dyDescent="0.2">
      <c r="A30" s="149"/>
      <c r="B30" s="178" t="s">
        <v>511</v>
      </c>
      <c r="C30" s="129" t="s">
        <v>428</v>
      </c>
      <c r="D30" s="131"/>
      <c r="E30" s="151"/>
      <c r="F30" s="22" t="s">
        <v>0</v>
      </c>
      <c r="G30" s="22" t="s">
        <v>53</v>
      </c>
      <c r="H30" s="22" t="s">
        <v>53</v>
      </c>
      <c r="I30" s="22" t="s">
        <v>53</v>
      </c>
      <c r="J30" s="22" t="s">
        <v>0</v>
      </c>
      <c r="K30" s="22"/>
      <c r="L30" s="22"/>
      <c r="M30" s="22"/>
      <c r="N30" s="22"/>
      <c r="O30" s="22"/>
    </row>
    <row r="31" spans="1:15" ht="15" customHeight="1" x14ac:dyDescent="0.2">
      <c r="A31" s="177"/>
      <c r="B31" s="178"/>
      <c r="C31" s="129"/>
      <c r="D31" s="131"/>
      <c r="E31" s="151"/>
      <c r="F31" s="22" t="s">
        <v>0</v>
      </c>
      <c r="G31" s="22" t="s">
        <v>53</v>
      </c>
      <c r="H31" s="22" t="s">
        <v>53</v>
      </c>
      <c r="I31" s="22" t="s">
        <v>53</v>
      </c>
      <c r="J31" s="22" t="s">
        <v>0</v>
      </c>
      <c r="K31" s="22"/>
      <c r="L31" s="22"/>
      <c r="M31" s="22"/>
      <c r="N31" s="22"/>
      <c r="O31" s="22"/>
    </row>
    <row r="32" spans="1:15" ht="15" customHeight="1" x14ac:dyDescent="0.2">
      <c r="A32" s="149" t="s">
        <v>421</v>
      </c>
      <c r="B32" s="178"/>
      <c r="C32" s="128" t="s">
        <v>89</v>
      </c>
      <c r="D32" s="130"/>
      <c r="E32" s="151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 ht="15" customHeight="1" x14ac:dyDescent="0.2">
      <c r="A33" s="177"/>
      <c r="B33" s="178" t="s">
        <v>510</v>
      </c>
      <c r="C33" s="129" t="s">
        <v>509</v>
      </c>
      <c r="D33" s="131"/>
      <c r="E33" s="151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 ht="15" customHeight="1" x14ac:dyDescent="0.2">
      <c r="A34" s="177"/>
      <c r="B34" s="178" t="s">
        <v>511</v>
      </c>
      <c r="C34" s="129" t="s">
        <v>451</v>
      </c>
      <c r="D34" s="131"/>
      <c r="E34" s="151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 ht="15" customHeight="1" x14ac:dyDescent="0.2">
      <c r="A35" s="177"/>
      <c r="B35" s="178" t="s">
        <v>504</v>
      </c>
      <c r="C35" s="129" t="s">
        <v>452</v>
      </c>
      <c r="D35" s="131"/>
      <c r="E35" s="151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 ht="15" customHeight="1" x14ac:dyDescent="0.2">
      <c r="A36" s="150"/>
      <c r="B36" s="153"/>
      <c r="C36" s="444"/>
      <c r="D36" s="445"/>
      <c r="E36" s="151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 ht="15" customHeight="1" x14ac:dyDescent="0.2">
      <c r="A37" s="150"/>
      <c r="B37" s="153"/>
      <c r="C37" s="444"/>
      <c r="D37" s="445"/>
      <c r="E37" s="151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 ht="15" customHeight="1" x14ac:dyDescent="0.2">
      <c r="A38" s="150"/>
      <c r="B38" s="153"/>
      <c r="C38" s="444"/>
      <c r="D38" s="445"/>
      <c r="E38" s="151"/>
      <c r="F38" s="22"/>
      <c r="G38" s="22"/>
      <c r="H38" s="22"/>
      <c r="I38" s="22"/>
      <c r="J38" s="22"/>
      <c r="K38" s="22"/>
      <c r="L38" s="22"/>
      <c r="M38" s="22"/>
      <c r="N38" s="22"/>
      <c r="O38" s="22"/>
    </row>
    <row r="39" spans="1:15" ht="15" customHeight="1" x14ac:dyDescent="0.2">
      <c r="A39" s="150"/>
      <c r="B39" s="153"/>
      <c r="C39" s="444"/>
      <c r="D39" s="445"/>
      <c r="E39" s="151"/>
      <c r="F39" s="22"/>
      <c r="G39" s="22"/>
      <c r="H39" s="22"/>
      <c r="I39" s="22"/>
      <c r="J39" s="22"/>
      <c r="K39" s="22"/>
      <c r="L39" s="22"/>
      <c r="M39" s="22"/>
      <c r="N39" s="22"/>
      <c r="O39" s="22"/>
    </row>
    <row r="40" spans="1:15" ht="15" customHeight="1" x14ac:dyDescent="0.2">
      <c r="A40" s="150"/>
      <c r="B40" s="153"/>
      <c r="C40" s="444"/>
      <c r="D40" s="445"/>
      <c r="E40" s="151"/>
      <c r="F40" s="22"/>
      <c r="G40" s="22"/>
      <c r="H40" s="22"/>
      <c r="I40" s="22"/>
      <c r="J40" s="22"/>
      <c r="K40" s="22"/>
      <c r="L40" s="22"/>
      <c r="M40" s="22"/>
      <c r="N40" s="22"/>
      <c r="O40" s="22"/>
    </row>
    <row r="41" spans="1:15" ht="15" customHeight="1" x14ac:dyDescent="0.2">
      <c r="A41" s="150"/>
      <c r="B41" s="153"/>
      <c r="C41" s="444"/>
      <c r="D41" s="445"/>
      <c r="E41" s="151"/>
      <c r="F41" s="22"/>
      <c r="G41" s="22"/>
      <c r="H41" s="22"/>
      <c r="I41" s="22"/>
      <c r="J41" s="22"/>
      <c r="K41" s="22"/>
      <c r="L41" s="22"/>
      <c r="M41" s="22"/>
      <c r="N41" s="22"/>
      <c r="O41" s="22"/>
    </row>
    <row r="42" spans="1:15" ht="15" customHeight="1" x14ac:dyDescent="0.2">
      <c r="A42" s="150"/>
      <c r="B42" s="153"/>
      <c r="C42" s="444"/>
      <c r="D42" s="445"/>
      <c r="E42" s="151"/>
      <c r="F42" s="22"/>
      <c r="G42" s="22"/>
      <c r="H42" s="22"/>
      <c r="I42" s="22"/>
      <c r="J42" s="22"/>
      <c r="K42" s="22"/>
      <c r="L42" s="22"/>
      <c r="M42" s="22"/>
      <c r="N42" s="22"/>
      <c r="O42" s="22"/>
    </row>
    <row r="43" spans="1:15" ht="15" customHeight="1" x14ac:dyDescent="0.2">
      <c r="A43" s="150"/>
      <c r="B43" s="153"/>
      <c r="C43" s="444"/>
      <c r="D43" s="445"/>
      <c r="E43" s="151"/>
      <c r="F43" s="22"/>
      <c r="G43" s="22"/>
      <c r="H43" s="22"/>
      <c r="I43" s="22"/>
      <c r="J43" s="22"/>
      <c r="K43" s="22"/>
      <c r="L43" s="22"/>
      <c r="M43" s="22"/>
      <c r="N43" s="22"/>
      <c r="O43" s="22"/>
    </row>
    <row r="44" spans="1:15" ht="15" customHeight="1" x14ac:dyDescent="0.2">
      <c r="A44" s="150"/>
      <c r="B44" s="153"/>
      <c r="C44" s="444"/>
      <c r="D44" s="445"/>
      <c r="E44" s="151"/>
      <c r="F44" s="22"/>
      <c r="G44" s="22"/>
      <c r="H44" s="22"/>
      <c r="I44" s="22"/>
      <c r="J44" s="22"/>
      <c r="K44" s="22"/>
      <c r="L44" s="22"/>
      <c r="M44" s="22"/>
      <c r="N44" s="22"/>
      <c r="O44" s="22"/>
    </row>
    <row r="45" spans="1:15" ht="15" customHeight="1" x14ac:dyDescent="0.2">
      <c r="A45" s="150"/>
      <c r="B45" s="153"/>
      <c r="C45" s="444"/>
      <c r="D45" s="445"/>
      <c r="E45" s="151"/>
      <c r="F45" s="22"/>
      <c r="G45" s="22"/>
      <c r="H45" s="22"/>
      <c r="I45" s="22"/>
      <c r="J45" s="22"/>
      <c r="K45" s="22"/>
      <c r="L45" s="22"/>
      <c r="M45" s="22"/>
      <c r="N45" s="22"/>
      <c r="O45" s="22"/>
    </row>
    <row r="46" spans="1:15" ht="15" customHeight="1" x14ac:dyDescent="0.2">
      <c r="A46" s="150"/>
      <c r="B46" s="153"/>
      <c r="C46" s="444"/>
      <c r="D46" s="445"/>
      <c r="E46" s="151"/>
      <c r="F46" s="22"/>
      <c r="G46" s="22"/>
      <c r="H46" s="22"/>
      <c r="I46" s="22"/>
      <c r="J46" s="22"/>
      <c r="K46" s="22"/>
      <c r="L46" s="22"/>
      <c r="M46" s="22"/>
      <c r="N46" s="22"/>
      <c r="O46" s="22"/>
    </row>
    <row r="47" spans="1:15" ht="15" customHeight="1" x14ac:dyDescent="0.2">
      <c r="A47" s="150"/>
      <c r="B47" s="153"/>
      <c r="C47" s="444"/>
      <c r="D47" s="445"/>
      <c r="E47" s="151"/>
      <c r="F47" s="22"/>
      <c r="G47" s="22"/>
      <c r="H47" s="22"/>
      <c r="I47" s="22"/>
      <c r="J47" s="22"/>
      <c r="K47" s="22"/>
      <c r="L47" s="22"/>
      <c r="M47" s="22"/>
      <c r="N47" s="22"/>
      <c r="O47" s="22"/>
    </row>
    <row r="48" spans="1:15" ht="15" customHeight="1" x14ac:dyDescent="0.2">
      <c r="A48" s="150"/>
      <c r="B48" s="153"/>
      <c r="C48" s="444"/>
      <c r="D48" s="445"/>
      <c r="E48" s="151"/>
      <c r="F48" s="22"/>
      <c r="G48" s="22"/>
      <c r="H48" s="22"/>
      <c r="I48" s="22"/>
      <c r="J48" s="22"/>
      <c r="K48" s="22"/>
      <c r="L48" s="22"/>
      <c r="M48" s="22"/>
      <c r="N48" s="22"/>
      <c r="O48" s="22"/>
    </row>
    <row r="49" spans="1:15" ht="15" customHeight="1" x14ac:dyDescent="0.2">
      <c r="A49" s="150"/>
      <c r="B49" s="153"/>
      <c r="C49" s="444"/>
      <c r="D49" s="445"/>
      <c r="E49" s="151"/>
      <c r="F49" s="22"/>
      <c r="G49" s="22"/>
      <c r="H49" s="22"/>
      <c r="I49" s="22"/>
      <c r="J49" s="22"/>
      <c r="K49" s="22"/>
      <c r="L49" s="22"/>
      <c r="M49" s="22"/>
      <c r="N49" s="22"/>
      <c r="O49" s="22"/>
    </row>
    <row r="50" spans="1:15" ht="15" customHeight="1" x14ac:dyDescent="0.2">
      <c r="A50" s="150"/>
      <c r="B50" s="153"/>
      <c r="C50" s="444"/>
      <c r="D50" s="445"/>
      <c r="E50" s="151"/>
      <c r="F50" s="22"/>
      <c r="G50" s="22"/>
      <c r="H50" s="22"/>
      <c r="I50" s="22"/>
      <c r="J50" s="22"/>
      <c r="K50" s="22"/>
      <c r="L50" s="22"/>
      <c r="M50" s="22"/>
      <c r="N50" s="22"/>
      <c r="O50" s="22"/>
    </row>
    <row r="51" spans="1:15" ht="15" customHeight="1" x14ac:dyDescent="0.2">
      <c r="A51" s="150"/>
      <c r="B51" s="153"/>
      <c r="C51" s="444"/>
      <c r="D51" s="445"/>
      <c r="E51" s="151"/>
      <c r="F51" s="22"/>
      <c r="G51" s="22"/>
      <c r="H51" s="22"/>
      <c r="I51" s="22"/>
      <c r="J51" s="22"/>
      <c r="K51" s="22"/>
      <c r="L51" s="22"/>
      <c r="M51" s="22"/>
      <c r="N51" s="22"/>
      <c r="O51" s="22"/>
    </row>
    <row r="52" spans="1:15" ht="15" customHeight="1" x14ac:dyDescent="0.2">
      <c r="A52" s="150"/>
      <c r="B52" s="153"/>
      <c r="C52" s="444"/>
      <c r="D52" s="445"/>
      <c r="E52" s="151"/>
      <c r="F52" s="22"/>
      <c r="G52" s="22"/>
      <c r="H52" s="22"/>
      <c r="I52" s="22"/>
      <c r="J52" s="22"/>
      <c r="K52" s="22"/>
      <c r="L52" s="22"/>
      <c r="M52" s="22"/>
      <c r="N52" s="22"/>
      <c r="O52" s="22"/>
    </row>
    <row r="53" spans="1:15" ht="15" customHeight="1" x14ac:dyDescent="0.2">
      <c r="A53" s="150"/>
      <c r="B53" s="153"/>
      <c r="C53" s="444"/>
      <c r="D53" s="445"/>
      <c r="E53" s="151"/>
      <c r="F53" s="22"/>
      <c r="G53" s="22"/>
      <c r="H53" s="22"/>
      <c r="I53" s="22"/>
      <c r="J53" s="22"/>
      <c r="K53" s="22"/>
      <c r="L53" s="22"/>
      <c r="M53" s="22"/>
      <c r="N53" s="22"/>
      <c r="O53" s="22"/>
    </row>
  </sheetData>
  <mergeCells count="47">
    <mergeCell ref="A6:C7"/>
    <mergeCell ref="D6:D7"/>
    <mergeCell ref="E6:O6"/>
    <mergeCell ref="A1:I1"/>
    <mergeCell ref="J1:O1"/>
    <mergeCell ref="A2:I2"/>
    <mergeCell ref="J2:O2"/>
    <mergeCell ref="E5:K5"/>
    <mergeCell ref="A9:C9"/>
    <mergeCell ref="A10:C10"/>
    <mergeCell ref="A11:O11"/>
    <mergeCell ref="A12:B12"/>
    <mergeCell ref="C12:D12"/>
    <mergeCell ref="F12:O12"/>
    <mergeCell ref="C36:D36"/>
    <mergeCell ref="C25:D25"/>
    <mergeCell ref="A3:I3"/>
    <mergeCell ref="J3:O3"/>
    <mergeCell ref="C19:D19"/>
    <mergeCell ref="C20:D20"/>
    <mergeCell ref="C21:D21"/>
    <mergeCell ref="C22:D22"/>
    <mergeCell ref="C23:D23"/>
    <mergeCell ref="C24:D24"/>
    <mergeCell ref="C13:D13"/>
    <mergeCell ref="C14:D14"/>
    <mergeCell ref="C15:D15"/>
    <mergeCell ref="C16:D16"/>
    <mergeCell ref="C17:D17"/>
    <mergeCell ref="A8:C8"/>
    <mergeCell ref="C37:D37"/>
    <mergeCell ref="C38:D38"/>
    <mergeCell ref="C39:D39"/>
    <mergeCell ref="C40:D40"/>
    <mergeCell ref="C41:D41"/>
    <mergeCell ref="C53:D53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</mergeCells>
  <dataValidations count="1">
    <dataValidation type="list" allowBlank="1" showInputMessage="1" showErrorMessage="1" sqref="E6:O6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 xml:space="preserve">&amp;R
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zoomScale="85" zoomScaleNormal="85" workbookViewId="0">
      <selection activeCell="A45" sqref="A45"/>
    </sheetView>
  </sheetViews>
  <sheetFormatPr defaultRowHeight="18" customHeight="1" x14ac:dyDescent="0.2"/>
  <cols>
    <col min="1" max="1" width="9.19921875" style="20" customWidth="1"/>
    <col min="2" max="2" width="59.8984375" style="20" customWidth="1"/>
    <col min="3" max="7" width="66" style="20" customWidth="1"/>
    <col min="8" max="16384" width="8.796875" style="20"/>
  </cols>
  <sheetData>
    <row r="1" spans="1:7" ht="18" customHeight="1" x14ac:dyDescent="0.2">
      <c r="A1" s="20" t="s">
        <v>233</v>
      </c>
      <c r="B1" s="20" t="s">
        <v>234</v>
      </c>
    </row>
    <row r="2" spans="1:7" s="27" customFormat="1" ht="28.5" customHeight="1" x14ac:dyDescent="0.2">
      <c r="A2" s="28" t="s">
        <v>57</v>
      </c>
      <c r="B2" s="29" t="s">
        <v>162</v>
      </c>
    </row>
    <row r="3" spans="1:7" s="27" customFormat="1" ht="18" customHeight="1" x14ac:dyDescent="0.2">
      <c r="A3" s="28" t="s">
        <v>104</v>
      </c>
      <c r="B3" s="28" t="s">
        <v>105</v>
      </c>
      <c r="C3" s="26"/>
      <c r="D3" s="26"/>
      <c r="E3" s="26"/>
      <c r="F3" s="26"/>
      <c r="G3" s="26"/>
    </row>
    <row r="4" spans="1:7" s="27" customFormat="1" ht="18" customHeight="1" x14ac:dyDescent="0.2">
      <c r="A4" s="28" t="s">
        <v>106</v>
      </c>
      <c r="B4" s="28" t="s">
        <v>107</v>
      </c>
      <c r="C4" s="26"/>
      <c r="D4" s="26"/>
      <c r="E4" s="26"/>
      <c r="F4" s="26"/>
      <c r="G4" s="26"/>
    </row>
    <row r="5" spans="1:7" s="27" customFormat="1" ht="18" customHeight="1" x14ac:dyDescent="0.2">
      <c r="A5" s="28" t="s">
        <v>108</v>
      </c>
      <c r="B5" s="28" t="s">
        <v>109</v>
      </c>
      <c r="C5" s="26"/>
      <c r="D5" s="26"/>
      <c r="E5" s="26"/>
      <c r="F5" s="26"/>
      <c r="G5" s="26"/>
    </row>
    <row r="6" spans="1:7" s="27" customFormat="1" ht="18" customHeight="1" x14ac:dyDescent="0.2">
      <c r="A6" s="28" t="s">
        <v>110</v>
      </c>
      <c r="B6" s="28" t="s">
        <v>111</v>
      </c>
      <c r="C6" s="26"/>
      <c r="D6" s="26"/>
      <c r="E6" s="26"/>
      <c r="F6" s="26"/>
      <c r="G6" s="26"/>
    </row>
    <row r="7" spans="1:7" s="27" customFormat="1" ht="18" customHeight="1" x14ac:dyDescent="0.2">
      <c r="A7" s="28" t="s">
        <v>112</v>
      </c>
      <c r="B7" s="28" t="s">
        <v>113</v>
      </c>
      <c r="C7" s="26"/>
      <c r="D7" s="26"/>
      <c r="E7" s="26"/>
      <c r="F7" s="26"/>
      <c r="G7" s="26"/>
    </row>
    <row r="8" spans="1:7" s="27" customFormat="1" ht="18" customHeight="1" x14ac:dyDescent="0.2">
      <c r="A8" s="28" t="s">
        <v>114</v>
      </c>
      <c r="B8" s="28" t="s">
        <v>115</v>
      </c>
      <c r="C8" s="26"/>
      <c r="D8" s="26"/>
      <c r="E8" s="26"/>
      <c r="F8" s="26"/>
      <c r="G8" s="26"/>
    </row>
    <row r="9" spans="1:7" s="27" customFormat="1" ht="18" customHeight="1" x14ac:dyDescent="0.2">
      <c r="A9" s="28" t="s">
        <v>116</v>
      </c>
      <c r="B9" s="28" t="s">
        <v>117</v>
      </c>
      <c r="C9" s="26"/>
      <c r="D9" s="26"/>
      <c r="E9" s="26"/>
      <c r="F9" s="26"/>
      <c r="G9" s="26"/>
    </row>
    <row r="10" spans="1:7" s="27" customFormat="1" ht="18" customHeight="1" x14ac:dyDescent="0.2">
      <c r="A10" s="28" t="s">
        <v>118</v>
      </c>
      <c r="B10" s="28" t="s">
        <v>119</v>
      </c>
      <c r="C10" s="26"/>
      <c r="D10" s="26"/>
      <c r="E10" s="26"/>
      <c r="F10" s="26"/>
      <c r="G10" s="26"/>
    </row>
    <row r="11" spans="1:7" s="27" customFormat="1" ht="18" customHeight="1" x14ac:dyDescent="0.2">
      <c r="A11" s="28" t="s">
        <v>120</v>
      </c>
      <c r="B11" s="28" t="s">
        <v>121</v>
      </c>
      <c r="C11" s="26"/>
      <c r="D11" s="26"/>
      <c r="E11" s="26"/>
      <c r="F11" s="26"/>
      <c r="G11" s="26"/>
    </row>
    <row r="12" spans="1:7" s="27" customFormat="1" ht="18" customHeight="1" x14ac:dyDescent="0.2">
      <c r="A12" s="28" t="s">
        <v>122</v>
      </c>
      <c r="B12" s="28" t="s">
        <v>123</v>
      </c>
      <c r="C12" s="26"/>
      <c r="D12" s="26"/>
      <c r="E12" s="26"/>
      <c r="F12" s="26"/>
      <c r="G12" s="26"/>
    </row>
    <row r="13" spans="1:7" s="27" customFormat="1" ht="18" customHeight="1" x14ac:dyDescent="0.2">
      <c r="A13" s="28" t="s">
        <v>169</v>
      </c>
      <c r="B13" s="28" t="s">
        <v>124</v>
      </c>
      <c r="C13" s="26"/>
      <c r="D13" s="26"/>
      <c r="E13" s="26"/>
      <c r="F13" s="26"/>
      <c r="G13" s="26"/>
    </row>
    <row r="14" spans="1:7" s="27" customFormat="1" ht="18" customHeight="1" x14ac:dyDescent="0.2">
      <c r="A14" s="28" t="s">
        <v>170</v>
      </c>
      <c r="B14" s="28" t="s">
        <v>125</v>
      </c>
      <c r="C14" s="26"/>
      <c r="D14" s="26"/>
      <c r="E14" s="26"/>
      <c r="F14" s="26"/>
      <c r="G14" s="26"/>
    </row>
    <row r="15" spans="1:7" s="27" customFormat="1" ht="18" customHeight="1" x14ac:dyDescent="0.2">
      <c r="A15" s="28" t="s">
        <v>126</v>
      </c>
      <c r="B15" s="28" t="s">
        <v>127</v>
      </c>
      <c r="C15" s="26"/>
      <c r="D15" s="26"/>
      <c r="E15" s="26"/>
      <c r="F15" s="26"/>
      <c r="G15" s="26"/>
    </row>
    <row r="16" spans="1:7" s="27" customFormat="1" ht="18" customHeight="1" x14ac:dyDescent="0.2">
      <c r="A16" s="28" t="s">
        <v>171</v>
      </c>
      <c r="B16" s="28" t="s">
        <v>128</v>
      </c>
      <c r="C16" s="26"/>
      <c r="D16" s="26"/>
      <c r="E16" s="26"/>
      <c r="F16" s="26"/>
      <c r="G16" s="26"/>
    </row>
    <row r="17" spans="1:7" s="27" customFormat="1" ht="18" customHeight="1" x14ac:dyDescent="0.2">
      <c r="A17" s="28" t="s">
        <v>129</v>
      </c>
      <c r="B17" s="28" t="s">
        <v>130</v>
      </c>
      <c r="C17" s="26"/>
      <c r="D17" s="26"/>
      <c r="E17" s="26"/>
      <c r="F17" s="26"/>
      <c r="G17" s="26"/>
    </row>
    <row r="18" spans="1:7" s="27" customFormat="1" ht="18" customHeight="1" x14ac:dyDescent="0.2">
      <c r="A18" s="28" t="s">
        <v>131</v>
      </c>
      <c r="B18" s="28" t="s">
        <v>132</v>
      </c>
      <c r="C18" s="26"/>
      <c r="D18" s="26"/>
      <c r="E18" s="26"/>
      <c r="F18" s="26"/>
      <c r="G18" s="26"/>
    </row>
    <row r="19" spans="1:7" s="27" customFormat="1" ht="18" customHeight="1" x14ac:dyDescent="0.2">
      <c r="A19" s="28" t="s">
        <v>166</v>
      </c>
      <c r="B19" s="29" t="s">
        <v>165</v>
      </c>
    </row>
    <row r="20" spans="1:7" s="27" customFormat="1" ht="18" customHeight="1" x14ac:dyDescent="0.2">
      <c r="A20" s="28" t="s">
        <v>167</v>
      </c>
      <c r="B20" s="29" t="s">
        <v>168</v>
      </c>
    </row>
    <row r="21" spans="1:7" s="27" customFormat="1" ht="18" customHeight="1" x14ac:dyDescent="0.2">
      <c r="A21" s="28" t="s">
        <v>163</v>
      </c>
      <c r="B21" s="28" t="s">
        <v>164</v>
      </c>
      <c r="C21" s="26"/>
      <c r="D21" s="26"/>
      <c r="E21" s="26"/>
      <c r="F21" s="26"/>
      <c r="G21" s="26"/>
    </row>
    <row r="22" spans="1:7" s="27" customFormat="1" ht="18" customHeight="1" x14ac:dyDescent="0.2">
      <c r="A22" s="28" t="s">
        <v>133</v>
      </c>
      <c r="B22" s="28" t="s">
        <v>134</v>
      </c>
      <c r="C22" s="26"/>
      <c r="D22" s="26"/>
      <c r="E22" s="26"/>
      <c r="F22" s="26"/>
      <c r="G22" s="26"/>
    </row>
    <row r="23" spans="1:7" s="27" customFormat="1" ht="18" customHeight="1" x14ac:dyDescent="0.2">
      <c r="A23" s="28" t="s">
        <v>172</v>
      </c>
      <c r="B23" s="28" t="s">
        <v>135</v>
      </c>
      <c r="C23" s="26"/>
      <c r="D23" s="26"/>
      <c r="E23" s="26"/>
      <c r="F23" s="26"/>
      <c r="G23" s="26"/>
    </row>
    <row r="24" spans="1:7" s="27" customFormat="1" ht="18" customHeight="1" x14ac:dyDescent="0.2">
      <c r="A24" s="28" t="s">
        <v>173</v>
      </c>
      <c r="B24" s="28" t="s">
        <v>136</v>
      </c>
      <c r="C24" s="26"/>
      <c r="D24" s="26"/>
      <c r="E24" s="26"/>
      <c r="F24" s="26"/>
      <c r="G24" s="26"/>
    </row>
    <row r="25" spans="1:7" s="27" customFormat="1" ht="18" customHeight="1" x14ac:dyDescent="0.2">
      <c r="A25" s="28" t="s">
        <v>174</v>
      </c>
      <c r="B25" s="28" t="s">
        <v>137</v>
      </c>
      <c r="C25" s="26"/>
      <c r="D25" s="26"/>
      <c r="E25" s="26"/>
      <c r="F25" s="26"/>
      <c r="G25" s="26"/>
    </row>
    <row r="26" spans="1:7" s="27" customFormat="1" ht="18" customHeight="1" x14ac:dyDescent="0.2">
      <c r="A26" s="28" t="s">
        <v>175</v>
      </c>
      <c r="B26" s="28" t="s">
        <v>138</v>
      </c>
      <c r="C26" s="26"/>
      <c r="D26" s="26"/>
      <c r="E26" s="26"/>
      <c r="F26" s="26"/>
      <c r="G26" s="26"/>
    </row>
    <row r="27" spans="1:7" s="27" customFormat="1" ht="18" customHeight="1" x14ac:dyDescent="0.2">
      <c r="A27" s="28" t="s">
        <v>176</v>
      </c>
      <c r="B27" s="28" t="s">
        <v>203</v>
      </c>
      <c r="C27" s="26"/>
      <c r="D27" s="26"/>
      <c r="E27" s="26"/>
      <c r="F27" s="26"/>
      <c r="G27" s="26"/>
    </row>
    <row r="28" spans="1:7" s="27" customFormat="1" ht="18" customHeight="1" x14ac:dyDescent="0.2">
      <c r="A28" s="28" t="s">
        <v>177</v>
      </c>
      <c r="B28" s="28" t="s">
        <v>204</v>
      </c>
      <c r="C28" s="26"/>
      <c r="D28" s="26"/>
      <c r="E28" s="26"/>
      <c r="F28" s="26"/>
      <c r="G28" s="26"/>
    </row>
    <row r="29" spans="1:7" s="27" customFormat="1" ht="18" customHeight="1" x14ac:dyDescent="0.2">
      <c r="A29" s="28" t="s">
        <v>178</v>
      </c>
      <c r="B29" s="28" t="s">
        <v>139</v>
      </c>
      <c r="C29" s="26"/>
      <c r="D29" s="26"/>
      <c r="E29" s="26"/>
      <c r="F29" s="26"/>
      <c r="G29" s="26"/>
    </row>
    <row r="30" spans="1:7" s="27" customFormat="1" ht="18" customHeight="1" x14ac:dyDescent="0.2">
      <c r="A30" s="28" t="s">
        <v>179</v>
      </c>
      <c r="B30" s="28" t="s">
        <v>140</v>
      </c>
      <c r="C30" s="26"/>
      <c r="D30" s="26"/>
      <c r="E30" s="26"/>
      <c r="F30" s="26"/>
      <c r="G30" s="26"/>
    </row>
    <row r="31" spans="1:7" s="27" customFormat="1" ht="18" customHeight="1" x14ac:dyDescent="0.2">
      <c r="A31" s="28" t="s">
        <v>141</v>
      </c>
      <c r="B31" s="28" t="s">
        <v>142</v>
      </c>
      <c r="C31" s="26"/>
      <c r="D31" s="26"/>
      <c r="E31" s="26"/>
      <c r="F31" s="26"/>
      <c r="G31" s="26"/>
    </row>
    <row r="32" spans="1:7" s="27" customFormat="1" ht="18" customHeight="1" x14ac:dyDescent="0.2">
      <c r="A32" s="28" t="s">
        <v>143</v>
      </c>
      <c r="B32" s="28" t="s">
        <v>144</v>
      </c>
      <c r="C32" s="26"/>
      <c r="D32" s="26"/>
      <c r="E32" s="26"/>
      <c r="F32" s="26"/>
      <c r="G32" s="26"/>
    </row>
    <row r="33" spans="1:7" s="27" customFormat="1" ht="18" customHeight="1" x14ac:dyDescent="0.2">
      <c r="A33" s="28" t="s">
        <v>180</v>
      </c>
      <c r="B33" s="28" t="s">
        <v>145</v>
      </c>
      <c r="C33" s="26"/>
      <c r="D33" s="26"/>
      <c r="E33" s="26"/>
      <c r="F33" s="26"/>
      <c r="G33" s="26"/>
    </row>
    <row r="34" spans="1:7" s="27" customFormat="1" ht="18" customHeight="1" x14ac:dyDescent="0.2">
      <c r="A34" s="28" t="s">
        <v>181</v>
      </c>
      <c r="B34" s="28" t="s">
        <v>182</v>
      </c>
      <c r="C34" s="26"/>
      <c r="D34" s="26"/>
      <c r="E34" s="26"/>
      <c r="F34" s="26"/>
      <c r="G34" s="26"/>
    </row>
    <row r="35" spans="1:7" s="27" customFormat="1" ht="18" customHeight="1" x14ac:dyDescent="0.2">
      <c r="A35" s="28" t="s">
        <v>183</v>
      </c>
      <c r="B35" s="28" t="s">
        <v>146</v>
      </c>
      <c r="C35" s="26"/>
      <c r="D35" s="26"/>
      <c r="E35" s="26"/>
      <c r="F35" s="26"/>
      <c r="G35" s="26"/>
    </row>
    <row r="36" spans="1:7" s="27" customFormat="1" ht="18" customHeight="1" x14ac:dyDescent="0.2">
      <c r="A36" s="28" t="s">
        <v>184</v>
      </c>
      <c r="B36" s="28" t="s">
        <v>144</v>
      </c>
      <c r="C36" s="26"/>
      <c r="D36" s="26"/>
      <c r="E36" s="26"/>
      <c r="F36" s="26"/>
      <c r="G36" s="26"/>
    </row>
    <row r="37" spans="1:7" s="27" customFormat="1" ht="18" customHeight="1" x14ac:dyDescent="0.2">
      <c r="A37" s="28" t="s">
        <v>94</v>
      </c>
      <c r="B37" s="29" t="s">
        <v>56</v>
      </c>
    </row>
    <row r="38" spans="1:7" s="27" customFormat="1" ht="18" customHeight="1" x14ac:dyDescent="0.2">
      <c r="A38" s="28" t="s">
        <v>95</v>
      </c>
      <c r="B38" s="28" t="s">
        <v>205</v>
      </c>
      <c r="C38" s="26"/>
      <c r="D38" s="26"/>
      <c r="E38" s="26"/>
      <c r="F38" s="26"/>
      <c r="G38" s="26"/>
    </row>
    <row r="39" spans="1:7" s="27" customFormat="1" ht="18" customHeight="1" x14ac:dyDescent="0.2">
      <c r="A39" s="28" t="s">
        <v>49</v>
      </c>
      <c r="B39" s="28" t="s">
        <v>206</v>
      </c>
      <c r="C39" s="26"/>
      <c r="D39" s="26"/>
      <c r="E39" s="26"/>
      <c r="F39" s="26"/>
      <c r="G39" s="26"/>
    </row>
    <row r="40" spans="1:7" s="27" customFormat="1" ht="18" customHeight="1" x14ac:dyDescent="0.2">
      <c r="A40" s="28" t="s">
        <v>147</v>
      </c>
      <c r="B40" s="28" t="s">
        <v>207</v>
      </c>
      <c r="C40" s="26"/>
      <c r="D40" s="26"/>
      <c r="E40" s="26"/>
      <c r="F40" s="26"/>
      <c r="G40" s="26"/>
    </row>
    <row r="41" spans="1:7" s="27" customFormat="1" ht="18" customHeight="1" x14ac:dyDescent="0.2">
      <c r="A41" s="28" t="s">
        <v>148</v>
      </c>
      <c r="B41" s="28" t="s">
        <v>208</v>
      </c>
      <c r="C41" s="26"/>
      <c r="D41" s="26"/>
      <c r="E41" s="26"/>
      <c r="F41" s="26"/>
      <c r="G41" s="26"/>
    </row>
    <row r="42" spans="1:7" s="27" customFormat="1" ht="18" customHeight="1" x14ac:dyDescent="0.2">
      <c r="A42" s="28" t="s">
        <v>149</v>
      </c>
      <c r="B42" s="28" t="s">
        <v>209</v>
      </c>
      <c r="C42" s="26"/>
      <c r="D42" s="26"/>
      <c r="E42" s="26"/>
      <c r="F42" s="26"/>
      <c r="G42" s="26"/>
    </row>
    <row r="43" spans="1:7" s="27" customFormat="1" ht="18" customHeight="1" x14ac:dyDescent="0.2">
      <c r="A43" s="28" t="s">
        <v>150</v>
      </c>
      <c r="B43" s="28" t="s">
        <v>210</v>
      </c>
      <c r="C43" s="26"/>
      <c r="D43" s="26"/>
      <c r="E43" s="26"/>
      <c r="F43" s="26"/>
      <c r="G43" s="26"/>
    </row>
    <row r="44" spans="1:7" s="27" customFormat="1" ht="34.5" customHeight="1" x14ac:dyDescent="0.2">
      <c r="A44" s="28" t="s">
        <v>151</v>
      </c>
      <c r="B44" s="28" t="s">
        <v>211</v>
      </c>
      <c r="C44" s="26"/>
      <c r="D44" s="26"/>
      <c r="E44" s="26"/>
      <c r="F44" s="26"/>
      <c r="G44" s="26"/>
    </row>
    <row r="45" spans="1:7" s="27" customFormat="1" ht="18" customHeight="1" x14ac:dyDescent="0.2">
      <c r="A45" s="28" t="s">
        <v>152</v>
      </c>
      <c r="B45" s="28" t="s">
        <v>212</v>
      </c>
      <c r="C45" s="26"/>
      <c r="D45" s="26"/>
      <c r="E45" s="26"/>
      <c r="F45" s="26"/>
      <c r="G45" s="26"/>
    </row>
    <row r="46" spans="1:7" s="27" customFormat="1" ht="18" customHeight="1" x14ac:dyDescent="0.2">
      <c r="A46" s="28" t="s">
        <v>153</v>
      </c>
      <c r="B46" s="28" t="s">
        <v>213</v>
      </c>
      <c r="C46" s="26"/>
      <c r="D46" s="26"/>
      <c r="E46" s="26"/>
      <c r="F46" s="26"/>
      <c r="G46" s="26"/>
    </row>
    <row r="47" spans="1:7" s="27" customFormat="1" ht="18" customHeight="1" x14ac:dyDescent="0.2">
      <c r="A47" s="28" t="s">
        <v>154</v>
      </c>
      <c r="B47" s="28" t="s">
        <v>214</v>
      </c>
      <c r="C47" s="26"/>
      <c r="D47" s="26"/>
      <c r="E47" s="26"/>
      <c r="F47" s="26"/>
      <c r="G47" s="26"/>
    </row>
    <row r="48" spans="1:7" s="27" customFormat="1" ht="18" customHeight="1" x14ac:dyDescent="0.2">
      <c r="A48" s="28" t="s">
        <v>155</v>
      </c>
      <c r="B48" s="28" t="s">
        <v>215</v>
      </c>
      <c r="C48" s="26"/>
      <c r="D48" s="26"/>
      <c r="E48" s="26"/>
      <c r="F48" s="26"/>
      <c r="G48" s="26"/>
    </row>
    <row r="49" spans="1:7" s="27" customFormat="1" ht="39" customHeight="1" x14ac:dyDescent="0.2">
      <c r="A49" s="28" t="s">
        <v>156</v>
      </c>
      <c r="B49" s="28" t="s">
        <v>157</v>
      </c>
      <c r="C49" s="26"/>
      <c r="D49" s="26"/>
      <c r="E49" s="26"/>
      <c r="F49" s="26"/>
      <c r="G49" s="26"/>
    </row>
    <row r="50" spans="1:7" s="27" customFormat="1" ht="18" customHeight="1" x14ac:dyDescent="0.2">
      <c r="A50" s="28" t="s">
        <v>185</v>
      </c>
      <c r="B50" s="28" t="s">
        <v>216</v>
      </c>
      <c r="C50" s="26"/>
      <c r="D50" s="26"/>
      <c r="E50" s="26"/>
      <c r="F50" s="26"/>
      <c r="G50" s="26"/>
    </row>
    <row r="51" spans="1:7" s="27" customFormat="1" ht="26.25" customHeight="1" x14ac:dyDescent="0.2">
      <c r="A51" s="28" t="s">
        <v>186</v>
      </c>
      <c r="B51" s="28" t="s">
        <v>217</v>
      </c>
      <c r="C51" s="26"/>
      <c r="D51" s="26"/>
      <c r="E51" s="26"/>
      <c r="F51" s="26"/>
      <c r="G51" s="26"/>
    </row>
    <row r="52" spans="1:7" s="27" customFormat="1" ht="18" customHeight="1" x14ac:dyDescent="0.2">
      <c r="A52" s="28" t="s">
        <v>187</v>
      </c>
      <c r="B52" s="28" t="s">
        <v>218</v>
      </c>
      <c r="C52" s="26"/>
      <c r="D52" s="26"/>
      <c r="E52" s="26"/>
      <c r="F52" s="26"/>
      <c r="G52" s="26"/>
    </row>
    <row r="53" spans="1:7" s="27" customFormat="1" ht="18" customHeight="1" x14ac:dyDescent="0.2">
      <c r="A53" s="28" t="s">
        <v>188</v>
      </c>
      <c r="B53" s="28" t="s">
        <v>219</v>
      </c>
      <c r="C53" s="26"/>
      <c r="D53" s="26"/>
      <c r="E53" s="26"/>
      <c r="F53" s="26"/>
      <c r="G53" s="26"/>
    </row>
    <row r="54" spans="1:7" s="27" customFormat="1" ht="18" customHeight="1" x14ac:dyDescent="0.2">
      <c r="A54" s="28" t="s">
        <v>189</v>
      </c>
      <c r="B54" s="28" t="s">
        <v>220</v>
      </c>
      <c r="C54" s="26"/>
      <c r="D54" s="26"/>
      <c r="E54" s="26"/>
      <c r="F54" s="26"/>
      <c r="G54" s="26"/>
    </row>
    <row r="55" spans="1:7" s="27" customFormat="1" ht="18" customHeight="1" x14ac:dyDescent="0.2">
      <c r="A55" s="28" t="s">
        <v>190</v>
      </c>
      <c r="B55" s="28" t="s">
        <v>221</v>
      </c>
      <c r="C55" s="26"/>
      <c r="D55" s="26"/>
      <c r="E55" s="26"/>
      <c r="F55" s="26"/>
      <c r="G55" s="26"/>
    </row>
    <row r="56" spans="1:7" s="27" customFormat="1" ht="18" customHeight="1" x14ac:dyDescent="0.2">
      <c r="A56" s="28" t="s">
        <v>158</v>
      </c>
      <c r="B56" s="28" t="s">
        <v>159</v>
      </c>
      <c r="C56" s="26"/>
      <c r="D56" s="26"/>
      <c r="E56" s="26"/>
      <c r="F56" s="26"/>
      <c r="G56" s="26"/>
    </row>
    <row r="57" spans="1:7" s="27" customFormat="1" ht="18" customHeight="1" x14ac:dyDescent="0.2">
      <c r="A57" s="28" t="s">
        <v>191</v>
      </c>
      <c r="B57" s="28" t="s">
        <v>222</v>
      </c>
      <c r="C57" s="26"/>
      <c r="D57" s="26"/>
      <c r="E57" s="26"/>
      <c r="F57" s="26"/>
      <c r="G57" s="26"/>
    </row>
    <row r="58" spans="1:7" s="27" customFormat="1" ht="37.5" customHeight="1" x14ac:dyDescent="0.2">
      <c r="A58" s="28" t="s">
        <v>192</v>
      </c>
      <c r="B58" s="28" t="s">
        <v>224</v>
      </c>
      <c r="C58" s="26"/>
      <c r="D58" s="26"/>
      <c r="E58" s="26"/>
      <c r="F58" s="26"/>
      <c r="G58" s="26"/>
    </row>
    <row r="59" spans="1:7" s="27" customFormat="1" ht="18" customHeight="1" x14ac:dyDescent="0.2">
      <c r="A59" s="28" t="s">
        <v>193</v>
      </c>
      <c r="B59" s="28" t="s">
        <v>223</v>
      </c>
      <c r="C59" s="26"/>
      <c r="D59" s="26"/>
      <c r="E59" s="26"/>
      <c r="F59" s="26"/>
      <c r="G59" s="26"/>
    </row>
    <row r="60" spans="1:7" s="27" customFormat="1" ht="31.5" customHeight="1" x14ac:dyDescent="0.2">
      <c r="A60" s="28" t="s">
        <v>194</v>
      </c>
      <c r="B60" s="28" t="s">
        <v>225</v>
      </c>
      <c r="C60" s="26"/>
      <c r="D60" s="26"/>
      <c r="E60" s="26"/>
      <c r="F60" s="26"/>
      <c r="G60" s="26"/>
    </row>
    <row r="61" spans="1:7" s="27" customFormat="1" ht="18" customHeight="1" x14ac:dyDescent="0.2">
      <c r="A61" s="28" t="s">
        <v>195</v>
      </c>
      <c r="B61" s="28" t="s">
        <v>226</v>
      </c>
      <c r="C61" s="26"/>
      <c r="D61" s="26"/>
      <c r="E61" s="26"/>
      <c r="F61" s="26"/>
      <c r="G61" s="26"/>
    </row>
    <row r="62" spans="1:7" s="27" customFormat="1" ht="26.25" customHeight="1" x14ac:dyDescent="0.2">
      <c r="A62" s="28" t="s">
        <v>196</v>
      </c>
      <c r="B62" s="28" t="s">
        <v>244</v>
      </c>
      <c r="C62" s="26"/>
      <c r="D62" s="26"/>
      <c r="E62" s="26"/>
      <c r="F62" s="26"/>
      <c r="G62" s="26"/>
    </row>
    <row r="63" spans="1:7" s="27" customFormat="1" ht="18" customHeight="1" x14ac:dyDescent="0.2">
      <c r="A63" s="28" t="s">
        <v>197</v>
      </c>
      <c r="B63" s="28" t="s">
        <v>227</v>
      </c>
      <c r="C63" s="26"/>
      <c r="D63" s="26"/>
      <c r="E63" s="26"/>
      <c r="F63" s="26"/>
      <c r="G63" s="26"/>
    </row>
    <row r="64" spans="1:7" s="27" customFormat="1" ht="18" customHeight="1" x14ac:dyDescent="0.2">
      <c r="A64" s="28" t="s">
        <v>198</v>
      </c>
      <c r="B64" s="28" t="s">
        <v>228</v>
      </c>
      <c r="C64" s="26"/>
      <c r="D64" s="26"/>
      <c r="E64" s="26"/>
      <c r="F64" s="26"/>
      <c r="G64" s="26"/>
    </row>
    <row r="65" spans="1:7" s="27" customFormat="1" ht="18" customHeight="1" x14ac:dyDescent="0.2">
      <c r="A65" s="28" t="s">
        <v>199</v>
      </c>
      <c r="B65" s="28" t="s">
        <v>229</v>
      </c>
      <c r="C65" s="26"/>
      <c r="D65" s="26"/>
      <c r="E65" s="26"/>
      <c r="F65" s="26"/>
      <c r="G65" s="26"/>
    </row>
    <row r="66" spans="1:7" s="27" customFormat="1" ht="18" customHeight="1" x14ac:dyDescent="0.2">
      <c r="A66" s="28" t="s">
        <v>160</v>
      </c>
      <c r="B66" s="28" t="s">
        <v>161</v>
      </c>
      <c r="C66" s="26"/>
      <c r="D66" s="26"/>
      <c r="E66" s="26"/>
      <c r="F66" s="26"/>
      <c r="G66" s="26"/>
    </row>
    <row r="67" spans="1:7" s="27" customFormat="1" ht="18" customHeight="1" x14ac:dyDescent="0.2">
      <c r="A67" s="28" t="s">
        <v>200</v>
      </c>
      <c r="B67" s="29" t="s">
        <v>230</v>
      </c>
    </row>
    <row r="68" spans="1:7" s="27" customFormat="1" ht="15.75" customHeight="1" x14ac:dyDescent="0.2">
      <c r="A68" s="28" t="s">
        <v>201</v>
      </c>
      <c r="B68" s="29" t="s">
        <v>231</v>
      </c>
    </row>
    <row r="69" spans="1:7" s="27" customFormat="1" ht="18" customHeight="1" x14ac:dyDescent="0.2">
      <c r="A69" s="28" t="s">
        <v>202</v>
      </c>
      <c r="B69" s="29" t="s">
        <v>232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32"/>
  <sheetViews>
    <sheetView zoomScale="55" zoomScaleNormal="55" workbookViewId="0">
      <selection activeCell="M1" sqref="M1"/>
    </sheetView>
  </sheetViews>
  <sheetFormatPr defaultRowHeight="15" x14ac:dyDescent="0.25"/>
  <cols>
    <col min="1" max="1" width="11.5" style="1" customWidth="1"/>
    <col min="2" max="5" width="25.296875" style="1" customWidth="1"/>
    <col min="6" max="6" width="11.5" style="1" customWidth="1"/>
    <col min="7" max="10" width="25.296875" style="1" customWidth="1"/>
    <col min="11" max="12" width="33" style="1" customWidth="1"/>
    <col min="13" max="13" width="20.796875" style="1" customWidth="1"/>
    <col min="14" max="14" width="78" style="1" customWidth="1"/>
    <col min="15" max="15" width="17.296875" style="1" customWidth="1"/>
    <col min="16" max="16" width="16.8984375" style="1" customWidth="1"/>
    <col min="17" max="17" width="31.59765625" style="1" customWidth="1"/>
    <col min="18" max="39" width="1.8984375" style="1" customWidth="1"/>
    <col min="40" max="40" width="12.69921875" style="1" customWidth="1"/>
    <col min="41" max="41" width="13.3984375" style="1" customWidth="1"/>
    <col min="42" max="44" width="1.69921875" style="1" customWidth="1"/>
    <col min="45" max="16384" width="8.796875" style="1"/>
  </cols>
  <sheetData>
    <row r="1" spans="1:41" ht="33.75" customHeight="1" thickBot="1" x14ac:dyDescent="0.4">
      <c r="A1" s="194" t="s">
        <v>375</v>
      </c>
      <c r="B1" s="195"/>
      <c r="C1" s="195"/>
      <c r="D1" s="195"/>
      <c r="E1" s="195"/>
      <c r="F1" s="195"/>
      <c r="G1" s="195"/>
      <c r="H1" s="195"/>
      <c r="I1" s="195"/>
      <c r="J1" s="195"/>
      <c r="M1" s="98" t="s">
        <v>400</v>
      </c>
    </row>
    <row r="2" spans="1:41" s="3" customFormat="1" ht="41.25" customHeight="1" thickBot="1" x14ac:dyDescent="0.25">
      <c r="A2" s="196" t="s">
        <v>257</v>
      </c>
      <c r="B2" s="197"/>
      <c r="C2" s="197"/>
      <c r="D2" s="197"/>
      <c r="E2" s="198"/>
      <c r="F2" s="199" t="s">
        <v>258</v>
      </c>
      <c r="G2" s="200"/>
      <c r="H2" s="200"/>
      <c r="I2" s="200"/>
      <c r="J2" s="201"/>
      <c r="K2" s="32"/>
      <c r="L2" s="32"/>
      <c r="M2" s="83" t="s">
        <v>264</v>
      </c>
      <c r="N2" s="85" t="s">
        <v>265</v>
      </c>
      <c r="O2" s="84" t="s">
        <v>376</v>
      </c>
      <c r="P2" s="62" t="s">
        <v>266</v>
      </c>
      <c r="Q2" s="62" t="s">
        <v>267</v>
      </c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13"/>
    </row>
    <row r="3" spans="1:41" s="3" customFormat="1" ht="51.75" customHeight="1" thickTop="1" thickBot="1" x14ac:dyDescent="0.25">
      <c r="A3" s="145" t="s">
        <v>403</v>
      </c>
      <c r="B3" s="146" t="s">
        <v>402</v>
      </c>
      <c r="C3" s="146" t="s">
        <v>401</v>
      </c>
      <c r="D3" s="146" t="s">
        <v>398</v>
      </c>
      <c r="E3" s="146" t="s">
        <v>399</v>
      </c>
      <c r="F3" s="147" t="s">
        <v>403</v>
      </c>
      <c r="G3" s="148" t="s">
        <v>402</v>
      </c>
      <c r="H3" s="148" t="s">
        <v>401</v>
      </c>
      <c r="I3" s="148" t="s">
        <v>398</v>
      </c>
      <c r="J3" s="148" t="s">
        <v>399</v>
      </c>
      <c r="K3" s="4"/>
      <c r="L3" s="4"/>
      <c r="M3" s="63" t="s">
        <v>268</v>
      </c>
      <c r="N3" s="90" t="s">
        <v>269</v>
      </c>
      <c r="O3" s="91"/>
      <c r="P3" s="64"/>
      <c r="Q3" s="120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13"/>
    </row>
    <row r="4" spans="1:41" s="3" customFormat="1" ht="20.100000000000001" customHeight="1" thickTop="1" x14ac:dyDescent="0.2">
      <c r="A4" s="117"/>
      <c r="B4" s="118"/>
      <c r="C4" s="118"/>
      <c r="D4" s="118"/>
      <c r="E4" s="119"/>
      <c r="F4" s="117"/>
      <c r="G4" s="118"/>
      <c r="H4" s="118"/>
      <c r="I4" s="118"/>
      <c r="J4" s="119"/>
      <c r="K4" s="33"/>
      <c r="L4" s="33"/>
      <c r="M4" s="65" t="s">
        <v>270</v>
      </c>
      <c r="N4" s="92" t="s">
        <v>271</v>
      </c>
      <c r="O4" s="93"/>
      <c r="P4" s="66" t="s">
        <v>272</v>
      </c>
      <c r="Q4" s="121" t="s">
        <v>273</v>
      </c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13"/>
    </row>
    <row r="5" spans="1:41" s="3" customFormat="1" ht="20.100000000000001" customHeight="1" x14ac:dyDescent="0.2">
      <c r="A5" s="101"/>
      <c r="B5" s="102"/>
      <c r="C5" s="102"/>
      <c r="D5" s="102"/>
      <c r="E5" s="103"/>
      <c r="F5" s="101"/>
      <c r="G5" s="102"/>
      <c r="H5" s="102"/>
      <c r="I5" s="102"/>
      <c r="J5" s="103"/>
      <c r="K5" s="12"/>
      <c r="L5" s="12"/>
      <c r="M5" s="65" t="s">
        <v>274</v>
      </c>
      <c r="N5" s="92" t="s">
        <v>275</v>
      </c>
      <c r="O5" s="93"/>
      <c r="P5" s="66" t="s">
        <v>272</v>
      </c>
      <c r="Q5" s="121" t="s">
        <v>273</v>
      </c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3"/>
    </row>
    <row r="6" spans="1:41" s="3" customFormat="1" ht="20.100000000000001" customHeight="1" x14ac:dyDescent="0.2">
      <c r="A6" s="104"/>
      <c r="B6" s="105"/>
      <c r="C6" s="105"/>
      <c r="D6" s="105"/>
      <c r="E6" s="106"/>
      <c r="F6" s="104"/>
      <c r="G6" s="105"/>
      <c r="H6" s="105"/>
      <c r="I6" s="105"/>
      <c r="J6" s="106"/>
      <c r="K6" s="12"/>
      <c r="L6" s="12"/>
      <c r="M6" s="65" t="s">
        <v>276</v>
      </c>
      <c r="N6" s="92" t="s">
        <v>277</v>
      </c>
      <c r="O6" s="93"/>
      <c r="P6" s="66" t="s">
        <v>272</v>
      </c>
      <c r="Q6" s="121" t="s">
        <v>273</v>
      </c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</row>
    <row r="7" spans="1:41" s="3" customFormat="1" ht="20.100000000000001" customHeight="1" x14ac:dyDescent="0.2">
      <c r="A7" s="99"/>
      <c r="B7" s="100"/>
      <c r="C7" s="100"/>
      <c r="D7" s="100"/>
      <c r="E7" s="107"/>
      <c r="F7" s="99"/>
      <c r="G7" s="100"/>
      <c r="H7" s="100"/>
      <c r="I7" s="100"/>
      <c r="J7" s="107"/>
      <c r="K7" s="34"/>
      <c r="L7" s="34"/>
      <c r="M7" s="65" t="s">
        <v>278</v>
      </c>
      <c r="N7" s="92" t="s">
        <v>279</v>
      </c>
      <c r="O7" s="93"/>
      <c r="P7" s="66" t="s">
        <v>272</v>
      </c>
      <c r="Q7" s="121" t="s">
        <v>273</v>
      </c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11"/>
      <c r="AO7" s="9"/>
    </row>
    <row r="8" spans="1:41" s="3" customFormat="1" ht="20.100000000000001" customHeight="1" x14ac:dyDescent="0.2">
      <c r="A8" s="99"/>
      <c r="B8" s="100"/>
      <c r="C8" s="100"/>
      <c r="D8" s="100"/>
      <c r="E8" s="107"/>
      <c r="F8" s="99"/>
      <c r="G8" s="100"/>
      <c r="H8" s="100"/>
      <c r="I8" s="100"/>
      <c r="J8" s="107"/>
      <c r="K8" s="4"/>
      <c r="L8" s="4"/>
      <c r="M8" s="65" t="s">
        <v>280</v>
      </c>
      <c r="N8" s="92" t="s">
        <v>281</v>
      </c>
      <c r="O8" s="93"/>
      <c r="P8" s="66" t="s">
        <v>272</v>
      </c>
      <c r="Q8" s="121" t="s">
        <v>273</v>
      </c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11"/>
      <c r="AO8" s="9"/>
    </row>
    <row r="9" spans="1:41" s="3" customFormat="1" ht="20.100000000000001" customHeight="1" x14ac:dyDescent="0.2">
      <c r="A9" s="99"/>
      <c r="B9" s="100"/>
      <c r="C9" s="100"/>
      <c r="D9" s="100"/>
      <c r="E9" s="107"/>
      <c r="F9" s="99"/>
      <c r="G9" s="100"/>
      <c r="H9" s="100"/>
      <c r="I9" s="100"/>
      <c r="J9" s="107"/>
      <c r="K9" s="4"/>
      <c r="L9" s="4"/>
      <c r="M9" s="65" t="s">
        <v>282</v>
      </c>
      <c r="N9" s="92" t="s">
        <v>283</v>
      </c>
      <c r="O9" s="93"/>
      <c r="P9" s="66" t="s">
        <v>272</v>
      </c>
      <c r="Q9" s="121" t="s">
        <v>273</v>
      </c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11"/>
      <c r="AO9" s="9"/>
    </row>
    <row r="10" spans="1:41" s="3" customFormat="1" ht="20.100000000000001" customHeight="1" x14ac:dyDescent="0.2">
      <c r="A10" s="99"/>
      <c r="B10" s="100"/>
      <c r="C10" s="100"/>
      <c r="D10" s="100"/>
      <c r="E10" s="107"/>
      <c r="F10" s="99"/>
      <c r="G10" s="100"/>
      <c r="H10" s="100"/>
      <c r="I10" s="100"/>
      <c r="J10" s="107"/>
      <c r="K10" s="4"/>
      <c r="L10" s="4"/>
      <c r="M10" s="65" t="s">
        <v>284</v>
      </c>
      <c r="N10" s="92" t="s">
        <v>285</v>
      </c>
      <c r="O10" s="93"/>
      <c r="P10" s="66" t="s">
        <v>272</v>
      </c>
      <c r="Q10" s="121" t="s">
        <v>273</v>
      </c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11"/>
      <c r="AO10" s="9"/>
    </row>
    <row r="11" spans="1:41" s="3" customFormat="1" ht="20.100000000000001" customHeight="1" x14ac:dyDescent="0.2">
      <c r="A11" s="99"/>
      <c r="B11" s="100"/>
      <c r="C11" s="100"/>
      <c r="D11" s="100"/>
      <c r="E11" s="107"/>
      <c r="F11" s="99"/>
      <c r="G11" s="100"/>
      <c r="H11" s="100"/>
      <c r="I11" s="100"/>
      <c r="J11" s="107"/>
      <c r="K11" s="4"/>
      <c r="L11" s="4"/>
      <c r="M11" s="65" t="s">
        <v>286</v>
      </c>
      <c r="N11" s="92" t="s">
        <v>287</v>
      </c>
      <c r="O11" s="93"/>
      <c r="P11" s="66" t="s">
        <v>272</v>
      </c>
      <c r="Q11" s="121" t="s">
        <v>273</v>
      </c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11"/>
      <c r="AO11" s="9"/>
    </row>
    <row r="12" spans="1:41" s="3" customFormat="1" ht="20.100000000000001" customHeight="1" x14ac:dyDescent="0.2">
      <c r="A12" s="104"/>
      <c r="B12" s="105"/>
      <c r="C12" s="105"/>
      <c r="D12" s="105"/>
      <c r="E12" s="106"/>
      <c r="F12" s="104"/>
      <c r="G12" s="105"/>
      <c r="H12" s="105"/>
      <c r="I12" s="105"/>
      <c r="J12" s="106"/>
      <c r="K12" s="4"/>
      <c r="L12" s="4"/>
      <c r="M12" s="65" t="s">
        <v>288</v>
      </c>
      <c r="N12" s="92" t="s">
        <v>289</v>
      </c>
      <c r="O12" s="93"/>
      <c r="P12" s="66" t="s">
        <v>272</v>
      </c>
      <c r="Q12" s="121" t="s">
        <v>273</v>
      </c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10"/>
      <c r="AO12" s="7"/>
    </row>
    <row r="13" spans="1:41" s="3" customFormat="1" ht="20.100000000000001" customHeight="1" x14ac:dyDescent="0.2">
      <c r="A13" s="99"/>
      <c r="B13" s="100"/>
      <c r="C13" s="100"/>
      <c r="D13" s="100"/>
      <c r="E13" s="107"/>
      <c r="F13" s="99"/>
      <c r="G13" s="100"/>
      <c r="H13" s="100"/>
      <c r="I13" s="100"/>
      <c r="J13" s="107"/>
      <c r="K13" s="34"/>
      <c r="L13" s="34"/>
      <c r="M13" s="65" t="s">
        <v>290</v>
      </c>
      <c r="N13" s="92" t="s">
        <v>291</v>
      </c>
      <c r="O13" s="93"/>
      <c r="P13" s="66" t="s">
        <v>272</v>
      </c>
      <c r="Q13" s="121" t="s">
        <v>273</v>
      </c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10"/>
      <c r="AO13" s="7"/>
    </row>
    <row r="14" spans="1:41" s="3" customFormat="1" ht="20.100000000000001" customHeight="1" x14ac:dyDescent="0.2">
      <c r="A14" s="99"/>
      <c r="B14" s="100"/>
      <c r="C14" s="100"/>
      <c r="D14" s="100"/>
      <c r="E14" s="107"/>
      <c r="F14" s="99"/>
      <c r="G14" s="100"/>
      <c r="H14" s="100"/>
      <c r="I14" s="100"/>
      <c r="J14" s="107"/>
      <c r="K14" s="4"/>
      <c r="L14" s="4"/>
      <c r="M14" s="65" t="s">
        <v>292</v>
      </c>
      <c r="N14" s="92" t="s">
        <v>293</v>
      </c>
      <c r="O14" s="93"/>
      <c r="P14" s="66" t="s">
        <v>272</v>
      </c>
      <c r="Q14" s="121" t="s">
        <v>273</v>
      </c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10"/>
      <c r="AO14" s="7"/>
    </row>
    <row r="15" spans="1:41" s="3" customFormat="1" ht="20.100000000000001" customHeight="1" x14ac:dyDescent="0.2">
      <c r="A15" s="99"/>
      <c r="B15" s="100"/>
      <c r="C15" s="100"/>
      <c r="D15" s="100"/>
      <c r="E15" s="107"/>
      <c r="F15" s="99"/>
      <c r="G15" s="100"/>
      <c r="H15" s="100"/>
      <c r="I15" s="100"/>
      <c r="J15" s="107"/>
      <c r="K15" s="4"/>
      <c r="L15" s="4"/>
      <c r="M15" s="65" t="s">
        <v>294</v>
      </c>
      <c r="N15" s="92" t="s">
        <v>295</v>
      </c>
      <c r="O15" s="93"/>
      <c r="P15" s="66" t="s">
        <v>272</v>
      </c>
      <c r="Q15" s="121" t="s">
        <v>273</v>
      </c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10"/>
      <c r="AO15" s="7"/>
    </row>
    <row r="16" spans="1:41" s="3" customFormat="1" ht="20.100000000000001" customHeight="1" x14ac:dyDescent="0.2">
      <c r="A16" s="99"/>
      <c r="B16" s="100"/>
      <c r="C16" s="100"/>
      <c r="D16" s="100"/>
      <c r="E16" s="107"/>
      <c r="F16" s="99"/>
      <c r="G16" s="100"/>
      <c r="H16" s="100"/>
      <c r="I16" s="100"/>
      <c r="J16" s="107"/>
      <c r="K16" s="4"/>
      <c r="L16" s="4"/>
      <c r="M16" s="65" t="s">
        <v>296</v>
      </c>
      <c r="N16" s="92" t="s">
        <v>297</v>
      </c>
      <c r="O16" s="93"/>
      <c r="P16" s="66" t="s">
        <v>272</v>
      </c>
      <c r="Q16" s="121" t="s">
        <v>273</v>
      </c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10"/>
      <c r="AO16" s="7"/>
    </row>
    <row r="17" spans="1:41" s="3" customFormat="1" ht="20.100000000000001" customHeight="1" x14ac:dyDescent="0.2">
      <c r="A17" s="99"/>
      <c r="B17" s="100"/>
      <c r="C17" s="100"/>
      <c r="D17" s="100"/>
      <c r="E17" s="107"/>
      <c r="F17" s="99"/>
      <c r="G17" s="100"/>
      <c r="H17" s="100"/>
      <c r="I17" s="100"/>
      <c r="J17" s="107"/>
      <c r="K17" s="4"/>
      <c r="L17" s="4"/>
      <c r="M17" s="65" t="s">
        <v>298</v>
      </c>
      <c r="N17" s="92" t="s">
        <v>299</v>
      </c>
      <c r="O17" s="93"/>
      <c r="P17" s="66" t="s">
        <v>272</v>
      </c>
      <c r="Q17" s="121" t="s">
        <v>273</v>
      </c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10"/>
      <c r="AO17" s="7"/>
    </row>
    <row r="18" spans="1:41" s="3" customFormat="1" ht="20.100000000000001" customHeight="1" x14ac:dyDescent="0.2">
      <c r="A18" s="99"/>
      <c r="B18" s="100"/>
      <c r="C18" s="100"/>
      <c r="D18" s="100"/>
      <c r="E18" s="107"/>
      <c r="F18" s="99"/>
      <c r="G18" s="100"/>
      <c r="H18" s="100"/>
      <c r="I18" s="100"/>
      <c r="J18" s="107"/>
      <c r="K18" s="4"/>
      <c r="L18" s="4"/>
      <c r="M18" s="67" t="s">
        <v>300</v>
      </c>
      <c r="N18" s="94" t="s">
        <v>271</v>
      </c>
      <c r="O18" s="95"/>
      <c r="P18" s="68" t="s">
        <v>301</v>
      </c>
      <c r="Q18" s="122" t="s">
        <v>273</v>
      </c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54"/>
    </row>
    <row r="19" spans="1:41" ht="20.100000000000001" customHeight="1" x14ac:dyDescent="0.25">
      <c r="A19" s="108"/>
      <c r="B19" s="109"/>
      <c r="C19" s="109"/>
      <c r="D19" s="109"/>
      <c r="E19" s="110"/>
      <c r="F19" s="108"/>
      <c r="G19" s="109"/>
      <c r="H19" s="109"/>
      <c r="I19" s="109"/>
      <c r="J19" s="110"/>
      <c r="K19" s="4"/>
      <c r="L19" s="4"/>
      <c r="M19" s="67" t="s">
        <v>302</v>
      </c>
      <c r="N19" s="94" t="s">
        <v>303</v>
      </c>
      <c r="O19" s="95"/>
      <c r="P19" s="68" t="s">
        <v>301</v>
      </c>
      <c r="Q19" s="122" t="s">
        <v>273</v>
      </c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</row>
    <row r="20" spans="1:41" ht="20.100000000000001" customHeight="1" x14ac:dyDescent="0.25">
      <c r="A20" s="108"/>
      <c r="B20" s="109"/>
      <c r="C20" s="109"/>
      <c r="D20" s="109"/>
      <c r="E20" s="110"/>
      <c r="F20" s="108"/>
      <c r="G20" s="109"/>
      <c r="H20" s="109"/>
      <c r="I20" s="109"/>
      <c r="J20" s="110"/>
      <c r="K20" s="54"/>
      <c r="L20" s="57"/>
      <c r="M20" s="67" t="s">
        <v>304</v>
      </c>
      <c r="N20" s="94" t="s">
        <v>305</v>
      </c>
      <c r="O20" s="95"/>
      <c r="P20" s="68" t="s">
        <v>301</v>
      </c>
      <c r="Q20" s="122" t="s">
        <v>273</v>
      </c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</row>
    <row r="21" spans="1:41" ht="20.100000000000001" customHeight="1" x14ac:dyDescent="0.25">
      <c r="A21" s="108"/>
      <c r="B21" s="109"/>
      <c r="C21" s="109"/>
      <c r="D21" s="109"/>
      <c r="E21" s="110"/>
      <c r="F21" s="108"/>
      <c r="G21" s="109"/>
      <c r="H21" s="109"/>
      <c r="I21" s="109"/>
      <c r="J21" s="110"/>
      <c r="K21" s="54"/>
      <c r="L21" s="57"/>
      <c r="M21" s="67" t="s">
        <v>306</v>
      </c>
      <c r="N21" s="94" t="s">
        <v>307</v>
      </c>
      <c r="O21" s="95"/>
      <c r="P21" s="68" t="s">
        <v>301</v>
      </c>
      <c r="Q21" s="122" t="s">
        <v>273</v>
      </c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</row>
    <row r="22" spans="1:41" ht="20.100000000000001" customHeight="1" x14ac:dyDescent="0.25">
      <c r="A22" s="108"/>
      <c r="B22" s="109"/>
      <c r="C22" s="109"/>
      <c r="D22" s="109"/>
      <c r="E22" s="110"/>
      <c r="F22" s="108"/>
      <c r="G22" s="109"/>
      <c r="H22" s="109"/>
      <c r="I22" s="109"/>
      <c r="J22" s="110"/>
      <c r="K22" s="54"/>
      <c r="L22" s="57"/>
      <c r="M22" s="67" t="s">
        <v>308</v>
      </c>
      <c r="N22" s="94" t="s">
        <v>277</v>
      </c>
      <c r="O22" s="95"/>
      <c r="P22" s="68" t="s">
        <v>301</v>
      </c>
      <c r="Q22" s="122" t="s">
        <v>273</v>
      </c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</row>
    <row r="23" spans="1:41" ht="20.100000000000001" customHeight="1" x14ac:dyDescent="0.25">
      <c r="A23" s="108"/>
      <c r="B23" s="109"/>
      <c r="C23" s="109"/>
      <c r="D23" s="109"/>
      <c r="E23" s="110"/>
      <c r="F23" s="108"/>
      <c r="G23" s="109"/>
      <c r="H23" s="109"/>
      <c r="I23" s="109"/>
      <c r="J23" s="110"/>
      <c r="K23" s="54"/>
      <c r="L23" s="57"/>
      <c r="M23" s="67" t="s">
        <v>309</v>
      </c>
      <c r="N23" s="94" t="s">
        <v>310</v>
      </c>
      <c r="O23" s="95"/>
      <c r="P23" s="68" t="s">
        <v>301</v>
      </c>
      <c r="Q23" s="122" t="s">
        <v>273</v>
      </c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</row>
    <row r="24" spans="1:41" ht="20.100000000000001" customHeight="1" x14ac:dyDescent="0.25">
      <c r="A24" s="108"/>
      <c r="B24" s="109"/>
      <c r="C24" s="109"/>
      <c r="D24" s="109"/>
      <c r="E24" s="110"/>
      <c r="F24" s="108"/>
      <c r="G24" s="109"/>
      <c r="H24" s="109"/>
      <c r="I24" s="109"/>
      <c r="J24" s="110"/>
      <c r="K24" s="54"/>
      <c r="L24" s="57"/>
      <c r="M24" s="67" t="s">
        <v>311</v>
      </c>
      <c r="N24" s="94" t="s">
        <v>312</v>
      </c>
      <c r="O24" s="95"/>
      <c r="P24" s="68" t="s">
        <v>301</v>
      </c>
      <c r="Q24" s="122" t="s">
        <v>273</v>
      </c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</row>
    <row r="25" spans="1:41" ht="20.100000000000001" customHeight="1" x14ac:dyDescent="0.25">
      <c r="A25" s="108"/>
      <c r="B25" s="109"/>
      <c r="C25" s="109"/>
      <c r="D25" s="109"/>
      <c r="E25" s="110"/>
      <c r="F25" s="108"/>
      <c r="G25" s="109"/>
      <c r="H25" s="109"/>
      <c r="I25" s="109"/>
      <c r="J25" s="110"/>
      <c r="K25" s="54"/>
      <c r="L25" s="57"/>
      <c r="M25" s="67" t="s">
        <v>313</v>
      </c>
      <c r="N25" s="94" t="s">
        <v>314</v>
      </c>
      <c r="O25" s="95"/>
      <c r="P25" s="68" t="s">
        <v>301</v>
      </c>
      <c r="Q25" s="122" t="s">
        <v>273</v>
      </c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</row>
    <row r="26" spans="1:41" ht="20.100000000000001" customHeight="1" x14ac:dyDescent="0.25">
      <c r="A26" s="108"/>
      <c r="B26" s="109"/>
      <c r="C26" s="109"/>
      <c r="D26" s="109"/>
      <c r="E26" s="110"/>
      <c r="F26" s="108"/>
      <c r="G26" s="109"/>
      <c r="H26" s="109"/>
      <c r="I26" s="109"/>
      <c r="J26" s="110"/>
      <c r="K26" s="54"/>
      <c r="L26" s="57"/>
      <c r="M26" s="67" t="s">
        <v>315</v>
      </c>
      <c r="N26" s="94" t="s">
        <v>279</v>
      </c>
      <c r="O26" s="95"/>
      <c r="P26" s="68" t="s">
        <v>301</v>
      </c>
      <c r="Q26" s="122" t="s">
        <v>273</v>
      </c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</row>
    <row r="27" spans="1:41" ht="20.100000000000001" customHeight="1" x14ac:dyDescent="0.25">
      <c r="A27" s="108"/>
      <c r="B27" s="109"/>
      <c r="C27" s="109"/>
      <c r="D27" s="109"/>
      <c r="E27" s="110"/>
      <c r="F27" s="108"/>
      <c r="G27" s="109"/>
      <c r="H27" s="109"/>
      <c r="I27" s="109"/>
      <c r="J27" s="110"/>
      <c r="K27" s="54"/>
      <c r="L27" s="57"/>
      <c r="M27" s="67" t="s">
        <v>316</v>
      </c>
      <c r="N27" s="94" t="s">
        <v>281</v>
      </c>
      <c r="O27" s="95"/>
      <c r="P27" s="68" t="s">
        <v>301</v>
      </c>
      <c r="Q27" s="122" t="s">
        <v>273</v>
      </c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</row>
    <row r="28" spans="1:41" ht="20.100000000000001" customHeight="1" x14ac:dyDescent="0.25">
      <c r="A28" s="108"/>
      <c r="B28" s="109"/>
      <c r="C28" s="109"/>
      <c r="D28" s="109"/>
      <c r="E28" s="110"/>
      <c r="F28" s="108"/>
      <c r="G28" s="109"/>
      <c r="H28" s="109"/>
      <c r="I28" s="109"/>
      <c r="J28" s="110"/>
      <c r="K28" s="54"/>
      <c r="L28" s="57"/>
      <c r="M28" s="67" t="s">
        <v>317</v>
      </c>
      <c r="N28" s="94" t="s">
        <v>318</v>
      </c>
      <c r="O28" s="95"/>
      <c r="P28" s="68" t="s">
        <v>301</v>
      </c>
      <c r="Q28" s="122" t="s">
        <v>273</v>
      </c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</row>
    <row r="29" spans="1:41" ht="20.100000000000001" customHeight="1" x14ac:dyDescent="0.25">
      <c r="A29" s="108"/>
      <c r="B29" s="109"/>
      <c r="C29" s="109"/>
      <c r="D29" s="109"/>
      <c r="E29" s="110"/>
      <c r="F29" s="108"/>
      <c r="G29" s="109"/>
      <c r="H29" s="109"/>
      <c r="I29" s="109"/>
      <c r="J29" s="110"/>
      <c r="K29" s="54"/>
      <c r="L29" s="57"/>
      <c r="M29" s="67" t="s">
        <v>319</v>
      </c>
      <c r="N29" s="94" t="s">
        <v>320</v>
      </c>
      <c r="O29" s="95"/>
      <c r="P29" s="68" t="s">
        <v>301</v>
      </c>
      <c r="Q29" s="122" t="s">
        <v>273</v>
      </c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</row>
    <row r="30" spans="1:41" ht="20.100000000000001" customHeight="1" x14ac:dyDescent="0.25">
      <c r="A30" s="108"/>
      <c r="B30" s="109"/>
      <c r="C30" s="109"/>
      <c r="D30" s="109"/>
      <c r="E30" s="110"/>
      <c r="F30" s="108"/>
      <c r="G30" s="109"/>
      <c r="H30" s="109"/>
      <c r="I30" s="109"/>
      <c r="J30" s="110"/>
      <c r="K30" s="54"/>
      <c r="L30" s="57"/>
      <c r="M30" s="67" t="s">
        <v>321</v>
      </c>
      <c r="N30" s="94" t="s">
        <v>322</v>
      </c>
      <c r="O30" s="95"/>
      <c r="P30" s="68" t="s">
        <v>301</v>
      </c>
      <c r="Q30" s="122" t="s">
        <v>273</v>
      </c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</row>
    <row r="31" spans="1:41" ht="20.100000000000001" customHeight="1" x14ac:dyDescent="0.25">
      <c r="A31" s="108"/>
      <c r="B31" s="109"/>
      <c r="C31" s="109"/>
      <c r="D31" s="109"/>
      <c r="E31" s="110"/>
      <c r="F31" s="108"/>
      <c r="G31" s="109"/>
      <c r="H31" s="109"/>
      <c r="I31" s="109"/>
      <c r="J31" s="110"/>
      <c r="K31" s="54"/>
      <c r="L31" s="57"/>
      <c r="M31" s="67" t="s">
        <v>323</v>
      </c>
      <c r="N31" s="94" t="s">
        <v>291</v>
      </c>
      <c r="O31" s="95"/>
      <c r="P31" s="68" t="s">
        <v>301</v>
      </c>
      <c r="Q31" s="122" t="s">
        <v>273</v>
      </c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</row>
    <row r="32" spans="1:41" ht="20.100000000000001" customHeight="1" x14ac:dyDescent="0.25">
      <c r="A32" s="108"/>
      <c r="B32" s="109"/>
      <c r="C32" s="109"/>
      <c r="D32" s="109"/>
      <c r="E32" s="110"/>
      <c r="F32" s="108"/>
      <c r="G32" s="109"/>
      <c r="H32" s="109"/>
      <c r="I32" s="109"/>
      <c r="J32" s="110"/>
      <c r="K32" s="54"/>
      <c r="L32" s="57"/>
      <c r="M32" s="67" t="s">
        <v>324</v>
      </c>
      <c r="N32" s="94" t="s">
        <v>293</v>
      </c>
      <c r="O32" s="95"/>
      <c r="P32" s="68" t="s">
        <v>301</v>
      </c>
      <c r="Q32" s="122" t="s">
        <v>273</v>
      </c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</row>
    <row r="33" spans="1:39" ht="20.100000000000001" customHeight="1" x14ac:dyDescent="0.25">
      <c r="A33" s="108"/>
      <c r="B33" s="109"/>
      <c r="C33" s="109"/>
      <c r="D33" s="109"/>
      <c r="E33" s="110"/>
      <c r="F33" s="108"/>
      <c r="G33" s="109"/>
      <c r="H33" s="109"/>
      <c r="I33" s="109"/>
      <c r="J33" s="110"/>
      <c r="K33" s="54"/>
      <c r="L33" s="57"/>
      <c r="M33" s="67" t="s">
        <v>325</v>
      </c>
      <c r="N33" s="94" t="s">
        <v>299</v>
      </c>
      <c r="O33" s="95"/>
      <c r="P33" s="68" t="s">
        <v>301</v>
      </c>
      <c r="Q33" s="122" t="s">
        <v>273</v>
      </c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</row>
    <row r="34" spans="1:39" ht="20.100000000000001" customHeight="1" x14ac:dyDescent="0.25">
      <c r="A34" s="108"/>
      <c r="B34" s="109"/>
      <c r="C34" s="109"/>
      <c r="D34" s="109"/>
      <c r="E34" s="110"/>
      <c r="F34" s="108"/>
      <c r="G34" s="109"/>
      <c r="H34" s="109"/>
      <c r="I34" s="109"/>
      <c r="J34" s="110"/>
      <c r="K34" s="54"/>
      <c r="L34" s="57"/>
      <c r="M34" s="69" t="s">
        <v>326</v>
      </c>
      <c r="N34" s="96"/>
      <c r="O34" s="97"/>
      <c r="P34" s="70" t="s">
        <v>272</v>
      </c>
      <c r="Q34" s="123" t="s">
        <v>327</v>
      </c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</row>
    <row r="35" spans="1:39" ht="20.100000000000001" customHeight="1" x14ac:dyDescent="0.25">
      <c r="A35" s="108"/>
      <c r="B35" s="109"/>
      <c r="C35" s="109"/>
      <c r="D35" s="109"/>
      <c r="E35" s="110"/>
      <c r="F35" s="108"/>
      <c r="G35" s="109"/>
      <c r="H35" s="109"/>
      <c r="I35" s="109"/>
      <c r="J35" s="110"/>
      <c r="K35" s="54"/>
      <c r="L35" s="57"/>
      <c r="M35" s="69" t="s">
        <v>328</v>
      </c>
      <c r="N35" s="96" t="s">
        <v>329</v>
      </c>
      <c r="O35" s="97"/>
      <c r="P35" s="70" t="s">
        <v>272</v>
      </c>
      <c r="Q35" s="123" t="s">
        <v>327</v>
      </c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</row>
    <row r="36" spans="1:39" ht="20.100000000000001" customHeight="1" x14ac:dyDescent="0.25">
      <c r="A36" s="108"/>
      <c r="B36" s="109"/>
      <c r="C36" s="109"/>
      <c r="D36" s="109"/>
      <c r="E36" s="110"/>
      <c r="F36" s="108"/>
      <c r="G36" s="109"/>
      <c r="H36" s="109"/>
      <c r="I36" s="109"/>
      <c r="J36" s="110"/>
      <c r="K36" s="54"/>
      <c r="L36" s="57"/>
      <c r="M36" s="69" t="s">
        <v>330</v>
      </c>
      <c r="N36" s="96" t="s">
        <v>331</v>
      </c>
      <c r="O36" s="97"/>
      <c r="P36" s="70" t="s">
        <v>272</v>
      </c>
      <c r="Q36" s="123" t="s">
        <v>327</v>
      </c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</row>
    <row r="37" spans="1:39" ht="20.100000000000001" customHeight="1" x14ac:dyDescent="0.25">
      <c r="A37" s="108"/>
      <c r="B37" s="109"/>
      <c r="C37" s="109"/>
      <c r="D37" s="109"/>
      <c r="E37" s="110"/>
      <c r="F37" s="108"/>
      <c r="G37" s="109"/>
      <c r="H37" s="109"/>
      <c r="I37" s="109"/>
      <c r="J37" s="110"/>
      <c r="K37" s="54"/>
      <c r="L37" s="57"/>
      <c r="M37" s="71" t="s">
        <v>332</v>
      </c>
      <c r="N37" s="86" t="s">
        <v>333</v>
      </c>
      <c r="O37" s="72" t="s">
        <v>334</v>
      </c>
      <c r="P37" s="73" t="s">
        <v>272</v>
      </c>
      <c r="Q37" s="124" t="s">
        <v>335</v>
      </c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</row>
    <row r="38" spans="1:39" ht="20.100000000000001" customHeight="1" x14ac:dyDescent="0.25">
      <c r="A38" s="108"/>
      <c r="B38" s="109"/>
      <c r="C38" s="109"/>
      <c r="D38" s="109"/>
      <c r="E38" s="110"/>
      <c r="F38" s="108"/>
      <c r="G38" s="109"/>
      <c r="H38" s="109"/>
      <c r="I38" s="109"/>
      <c r="J38" s="110"/>
      <c r="K38" s="54"/>
      <c r="L38" s="57"/>
      <c r="M38" s="71" t="s">
        <v>332</v>
      </c>
      <c r="N38" s="86" t="s">
        <v>336</v>
      </c>
      <c r="O38" s="72" t="s">
        <v>334</v>
      </c>
      <c r="P38" s="73" t="s">
        <v>272</v>
      </c>
      <c r="Q38" s="124" t="s">
        <v>335</v>
      </c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</row>
    <row r="39" spans="1:39" ht="20.100000000000001" customHeight="1" x14ac:dyDescent="0.25">
      <c r="A39" s="108"/>
      <c r="B39" s="109"/>
      <c r="C39" s="109"/>
      <c r="D39" s="109"/>
      <c r="E39" s="110"/>
      <c r="F39" s="108"/>
      <c r="G39" s="109"/>
      <c r="H39" s="109"/>
      <c r="I39" s="109"/>
      <c r="J39" s="110"/>
      <c r="K39" s="54"/>
      <c r="L39" s="57"/>
      <c r="M39" s="71" t="s">
        <v>332</v>
      </c>
      <c r="N39" s="86" t="s">
        <v>337</v>
      </c>
      <c r="O39" s="72" t="s">
        <v>334</v>
      </c>
      <c r="P39" s="73" t="s">
        <v>272</v>
      </c>
      <c r="Q39" s="124" t="s">
        <v>335</v>
      </c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54"/>
    </row>
    <row r="40" spans="1:39" ht="20.100000000000001" customHeight="1" x14ac:dyDescent="0.25">
      <c r="A40" s="108"/>
      <c r="B40" s="109"/>
      <c r="C40" s="109"/>
      <c r="D40" s="109"/>
      <c r="E40" s="110"/>
      <c r="F40" s="108"/>
      <c r="G40" s="109"/>
      <c r="H40" s="109"/>
      <c r="I40" s="109"/>
      <c r="J40" s="110"/>
      <c r="K40" s="54"/>
      <c r="L40" s="57"/>
      <c r="M40" s="71" t="s">
        <v>332</v>
      </c>
      <c r="N40" s="86" t="s">
        <v>338</v>
      </c>
      <c r="O40" s="72" t="s">
        <v>334</v>
      </c>
      <c r="P40" s="73" t="s">
        <v>272</v>
      </c>
      <c r="Q40" s="124" t="s">
        <v>335</v>
      </c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</row>
    <row r="41" spans="1:39" ht="20.100000000000001" customHeight="1" x14ac:dyDescent="0.25">
      <c r="A41" s="108"/>
      <c r="B41" s="109"/>
      <c r="C41" s="109"/>
      <c r="D41" s="109"/>
      <c r="E41" s="110"/>
      <c r="F41" s="108"/>
      <c r="G41" s="109"/>
      <c r="H41" s="109"/>
      <c r="I41" s="109"/>
      <c r="J41" s="110"/>
      <c r="K41" s="54"/>
      <c r="L41" s="57"/>
      <c r="M41" s="74" t="s">
        <v>339</v>
      </c>
      <c r="N41" s="87" t="s">
        <v>340</v>
      </c>
      <c r="O41" s="75" t="s">
        <v>341</v>
      </c>
      <c r="P41" s="76" t="s">
        <v>301</v>
      </c>
      <c r="Q41" s="125" t="s">
        <v>342</v>
      </c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</row>
    <row r="42" spans="1:39" ht="20.100000000000001" customHeight="1" x14ac:dyDescent="0.25">
      <c r="A42" s="108"/>
      <c r="B42" s="109"/>
      <c r="C42" s="109"/>
      <c r="D42" s="109"/>
      <c r="E42" s="110"/>
      <c r="F42" s="108"/>
      <c r="G42" s="109"/>
      <c r="H42" s="109"/>
      <c r="I42" s="109"/>
      <c r="J42" s="110"/>
      <c r="K42" s="54"/>
      <c r="L42" s="57"/>
      <c r="M42" s="74" t="s">
        <v>343</v>
      </c>
      <c r="N42" s="87" t="s">
        <v>344</v>
      </c>
      <c r="O42" s="75" t="s">
        <v>341</v>
      </c>
      <c r="P42" s="76" t="s">
        <v>301</v>
      </c>
      <c r="Q42" s="125" t="s">
        <v>342</v>
      </c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4"/>
      <c r="AK42" s="54"/>
      <c r="AL42" s="54"/>
      <c r="AM42" s="54"/>
    </row>
    <row r="43" spans="1:39" ht="20.100000000000001" customHeight="1" x14ac:dyDescent="0.25">
      <c r="A43" s="108"/>
      <c r="B43" s="109"/>
      <c r="C43" s="109"/>
      <c r="D43" s="109"/>
      <c r="E43" s="110"/>
      <c r="F43" s="108"/>
      <c r="G43" s="109"/>
      <c r="H43" s="109"/>
      <c r="I43" s="109"/>
      <c r="J43" s="110"/>
      <c r="K43" s="54"/>
      <c r="L43" s="57"/>
      <c r="M43" s="77" t="s">
        <v>345</v>
      </c>
      <c r="N43" s="88" t="s">
        <v>346</v>
      </c>
      <c r="O43" s="78" t="s">
        <v>347</v>
      </c>
      <c r="P43" s="79" t="s">
        <v>272</v>
      </c>
      <c r="Q43" s="126" t="s">
        <v>348</v>
      </c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</row>
    <row r="44" spans="1:39" ht="20.100000000000001" customHeight="1" x14ac:dyDescent="0.25">
      <c r="A44" s="108"/>
      <c r="B44" s="109"/>
      <c r="C44" s="109"/>
      <c r="D44" s="109"/>
      <c r="E44" s="110"/>
      <c r="F44" s="108"/>
      <c r="G44" s="109"/>
      <c r="H44" s="109"/>
      <c r="I44" s="109"/>
      <c r="J44" s="110"/>
      <c r="K44" s="54"/>
      <c r="L44" s="57"/>
      <c r="M44" s="77" t="s">
        <v>349</v>
      </c>
      <c r="N44" s="88" t="s">
        <v>350</v>
      </c>
      <c r="O44" s="78" t="s">
        <v>347</v>
      </c>
      <c r="P44" s="79" t="s">
        <v>272</v>
      </c>
      <c r="Q44" s="126" t="s">
        <v>348</v>
      </c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</row>
    <row r="45" spans="1:39" ht="20.100000000000001" customHeight="1" x14ac:dyDescent="0.25">
      <c r="A45" s="111"/>
      <c r="B45" s="112"/>
      <c r="C45" s="112"/>
      <c r="D45" s="112"/>
      <c r="E45" s="113"/>
      <c r="F45" s="111"/>
      <c r="G45" s="112"/>
      <c r="H45" s="112"/>
      <c r="I45" s="112"/>
      <c r="J45" s="113"/>
      <c r="K45" s="54"/>
      <c r="L45" s="57"/>
      <c r="M45" s="77" t="s">
        <v>351</v>
      </c>
      <c r="N45" s="88" t="s">
        <v>352</v>
      </c>
      <c r="O45" s="78" t="s">
        <v>347</v>
      </c>
      <c r="P45" s="79" t="s">
        <v>272</v>
      </c>
      <c r="Q45" s="126" t="s">
        <v>348</v>
      </c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  <c r="AM45" s="54"/>
    </row>
    <row r="46" spans="1:39" ht="20.100000000000001" customHeight="1" x14ac:dyDescent="0.25">
      <c r="A46" s="111"/>
      <c r="B46" s="112"/>
      <c r="C46" s="112"/>
      <c r="D46" s="112"/>
      <c r="E46" s="113"/>
      <c r="F46" s="111"/>
      <c r="G46" s="112"/>
      <c r="H46" s="112"/>
      <c r="I46" s="112"/>
      <c r="J46" s="113"/>
      <c r="M46" s="77" t="s">
        <v>353</v>
      </c>
      <c r="N46" s="88" t="s">
        <v>354</v>
      </c>
      <c r="O46" s="78" t="s">
        <v>347</v>
      </c>
      <c r="P46" s="79" t="s">
        <v>272</v>
      </c>
      <c r="Q46" s="126" t="s">
        <v>348</v>
      </c>
    </row>
    <row r="47" spans="1:39" ht="20.100000000000001" customHeight="1" x14ac:dyDescent="0.25">
      <c r="A47" s="111"/>
      <c r="B47" s="112"/>
      <c r="C47" s="112"/>
      <c r="D47" s="112"/>
      <c r="E47" s="113"/>
      <c r="F47" s="111"/>
      <c r="G47" s="112"/>
      <c r="H47" s="112"/>
      <c r="I47" s="112"/>
      <c r="J47" s="113"/>
      <c r="M47" s="77" t="s">
        <v>355</v>
      </c>
      <c r="N47" s="88" t="s">
        <v>356</v>
      </c>
      <c r="O47" s="78" t="s">
        <v>347</v>
      </c>
      <c r="P47" s="79" t="s">
        <v>272</v>
      </c>
      <c r="Q47" s="126" t="s">
        <v>348</v>
      </c>
    </row>
    <row r="48" spans="1:39" ht="20.100000000000001" customHeight="1" x14ac:dyDescent="0.25">
      <c r="A48" s="111"/>
      <c r="B48" s="112"/>
      <c r="C48" s="112"/>
      <c r="D48" s="112"/>
      <c r="E48" s="113"/>
      <c r="F48" s="111"/>
      <c r="G48" s="112"/>
      <c r="H48" s="112"/>
      <c r="I48" s="112"/>
      <c r="J48" s="113"/>
      <c r="M48" s="77" t="s">
        <v>357</v>
      </c>
      <c r="N48" s="88" t="s">
        <v>358</v>
      </c>
      <c r="O48" s="78" t="s">
        <v>347</v>
      </c>
      <c r="P48" s="79" t="s">
        <v>272</v>
      </c>
      <c r="Q48" s="126" t="s">
        <v>348</v>
      </c>
    </row>
    <row r="49" spans="1:17" ht="20.100000000000001" customHeight="1" x14ac:dyDescent="0.25">
      <c r="A49" s="111"/>
      <c r="B49" s="112"/>
      <c r="C49" s="112"/>
      <c r="D49" s="112"/>
      <c r="E49" s="113"/>
      <c r="F49" s="111"/>
      <c r="G49" s="112"/>
      <c r="H49" s="112"/>
      <c r="I49" s="112"/>
      <c r="J49" s="113"/>
      <c r="M49" s="77" t="s">
        <v>359</v>
      </c>
      <c r="N49" s="88" t="s">
        <v>360</v>
      </c>
      <c r="O49" s="78" t="s">
        <v>347</v>
      </c>
      <c r="P49" s="79" t="s">
        <v>272</v>
      </c>
      <c r="Q49" s="126" t="s">
        <v>348</v>
      </c>
    </row>
    <row r="50" spans="1:17" ht="20.100000000000001" customHeight="1" x14ac:dyDescent="0.25">
      <c r="A50" s="111"/>
      <c r="B50" s="112"/>
      <c r="C50" s="112"/>
      <c r="D50" s="112"/>
      <c r="E50" s="113"/>
      <c r="F50" s="111"/>
      <c r="G50" s="112"/>
      <c r="H50" s="112"/>
      <c r="I50" s="112"/>
      <c r="J50" s="113"/>
      <c r="M50" s="77" t="s">
        <v>361</v>
      </c>
      <c r="N50" s="88" t="s">
        <v>362</v>
      </c>
      <c r="O50" s="78" t="s">
        <v>347</v>
      </c>
      <c r="P50" s="79" t="s">
        <v>272</v>
      </c>
      <c r="Q50" s="126" t="s">
        <v>348</v>
      </c>
    </row>
    <row r="51" spans="1:17" ht="20.100000000000001" customHeight="1" x14ac:dyDescent="0.25">
      <c r="A51" s="111"/>
      <c r="B51" s="112"/>
      <c r="C51" s="112"/>
      <c r="D51" s="112"/>
      <c r="E51" s="113"/>
      <c r="F51" s="111"/>
      <c r="G51" s="112"/>
      <c r="H51" s="112"/>
      <c r="I51" s="112"/>
      <c r="J51" s="113"/>
      <c r="M51" s="77" t="s">
        <v>363</v>
      </c>
      <c r="N51" s="88" t="s">
        <v>364</v>
      </c>
      <c r="O51" s="78" t="s">
        <v>347</v>
      </c>
      <c r="P51" s="79" t="s">
        <v>272</v>
      </c>
      <c r="Q51" s="126" t="s">
        <v>348</v>
      </c>
    </row>
    <row r="52" spans="1:17" ht="20.100000000000001" customHeight="1" x14ac:dyDescent="0.25">
      <c r="A52" s="111"/>
      <c r="B52" s="112"/>
      <c r="C52" s="112"/>
      <c r="D52" s="112"/>
      <c r="E52" s="113"/>
      <c r="F52" s="111"/>
      <c r="G52" s="112"/>
      <c r="H52" s="112"/>
      <c r="I52" s="112"/>
      <c r="J52" s="113"/>
      <c r="M52" s="77" t="s">
        <v>365</v>
      </c>
      <c r="N52" s="88" t="s">
        <v>366</v>
      </c>
      <c r="O52" s="78" t="s">
        <v>347</v>
      </c>
      <c r="P52" s="79" t="s">
        <v>272</v>
      </c>
      <c r="Q52" s="126" t="s">
        <v>348</v>
      </c>
    </row>
    <row r="53" spans="1:17" ht="20.100000000000001" customHeight="1" x14ac:dyDescent="0.25">
      <c r="A53" s="111"/>
      <c r="B53" s="112"/>
      <c r="C53" s="112"/>
      <c r="D53" s="112"/>
      <c r="E53" s="113"/>
      <c r="F53" s="111"/>
      <c r="G53" s="112"/>
      <c r="H53" s="112"/>
      <c r="I53" s="112"/>
      <c r="J53" s="113"/>
      <c r="M53" s="77" t="s">
        <v>367</v>
      </c>
      <c r="N53" s="88" t="s">
        <v>368</v>
      </c>
      <c r="O53" s="78" t="s">
        <v>347</v>
      </c>
      <c r="P53" s="79" t="s">
        <v>272</v>
      </c>
      <c r="Q53" s="126" t="s">
        <v>348</v>
      </c>
    </row>
    <row r="54" spans="1:17" ht="20.100000000000001" customHeight="1" x14ac:dyDescent="0.25">
      <c r="A54" s="111"/>
      <c r="B54" s="112"/>
      <c r="C54" s="112"/>
      <c r="D54" s="112"/>
      <c r="E54" s="113"/>
      <c r="F54" s="111"/>
      <c r="G54" s="112"/>
      <c r="H54" s="112"/>
      <c r="I54" s="112"/>
      <c r="J54" s="113"/>
      <c r="M54" s="77" t="s">
        <v>369</v>
      </c>
      <c r="N54" s="88" t="s">
        <v>370</v>
      </c>
      <c r="O54" s="78" t="s">
        <v>347</v>
      </c>
      <c r="P54" s="79" t="s">
        <v>272</v>
      </c>
      <c r="Q54" s="126" t="s">
        <v>348</v>
      </c>
    </row>
    <row r="55" spans="1:17" ht="20.100000000000001" customHeight="1" x14ac:dyDescent="0.25">
      <c r="A55" s="111"/>
      <c r="B55" s="112"/>
      <c r="C55" s="112"/>
      <c r="D55" s="112"/>
      <c r="E55" s="113"/>
      <c r="F55" s="111"/>
      <c r="G55" s="112"/>
      <c r="H55" s="112"/>
      <c r="I55" s="112"/>
      <c r="J55" s="113"/>
      <c r="M55" s="77" t="s">
        <v>371</v>
      </c>
      <c r="N55" s="88" t="s">
        <v>372</v>
      </c>
      <c r="O55" s="78" t="s">
        <v>347</v>
      </c>
      <c r="P55" s="79" t="s">
        <v>272</v>
      </c>
      <c r="Q55" s="126" t="s">
        <v>348</v>
      </c>
    </row>
    <row r="56" spans="1:17" ht="20.100000000000001" customHeight="1" thickBot="1" x14ac:dyDescent="0.3">
      <c r="A56" s="111"/>
      <c r="B56" s="112"/>
      <c r="C56" s="112"/>
      <c r="D56" s="112"/>
      <c r="E56" s="113"/>
      <c r="F56" s="111"/>
      <c r="G56" s="112"/>
      <c r="H56" s="112"/>
      <c r="I56" s="112"/>
      <c r="J56" s="113"/>
      <c r="M56" s="80" t="s">
        <v>373</v>
      </c>
      <c r="N56" s="89" t="s">
        <v>374</v>
      </c>
      <c r="O56" s="81" t="s">
        <v>347</v>
      </c>
      <c r="P56" s="82" t="s">
        <v>272</v>
      </c>
      <c r="Q56" s="127" t="s">
        <v>348</v>
      </c>
    </row>
    <row r="57" spans="1:17" ht="20.100000000000001" customHeight="1" x14ac:dyDescent="0.25">
      <c r="A57" s="111"/>
      <c r="B57" s="112"/>
      <c r="C57" s="112"/>
      <c r="D57" s="112"/>
      <c r="E57" s="113"/>
      <c r="F57" s="111"/>
      <c r="G57" s="112"/>
      <c r="H57" s="112"/>
      <c r="I57" s="112"/>
      <c r="J57" s="113"/>
    </row>
    <row r="58" spans="1:17" ht="20.100000000000001" customHeight="1" x14ac:dyDescent="0.25">
      <c r="A58" s="111"/>
      <c r="B58" s="112"/>
      <c r="C58" s="112"/>
      <c r="D58" s="112"/>
      <c r="E58" s="113"/>
      <c r="F58" s="111"/>
      <c r="G58" s="112"/>
      <c r="H58" s="112"/>
      <c r="I58" s="112"/>
      <c r="J58" s="113"/>
    </row>
    <row r="59" spans="1:17" ht="20.100000000000001" customHeight="1" x14ac:dyDescent="0.25">
      <c r="A59" s="111"/>
      <c r="B59" s="112"/>
      <c r="C59" s="112"/>
      <c r="D59" s="112"/>
      <c r="E59" s="113"/>
      <c r="F59" s="111"/>
      <c r="G59" s="112"/>
      <c r="H59" s="112"/>
      <c r="I59" s="112"/>
      <c r="J59" s="113"/>
    </row>
    <row r="60" spans="1:17" ht="20.100000000000001" customHeight="1" x14ac:dyDescent="0.25">
      <c r="A60" s="111"/>
      <c r="B60" s="112"/>
      <c r="C60" s="112"/>
      <c r="D60" s="112"/>
      <c r="E60" s="113"/>
      <c r="F60" s="111"/>
      <c r="G60" s="112"/>
      <c r="H60" s="112"/>
      <c r="I60" s="112"/>
      <c r="J60" s="113"/>
    </row>
    <row r="61" spans="1:17" ht="20.100000000000001" customHeight="1" x14ac:dyDescent="0.25">
      <c r="A61" s="111"/>
      <c r="B61" s="112"/>
      <c r="C61" s="112"/>
      <c r="D61" s="112"/>
      <c r="E61" s="113"/>
      <c r="F61" s="111"/>
      <c r="G61" s="112"/>
      <c r="H61" s="112"/>
      <c r="I61" s="112"/>
      <c r="J61" s="113"/>
    </row>
    <row r="62" spans="1:17" ht="20.100000000000001" customHeight="1" x14ac:dyDescent="0.25">
      <c r="A62" s="111"/>
      <c r="B62" s="112"/>
      <c r="C62" s="112"/>
      <c r="D62" s="112"/>
      <c r="E62" s="113"/>
      <c r="F62" s="111"/>
      <c r="G62" s="112"/>
      <c r="H62" s="112"/>
      <c r="I62" s="112"/>
      <c r="J62" s="113"/>
    </row>
    <row r="63" spans="1:17" ht="20.100000000000001" customHeight="1" x14ac:dyDescent="0.25">
      <c r="A63" s="111"/>
      <c r="B63" s="112"/>
      <c r="C63" s="112"/>
      <c r="D63" s="112"/>
      <c r="E63" s="113"/>
      <c r="F63" s="111"/>
      <c r="G63" s="112"/>
      <c r="H63" s="112"/>
      <c r="I63" s="112"/>
      <c r="J63" s="113"/>
    </row>
    <row r="64" spans="1:17" ht="20.100000000000001" customHeight="1" x14ac:dyDescent="0.25">
      <c r="A64" s="111"/>
      <c r="B64" s="112"/>
      <c r="C64" s="112"/>
      <c r="D64" s="112"/>
      <c r="E64" s="113"/>
      <c r="F64" s="111"/>
      <c r="G64" s="112"/>
      <c r="H64" s="112"/>
      <c r="I64" s="112"/>
      <c r="J64" s="113"/>
    </row>
    <row r="65" spans="1:10" ht="20.100000000000001" customHeight="1" x14ac:dyDescent="0.25">
      <c r="A65" s="111"/>
      <c r="B65" s="112"/>
      <c r="C65" s="112"/>
      <c r="D65" s="112"/>
      <c r="E65" s="113"/>
      <c r="F65" s="111"/>
      <c r="G65" s="112"/>
      <c r="H65" s="112"/>
      <c r="I65" s="112"/>
      <c r="J65" s="113"/>
    </row>
    <row r="66" spans="1:10" ht="20.100000000000001" customHeight="1" x14ac:dyDescent="0.25">
      <c r="A66" s="111"/>
      <c r="B66" s="112"/>
      <c r="C66" s="112"/>
      <c r="D66" s="112"/>
      <c r="E66" s="113"/>
      <c r="F66" s="111"/>
      <c r="G66" s="112"/>
      <c r="H66" s="112"/>
      <c r="I66" s="112"/>
      <c r="J66" s="113"/>
    </row>
    <row r="67" spans="1:10" ht="20.100000000000001" customHeight="1" x14ac:dyDescent="0.25">
      <c r="A67" s="111"/>
      <c r="B67" s="112"/>
      <c r="C67" s="112"/>
      <c r="D67" s="112"/>
      <c r="E67" s="113"/>
      <c r="F67" s="111"/>
      <c r="G67" s="112"/>
      <c r="H67" s="112"/>
      <c r="I67" s="112"/>
      <c r="J67" s="113"/>
    </row>
    <row r="68" spans="1:10" ht="20.100000000000001" customHeight="1" x14ac:dyDescent="0.25">
      <c r="A68" s="111"/>
      <c r="B68" s="112"/>
      <c r="C68" s="112"/>
      <c r="D68" s="112"/>
      <c r="E68" s="113"/>
      <c r="F68" s="111"/>
      <c r="G68" s="112"/>
      <c r="H68" s="112"/>
      <c r="I68" s="112"/>
      <c r="J68" s="113"/>
    </row>
    <row r="69" spans="1:10" ht="20.100000000000001" customHeight="1" x14ac:dyDescent="0.25">
      <c r="A69" s="111"/>
      <c r="B69" s="112"/>
      <c r="C69" s="112"/>
      <c r="D69" s="112"/>
      <c r="E69" s="113"/>
      <c r="F69" s="111"/>
      <c r="G69" s="112"/>
      <c r="H69" s="112"/>
      <c r="I69" s="112"/>
      <c r="J69" s="113"/>
    </row>
    <row r="70" spans="1:10" ht="20.100000000000001" customHeight="1" x14ac:dyDescent="0.25">
      <c r="A70" s="111"/>
      <c r="B70" s="112"/>
      <c r="C70" s="112"/>
      <c r="D70" s="112"/>
      <c r="E70" s="113"/>
      <c r="F70" s="111"/>
      <c r="G70" s="112"/>
      <c r="H70" s="112"/>
      <c r="I70" s="112"/>
      <c r="J70" s="113"/>
    </row>
    <row r="71" spans="1:10" ht="20.100000000000001" customHeight="1" x14ac:dyDescent="0.25">
      <c r="A71" s="111"/>
      <c r="B71" s="112"/>
      <c r="C71" s="112"/>
      <c r="D71" s="112"/>
      <c r="E71" s="113"/>
      <c r="F71" s="111"/>
      <c r="G71" s="112"/>
      <c r="H71" s="112"/>
      <c r="I71" s="112"/>
      <c r="J71" s="113"/>
    </row>
    <row r="72" spans="1:10" ht="20.100000000000001" customHeight="1" x14ac:dyDescent="0.25">
      <c r="A72" s="111"/>
      <c r="B72" s="112"/>
      <c r="C72" s="112"/>
      <c r="D72" s="112"/>
      <c r="E72" s="113"/>
      <c r="F72" s="111"/>
      <c r="G72" s="112"/>
      <c r="H72" s="112"/>
      <c r="I72" s="112"/>
      <c r="J72" s="113"/>
    </row>
    <row r="73" spans="1:10" ht="20.100000000000001" customHeight="1" x14ac:dyDescent="0.25">
      <c r="A73" s="111"/>
      <c r="B73" s="112"/>
      <c r="C73" s="112"/>
      <c r="D73" s="112"/>
      <c r="E73" s="113"/>
      <c r="F73" s="111"/>
      <c r="G73" s="112"/>
      <c r="H73" s="112"/>
      <c r="I73" s="112"/>
      <c r="J73" s="113"/>
    </row>
    <row r="74" spans="1:10" ht="20.100000000000001" customHeight="1" x14ac:dyDescent="0.25">
      <c r="A74" s="111"/>
      <c r="B74" s="112"/>
      <c r="C74" s="112"/>
      <c r="D74" s="112"/>
      <c r="E74" s="113"/>
      <c r="F74" s="111"/>
      <c r="G74" s="112"/>
      <c r="H74" s="112"/>
      <c r="I74" s="112"/>
      <c r="J74" s="113"/>
    </row>
    <row r="75" spans="1:10" ht="20.100000000000001" customHeight="1" x14ac:dyDescent="0.25">
      <c r="A75" s="111"/>
      <c r="B75" s="112"/>
      <c r="C75" s="112"/>
      <c r="D75" s="112"/>
      <c r="E75" s="113"/>
      <c r="F75" s="111"/>
      <c r="G75" s="112"/>
      <c r="H75" s="112"/>
      <c r="I75" s="112"/>
      <c r="J75" s="113"/>
    </row>
    <row r="76" spans="1:10" ht="20.100000000000001" customHeight="1" x14ac:dyDescent="0.25">
      <c r="A76" s="111"/>
      <c r="B76" s="112"/>
      <c r="C76" s="112"/>
      <c r="D76" s="112"/>
      <c r="E76" s="113"/>
      <c r="F76" s="111"/>
      <c r="G76" s="112"/>
      <c r="H76" s="112"/>
      <c r="I76" s="112"/>
      <c r="J76" s="113"/>
    </row>
    <row r="77" spans="1:10" ht="20.100000000000001" customHeight="1" x14ac:dyDescent="0.25">
      <c r="A77" s="111"/>
      <c r="B77" s="112"/>
      <c r="C77" s="112"/>
      <c r="D77" s="112"/>
      <c r="E77" s="113"/>
      <c r="F77" s="111"/>
      <c r="G77" s="112"/>
      <c r="H77" s="112"/>
      <c r="I77" s="112"/>
      <c r="J77" s="113"/>
    </row>
    <row r="78" spans="1:10" ht="20.100000000000001" customHeight="1" x14ac:dyDescent="0.25">
      <c r="A78" s="111"/>
      <c r="B78" s="112"/>
      <c r="C78" s="112"/>
      <c r="D78" s="112"/>
      <c r="E78" s="113"/>
      <c r="F78" s="111"/>
      <c r="G78" s="112"/>
      <c r="H78" s="112"/>
      <c r="I78" s="112"/>
      <c r="J78" s="113"/>
    </row>
    <row r="79" spans="1:10" ht="20.100000000000001" customHeight="1" x14ac:dyDescent="0.25">
      <c r="A79" s="111"/>
      <c r="B79" s="112"/>
      <c r="C79" s="112"/>
      <c r="D79" s="112"/>
      <c r="E79" s="113"/>
      <c r="F79" s="111"/>
      <c r="G79" s="112"/>
      <c r="H79" s="112"/>
      <c r="I79" s="112"/>
      <c r="J79" s="113"/>
    </row>
    <row r="80" spans="1:10" ht="20.100000000000001" customHeight="1" x14ac:dyDescent="0.25">
      <c r="A80" s="111"/>
      <c r="B80" s="112"/>
      <c r="C80" s="112"/>
      <c r="D80" s="112"/>
      <c r="E80" s="113"/>
      <c r="F80" s="111"/>
      <c r="G80" s="112"/>
      <c r="H80" s="112"/>
      <c r="I80" s="112"/>
      <c r="J80" s="113"/>
    </row>
    <row r="81" spans="1:10" ht="20.100000000000001" customHeight="1" x14ac:dyDescent="0.25">
      <c r="A81" s="111"/>
      <c r="B81" s="112"/>
      <c r="C81" s="112"/>
      <c r="D81" s="112"/>
      <c r="E81" s="113"/>
      <c r="F81" s="111"/>
      <c r="G81" s="112"/>
      <c r="H81" s="112"/>
      <c r="I81" s="112"/>
      <c r="J81" s="113"/>
    </row>
    <row r="82" spans="1:10" ht="20.100000000000001" customHeight="1" x14ac:dyDescent="0.25">
      <c r="A82" s="111"/>
      <c r="B82" s="112"/>
      <c r="C82" s="112"/>
      <c r="D82" s="112"/>
      <c r="E82" s="113"/>
      <c r="F82" s="111"/>
      <c r="G82" s="112"/>
      <c r="H82" s="112"/>
      <c r="I82" s="112"/>
      <c r="J82" s="113"/>
    </row>
    <row r="83" spans="1:10" ht="20.100000000000001" customHeight="1" x14ac:dyDescent="0.25">
      <c r="A83" s="111"/>
      <c r="B83" s="112"/>
      <c r="C83" s="112"/>
      <c r="D83" s="112"/>
      <c r="E83" s="113"/>
      <c r="F83" s="111"/>
      <c r="G83" s="112"/>
      <c r="H83" s="112"/>
      <c r="I83" s="112"/>
      <c r="J83" s="113"/>
    </row>
    <row r="84" spans="1:10" ht="20.100000000000001" customHeight="1" x14ac:dyDescent="0.25">
      <c r="A84" s="111"/>
      <c r="B84" s="112"/>
      <c r="C84" s="112"/>
      <c r="D84" s="112"/>
      <c r="E84" s="113"/>
      <c r="F84" s="111"/>
      <c r="G84" s="112"/>
      <c r="H84" s="112"/>
      <c r="I84" s="112"/>
      <c r="J84" s="113"/>
    </row>
    <row r="85" spans="1:10" ht="20.100000000000001" customHeight="1" x14ac:dyDescent="0.25">
      <c r="A85" s="111"/>
      <c r="B85" s="112"/>
      <c r="C85" s="112"/>
      <c r="D85" s="112"/>
      <c r="E85" s="113"/>
      <c r="F85" s="111"/>
      <c r="G85" s="112"/>
      <c r="H85" s="112"/>
      <c r="I85" s="112"/>
      <c r="J85" s="113"/>
    </row>
    <row r="86" spans="1:10" ht="20.100000000000001" customHeight="1" x14ac:dyDescent="0.25">
      <c r="A86" s="111"/>
      <c r="B86" s="112"/>
      <c r="C86" s="112"/>
      <c r="D86" s="112"/>
      <c r="E86" s="113"/>
      <c r="F86" s="111"/>
      <c r="G86" s="112"/>
      <c r="H86" s="112"/>
      <c r="I86" s="112"/>
      <c r="J86" s="113"/>
    </row>
    <row r="87" spans="1:10" ht="20.100000000000001" customHeight="1" x14ac:dyDescent="0.25">
      <c r="A87" s="111"/>
      <c r="B87" s="112"/>
      <c r="C87" s="112"/>
      <c r="D87" s="112"/>
      <c r="E87" s="113"/>
      <c r="F87" s="111"/>
      <c r="G87" s="112"/>
      <c r="H87" s="112"/>
      <c r="I87" s="112"/>
      <c r="J87" s="113"/>
    </row>
    <row r="88" spans="1:10" ht="20.100000000000001" customHeight="1" x14ac:dyDescent="0.25">
      <c r="A88" s="111"/>
      <c r="B88" s="112"/>
      <c r="C88" s="112"/>
      <c r="D88" s="112"/>
      <c r="E88" s="113"/>
      <c r="F88" s="111"/>
      <c r="G88" s="112"/>
      <c r="H88" s="112"/>
      <c r="I88" s="112"/>
      <c r="J88" s="113"/>
    </row>
    <row r="89" spans="1:10" ht="20.100000000000001" customHeight="1" x14ac:dyDescent="0.25">
      <c r="A89" s="111"/>
      <c r="B89" s="112"/>
      <c r="C89" s="112"/>
      <c r="D89" s="112"/>
      <c r="E89" s="113"/>
      <c r="F89" s="111"/>
      <c r="G89" s="112"/>
      <c r="H89" s="112"/>
      <c r="I89" s="112"/>
      <c r="J89" s="113"/>
    </row>
    <row r="90" spans="1:10" ht="20.100000000000001" customHeight="1" x14ac:dyDescent="0.25">
      <c r="A90" s="111"/>
      <c r="B90" s="112"/>
      <c r="C90" s="112"/>
      <c r="D90" s="112"/>
      <c r="E90" s="113"/>
      <c r="F90" s="111"/>
      <c r="G90" s="112"/>
      <c r="H90" s="112"/>
      <c r="I90" s="112"/>
      <c r="J90" s="113"/>
    </row>
    <row r="91" spans="1:10" ht="20.100000000000001" customHeight="1" x14ac:dyDescent="0.25">
      <c r="A91" s="111"/>
      <c r="B91" s="112"/>
      <c r="C91" s="112"/>
      <c r="D91" s="112"/>
      <c r="E91" s="113"/>
      <c r="F91" s="111"/>
      <c r="G91" s="112"/>
      <c r="H91" s="112"/>
      <c r="I91" s="112"/>
      <c r="J91" s="113"/>
    </row>
    <row r="92" spans="1:10" ht="20.100000000000001" customHeight="1" x14ac:dyDescent="0.25">
      <c r="A92" s="111"/>
      <c r="B92" s="112"/>
      <c r="C92" s="112"/>
      <c r="D92" s="112"/>
      <c r="E92" s="113"/>
      <c r="F92" s="111"/>
      <c r="G92" s="112"/>
      <c r="H92" s="112"/>
      <c r="I92" s="112"/>
      <c r="J92" s="113"/>
    </row>
    <row r="93" spans="1:10" ht="20.100000000000001" customHeight="1" x14ac:dyDescent="0.25">
      <c r="A93" s="111"/>
      <c r="B93" s="112"/>
      <c r="C93" s="112"/>
      <c r="D93" s="112"/>
      <c r="E93" s="113"/>
      <c r="F93" s="111"/>
      <c r="G93" s="112"/>
      <c r="H93" s="112"/>
      <c r="I93" s="112"/>
      <c r="J93" s="113"/>
    </row>
    <row r="94" spans="1:10" ht="20.100000000000001" customHeight="1" x14ac:dyDescent="0.25">
      <c r="A94" s="111"/>
      <c r="B94" s="112"/>
      <c r="C94" s="112"/>
      <c r="D94" s="112"/>
      <c r="E94" s="113"/>
      <c r="F94" s="111"/>
      <c r="G94" s="112"/>
      <c r="H94" s="112"/>
      <c r="I94" s="112"/>
      <c r="J94" s="113"/>
    </row>
    <row r="95" spans="1:10" ht="20.100000000000001" customHeight="1" x14ac:dyDescent="0.25">
      <c r="A95" s="111"/>
      <c r="B95" s="112"/>
      <c r="C95" s="112"/>
      <c r="D95" s="112"/>
      <c r="E95" s="113"/>
      <c r="F95" s="111"/>
      <c r="G95" s="112"/>
      <c r="H95" s="112"/>
      <c r="I95" s="112"/>
      <c r="J95" s="113"/>
    </row>
    <row r="96" spans="1:10" ht="20.100000000000001" customHeight="1" x14ac:dyDescent="0.25">
      <c r="A96" s="111"/>
      <c r="B96" s="112"/>
      <c r="C96" s="112"/>
      <c r="D96" s="112"/>
      <c r="E96" s="113"/>
      <c r="F96" s="111"/>
      <c r="G96" s="112"/>
      <c r="H96" s="112"/>
      <c r="I96" s="112"/>
      <c r="J96" s="113"/>
    </row>
    <row r="97" spans="1:10" ht="20.100000000000001" customHeight="1" x14ac:dyDescent="0.25">
      <c r="A97" s="111"/>
      <c r="B97" s="112"/>
      <c r="C97" s="112"/>
      <c r="D97" s="112"/>
      <c r="E97" s="113"/>
      <c r="F97" s="111"/>
      <c r="G97" s="112"/>
      <c r="H97" s="112"/>
      <c r="I97" s="112"/>
      <c r="J97" s="113"/>
    </row>
    <row r="98" spans="1:10" ht="20.100000000000001" customHeight="1" x14ac:dyDescent="0.25">
      <c r="A98" s="111"/>
      <c r="B98" s="112"/>
      <c r="C98" s="112"/>
      <c r="D98" s="112"/>
      <c r="E98" s="113"/>
      <c r="F98" s="111"/>
      <c r="G98" s="112"/>
      <c r="H98" s="112"/>
      <c r="I98" s="112"/>
      <c r="J98" s="113"/>
    </row>
    <row r="99" spans="1:10" ht="20.100000000000001" customHeight="1" x14ac:dyDescent="0.25">
      <c r="A99" s="111"/>
      <c r="B99" s="112"/>
      <c r="C99" s="112"/>
      <c r="D99" s="112"/>
      <c r="E99" s="113"/>
      <c r="F99" s="111"/>
      <c r="G99" s="112"/>
      <c r="H99" s="112"/>
      <c r="I99" s="112"/>
      <c r="J99" s="113"/>
    </row>
    <row r="100" spans="1:10" ht="20.100000000000001" customHeight="1" x14ac:dyDescent="0.25">
      <c r="A100" s="111"/>
      <c r="B100" s="112"/>
      <c r="C100" s="112"/>
      <c r="D100" s="112"/>
      <c r="E100" s="113"/>
      <c r="F100" s="111"/>
      <c r="G100" s="112"/>
      <c r="H100" s="112"/>
      <c r="I100" s="112"/>
      <c r="J100" s="113"/>
    </row>
    <row r="101" spans="1:10" ht="20.100000000000001" customHeight="1" x14ac:dyDescent="0.25">
      <c r="A101" s="111"/>
      <c r="B101" s="112"/>
      <c r="C101" s="112"/>
      <c r="D101" s="112"/>
      <c r="E101" s="113"/>
      <c r="F101" s="111"/>
      <c r="G101" s="112"/>
      <c r="H101" s="112"/>
      <c r="I101" s="112"/>
      <c r="J101" s="113"/>
    </row>
    <row r="102" spans="1:10" ht="20.100000000000001" customHeight="1" x14ac:dyDescent="0.25">
      <c r="A102" s="111"/>
      <c r="B102" s="112"/>
      <c r="C102" s="112"/>
      <c r="D102" s="112"/>
      <c r="E102" s="113"/>
      <c r="F102" s="111"/>
      <c r="G102" s="112"/>
      <c r="H102" s="112"/>
      <c r="I102" s="112"/>
      <c r="J102" s="113"/>
    </row>
    <row r="103" spans="1:10" ht="20.100000000000001" customHeight="1" x14ac:dyDescent="0.25">
      <c r="A103" s="111"/>
      <c r="B103" s="112"/>
      <c r="C103" s="112"/>
      <c r="D103" s="112"/>
      <c r="E103" s="113"/>
      <c r="F103" s="111"/>
      <c r="G103" s="112"/>
      <c r="H103" s="112"/>
      <c r="I103" s="112"/>
      <c r="J103" s="113"/>
    </row>
    <row r="104" spans="1:10" ht="20.100000000000001" customHeight="1" x14ac:dyDescent="0.25">
      <c r="A104" s="111"/>
      <c r="B104" s="112"/>
      <c r="C104" s="112"/>
      <c r="D104" s="112"/>
      <c r="E104" s="113"/>
      <c r="F104" s="111"/>
      <c r="G104" s="112"/>
      <c r="H104" s="112"/>
      <c r="I104" s="112"/>
      <c r="J104" s="113"/>
    </row>
    <row r="105" spans="1:10" ht="20.100000000000001" customHeight="1" x14ac:dyDescent="0.25">
      <c r="A105" s="111"/>
      <c r="B105" s="112"/>
      <c r="C105" s="112"/>
      <c r="D105" s="112"/>
      <c r="E105" s="113"/>
      <c r="F105" s="111"/>
      <c r="G105" s="112"/>
      <c r="H105" s="112"/>
      <c r="I105" s="112"/>
      <c r="J105" s="113"/>
    </row>
    <row r="106" spans="1:10" ht="20.100000000000001" customHeight="1" x14ac:dyDescent="0.25">
      <c r="A106" s="111"/>
      <c r="B106" s="112"/>
      <c r="C106" s="112"/>
      <c r="D106" s="112"/>
      <c r="E106" s="113"/>
      <c r="F106" s="111"/>
      <c r="G106" s="112"/>
      <c r="H106" s="112"/>
      <c r="I106" s="112"/>
      <c r="J106" s="113"/>
    </row>
    <row r="107" spans="1:10" ht="20.100000000000001" customHeight="1" x14ac:dyDescent="0.25">
      <c r="A107" s="111"/>
      <c r="B107" s="112"/>
      <c r="C107" s="112"/>
      <c r="D107" s="112"/>
      <c r="E107" s="113"/>
      <c r="F107" s="111"/>
      <c r="G107" s="112"/>
      <c r="H107" s="112"/>
      <c r="I107" s="112"/>
      <c r="J107" s="113"/>
    </row>
    <row r="108" spans="1:10" ht="20.100000000000001" customHeight="1" x14ac:dyDescent="0.25">
      <c r="A108" s="111"/>
      <c r="B108" s="112"/>
      <c r="C108" s="112"/>
      <c r="D108" s="112"/>
      <c r="E108" s="113"/>
      <c r="F108" s="111"/>
      <c r="G108" s="112"/>
      <c r="H108" s="112"/>
      <c r="I108" s="112"/>
      <c r="J108" s="113"/>
    </row>
    <row r="109" spans="1:10" ht="20.100000000000001" customHeight="1" x14ac:dyDescent="0.25">
      <c r="A109" s="111"/>
      <c r="B109" s="112"/>
      <c r="C109" s="112"/>
      <c r="D109" s="112"/>
      <c r="E109" s="113"/>
      <c r="F109" s="111"/>
      <c r="G109" s="112"/>
      <c r="H109" s="112"/>
      <c r="I109" s="112"/>
      <c r="J109" s="113"/>
    </row>
    <row r="110" spans="1:10" ht="20.100000000000001" customHeight="1" x14ac:dyDescent="0.25">
      <c r="A110" s="111"/>
      <c r="B110" s="112"/>
      <c r="C110" s="112"/>
      <c r="D110" s="112"/>
      <c r="E110" s="113"/>
      <c r="F110" s="111"/>
      <c r="G110" s="112"/>
      <c r="H110" s="112"/>
      <c r="I110" s="112"/>
      <c r="J110" s="113"/>
    </row>
    <row r="111" spans="1:10" ht="20.100000000000001" customHeight="1" x14ac:dyDescent="0.25">
      <c r="A111" s="111"/>
      <c r="B111" s="112"/>
      <c r="C111" s="112"/>
      <c r="D111" s="112"/>
      <c r="E111" s="113"/>
      <c r="F111" s="111"/>
      <c r="G111" s="112"/>
      <c r="H111" s="112"/>
      <c r="I111" s="112"/>
      <c r="J111" s="113"/>
    </row>
    <row r="112" spans="1:10" ht="20.100000000000001" customHeight="1" x14ac:dyDescent="0.25">
      <c r="A112" s="111"/>
      <c r="B112" s="112"/>
      <c r="C112" s="112"/>
      <c r="D112" s="112"/>
      <c r="E112" s="113"/>
      <c r="F112" s="111"/>
      <c r="G112" s="112"/>
      <c r="H112" s="112"/>
      <c r="I112" s="112"/>
      <c r="J112" s="113"/>
    </row>
    <row r="113" spans="1:10" ht="20.100000000000001" customHeight="1" x14ac:dyDescent="0.25">
      <c r="A113" s="111"/>
      <c r="B113" s="112"/>
      <c r="C113" s="112"/>
      <c r="D113" s="112"/>
      <c r="E113" s="113"/>
      <c r="F113" s="111"/>
      <c r="G113" s="112"/>
      <c r="H113" s="112"/>
      <c r="I113" s="112"/>
      <c r="J113" s="113"/>
    </row>
    <row r="114" spans="1:10" ht="20.100000000000001" customHeight="1" x14ac:dyDescent="0.25">
      <c r="A114" s="111"/>
      <c r="B114" s="112"/>
      <c r="C114" s="112"/>
      <c r="D114" s="112"/>
      <c r="E114" s="113"/>
      <c r="F114" s="111"/>
      <c r="G114" s="112"/>
      <c r="H114" s="112"/>
      <c r="I114" s="112"/>
      <c r="J114" s="113"/>
    </row>
    <row r="115" spans="1:10" ht="20.100000000000001" customHeight="1" x14ac:dyDescent="0.25">
      <c r="A115" s="111"/>
      <c r="B115" s="112"/>
      <c r="C115" s="112"/>
      <c r="D115" s="112"/>
      <c r="E115" s="113"/>
      <c r="F115" s="111"/>
      <c r="G115" s="112"/>
      <c r="H115" s="112"/>
      <c r="I115" s="112"/>
      <c r="J115" s="113"/>
    </row>
    <row r="116" spans="1:10" ht="20.100000000000001" customHeight="1" x14ac:dyDescent="0.25">
      <c r="A116" s="111"/>
      <c r="B116" s="112"/>
      <c r="C116" s="112"/>
      <c r="D116" s="112"/>
      <c r="E116" s="113"/>
      <c r="F116" s="111"/>
      <c r="G116" s="112"/>
      <c r="H116" s="112"/>
      <c r="I116" s="112"/>
      <c r="J116" s="113"/>
    </row>
    <row r="117" spans="1:10" ht="20.100000000000001" customHeight="1" x14ac:dyDescent="0.25">
      <c r="A117" s="111"/>
      <c r="B117" s="112"/>
      <c r="C117" s="112"/>
      <c r="D117" s="112"/>
      <c r="E117" s="113"/>
      <c r="F117" s="111"/>
      <c r="G117" s="112"/>
      <c r="H117" s="112"/>
      <c r="I117" s="112"/>
      <c r="J117" s="113"/>
    </row>
    <row r="118" spans="1:10" ht="20.100000000000001" customHeight="1" x14ac:dyDescent="0.25">
      <c r="A118" s="111"/>
      <c r="B118" s="112"/>
      <c r="C118" s="112"/>
      <c r="D118" s="112"/>
      <c r="E118" s="113"/>
      <c r="F118" s="111"/>
      <c r="G118" s="112"/>
      <c r="H118" s="112"/>
      <c r="I118" s="112"/>
      <c r="J118" s="113"/>
    </row>
    <row r="119" spans="1:10" ht="20.100000000000001" customHeight="1" x14ac:dyDescent="0.25">
      <c r="A119" s="111"/>
      <c r="B119" s="112"/>
      <c r="C119" s="112"/>
      <c r="D119" s="112"/>
      <c r="E119" s="113"/>
      <c r="F119" s="111"/>
      <c r="G119" s="112"/>
      <c r="H119" s="112"/>
      <c r="I119" s="112"/>
      <c r="J119" s="113"/>
    </row>
    <row r="120" spans="1:10" ht="20.100000000000001" customHeight="1" x14ac:dyDescent="0.25">
      <c r="A120" s="111"/>
      <c r="B120" s="112"/>
      <c r="C120" s="112"/>
      <c r="D120" s="112"/>
      <c r="E120" s="113"/>
      <c r="F120" s="111"/>
      <c r="G120" s="112"/>
      <c r="H120" s="112"/>
      <c r="I120" s="112"/>
      <c r="J120" s="113"/>
    </row>
    <row r="121" spans="1:10" ht="20.100000000000001" customHeight="1" x14ac:dyDescent="0.25">
      <c r="A121" s="111"/>
      <c r="B121" s="112"/>
      <c r="C121" s="112"/>
      <c r="D121" s="112"/>
      <c r="E121" s="113"/>
      <c r="F121" s="111"/>
      <c r="G121" s="112"/>
      <c r="H121" s="112"/>
      <c r="I121" s="112"/>
      <c r="J121" s="113"/>
    </row>
    <row r="122" spans="1:10" ht="20.100000000000001" customHeight="1" x14ac:dyDescent="0.25">
      <c r="A122" s="111"/>
      <c r="B122" s="112"/>
      <c r="C122" s="112"/>
      <c r="D122" s="112"/>
      <c r="E122" s="113"/>
      <c r="F122" s="111"/>
      <c r="G122" s="112"/>
      <c r="H122" s="112"/>
      <c r="I122" s="112"/>
      <c r="J122" s="113"/>
    </row>
    <row r="123" spans="1:10" ht="20.100000000000001" customHeight="1" x14ac:dyDescent="0.25">
      <c r="A123" s="111"/>
      <c r="B123" s="112"/>
      <c r="C123" s="112"/>
      <c r="D123" s="112"/>
      <c r="E123" s="113"/>
      <c r="F123" s="111"/>
      <c r="G123" s="112"/>
      <c r="H123" s="112"/>
      <c r="I123" s="112"/>
      <c r="J123" s="113"/>
    </row>
    <row r="124" spans="1:10" ht="20.100000000000001" customHeight="1" x14ac:dyDescent="0.25">
      <c r="A124" s="111"/>
      <c r="B124" s="112"/>
      <c r="C124" s="112"/>
      <c r="D124" s="112"/>
      <c r="E124" s="113"/>
      <c r="F124" s="111"/>
      <c r="G124" s="112"/>
      <c r="H124" s="112"/>
      <c r="I124" s="112"/>
      <c r="J124" s="113"/>
    </row>
    <row r="125" spans="1:10" ht="20.100000000000001" customHeight="1" x14ac:dyDescent="0.25">
      <c r="A125" s="111"/>
      <c r="B125" s="112"/>
      <c r="C125" s="112"/>
      <c r="D125" s="112"/>
      <c r="E125" s="113"/>
      <c r="F125" s="111"/>
      <c r="G125" s="112"/>
      <c r="H125" s="112"/>
      <c r="I125" s="112"/>
      <c r="J125" s="113"/>
    </row>
    <row r="126" spans="1:10" ht="20.100000000000001" customHeight="1" x14ac:dyDescent="0.25">
      <c r="A126" s="111"/>
      <c r="B126" s="112"/>
      <c r="C126" s="112"/>
      <c r="D126" s="112"/>
      <c r="E126" s="113"/>
      <c r="F126" s="111"/>
      <c r="G126" s="112"/>
      <c r="H126" s="112"/>
      <c r="I126" s="112"/>
      <c r="J126" s="113"/>
    </row>
    <row r="127" spans="1:10" ht="20.100000000000001" customHeight="1" x14ac:dyDescent="0.25">
      <c r="A127" s="111"/>
      <c r="B127" s="112"/>
      <c r="C127" s="112"/>
      <c r="D127" s="112"/>
      <c r="E127" s="113"/>
      <c r="F127" s="111"/>
      <c r="G127" s="112"/>
      <c r="H127" s="112"/>
      <c r="I127" s="112"/>
      <c r="J127" s="113"/>
    </row>
    <row r="128" spans="1:10" ht="20.100000000000001" customHeight="1" x14ac:dyDescent="0.25">
      <c r="A128" s="111"/>
      <c r="B128" s="112"/>
      <c r="C128" s="112"/>
      <c r="D128" s="112"/>
      <c r="E128" s="113"/>
      <c r="F128" s="111"/>
      <c r="G128" s="112"/>
      <c r="H128" s="112"/>
      <c r="I128" s="112"/>
      <c r="J128" s="113"/>
    </row>
    <row r="129" spans="1:10" ht="20.100000000000001" customHeight="1" x14ac:dyDescent="0.25">
      <c r="A129" s="111"/>
      <c r="B129" s="112"/>
      <c r="C129" s="112"/>
      <c r="D129" s="112"/>
      <c r="E129" s="113"/>
      <c r="F129" s="111"/>
      <c r="G129" s="112"/>
      <c r="H129" s="112"/>
      <c r="I129" s="112"/>
      <c r="J129" s="113"/>
    </row>
    <row r="130" spans="1:10" ht="20.100000000000001" customHeight="1" x14ac:dyDescent="0.25">
      <c r="A130" s="111"/>
      <c r="B130" s="112"/>
      <c r="C130" s="112"/>
      <c r="D130" s="112"/>
      <c r="E130" s="113"/>
      <c r="F130" s="111"/>
      <c r="G130" s="112"/>
      <c r="H130" s="112"/>
      <c r="I130" s="112"/>
      <c r="J130" s="113"/>
    </row>
    <row r="131" spans="1:10" ht="20.100000000000001" customHeight="1" x14ac:dyDescent="0.25">
      <c r="A131" s="111"/>
      <c r="B131" s="112"/>
      <c r="C131" s="112"/>
      <c r="D131" s="112"/>
      <c r="E131" s="113"/>
      <c r="F131" s="111"/>
      <c r="G131" s="112"/>
      <c r="H131" s="112"/>
      <c r="I131" s="112"/>
      <c r="J131" s="113"/>
    </row>
    <row r="132" spans="1:10" ht="20.100000000000001" customHeight="1" x14ac:dyDescent="0.25">
      <c r="A132" s="114"/>
      <c r="B132" s="115"/>
      <c r="C132" s="115"/>
      <c r="D132" s="115"/>
      <c r="E132" s="116"/>
      <c r="F132" s="114"/>
      <c r="G132" s="115"/>
      <c r="H132" s="115"/>
      <c r="I132" s="115"/>
      <c r="J132" s="116"/>
    </row>
  </sheetData>
  <mergeCells count="3">
    <mergeCell ref="A1:J1"/>
    <mergeCell ref="A2:E2"/>
    <mergeCell ref="F2:J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1"/>
  <sheetViews>
    <sheetView showGridLines="0" view="pageBreakPreview" topLeftCell="A13" zoomScale="70" zoomScaleNormal="85" zoomScaleSheetLayoutView="70" zoomScalePageLayoutView="70" workbookViewId="0">
      <selection activeCell="AC31" sqref="AC31:AR34"/>
    </sheetView>
  </sheetViews>
  <sheetFormatPr defaultColWidth="1.09765625" defaultRowHeight="15" x14ac:dyDescent="0.25"/>
  <cols>
    <col min="1" max="44" width="2.19921875" style="1" customWidth="1"/>
    <col min="45" max="16384" width="1.09765625" style="1"/>
  </cols>
  <sheetData>
    <row r="1" spans="1:44" s="3" customFormat="1" ht="20.100000000000001" customHeight="1" x14ac:dyDescent="0.2">
      <c r="A1" s="315" t="s">
        <v>494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03"/>
    </row>
    <row r="2" spans="1:44" s="3" customFormat="1" ht="20.100000000000001" customHeight="1" x14ac:dyDescent="0.2">
      <c r="A2" s="315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44"/>
      <c r="AD2" s="244"/>
      <c r="AE2" s="244"/>
      <c r="AF2" s="244"/>
      <c r="AG2" s="244"/>
      <c r="AH2" s="244"/>
      <c r="AI2" s="244"/>
      <c r="AJ2" s="244"/>
      <c r="AK2" s="244"/>
      <c r="AL2" s="244"/>
      <c r="AM2" s="244"/>
      <c r="AN2" s="244"/>
      <c r="AO2" s="244"/>
      <c r="AP2" s="244"/>
      <c r="AQ2" s="244"/>
      <c r="AR2" s="203"/>
    </row>
    <row r="3" spans="1:44" s="3" customFormat="1" ht="20.100000000000001" customHeight="1" x14ac:dyDescent="0.2">
      <c r="A3" s="315"/>
      <c r="B3" s="244"/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244"/>
      <c r="AD3" s="244"/>
      <c r="AE3" s="244"/>
      <c r="AF3" s="244"/>
      <c r="AG3" s="244"/>
      <c r="AH3" s="244"/>
      <c r="AI3" s="244"/>
      <c r="AJ3" s="244"/>
      <c r="AK3" s="244"/>
      <c r="AL3" s="244"/>
      <c r="AM3" s="244"/>
      <c r="AN3" s="244"/>
      <c r="AO3" s="244"/>
      <c r="AP3" s="244"/>
      <c r="AQ3" s="244"/>
      <c r="AR3" s="203"/>
    </row>
    <row r="4" spans="1:44" s="3" customFormat="1" ht="20.100000000000001" customHeight="1" x14ac:dyDescent="0.2">
      <c r="A4" s="315"/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244"/>
      <c r="M4" s="244"/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244"/>
      <c r="AD4" s="244"/>
      <c r="AE4" s="244"/>
      <c r="AF4" s="244"/>
      <c r="AG4" s="244"/>
      <c r="AH4" s="244"/>
      <c r="AI4" s="244"/>
      <c r="AJ4" s="244"/>
      <c r="AK4" s="244"/>
      <c r="AL4" s="244"/>
      <c r="AM4" s="244"/>
      <c r="AN4" s="244"/>
      <c r="AO4" s="244"/>
      <c r="AP4" s="244"/>
      <c r="AQ4" s="244"/>
      <c r="AR4" s="203"/>
    </row>
    <row r="5" spans="1:44" s="3" customFormat="1" ht="20.100000000000001" customHeight="1" x14ac:dyDescent="0.2">
      <c r="A5" s="315"/>
      <c r="B5" s="244"/>
      <c r="C5" s="244"/>
      <c r="D5" s="244"/>
      <c r="E5" s="244"/>
      <c r="F5" s="244"/>
      <c r="G5" s="244"/>
      <c r="H5" s="244"/>
      <c r="I5" s="244"/>
      <c r="J5" s="244"/>
      <c r="K5" s="244"/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  <c r="Y5" s="244"/>
      <c r="Z5" s="244"/>
      <c r="AA5" s="244"/>
      <c r="AB5" s="244"/>
      <c r="AC5" s="244"/>
      <c r="AD5" s="244"/>
      <c r="AE5" s="244"/>
      <c r="AF5" s="244"/>
      <c r="AG5" s="244"/>
      <c r="AH5" s="244"/>
      <c r="AI5" s="244"/>
      <c r="AJ5" s="244"/>
      <c r="AK5" s="244"/>
      <c r="AL5" s="244"/>
      <c r="AM5" s="244"/>
      <c r="AN5" s="244"/>
      <c r="AO5" s="244"/>
      <c r="AP5" s="244"/>
      <c r="AQ5" s="244"/>
      <c r="AR5" s="203"/>
    </row>
    <row r="6" spans="1:44" s="3" customFormat="1" ht="20.100000000000001" customHeight="1" x14ac:dyDescent="0.2">
      <c r="A6" s="316" t="s">
        <v>262</v>
      </c>
      <c r="B6" s="317"/>
      <c r="C6" s="317"/>
      <c r="D6" s="317"/>
      <c r="E6" s="317"/>
      <c r="F6" s="317"/>
      <c r="G6" s="317"/>
      <c r="H6" s="317"/>
      <c r="I6" s="317"/>
      <c r="J6" s="317"/>
      <c r="K6" s="317"/>
      <c r="L6" s="317"/>
      <c r="M6" s="317"/>
      <c r="N6" s="317"/>
      <c r="O6" s="317"/>
      <c r="P6" s="317"/>
      <c r="Q6" s="317"/>
      <c r="R6" s="317"/>
      <c r="S6" s="317"/>
      <c r="T6" s="317"/>
      <c r="U6" s="317"/>
      <c r="V6" s="317"/>
      <c r="W6" s="317"/>
      <c r="X6" s="317"/>
      <c r="Y6" s="317"/>
      <c r="Z6" s="317"/>
      <c r="AA6" s="317"/>
      <c r="AB6" s="318"/>
    </row>
    <row r="7" spans="1:44" s="3" customFormat="1" ht="20.100000000000001" customHeight="1" x14ac:dyDescent="0.2">
      <c r="A7" s="315"/>
      <c r="B7" s="244"/>
      <c r="C7" s="244"/>
      <c r="D7" s="244"/>
      <c r="E7" s="244"/>
      <c r="F7" s="244"/>
      <c r="G7" s="244"/>
      <c r="H7" s="244"/>
      <c r="I7" s="244"/>
      <c r="J7" s="244"/>
      <c r="K7" s="244"/>
      <c r="L7" s="244"/>
      <c r="M7" s="244"/>
      <c r="N7" s="244"/>
      <c r="O7" s="244"/>
      <c r="P7" s="244"/>
      <c r="Q7" s="244"/>
      <c r="R7" s="244"/>
      <c r="S7" s="244"/>
      <c r="T7" s="244"/>
      <c r="U7" s="244"/>
      <c r="V7" s="244"/>
      <c r="W7" s="244"/>
      <c r="X7" s="244"/>
      <c r="Y7" s="244"/>
      <c r="Z7" s="244"/>
      <c r="AA7" s="244"/>
      <c r="AB7" s="203"/>
    </row>
    <row r="8" spans="1:44" s="3" customFormat="1" ht="20.100000000000001" customHeight="1" x14ac:dyDescent="0.2">
      <c r="A8" s="315"/>
      <c r="B8" s="244"/>
      <c r="C8" s="244"/>
      <c r="D8" s="244"/>
      <c r="E8" s="244"/>
      <c r="F8" s="244"/>
      <c r="G8" s="244"/>
      <c r="H8" s="244"/>
      <c r="I8" s="244"/>
      <c r="J8" s="244"/>
      <c r="K8" s="244"/>
      <c r="L8" s="244"/>
      <c r="M8" s="244"/>
      <c r="N8" s="244"/>
      <c r="O8" s="244"/>
      <c r="P8" s="244"/>
      <c r="Q8" s="244"/>
      <c r="R8" s="244"/>
      <c r="S8" s="244"/>
      <c r="T8" s="244"/>
      <c r="U8" s="244"/>
      <c r="V8" s="244"/>
      <c r="W8" s="244"/>
      <c r="X8" s="244"/>
      <c r="Y8" s="244"/>
      <c r="Z8" s="244"/>
      <c r="AA8" s="244"/>
      <c r="AB8" s="203"/>
    </row>
    <row r="9" spans="1:44" s="3" customFormat="1" ht="20.100000000000001" customHeight="1" x14ac:dyDescent="0.2">
      <c r="A9" s="315"/>
      <c r="B9" s="244"/>
      <c r="C9" s="244"/>
      <c r="D9" s="244"/>
      <c r="E9" s="244"/>
      <c r="F9" s="244"/>
      <c r="G9" s="244"/>
      <c r="H9" s="244"/>
      <c r="I9" s="244"/>
      <c r="J9" s="244"/>
      <c r="K9" s="244"/>
      <c r="L9" s="244"/>
      <c r="M9" s="244"/>
      <c r="N9" s="244"/>
      <c r="O9" s="244"/>
      <c r="P9" s="244"/>
      <c r="Q9" s="244"/>
      <c r="R9" s="244"/>
      <c r="S9" s="244"/>
      <c r="T9" s="244"/>
      <c r="U9" s="244"/>
      <c r="V9" s="244"/>
      <c r="W9" s="244"/>
      <c r="X9" s="244"/>
      <c r="Y9" s="244"/>
      <c r="Z9" s="244"/>
      <c r="AA9" s="244"/>
      <c r="AB9" s="203"/>
    </row>
    <row r="10" spans="1:44" s="3" customFormat="1" ht="20.100000000000001" customHeight="1" x14ac:dyDescent="0.2">
      <c r="A10" s="315"/>
      <c r="B10" s="244"/>
      <c r="C10" s="244"/>
      <c r="D10" s="244"/>
      <c r="E10" s="244"/>
      <c r="F10" s="244"/>
      <c r="G10" s="244"/>
      <c r="H10" s="244"/>
      <c r="I10" s="244"/>
      <c r="J10" s="244"/>
      <c r="K10" s="244"/>
      <c r="L10" s="244"/>
      <c r="M10" s="244"/>
      <c r="N10" s="244"/>
      <c r="O10" s="244"/>
      <c r="P10" s="244"/>
      <c r="Q10" s="244"/>
      <c r="R10" s="244"/>
      <c r="S10" s="244"/>
      <c r="T10" s="244"/>
      <c r="U10" s="244"/>
      <c r="V10" s="244"/>
      <c r="W10" s="244"/>
      <c r="X10" s="244"/>
      <c r="Y10" s="244"/>
      <c r="Z10" s="244"/>
      <c r="AA10" s="244"/>
      <c r="AB10" s="203"/>
    </row>
    <row r="11" spans="1:44" s="3" customFormat="1" ht="20.100000000000001" customHeight="1" x14ac:dyDescent="0.2">
      <c r="A11" s="315"/>
      <c r="B11" s="244"/>
      <c r="C11" s="244"/>
      <c r="D11" s="244"/>
      <c r="E11" s="244"/>
      <c r="F11" s="244"/>
      <c r="G11" s="244"/>
      <c r="H11" s="244"/>
      <c r="I11" s="244"/>
      <c r="J11" s="244"/>
      <c r="K11" s="244"/>
      <c r="L11" s="244"/>
      <c r="M11" s="244"/>
      <c r="N11" s="244"/>
      <c r="O11" s="244"/>
      <c r="P11" s="244"/>
      <c r="Q11" s="244"/>
      <c r="R11" s="244"/>
      <c r="S11" s="244"/>
      <c r="T11" s="244"/>
      <c r="U11" s="244"/>
      <c r="V11" s="244"/>
      <c r="W11" s="244"/>
      <c r="X11" s="244"/>
      <c r="Y11" s="244"/>
      <c r="Z11" s="244"/>
      <c r="AA11" s="244"/>
      <c r="AB11" s="203"/>
    </row>
    <row r="12" spans="1:44" s="3" customFormat="1" ht="20.100000000000001" customHeight="1" x14ac:dyDescent="0.2">
      <c r="A12" s="315"/>
      <c r="B12" s="244"/>
      <c r="C12" s="244"/>
      <c r="D12" s="244"/>
      <c r="E12" s="244"/>
      <c r="F12" s="244"/>
      <c r="G12" s="244"/>
      <c r="H12" s="244"/>
      <c r="I12" s="244"/>
      <c r="J12" s="244"/>
      <c r="K12" s="244"/>
      <c r="L12" s="244"/>
      <c r="M12" s="244"/>
      <c r="N12" s="244"/>
      <c r="O12" s="244"/>
      <c r="P12" s="244"/>
      <c r="Q12" s="244"/>
      <c r="R12" s="244"/>
      <c r="S12" s="244"/>
      <c r="T12" s="244"/>
      <c r="U12" s="244"/>
      <c r="V12" s="244"/>
      <c r="W12" s="244"/>
      <c r="X12" s="244"/>
      <c r="Y12" s="244"/>
      <c r="Z12" s="244"/>
      <c r="AA12" s="244"/>
      <c r="AB12" s="203"/>
    </row>
    <row r="13" spans="1:44" s="3" customFormat="1" ht="20.100000000000001" customHeight="1" x14ac:dyDescent="0.2">
      <c r="A13" s="315"/>
      <c r="B13" s="244"/>
      <c r="C13" s="244"/>
      <c r="D13" s="244"/>
      <c r="E13" s="244"/>
      <c r="F13" s="244"/>
      <c r="G13" s="244"/>
      <c r="H13" s="244"/>
      <c r="I13" s="244"/>
      <c r="J13" s="244"/>
      <c r="K13" s="244"/>
      <c r="L13" s="244"/>
      <c r="M13" s="244"/>
      <c r="N13" s="244"/>
      <c r="O13" s="244"/>
      <c r="P13" s="244"/>
      <c r="Q13" s="244"/>
      <c r="R13" s="244"/>
      <c r="S13" s="244"/>
      <c r="T13" s="244"/>
      <c r="U13" s="244"/>
      <c r="V13" s="244"/>
      <c r="W13" s="244"/>
      <c r="X13" s="244"/>
      <c r="Y13" s="244"/>
      <c r="Z13" s="244"/>
      <c r="AA13" s="244"/>
      <c r="AB13" s="203"/>
    </row>
    <row r="14" spans="1:44" s="3" customFormat="1" ht="20.100000000000001" customHeight="1" x14ac:dyDescent="0.2">
      <c r="A14" s="315"/>
      <c r="B14" s="244"/>
      <c r="C14" s="244"/>
      <c r="D14" s="244"/>
      <c r="E14" s="244"/>
      <c r="F14" s="244"/>
      <c r="G14" s="244"/>
      <c r="H14" s="244"/>
      <c r="I14" s="244"/>
      <c r="J14" s="244"/>
      <c r="K14" s="244"/>
      <c r="L14" s="244"/>
      <c r="M14" s="244"/>
      <c r="N14" s="244"/>
      <c r="O14" s="244"/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03"/>
    </row>
    <row r="15" spans="1:44" s="3" customFormat="1" ht="20.100000000000001" customHeight="1" x14ac:dyDescent="0.2">
      <c r="A15" s="315"/>
      <c r="B15" s="244"/>
      <c r="C15" s="244"/>
      <c r="D15" s="244"/>
      <c r="E15" s="244"/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44"/>
      <c r="U15" s="244"/>
      <c r="V15" s="244"/>
      <c r="W15" s="244"/>
      <c r="X15" s="244"/>
      <c r="Y15" s="244"/>
      <c r="Z15" s="244"/>
      <c r="AA15" s="244"/>
      <c r="AB15" s="203"/>
    </row>
    <row r="16" spans="1:44" s="3" customFormat="1" ht="20.100000000000001" customHeight="1" x14ac:dyDescent="0.2">
      <c r="A16" s="315"/>
      <c r="B16" s="244"/>
      <c r="C16" s="244"/>
      <c r="D16" s="244"/>
      <c r="E16" s="244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44"/>
      <c r="U16" s="244"/>
      <c r="V16" s="244"/>
      <c r="W16" s="244"/>
      <c r="X16" s="244"/>
      <c r="Y16" s="244"/>
      <c r="Z16" s="244"/>
      <c r="AA16" s="244"/>
      <c r="AB16" s="203"/>
      <c r="AD16" s="132"/>
      <c r="AE16" s="132"/>
      <c r="AF16" s="132"/>
      <c r="AG16" s="132"/>
      <c r="AH16" s="132"/>
      <c r="AI16" s="132"/>
      <c r="AJ16" s="132"/>
      <c r="AK16" s="132"/>
      <c r="AL16" s="132" t="s">
        <v>52</v>
      </c>
      <c r="AM16" s="132"/>
      <c r="AN16" s="132"/>
      <c r="AO16" s="132"/>
      <c r="AP16" s="132"/>
      <c r="AQ16" s="132"/>
      <c r="AR16" s="132"/>
    </row>
    <row r="17" spans="1:44" s="3" customFormat="1" ht="20.100000000000001" customHeight="1" x14ac:dyDescent="0.2">
      <c r="A17" s="315"/>
      <c r="B17" s="244"/>
      <c r="C17" s="244"/>
      <c r="D17" s="244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03"/>
      <c r="AD17" s="322" t="s">
        <v>21</v>
      </c>
      <c r="AE17" s="322"/>
      <c r="AF17" s="322"/>
      <c r="AG17" s="322"/>
      <c r="AH17" s="322"/>
      <c r="AI17" s="322"/>
      <c r="AJ17" s="322"/>
      <c r="AK17" s="205"/>
      <c r="AL17" s="323" t="s">
        <v>35</v>
      </c>
      <c r="AM17" s="324"/>
      <c r="AN17" s="324"/>
      <c r="AO17" s="324"/>
      <c r="AP17" s="324"/>
      <c r="AQ17" s="324"/>
      <c r="AR17" s="325"/>
    </row>
    <row r="18" spans="1:44" s="3" customFormat="1" ht="20.100000000000001" customHeight="1" x14ac:dyDescent="0.2">
      <c r="A18" s="315"/>
      <c r="B18" s="244"/>
      <c r="C18" s="244"/>
      <c r="D18" s="244"/>
      <c r="E18" s="244"/>
      <c r="F18" s="244"/>
      <c r="G18" s="244"/>
      <c r="H18" s="244"/>
      <c r="I18" s="244"/>
      <c r="J18" s="244"/>
      <c r="K18" s="244"/>
      <c r="L18" s="244"/>
      <c r="M18" s="244"/>
      <c r="N18" s="244"/>
      <c r="O18" s="244"/>
      <c r="P18" s="244"/>
      <c r="Q18" s="244"/>
      <c r="R18" s="244"/>
      <c r="S18" s="244"/>
      <c r="T18" s="244"/>
      <c r="U18" s="244"/>
      <c r="V18" s="244"/>
      <c r="W18" s="244"/>
      <c r="X18" s="244"/>
      <c r="Y18" s="244"/>
      <c r="Z18" s="244"/>
      <c r="AA18" s="244"/>
      <c r="AB18" s="203"/>
      <c r="AD18" s="322"/>
      <c r="AE18" s="322"/>
      <c r="AF18" s="322"/>
      <c r="AG18" s="322"/>
      <c r="AH18" s="322"/>
      <c r="AI18" s="322"/>
      <c r="AJ18" s="322"/>
      <c r="AK18" s="205"/>
      <c r="AL18" s="326"/>
      <c r="AM18" s="327"/>
      <c r="AN18" s="327"/>
      <c r="AO18" s="327"/>
      <c r="AP18" s="327"/>
      <c r="AQ18" s="327"/>
      <c r="AR18" s="328"/>
    </row>
    <row r="19" spans="1:44" s="3" customFormat="1" ht="20.100000000000001" customHeight="1" x14ac:dyDescent="0.2">
      <c r="A19" s="315"/>
      <c r="B19" s="244"/>
      <c r="C19" s="244"/>
      <c r="D19" s="244"/>
      <c r="E19" s="244"/>
      <c r="F19" s="244"/>
      <c r="G19" s="244"/>
      <c r="H19" s="244"/>
      <c r="I19" s="244"/>
      <c r="J19" s="244"/>
      <c r="K19" s="244"/>
      <c r="L19" s="244"/>
      <c r="M19" s="244"/>
      <c r="N19" s="244"/>
      <c r="O19" s="244"/>
      <c r="P19" s="244"/>
      <c r="Q19" s="244"/>
      <c r="R19" s="244"/>
      <c r="S19" s="244"/>
      <c r="T19" s="244"/>
      <c r="U19" s="244"/>
      <c r="V19" s="244"/>
      <c r="W19" s="244"/>
      <c r="X19" s="244"/>
      <c r="Y19" s="244"/>
      <c r="Z19" s="244"/>
      <c r="AA19" s="244"/>
      <c r="AB19" s="203"/>
      <c r="AD19" s="322" t="s">
        <v>50</v>
      </c>
      <c r="AE19" s="322"/>
      <c r="AF19" s="322"/>
      <c r="AG19" s="322"/>
      <c r="AH19" s="322"/>
      <c r="AI19" s="322"/>
      <c r="AJ19" s="322"/>
      <c r="AK19" s="205"/>
      <c r="AL19" s="326"/>
      <c r="AM19" s="327"/>
      <c r="AN19" s="327"/>
      <c r="AO19" s="327"/>
      <c r="AP19" s="327"/>
      <c r="AQ19" s="327"/>
      <c r="AR19" s="328"/>
    </row>
    <row r="20" spans="1:44" s="3" customFormat="1" ht="20.100000000000001" customHeight="1" x14ac:dyDescent="0.2">
      <c r="A20" s="315"/>
      <c r="B20" s="244"/>
      <c r="C20" s="244"/>
      <c r="D20" s="244"/>
      <c r="E20" s="244"/>
      <c r="F20" s="244"/>
      <c r="G20" s="244"/>
      <c r="H20" s="244"/>
      <c r="I20" s="244"/>
      <c r="J20" s="244"/>
      <c r="K20" s="244"/>
      <c r="L20" s="244"/>
      <c r="M20" s="244"/>
      <c r="N20" s="244"/>
      <c r="O20" s="244"/>
      <c r="P20" s="244"/>
      <c r="Q20" s="244"/>
      <c r="R20" s="244"/>
      <c r="S20" s="244"/>
      <c r="T20" s="244"/>
      <c r="U20" s="244"/>
      <c r="V20" s="244"/>
      <c r="W20" s="244"/>
      <c r="X20" s="244"/>
      <c r="Y20" s="244"/>
      <c r="Z20" s="244"/>
      <c r="AA20" s="244"/>
      <c r="AB20" s="203"/>
      <c r="AD20" s="322"/>
      <c r="AE20" s="322"/>
      <c r="AF20" s="322"/>
      <c r="AG20" s="322"/>
      <c r="AH20" s="322"/>
      <c r="AI20" s="322"/>
      <c r="AJ20" s="322"/>
      <c r="AK20" s="205"/>
      <c r="AL20" s="326"/>
      <c r="AM20" s="327"/>
      <c r="AN20" s="327"/>
      <c r="AO20" s="327"/>
      <c r="AP20" s="327"/>
      <c r="AQ20" s="327"/>
      <c r="AR20" s="328"/>
    </row>
    <row r="21" spans="1:44" s="3" customFormat="1" ht="20.100000000000001" customHeight="1" x14ac:dyDescent="0.2">
      <c r="A21" s="315"/>
      <c r="B21" s="244"/>
      <c r="C21" s="244"/>
      <c r="D21" s="244"/>
      <c r="E21" s="244"/>
      <c r="F21" s="244"/>
      <c r="G21" s="244"/>
      <c r="H21" s="244"/>
      <c r="I21" s="244"/>
      <c r="J21" s="244"/>
      <c r="K21" s="244"/>
      <c r="L21" s="244"/>
      <c r="M21" s="244"/>
      <c r="N21" s="244"/>
      <c r="O21" s="244"/>
      <c r="P21" s="244"/>
      <c r="Q21" s="244"/>
      <c r="R21" s="244"/>
      <c r="S21" s="244"/>
      <c r="T21" s="244"/>
      <c r="U21" s="244"/>
      <c r="V21" s="244"/>
      <c r="W21" s="244"/>
      <c r="X21" s="244"/>
      <c r="Y21" s="244"/>
      <c r="Z21" s="244"/>
      <c r="AA21" s="244"/>
      <c r="AB21" s="203"/>
      <c r="AD21" s="322" t="s">
        <v>22</v>
      </c>
      <c r="AE21" s="322"/>
      <c r="AF21" s="322"/>
      <c r="AG21" s="322"/>
      <c r="AH21" s="322"/>
      <c r="AI21" s="322"/>
      <c r="AJ21" s="322"/>
      <c r="AK21" s="205"/>
      <c r="AL21" s="326"/>
      <c r="AM21" s="327"/>
      <c r="AN21" s="327"/>
      <c r="AO21" s="327"/>
      <c r="AP21" s="327"/>
      <c r="AQ21" s="327"/>
      <c r="AR21" s="328"/>
    </row>
    <row r="22" spans="1:44" s="3" customFormat="1" ht="20.100000000000001" customHeight="1" x14ac:dyDescent="0.2">
      <c r="A22" s="315"/>
      <c r="B22" s="244"/>
      <c r="C22" s="244"/>
      <c r="D22" s="244"/>
      <c r="E22" s="244"/>
      <c r="F22" s="244"/>
      <c r="G22" s="244"/>
      <c r="H22" s="244"/>
      <c r="I22" s="244"/>
      <c r="J22" s="244"/>
      <c r="K22" s="244"/>
      <c r="L22" s="244"/>
      <c r="M22" s="244"/>
      <c r="N22" s="244"/>
      <c r="O22" s="244"/>
      <c r="P22" s="244"/>
      <c r="Q22" s="244"/>
      <c r="R22" s="244"/>
      <c r="S22" s="244"/>
      <c r="T22" s="244"/>
      <c r="U22" s="244"/>
      <c r="V22" s="244"/>
      <c r="W22" s="244"/>
      <c r="X22" s="244"/>
      <c r="Y22" s="244"/>
      <c r="Z22" s="244"/>
      <c r="AA22" s="244"/>
      <c r="AB22" s="203"/>
      <c r="AD22" s="202"/>
      <c r="AE22" s="202"/>
      <c r="AF22" s="202"/>
      <c r="AG22" s="202"/>
      <c r="AH22" s="202"/>
      <c r="AI22" s="202"/>
      <c r="AJ22" s="202"/>
      <c r="AK22" s="203"/>
      <c r="AL22" s="326"/>
      <c r="AM22" s="327"/>
      <c r="AN22" s="327"/>
      <c r="AO22" s="327"/>
      <c r="AP22" s="327"/>
      <c r="AQ22" s="327"/>
      <c r="AR22" s="328"/>
    </row>
    <row r="23" spans="1:44" s="3" customFormat="1" ht="20.100000000000001" customHeight="1" x14ac:dyDescent="0.2">
      <c r="A23" s="319"/>
      <c r="B23" s="320"/>
      <c r="C23" s="320"/>
      <c r="D23" s="320"/>
      <c r="E23" s="320"/>
      <c r="F23" s="320"/>
      <c r="G23" s="320"/>
      <c r="H23" s="320"/>
      <c r="I23" s="320"/>
      <c r="J23" s="320"/>
      <c r="K23" s="320"/>
      <c r="L23" s="320"/>
      <c r="M23" s="320"/>
      <c r="N23" s="320"/>
      <c r="O23" s="320"/>
      <c r="P23" s="320"/>
      <c r="Q23" s="320"/>
      <c r="R23" s="320"/>
      <c r="S23" s="320"/>
      <c r="T23" s="320"/>
      <c r="U23" s="320"/>
      <c r="V23" s="320"/>
      <c r="W23" s="320"/>
      <c r="X23" s="320"/>
      <c r="Y23" s="320"/>
      <c r="Z23" s="320"/>
      <c r="AA23" s="320"/>
      <c r="AB23" s="321"/>
      <c r="AD23" s="134"/>
      <c r="AE23" s="134"/>
      <c r="AF23" s="134"/>
      <c r="AG23" s="134"/>
      <c r="AH23" s="134"/>
      <c r="AI23" s="134"/>
      <c r="AJ23" s="134"/>
      <c r="AK23" s="135"/>
      <c r="AL23" s="326"/>
      <c r="AM23" s="327"/>
      <c r="AN23" s="327"/>
      <c r="AO23" s="327"/>
      <c r="AP23" s="327"/>
      <c r="AQ23" s="327"/>
      <c r="AR23" s="328"/>
    </row>
    <row r="24" spans="1:44" s="3" customFormat="1" ht="20.100000000000001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04" t="s">
        <v>23</v>
      </c>
      <c r="AE24" s="204"/>
      <c r="AF24" s="204"/>
      <c r="AG24" s="204"/>
      <c r="AH24" s="204"/>
      <c r="AI24" s="204"/>
      <c r="AJ24" s="204"/>
      <c r="AK24" s="205"/>
      <c r="AL24" s="329"/>
      <c r="AM24" s="330"/>
      <c r="AN24" s="330"/>
      <c r="AO24" s="330"/>
      <c r="AP24" s="330"/>
      <c r="AQ24" s="330"/>
      <c r="AR24" s="331"/>
    </row>
    <row r="25" spans="1:44" s="3" customFormat="1" ht="20.100000000000001" customHeight="1" x14ac:dyDescent="0.2">
      <c r="A25" s="294" t="s">
        <v>39</v>
      </c>
      <c r="B25" s="294"/>
      <c r="C25" s="294"/>
      <c r="D25" s="294"/>
      <c r="E25" s="294"/>
      <c r="F25" s="294" t="s">
        <v>22</v>
      </c>
      <c r="G25" s="294"/>
      <c r="H25" s="294"/>
      <c r="I25" s="294"/>
      <c r="J25" s="294"/>
      <c r="K25" s="294"/>
      <c r="L25" s="294" t="s">
        <v>40</v>
      </c>
      <c r="M25" s="294"/>
      <c r="N25" s="294"/>
      <c r="O25" s="294"/>
      <c r="P25" s="294"/>
      <c r="Q25" s="294"/>
      <c r="R25" s="294"/>
      <c r="S25" s="294"/>
      <c r="T25" s="294"/>
      <c r="U25" s="294"/>
      <c r="V25" s="294"/>
      <c r="W25" s="294"/>
      <c r="X25" s="294"/>
      <c r="Y25" s="294"/>
      <c r="Z25" s="294"/>
      <c r="AA25" s="294"/>
      <c r="AB25" s="294"/>
      <c r="AC25" s="294"/>
      <c r="AD25" s="294"/>
      <c r="AE25" s="294"/>
      <c r="AF25" s="294"/>
      <c r="AG25" s="294"/>
      <c r="AH25" s="294"/>
      <c r="AI25" s="294"/>
      <c r="AJ25" s="294"/>
      <c r="AK25" s="294"/>
      <c r="AL25" s="294"/>
      <c r="AM25" s="294" t="s">
        <v>246</v>
      </c>
      <c r="AN25" s="294"/>
      <c r="AO25" s="294"/>
      <c r="AP25" s="294"/>
      <c r="AQ25" s="294"/>
      <c r="AR25" s="294"/>
    </row>
    <row r="26" spans="1:44" s="3" customFormat="1" ht="20.100000000000001" customHeight="1" x14ac:dyDescent="0.2">
      <c r="A26" s="305" t="s">
        <v>249</v>
      </c>
      <c r="B26" s="306"/>
      <c r="C26" s="306"/>
      <c r="D26" s="306"/>
      <c r="E26" s="307"/>
      <c r="F26" s="308">
        <v>43738</v>
      </c>
      <c r="G26" s="309"/>
      <c r="H26" s="309"/>
      <c r="I26" s="309"/>
      <c r="J26" s="309"/>
      <c r="K26" s="310"/>
      <c r="L26" s="311" t="s">
        <v>245</v>
      </c>
      <c r="M26" s="312"/>
      <c r="N26" s="312"/>
      <c r="O26" s="312"/>
      <c r="P26" s="312"/>
      <c r="Q26" s="312"/>
      <c r="R26" s="312"/>
      <c r="S26" s="312"/>
      <c r="T26" s="312"/>
      <c r="U26" s="312"/>
      <c r="V26" s="312"/>
      <c r="W26" s="312"/>
      <c r="X26" s="312"/>
      <c r="Y26" s="312"/>
      <c r="Z26" s="312"/>
      <c r="AA26" s="312"/>
      <c r="AB26" s="312"/>
      <c r="AC26" s="312"/>
      <c r="AD26" s="312"/>
      <c r="AE26" s="312"/>
      <c r="AF26" s="312"/>
      <c r="AG26" s="312"/>
      <c r="AH26" s="312"/>
      <c r="AI26" s="312"/>
      <c r="AJ26" s="312"/>
      <c r="AK26" s="312"/>
      <c r="AL26" s="313"/>
      <c r="AM26" s="314" t="s">
        <v>248</v>
      </c>
      <c r="AN26" s="314"/>
      <c r="AO26" s="314"/>
      <c r="AP26" s="314"/>
      <c r="AQ26" s="314"/>
      <c r="AR26" s="314"/>
    </row>
    <row r="27" spans="1:44" s="3" customFormat="1" ht="20.100000000000001" customHeight="1" x14ac:dyDescent="0.2">
      <c r="A27" s="290"/>
      <c r="B27" s="291"/>
      <c r="C27" s="291"/>
      <c r="D27" s="291"/>
      <c r="E27" s="292"/>
      <c r="F27" s="293"/>
      <c r="G27" s="293"/>
      <c r="H27" s="293"/>
      <c r="I27" s="293"/>
      <c r="J27" s="293"/>
      <c r="K27" s="293"/>
      <c r="L27" s="294"/>
      <c r="M27" s="294"/>
      <c r="N27" s="294"/>
      <c r="O27" s="294"/>
      <c r="P27" s="294"/>
      <c r="Q27" s="294"/>
      <c r="R27" s="294"/>
      <c r="S27" s="294"/>
      <c r="T27" s="294"/>
      <c r="U27" s="294"/>
      <c r="V27" s="294"/>
      <c r="W27" s="294"/>
      <c r="X27" s="294"/>
      <c r="Y27" s="294"/>
      <c r="Z27" s="294"/>
      <c r="AA27" s="294"/>
      <c r="AB27" s="294"/>
      <c r="AC27" s="294"/>
      <c r="AD27" s="294"/>
      <c r="AE27" s="294"/>
      <c r="AF27" s="294"/>
      <c r="AG27" s="294"/>
      <c r="AH27" s="294"/>
      <c r="AI27" s="294"/>
      <c r="AJ27" s="294"/>
      <c r="AK27" s="294"/>
      <c r="AL27" s="294"/>
      <c r="AM27" s="293"/>
      <c r="AN27" s="293"/>
      <c r="AO27" s="293"/>
      <c r="AP27" s="293"/>
      <c r="AQ27" s="293"/>
      <c r="AR27" s="293"/>
    </row>
    <row r="28" spans="1:44" s="3" customFormat="1" ht="20.100000000000001" customHeight="1" x14ac:dyDescent="0.2">
      <c r="A28" s="290"/>
      <c r="B28" s="291"/>
      <c r="C28" s="291"/>
      <c r="D28" s="291"/>
      <c r="E28" s="292"/>
      <c r="F28" s="293"/>
      <c r="G28" s="293"/>
      <c r="H28" s="293"/>
      <c r="I28" s="293"/>
      <c r="J28" s="293"/>
      <c r="K28" s="293"/>
      <c r="L28" s="294"/>
      <c r="M28" s="294"/>
      <c r="N28" s="294"/>
      <c r="O28" s="294"/>
      <c r="P28" s="294"/>
      <c r="Q28" s="294"/>
      <c r="R28" s="294"/>
      <c r="S28" s="294"/>
      <c r="T28" s="294"/>
      <c r="U28" s="294"/>
      <c r="V28" s="294"/>
      <c r="W28" s="294"/>
      <c r="X28" s="294"/>
      <c r="Y28" s="294"/>
      <c r="Z28" s="294"/>
      <c r="AA28" s="294"/>
      <c r="AB28" s="294"/>
      <c r="AC28" s="294"/>
      <c r="AD28" s="294"/>
      <c r="AE28" s="294"/>
      <c r="AF28" s="294"/>
      <c r="AG28" s="294"/>
      <c r="AH28" s="294"/>
      <c r="AI28" s="294"/>
      <c r="AJ28" s="294"/>
      <c r="AK28" s="294"/>
      <c r="AL28" s="294"/>
      <c r="AM28" s="293"/>
      <c r="AN28" s="293"/>
      <c r="AO28" s="293"/>
      <c r="AP28" s="293"/>
      <c r="AQ28" s="293"/>
      <c r="AR28" s="293"/>
    </row>
    <row r="29" spans="1:44" s="3" customFormat="1" ht="20.100000000000001" customHeight="1" x14ac:dyDescent="0.2">
      <c r="A29" s="290"/>
      <c r="B29" s="291"/>
      <c r="C29" s="291"/>
      <c r="D29" s="291"/>
      <c r="E29" s="292"/>
      <c r="F29" s="293"/>
      <c r="G29" s="293"/>
      <c r="H29" s="293"/>
      <c r="I29" s="293"/>
      <c r="J29" s="293"/>
      <c r="K29" s="293"/>
      <c r="L29" s="294"/>
      <c r="M29" s="294"/>
      <c r="N29" s="294"/>
      <c r="O29" s="294"/>
      <c r="P29" s="294"/>
      <c r="Q29" s="294"/>
      <c r="R29" s="294"/>
      <c r="S29" s="294"/>
      <c r="T29" s="294"/>
      <c r="U29" s="294"/>
      <c r="V29" s="294"/>
      <c r="W29" s="294"/>
      <c r="X29" s="294"/>
      <c r="Y29" s="294"/>
      <c r="Z29" s="294"/>
      <c r="AA29" s="294"/>
      <c r="AB29" s="294"/>
      <c r="AC29" s="294"/>
      <c r="AD29" s="294"/>
      <c r="AE29" s="294"/>
      <c r="AF29" s="294"/>
      <c r="AG29" s="294"/>
      <c r="AH29" s="294"/>
      <c r="AI29" s="294"/>
      <c r="AJ29" s="294"/>
      <c r="AK29" s="294"/>
      <c r="AL29" s="294"/>
      <c r="AM29" s="293"/>
      <c r="AN29" s="293"/>
      <c r="AO29" s="293"/>
      <c r="AP29" s="293"/>
      <c r="AQ29" s="293"/>
      <c r="AR29" s="293"/>
    </row>
    <row r="30" spans="1:44" s="3" customFormat="1" ht="20.100000000000001" customHeight="1" thickBot="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</row>
    <row r="31" spans="1:44" s="3" customFormat="1" ht="20.100000000000001" customHeight="1" thickTop="1" x14ac:dyDescent="0.2">
      <c r="A31" s="269" t="s">
        <v>10</v>
      </c>
      <c r="B31" s="270"/>
      <c r="C31" s="270"/>
      <c r="D31" s="270"/>
      <c r="E31" s="270"/>
      <c r="F31" s="270"/>
      <c r="G31" s="270"/>
      <c r="H31" s="270"/>
      <c r="I31" s="270"/>
      <c r="J31" s="270"/>
      <c r="K31" s="271"/>
      <c r="L31" s="272" t="str">
        <f>'List stavby'!B6</f>
        <v>Správa železnic cesty s. o.</v>
      </c>
      <c r="M31" s="270"/>
      <c r="N31" s="270"/>
      <c r="O31" s="270"/>
      <c r="P31" s="270"/>
      <c r="Q31" s="270"/>
      <c r="R31" s="270"/>
      <c r="S31" s="270"/>
      <c r="T31" s="270"/>
      <c r="U31" s="270"/>
      <c r="V31" s="270"/>
      <c r="W31" s="270"/>
      <c r="X31" s="270"/>
      <c r="Y31" s="270"/>
      <c r="Z31" s="270"/>
      <c r="AA31" s="270"/>
      <c r="AB31" s="273"/>
      <c r="AC31" s="295" t="s">
        <v>24</v>
      </c>
      <c r="AD31" s="296"/>
      <c r="AE31" s="296"/>
      <c r="AF31" s="296"/>
      <c r="AG31" s="296"/>
      <c r="AH31" s="296"/>
      <c r="AI31" s="296"/>
      <c r="AJ31" s="296"/>
      <c r="AK31" s="296"/>
      <c r="AL31" s="296"/>
      <c r="AM31" s="296"/>
      <c r="AN31" s="296"/>
      <c r="AO31" s="296"/>
      <c r="AP31" s="296"/>
      <c r="AQ31" s="296"/>
      <c r="AR31" s="297"/>
    </row>
    <row r="32" spans="1:44" s="3" customFormat="1" ht="20.100000000000001" customHeight="1" x14ac:dyDescent="0.2">
      <c r="A32" s="280" t="s">
        <v>7</v>
      </c>
      <c r="B32" s="281"/>
      <c r="C32" s="281"/>
      <c r="D32" s="281"/>
      <c r="E32" s="281"/>
      <c r="F32" s="281"/>
      <c r="G32" s="281"/>
      <c r="H32" s="281"/>
      <c r="I32" s="281"/>
      <c r="J32" s="281"/>
      <c r="K32" s="282"/>
      <c r="L32" s="283" t="str">
        <f>'List stavby'!B7</f>
        <v>Dlážděná 1003/7, 110 00 Praha 1</v>
      </c>
      <c r="M32" s="281"/>
      <c r="N32" s="281"/>
      <c r="O32" s="281"/>
      <c r="P32" s="281"/>
      <c r="Q32" s="281"/>
      <c r="R32" s="281"/>
      <c r="S32" s="281"/>
      <c r="T32" s="281"/>
      <c r="U32" s="281"/>
      <c r="V32" s="281"/>
      <c r="W32" s="281"/>
      <c r="X32" s="281"/>
      <c r="Y32" s="281"/>
      <c r="Z32" s="281"/>
      <c r="AA32" s="281"/>
      <c r="AB32" s="284"/>
      <c r="AC32" s="298"/>
      <c r="AD32" s="299"/>
      <c r="AE32" s="299"/>
      <c r="AF32" s="299"/>
      <c r="AG32" s="299"/>
      <c r="AH32" s="299"/>
      <c r="AI32" s="299"/>
      <c r="AJ32" s="299"/>
      <c r="AK32" s="299"/>
      <c r="AL32" s="299"/>
      <c r="AM32" s="299"/>
      <c r="AN32" s="299"/>
      <c r="AO32" s="299"/>
      <c r="AP32" s="299"/>
      <c r="AQ32" s="299"/>
      <c r="AR32" s="300"/>
    </row>
    <row r="33" spans="1:44" s="3" customFormat="1" ht="20.100000000000001" customHeight="1" x14ac:dyDescent="0.2">
      <c r="A33" s="280" t="s">
        <v>11</v>
      </c>
      <c r="B33" s="281"/>
      <c r="C33" s="281"/>
      <c r="D33" s="281"/>
      <c r="E33" s="281"/>
      <c r="F33" s="281"/>
      <c r="G33" s="281"/>
      <c r="H33" s="281"/>
      <c r="I33" s="281"/>
      <c r="J33" s="281"/>
      <c r="K33" s="282"/>
      <c r="L33" s="283" t="str">
        <f>'List stavby'!B8</f>
        <v>Stavebí správa západ</v>
      </c>
      <c r="M33" s="281"/>
      <c r="N33" s="281"/>
      <c r="O33" s="281"/>
      <c r="P33" s="281"/>
      <c r="Q33" s="281"/>
      <c r="R33" s="281"/>
      <c r="S33" s="281"/>
      <c r="T33" s="281"/>
      <c r="U33" s="281"/>
      <c r="V33" s="281"/>
      <c r="W33" s="281"/>
      <c r="X33" s="281"/>
      <c r="Y33" s="281"/>
      <c r="Z33" s="281"/>
      <c r="AA33" s="281"/>
      <c r="AB33" s="284"/>
      <c r="AC33" s="298"/>
      <c r="AD33" s="299"/>
      <c r="AE33" s="299"/>
      <c r="AF33" s="299"/>
      <c r="AG33" s="299"/>
      <c r="AH33" s="299"/>
      <c r="AI33" s="299"/>
      <c r="AJ33" s="299"/>
      <c r="AK33" s="299"/>
      <c r="AL33" s="299"/>
      <c r="AM33" s="299"/>
      <c r="AN33" s="299"/>
      <c r="AO33" s="299"/>
      <c r="AP33" s="299"/>
      <c r="AQ33" s="299"/>
      <c r="AR33" s="300"/>
    </row>
    <row r="34" spans="1:44" s="3" customFormat="1" ht="20.100000000000001" customHeight="1" thickBot="1" x14ac:dyDescent="0.25">
      <c r="A34" s="264" t="s">
        <v>7</v>
      </c>
      <c r="B34" s="219"/>
      <c r="C34" s="219"/>
      <c r="D34" s="219"/>
      <c r="E34" s="219"/>
      <c r="F34" s="219"/>
      <c r="G34" s="219"/>
      <c r="H34" s="219"/>
      <c r="I34" s="219"/>
      <c r="J34" s="219"/>
      <c r="K34" s="220"/>
      <c r="L34" s="218" t="str">
        <f>'List stavby'!B9</f>
        <v>Sokolovská 1995/278, 190 00 Praha 9</v>
      </c>
      <c r="M34" s="219"/>
      <c r="N34" s="219"/>
      <c r="O34" s="219"/>
      <c r="P34" s="219"/>
      <c r="Q34" s="219"/>
      <c r="R34" s="219"/>
      <c r="S34" s="219"/>
      <c r="T34" s="219"/>
      <c r="U34" s="219"/>
      <c r="V34" s="219"/>
      <c r="W34" s="219"/>
      <c r="X34" s="219"/>
      <c r="Y34" s="219"/>
      <c r="Z34" s="219"/>
      <c r="AA34" s="219"/>
      <c r="AB34" s="304"/>
      <c r="AC34" s="301"/>
      <c r="AD34" s="302"/>
      <c r="AE34" s="302"/>
      <c r="AF34" s="302"/>
      <c r="AG34" s="302"/>
      <c r="AH34" s="302"/>
      <c r="AI34" s="302"/>
      <c r="AJ34" s="302"/>
      <c r="AK34" s="302"/>
      <c r="AL34" s="302"/>
      <c r="AM34" s="302"/>
      <c r="AN34" s="302"/>
      <c r="AO34" s="302"/>
      <c r="AP34" s="302"/>
      <c r="AQ34" s="302"/>
      <c r="AR34" s="303"/>
    </row>
    <row r="35" spans="1:44" s="3" customFormat="1" ht="20.100000000000001" customHeight="1" thickTop="1" thickBot="1" x14ac:dyDescent="0.25">
      <c r="A35" s="244"/>
      <c r="B35" s="244"/>
      <c r="C35" s="244"/>
      <c r="D35" s="244"/>
      <c r="E35" s="244"/>
      <c r="F35" s="244"/>
      <c r="G35" s="244"/>
      <c r="H35" s="244"/>
      <c r="I35" s="244"/>
      <c r="J35" s="244"/>
      <c r="K35" s="244"/>
      <c r="L35" s="244"/>
      <c r="M35" s="244"/>
      <c r="N35" s="244"/>
      <c r="O35" s="244"/>
      <c r="P35" s="244"/>
      <c r="Q35" s="244"/>
      <c r="R35" s="244"/>
      <c r="S35" s="244"/>
      <c r="T35" s="244"/>
      <c r="U35" s="244"/>
      <c r="V35" s="244"/>
      <c r="W35" s="244"/>
      <c r="X35" s="244"/>
      <c r="Y35" s="244"/>
      <c r="Z35" s="244"/>
      <c r="AA35" s="244"/>
      <c r="AB35" s="244"/>
      <c r="AC35" s="244"/>
      <c r="AD35" s="244"/>
      <c r="AE35" s="244"/>
      <c r="AF35" s="244"/>
      <c r="AG35" s="244"/>
      <c r="AH35" s="244"/>
      <c r="AI35" s="244"/>
      <c r="AJ35" s="244"/>
      <c r="AK35" s="244"/>
      <c r="AL35" s="244"/>
      <c r="AM35" s="244"/>
      <c r="AN35" s="244"/>
      <c r="AO35" s="244"/>
      <c r="AP35" s="244"/>
      <c r="AQ35" s="244"/>
      <c r="AR35" s="244"/>
    </row>
    <row r="36" spans="1:44" s="3" customFormat="1" ht="20.100000000000001" customHeight="1" thickTop="1" x14ac:dyDescent="0.2">
      <c r="A36" s="269" t="s">
        <v>8</v>
      </c>
      <c r="B36" s="270"/>
      <c r="C36" s="270"/>
      <c r="D36" s="270"/>
      <c r="E36" s="270"/>
      <c r="F36" s="270"/>
      <c r="G36" s="270"/>
      <c r="H36" s="270"/>
      <c r="I36" s="270"/>
      <c r="J36" s="270"/>
      <c r="K36" s="271"/>
      <c r="L36" s="272" t="str">
        <f>'List stavby'!B12</f>
        <v>Projektční ústav a.s.</v>
      </c>
      <c r="M36" s="270"/>
      <c r="N36" s="270"/>
      <c r="O36" s="270"/>
      <c r="P36" s="270"/>
      <c r="Q36" s="270"/>
      <c r="R36" s="270"/>
      <c r="S36" s="270"/>
      <c r="T36" s="270"/>
      <c r="U36" s="270"/>
      <c r="V36" s="270"/>
      <c r="W36" s="270"/>
      <c r="X36" s="270"/>
      <c r="Y36" s="270"/>
      <c r="Z36" s="270"/>
      <c r="AA36" s="270"/>
      <c r="AB36" s="273"/>
      <c r="AC36" s="274" t="s">
        <v>24</v>
      </c>
      <c r="AD36" s="275"/>
      <c r="AE36" s="275"/>
      <c r="AF36" s="275"/>
      <c r="AG36" s="275"/>
      <c r="AH36" s="275"/>
      <c r="AI36" s="275"/>
      <c r="AJ36" s="275"/>
      <c r="AK36" s="275"/>
      <c r="AL36" s="275"/>
      <c r="AM36" s="275"/>
      <c r="AN36" s="275"/>
      <c r="AO36" s="275"/>
      <c r="AP36" s="275"/>
      <c r="AQ36" s="275"/>
      <c r="AR36" s="276"/>
    </row>
    <row r="37" spans="1:44" s="3" customFormat="1" ht="20.100000000000001" customHeight="1" x14ac:dyDescent="0.2">
      <c r="A37" s="280" t="s">
        <v>7</v>
      </c>
      <c r="B37" s="281"/>
      <c r="C37" s="281"/>
      <c r="D37" s="281"/>
      <c r="E37" s="281"/>
      <c r="F37" s="281"/>
      <c r="G37" s="281"/>
      <c r="H37" s="281"/>
      <c r="I37" s="281"/>
      <c r="J37" s="281"/>
      <c r="K37" s="282"/>
      <c r="L37" s="283" t="str">
        <f>'List stavby'!B13</f>
        <v>Vesmírní 1a, 110 00  Praha 10</v>
      </c>
      <c r="M37" s="281"/>
      <c r="N37" s="281"/>
      <c r="O37" s="281"/>
      <c r="P37" s="281"/>
      <c r="Q37" s="281"/>
      <c r="R37" s="281"/>
      <c r="S37" s="281"/>
      <c r="T37" s="281"/>
      <c r="U37" s="281"/>
      <c r="V37" s="281"/>
      <c r="W37" s="281"/>
      <c r="X37" s="281"/>
      <c r="Y37" s="281"/>
      <c r="Z37" s="281"/>
      <c r="AA37" s="281"/>
      <c r="AB37" s="284"/>
      <c r="AC37" s="277"/>
      <c r="AD37" s="278"/>
      <c r="AE37" s="278"/>
      <c r="AF37" s="278"/>
      <c r="AG37" s="278"/>
      <c r="AH37" s="278"/>
      <c r="AI37" s="278"/>
      <c r="AJ37" s="278"/>
      <c r="AK37" s="278"/>
      <c r="AL37" s="278"/>
      <c r="AM37" s="278"/>
      <c r="AN37" s="278"/>
      <c r="AO37" s="278"/>
      <c r="AP37" s="278"/>
      <c r="AQ37" s="278"/>
      <c r="AR37" s="279"/>
    </row>
    <row r="38" spans="1:44" s="3" customFormat="1" ht="20.100000000000001" customHeight="1" x14ac:dyDescent="0.2">
      <c r="A38" s="285" t="s">
        <v>28</v>
      </c>
      <c r="B38" s="230"/>
      <c r="C38" s="230"/>
      <c r="D38" s="230"/>
      <c r="E38" s="230"/>
      <c r="F38" s="230"/>
      <c r="G38" s="230"/>
      <c r="H38" s="230"/>
      <c r="I38" s="230"/>
      <c r="J38" s="230"/>
      <c r="K38" s="286"/>
      <c r="L38" s="5" t="s">
        <v>26</v>
      </c>
      <c r="M38" s="281" t="str">
        <f>'List stavby'!B14</f>
        <v xml:space="preserve"> +420 xxx xxx xxx</v>
      </c>
      <c r="N38" s="281"/>
      <c r="O38" s="281"/>
      <c r="P38" s="281"/>
      <c r="Q38" s="281"/>
      <c r="R38" s="281"/>
      <c r="S38" s="281"/>
      <c r="T38" s="281"/>
      <c r="U38" s="281"/>
      <c r="V38" s="281"/>
      <c r="W38" s="281"/>
      <c r="X38" s="281"/>
      <c r="Y38" s="281"/>
      <c r="Z38" s="281"/>
      <c r="AA38" s="281"/>
      <c r="AB38" s="284"/>
      <c r="AC38" s="277"/>
      <c r="AD38" s="278"/>
      <c r="AE38" s="278"/>
      <c r="AF38" s="278"/>
      <c r="AG38" s="278"/>
      <c r="AH38" s="278"/>
      <c r="AI38" s="278"/>
      <c r="AJ38" s="278"/>
      <c r="AK38" s="278"/>
      <c r="AL38" s="278"/>
      <c r="AM38" s="278"/>
      <c r="AN38" s="278"/>
      <c r="AO38" s="278"/>
      <c r="AP38" s="278"/>
      <c r="AQ38" s="278"/>
      <c r="AR38" s="279"/>
    </row>
    <row r="39" spans="1:44" s="3" customFormat="1" ht="20.100000000000001" customHeight="1" x14ac:dyDescent="0.2">
      <c r="A39" s="287"/>
      <c r="B39" s="288"/>
      <c r="C39" s="288"/>
      <c r="D39" s="288"/>
      <c r="E39" s="288"/>
      <c r="F39" s="288"/>
      <c r="G39" s="288"/>
      <c r="H39" s="288"/>
      <c r="I39" s="288"/>
      <c r="J39" s="288"/>
      <c r="K39" s="289"/>
      <c r="L39" s="5" t="s">
        <v>27</v>
      </c>
      <c r="M39" s="281" t="str">
        <f>'List stavby'!B15</f>
        <v xml:space="preserve"> xxxx@xxxx.xx</v>
      </c>
      <c r="N39" s="281"/>
      <c r="O39" s="281"/>
      <c r="P39" s="281"/>
      <c r="Q39" s="281"/>
      <c r="R39" s="281"/>
      <c r="S39" s="281"/>
      <c r="T39" s="281"/>
      <c r="U39" s="281"/>
      <c r="V39" s="281"/>
      <c r="W39" s="281"/>
      <c r="X39" s="281"/>
      <c r="Y39" s="281"/>
      <c r="Z39" s="281"/>
      <c r="AA39" s="281"/>
      <c r="AB39" s="284"/>
      <c r="AC39" s="277"/>
      <c r="AD39" s="278"/>
      <c r="AE39" s="278"/>
      <c r="AF39" s="278"/>
      <c r="AG39" s="278"/>
      <c r="AH39" s="278"/>
      <c r="AI39" s="278"/>
      <c r="AJ39" s="278"/>
      <c r="AK39" s="278"/>
      <c r="AL39" s="278"/>
      <c r="AM39" s="278"/>
      <c r="AN39" s="278"/>
      <c r="AO39" s="278"/>
      <c r="AP39" s="278"/>
      <c r="AQ39" s="278"/>
      <c r="AR39" s="279"/>
    </row>
    <row r="40" spans="1:44" s="3" customFormat="1" ht="20.100000000000001" customHeight="1" x14ac:dyDescent="0.2">
      <c r="A40" s="263" t="s">
        <v>20</v>
      </c>
      <c r="B40" s="210"/>
      <c r="C40" s="210"/>
      <c r="D40" s="210"/>
      <c r="E40" s="210"/>
      <c r="F40" s="210"/>
      <c r="G40" s="210"/>
      <c r="H40" s="210"/>
      <c r="I40" s="210"/>
      <c r="J40" s="210"/>
      <c r="K40" s="211"/>
      <c r="L40" s="209" t="s">
        <v>379</v>
      </c>
      <c r="M40" s="210"/>
      <c r="N40" s="210"/>
      <c r="O40" s="210"/>
      <c r="P40" s="210"/>
      <c r="Q40" s="210"/>
      <c r="R40" s="210"/>
      <c r="S40" s="211"/>
      <c r="T40" s="209" t="s">
        <v>378</v>
      </c>
      <c r="U40" s="210"/>
      <c r="V40" s="210"/>
      <c r="W40" s="210"/>
      <c r="X40" s="210"/>
      <c r="Y40" s="210"/>
      <c r="Z40" s="211"/>
      <c r="AA40" s="209" t="s">
        <v>14</v>
      </c>
      <c r="AB40" s="210"/>
      <c r="AC40" s="210"/>
      <c r="AD40" s="210"/>
      <c r="AE40" s="210"/>
      <c r="AF40" s="210"/>
      <c r="AG40" s="211"/>
      <c r="AH40" s="209" t="s">
        <v>13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65"/>
    </row>
    <row r="41" spans="1:44" s="3" customFormat="1" ht="20.100000000000001" customHeight="1" thickBot="1" x14ac:dyDescent="0.25">
      <c r="A41" s="264" t="str">
        <f>'List stavby'!B17</f>
        <v>Ing. Ludmila Bláhová</v>
      </c>
      <c r="B41" s="219"/>
      <c r="C41" s="219"/>
      <c r="D41" s="219"/>
      <c r="E41" s="219"/>
      <c r="F41" s="219"/>
      <c r="G41" s="219"/>
      <c r="H41" s="219"/>
      <c r="I41" s="219"/>
      <c r="J41" s="219"/>
      <c r="K41" s="220"/>
      <c r="L41" s="212" t="str">
        <f>'List stavby'!B4</f>
        <v>S1234567812</v>
      </c>
      <c r="M41" s="213"/>
      <c r="N41" s="213"/>
      <c r="O41" s="213"/>
      <c r="P41" s="213"/>
      <c r="Q41" s="213"/>
      <c r="R41" s="213"/>
      <c r="S41" s="214"/>
      <c r="T41" s="215" t="str">
        <f>'List stavby'!B16</f>
        <v>CZ2016-0051</v>
      </c>
      <c r="U41" s="216"/>
      <c r="V41" s="216"/>
      <c r="W41" s="216"/>
      <c r="X41" s="216"/>
      <c r="Y41" s="216"/>
      <c r="Z41" s="217"/>
      <c r="AA41" s="218" t="str">
        <f>'List stavby'!B2</f>
        <v>DUSP</v>
      </c>
      <c r="AB41" s="219"/>
      <c r="AC41" s="219"/>
      <c r="AD41" s="219"/>
      <c r="AE41" s="219"/>
      <c r="AF41" s="219"/>
      <c r="AG41" s="220"/>
      <c r="AH41" s="266">
        <f>'List stavby'!B3</f>
        <v>43738</v>
      </c>
      <c r="AI41" s="267"/>
      <c r="AJ41" s="267"/>
      <c r="AK41" s="267"/>
      <c r="AL41" s="267"/>
      <c r="AM41" s="267"/>
      <c r="AN41" s="267"/>
      <c r="AO41" s="267"/>
      <c r="AP41" s="267"/>
      <c r="AQ41" s="267"/>
      <c r="AR41" s="268"/>
    </row>
    <row r="42" spans="1:44" s="3" customFormat="1" ht="20.100000000000001" customHeight="1" thickTop="1" thickBot="1" x14ac:dyDescent="0.25">
      <c r="A42" s="244"/>
      <c r="B42" s="244"/>
      <c r="C42" s="244"/>
      <c r="D42" s="244"/>
      <c r="E42" s="244"/>
      <c r="F42" s="244"/>
      <c r="G42" s="244"/>
      <c r="H42" s="244"/>
      <c r="I42" s="244"/>
      <c r="J42" s="244"/>
      <c r="K42" s="244"/>
      <c r="L42" s="244"/>
      <c r="M42" s="244"/>
      <c r="N42" s="244"/>
      <c r="O42" s="244"/>
      <c r="P42" s="244"/>
      <c r="Q42" s="244"/>
      <c r="R42" s="244"/>
      <c r="S42" s="244"/>
      <c r="T42" s="244"/>
      <c r="U42" s="244"/>
      <c r="V42" s="244"/>
      <c r="W42" s="244"/>
      <c r="X42" s="244"/>
      <c r="Y42" s="244"/>
      <c r="Z42" s="244"/>
      <c r="AA42" s="244"/>
      <c r="AB42" s="244"/>
      <c r="AC42" s="244"/>
      <c r="AD42" s="244"/>
      <c r="AE42" s="244"/>
      <c r="AF42" s="244"/>
      <c r="AG42" s="244"/>
      <c r="AH42" s="244"/>
      <c r="AI42" s="244"/>
      <c r="AJ42" s="244"/>
      <c r="AK42" s="244"/>
      <c r="AL42" s="244"/>
      <c r="AM42" s="244"/>
      <c r="AN42" s="244"/>
      <c r="AO42" s="244"/>
      <c r="AP42" s="244"/>
      <c r="AQ42" s="244"/>
      <c r="AR42" s="244"/>
    </row>
    <row r="43" spans="1:44" s="3" customFormat="1" ht="20.100000000000001" customHeight="1" thickTop="1" x14ac:dyDescent="0.2">
      <c r="A43" s="245" t="s">
        <v>3</v>
      </c>
      <c r="B43" s="246"/>
      <c r="C43" s="246"/>
      <c r="D43" s="246"/>
      <c r="E43" s="246"/>
      <c r="F43" s="246"/>
      <c r="G43" s="246"/>
      <c r="H43" s="246"/>
      <c r="I43" s="246"/>
      <c r="J43" s="246"/>
      <c r="K43" s="247"/>
      <c r="L43" s="254" t="str">
        <f>'List stavby'!B1</f>
        <v>Rekonstrukce žst. Horní Dolní</v>
      </c>
      <c r="M43" s="255"/>
      <c r="N43" s="255"/>
      <c r="O43" s="255"/>
      <c r="P43" s="255"/>
      <c r="Q43" s="255"/>
      <c r="R43" s="255"/>
      <c r="S43" s="255"/>
      <c r="T43" s="255"/>
      <c r="U43" s="255"/>
      <c r="V43" s="255"/>
      <c r="W43" s="255"/>
      <c r="X43" s="255"/>
      <c r="Y43" s="255"/>
      <c r="Z43" s="255"/>
      <c r="AA43" s="255"/>
      <c r="AB43" s="255"/>
      <c r="AC43" s="255"/>
      <c r="AD43" s="255"/>
      <c r="AE43" s="255"/>
      <c r="AF43" s="255"/>
      <c r="AG43" s="256"/>
      <c r="AH43" s="226" t="s">
        <v>12</v>
      </c>
      <c r="AI43" s="227"/>
      <c r="AJ43" s="227"/>
      <c r="AK43" s="227"/>
      <c r="AL43" s="227"/>
      <c r="AM43" s="227"/>
      <c r="AN43" s="227"/>
      <c r="AO43" s="227"/>
      <c r="AP43" s="227"/>
      <c r="AQ43" s="227"/>
      <c r="AR43" s="228"/>
    </row>
    <row r="44" spans="1:44" s="3" customFormat="1" ht="20.100000000000001" customHeight="1" x14ac:dyDescent="0.2">
      <c r="A44" s="248"/>
      <c r="B44" s="249"/>
      <c r="C44" s="249"/>
      <c r="D44" s="249"/>
      <c r="E44" s="249"/>
      <c r="F44" s="249"/>
      <c r="G44" s="249"/>
      <c r="H44" s="249"/>
      <c r="I44" s="249"/>
      <c r="J44" s="249"/>
      <c r="K44" s="250"/>
      <c r="L44" s="257"/>
      <c r="M44" s="258"/>
      <c r="N44" s="258"/>
      <c r="O44" s="258"/>
      <c r="P44" s="258"/>
      <c r="Q44" s="258"/>
      <c r="R44" s="258"/>
      <c r="S44" s="258"/>
      <c r="T44" s="258"/>
      <c r="U44" s="258"/>
      <c r="V44" s="258"/>
      <c r="W44" s="258"/>
      <c r="X44" s="258"/>
      <c r="Y44" s="258"/>
      <c r="Z44" s="258"/>
      <c r="AA44" s="258"/>
      <c r="AB44" s="258"/>
      <c r="AC44" s="258"/>
      <c r="AD44" s="258"/>
      <c r="AE44" s="258"/>
      <c r="AF44" s="258"/>
      <c r="AG44" s="259"/>
      <c r="AH44" s="229"/>
      <c r="AI44" s="230"/>
      <c r="AJ44" s="230"/>
      <c r="AK44" s="230"/>
      <c r="AL44" s="230"/>
      <c r="AM44" s="230"/>
      <c r="AN44" s="230"/>
      <c r="AO44" s="230"/>
      <c r="AP44" s="230"/>
      <c r="AQ44" s="230"/>
      <c r="AR44" s="231"/>
    </row>
    <row r="45" spans="1:44" s="3" customFormat="1" ht="20.100000000000001" customHeight="1" x14ac:dyDescent="0.2">
      <c r="A45" s="248"/>
      <c r="B45" s="249"/>
      <c r="C45" s="249"/>
      <c r="D45" s="249"/>
      <c r="E45" s="249"/>
      <c r="F45" s="249"/>
      <c r="G45" s="249"/>
      <c r="H45" s="249"/>
      <c r="I45" s="249"/>
      <c r="J45" s="249"/>
      <c r="K45" s="250"/>
      <c r="L45" s="257"/>
      <c r="M45" s="258"/>
      <c r="N45" s="258"/>
      <c r="O45" s="258"/>
      <c r="P45" s="258"/>
      <c r="Q45" s="258"/>
      <c r="R45" s="258"/>
      <c r="S45" s="258"/>
      <c r="T45" s="258"/>
      <c r="U45" s="258"/>
      <c r="V45" s="258"/>
      <c r="W45" s="258"/>
      <c r="X45" s="258"/>
      <c r="Y45" s="258"/>
      <c r="Z45" s="258"/>
      <c r="AA45" s="258"/>
      <c r="AB45" s="258"/>
      <c r="AC45" s="258"/>
      <c r="AD45" s="258"/>
      <c r="AE45" s="258"/>
      <c r="AF45" s="258"/>
      <c r="AG45" s="259"/>
      <c r="AH45" s="229"/>
      <c r="AI45" s="230"/>
      <c r="AJ45" s="230"/>
      <c r="AK45" s="230"/>
      <c r="AL45" s="230"/>
      <c r="AM45" s="230"/>
      <c r="AN45" s="230"/>
      <c r="AO45" s="230"/>
      <c r="AP45" s="230"/>
      <c r="AQ45" s="230"/>
      <c r="AR45" s="231"/>
    </row>
    <row r="46" spans="1:44" s="3" customFormat="1" ht="20.100000000000001" customHeight="1" x14ac:dyDescent="0.2">
      <c r="A46" s="251"/>
      <c r="B46" s="252"/>
      <c r="C46" s="252"/>
      <c r="D46" s="252"/>
      <c r="E46" s="252"/>
      <c r="F46" s="252"/>
      <c r="G46" s="252"/>
      <c r="H46" s="252"/>
      <c r="I46" s="252"/>
      <c r="J46" s="252"/>
      <c r="K46" s="253"/>
      <c r="L46" s="260"/>
      <c r="M46" s="261"/>
      <c r="N46" s="261"/>
      <c r="O46" s="261"/>
      <c r="P46" s="261"/>
      <c r="Q46" s="261"/>
      <c r="R46" s="261"/>
      <c r="S46" s="261"/>
      <c r="T46" s="261"/>
      <c r="U46" s="261"/>
      <c r="V46" s="261"/>
      <c r="W46" s="261"/>
      <c r="X46" s="261"/>
      <c r="Y46" s="261"/>
      <c r="Z46" s="261"/>
      <c r="AA46" s="261"/>
      <c r="AB46" s="261"/>
      <c r="AC46" s="261"/>
      <c r="AD46" s="261"/>
      <c r="AE46" s="261"/>
      <c r="AF46" s="261"/>
      <c r="AG46" s="262"/>
      <c r="AH46" s="229"/>
      <c r="AI46" s="230"/>
      <c r="AJ46" s="230"/>
      <c r="AK46" s="230"/>
      <c r="AL46" s="230"/>
      <c r="AM46" s="230"/>
      <c r="AN46" s="230"/>
      <c r="AO46" s="230"/>
      <c r="AP46" s="230"/>
      <c r="AQ46" s="230"/>
      <c r="AR46" s="231"/>
    </row>
    <row r="47" spans="1:44" s="3" customFormat="1" ht="20.100000000000001" customHeight="1" x14ac:dyDescent="0.2">
      <c r="A47" s="239" t="s">
        <v>29</v>
      </c>
      <c r="B47" s="240"/>
      <c r="C47" s="240"/>
      <c r="D47" s="240"/>
      <c r="E47" s="240"/>
      <c r="F47" s="240"/>
      <c r="G47" s="240"/>
      <c r="H47" s="240"/>
      <c r="I47" s="240"/>
      <c r="J47" s="240"/>
      <c r="K47" s="241"/>
      <c r="L47" s="242" t="s">
        <v>30</v>
      </c>
      <c r="M47" s="240"/>
      <c r="N47" s="240"/>
      <c r="O47" s="240"/>
      <c r="P47" s="240"/>
      <c r="Q47" s="240"/>
      <c r="R47" s="240"/>
      <c r="S47" s="240"/>
      <c r="T47" s="240"/>
      <c r="U47" s="240"/>
      <c r="V47" s="240"/>
      <c r="W47" s="240"/>
      <c r="X47" s="240"/>
      <c r="Y47" s="240"/>
      <c r="Z47" s="241"/>
      <c r="AA47" s="209" t="s">
        <v>31</v>
      </c>
      <c r="AB47" s="210"/>
      <c r="AC47" s="210"/>
      <c r="AD47" s="210"/>
      <c r="AE47" s="210"/>
      <c r="AF47" s="210"/>
      <c r="AG47" s="243"/>
      <c r="AH47" s="229"/>
      <c r="AI47" s="230"/>
      <c r="AJ47" s="230"/>
      <c r="AK47" s="230"/>
      <c r="AL47" s="230"/>
      <c r="AM47" s="230"/>
      <c r="AN47" s="230"/>
      <c r="AO47" s="230"/>
      <c r="AP47" s="230"/>
      <c r="AQ47" s="230"/>
      <c r="AR47" s="231"/>
    </row>
    <row r="48" spans="1:44" s="3" customFormat="1" ht="20.100000000000001" customHeight="1" thickBot="1" x14ac:dyDescent="0.25">
      <c r="A48" s="224" t="s">
        <v>34</v>
      </c>
      <c r="B48" s="225"/>
      <c r="C48" s="225"/>
      <c r="D48" s="225"/>
      <c r="E48" s="225"/>
      <c r="F48" s="225"/>
      <c r="G48" s="225"/>
      <c r="H48" s="225"/>
      <c r="I48" s="225"/>
      <c r="J48" s="225"/>
      <c r="K48" s="225"/>
      <c r="L48" s="235" t="s">
        <v>43</v>
      </c>
      <c r="M48" s="236"/>
      <c r="N48" s="236"/>
      <c r="O48" s="236"/>
      <c r="P48" s="236"/>
      <c r="Q48" s="236"/>
      <c r="R48" s="236"/>
      <c r="S48" s="236"/>
      <c r="T48" s="236"/>
      <c r="U48" s="236"/>
      <c r="V48" s="236"/>
      <c r="W48" s="236"/>
      <c r="X48" s="236"/>
      <c r="Y48" s="236"/>
      <c r="Z48" s="237"/>
      <c r="AA48" s="235" t="s">
        <v>44</v>
      </c>
      <c r="AB48" s="236"/>
      <c r="AC48" s="236"/>
      <c r="AD48" s="236"/>
      <c r="AE48" s="236"/>
      <c r="AF48" s="236"/>
      <c r="AG48" s="238"/>
      <c r="AH48" s="232"/>
      <c r="AI48" s="233"/>
      <c r="AJ48" s="233"/>
      <c r="AK48" s="233"/>
      <c r="AL48" s="233"/>
      <c r="AM48" s="233"/>
      <c r="AN48" s="233"/>
      <c r="AO48" s="233"/>
      <c r="AP48" s="233"/>
      <c r="AQ48" s="233"/>
      <c r="AR48" s="234"/>
    </row>
    <row r="49" spans="1:44" s="3" customFormat="1" ht="20.100000000000001" customHeight="1" thickTop="1" x14ac:dyDescent="0.2">
      <c r="A49" s="221" t="s">
        <v>2</v>
      </c>
      <c r="B49" s="206"/>
      <c r="C49" s="206"/>
      <c r="D49" s="206"/>
      <c r="E49" s="206"/>
      <c r="F49" s="206"/>
      <c r="G49" s="206"/>
      <c r="H49" s="206"/>
      <c r="I49" s="206"/>
      <c r="J49" s="206"/>
      <c r="K49" s="222"/>
      <c r="L49" s="223" t="s">
        <v>14</v>
      </c>
      <c r="M49" s="206"/>
      <c r="N49" s="206"/>
      <c r="O49" s="206"/>
      <c r="P49" s="222"/>
      <c r="Q49" s="223" t="s">
        <v>78</v>
      </c>
      <c r="R49" s="206"/>
      <c r="S49" s="206"/>
      <c r="T49" s="206"/>
      <c r="U49" s="206"/>
      <c r="V49" s="222"/>
      <c r="W49" s="223" t="s">
        <v>103</v>
      </c>
      <c r="X49" s="206"/>
      <c r="Y49" s="206"/>
      <c r="Z49" s="206"/>
      <c r="AA49" s="206"/>
      <c r="AB49" s="206"/>
      <c r="AC49" s="206"/>
      <c r="AD49" s="206"/>
      <c r="AE49" s="222"/>
      <c r="AF49" s="223" t="s">
        <v>97</v>
      </c>
      <c r="AG49" s="206"/>
      <c r="AH49" s="206"/>
      <c r="AI49" s="206" t="s">
        <v>102</v>
      </c>
      <c r="AJ49" s="206"/>
      <c r="AK49" s="206"/>
      <c r="AL49" s="206"/>
      <c r="AM49" s="206"/>
      <c r="AN49" s="206"/>
      <c r="AO49" s="206"/>
      <c r="AP49" s="206"/>
      <c r="AQ49" s="206"/>
      <c r="AR49" s="207"/>
    </row>
    <row r="50" spans="1:44" ht="20.100000000000001" customHeight="1" x14ac:dyDescent="0.25">
      <c r="A50" s="16" t="str">
        <f>MID(L41,1,1)</f>
        <v>S</v>
      </c>
      <c r="B50" s="17" t="str">
        <f>MID(L41,2,1)</f>
        <v>1</v>
      </c>
      <c r="C50" s="17" t="str">
        <f>MID(L41,3,1)</f>
        <v>2</v>
      </c>
      <c r="D50" s="17" t="str">
        <f>MID(L41,4,1)</f>
        <v>3</v>
      </c>
      <c r="E50" s="17" t="str">
        <f>MID(L41,5,1)</f>
        <v>4</v>
      </c>
      <c r="F50" s="17" t="str">
        <f>MID(L41,6,1)</f>
        <v>5</v>
      </c>
      <c r="G50" s="17" t="str">
        <f>MID(L41,7,1)</f>
        <v>6</v>
      </c>
      <c r="H50" s="17" t="str">
        <f>MID(L41,8,1)</f>
        <v>7</v>
      </c>
      <c r="I50" s="17" t="str">
        <f>MID(L41,9,1)</f>
        <v>8</v>
      </c>
      <c r="J50" s="17" t="str">
        <f>MID(L41,10,1)</f>
        <v>1</v>
      </c>
      <c r="K50" s="17" t="str">
        <f>MID(L41,11,1)</f>
        <v>2</v>
      </c>
      <c r="L50" s="17" t="s">
        <v>1</v>
      </c>
      <c r="M50" s="17" t="str">
        <f>IF(MID(AA41,1,1)="","X",MID(AA41,1,1))</f>
        <v>D</v>
      </c>
      <c r="N50" s="17" t="str">
        <f>IF(MID(AA41,2,1)="","X",MID(AA41,2,1))</f>
        <v>U</v>
      </c>
      <c r="O50" s="17" t="str">
        <f>IF(MID(AA41,3,1)="","X",MID(AA41,3,1))</f>
        <v>S</v>
      </c>
      <c r="P50" s="17" t="str">
        <f>IF(MID(AA41,4,1)="","X",MID(AA41,4,1))</f>
        <v>P</v>
      </c>
      <c r="Q50" s="17" t="s">
        <v>1</v>
      </c>
      <c r="R50" s="17" t="s">
        <v>0</v>
      </c>
      <c r="S50" s="17" t="s">
        <v>0</v>
      </c>
      <c r="T50" s="17" t="s">
        <v>0</v>
      </c>
      <c r="U50" s="17" t="s">
        <v>0</v>
      </c>
      <c r="V50" s="17" t="s">
        <v>0</v>
      </c>
      <c r="W50" s="17" t="s">
        <v>1</v>
      </c>
      <c r="X50" s="17" t="s">
        <v>0</v>
      </c>
      <c r="Y50" s="17" t="s">
        <v>0</v>
      </c>
      <c r="Z50" s="17" t="s">
        <v>0</v>
      </c>
      <c r="AA50" s="17" t="s">
        <v>0</v>
      </c>
      <c r="AB50" s="17" t="s">
        <v>0</v>
      </c>
      <c r="AC50" s="17" t="s">
        <v>0</v>
      </c>
      <c r="AD50" s="17" t="s">
        <v>0</v>
      </c>
      <c r="AE50" s="17" t="s">
        <v>0</v>
      </c>
      <c r="AF50" s="17" t="s">
        <v>1</v>
      </c>
      <c r="AG50" s="17" t="s">
        <v>0</v>
      </c>
      <c r="AH50" s="17" t="s">
        <v>0</v>
      </c>
      <c r="AI50" s="17" t="s">
        <v>1</v>
      </c>
      <c r="AJ50" s="140" t="str">
        <f>IF(MID(AM42,1,1)="","X",MID(AM42,1,1))</f>
        <v>X</v>
      </c>
      <c r="AK50" s="17" t="s">
        <v>1</v>
      </c>
      <c r="AL50" s="17" t="s">
        <v>0</v>
      </c>
      <c r="AM50" s="17" t="s">
        <v>0</v>
      </c>
      <c r="AN50" s="17" t="s">
        <v>0</v>
      </c>
      <c r="AO50" s="17" t="s">
        <v>1</v>
      </c>
      <c r="AP50" s="17" t="str">
        <f>IF(MID(A26,1,1)="","X",MID(A26,1,1))</f>
        <v>0</v>
      </c>
      <c r="AQ50" s="17" t="str">
        <f>IF(MID(A26,2,1)="","X",IF(MID(A26,3,1)="","0",IF(MID(A26,2,1)="","X",MID(A26,2,1))))</f>
        <v>0</v>
      </c>
      <c r="AR50" s="18" t="str">
        <f>IF(MID(A26,2,1)="","X",IF(MID(A26,3,1)="",MID(A26,2,1),MID(A26,3,1)))</f>
        <v>0</v>
      </c>
    </row>
    <row r="51" spans="1:44" ht="20.100000000000001" customHeight="1" x14ac:dyDescent="0.25">
      <c r="A51" s="208" t="s">
        <v>237</v>
      </c>
      <c r="B51" s="208"/>
      <c r="C51" s="208"/>
      <c r="D51" s="208"/>
      <c r="E51" s="208"/>
      <c r="F51" s="208"/>
      <c r="G51" s="208"/>
      <c r="H51" s="208"/>
      <c r="I51" s="208"/>
      <c r="J51" s="208"/>
      <c r="K51" s="208"/>
      <c r="L51" s="208"/>
      <c r="M51" s="208"/>
      <c r="N51" s="208"/>
      <c r="O51" s="208"/>
      <c r="P51" s="208"/>
      <c r="Q51" s="208"/>
      <c r="R51" s="208"/>
      <c r="S51" s="208"/>
      <c r="T51" s="208"/>
      <c r="U51" s="208"/>
      <c r="V51" s="208"/>
      <c r="W51" s="208"/>
      <c r="X51" s="208"/>
      <c r="Y51" s="208"/>
      <c r="Z51" s="208"/>
      <c r="AA51" s="208"/>
      <c r="AB51" s="208"/>
      <c r="AC51" s="208"/>
      <c r="AD51" s="208"/>
      <c r="AE51" s="208"/>
      <c r="AF51" s="208"/>
      <c r="AG51" s="208"/>
      <c r="AH51" s="208"/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</row>
  </sheetData>
  <mergeCells count="75">
    <mergeCell ref="A26:E26"/>
    <mergeCell ref="F26:K26"/>
    <mergeCell ref="L26:AL26"/>
    <mergeCell ref="AM26:AR26"/>
    <mergeCell ref="A1:AR5"/>
    <mergeCell ref="A6:AB23"/>
    <mergeCell ref="A25:E25"/>
    <mergeCell ref="F25:K25"/>
    <mergeCell ref="L25:AL25"/>
    <mergeCell ref="AM25:AR25"/>
    <mergeCell ref="AD17:AK17"/>
    <mergeCell ref="AL17:AR24"/>
    <mergeCell ref="AD18:AK18"/>
    <mergeCell ref="AD19:AK19"/>
    <mergeCell ref="AD20:AK20"/>
    <mergeCell ref="AD21:AK21"/>
    <mergeCell ref="A27:E27"/>
    <mergeCell ref="F27:K27"/>
    <mergeCell ref="L27:AL27"/>
    <mergeCell ref="AM27:AR27"/>
    <mergeCell ref="A28:E28"/>
    <mergeCell ref="F28:K28"/>
    <mergeCell ref="L28:AL28"/>
    <mergeCell ref="AM28:AR28"/>
    <mergeCell ref="A29:E29"/>
    <mergeCell ref="F29:K29"/>
    <mergeCell ref="L29:AL29"/>
    <mergeCell ref="AM29:AR29"/>
    <mergeCell ref="A31:K31"/>
    <mergeCell ref="L31:AB31"/>
    <mergeCell ref="AC31:AR34"/>
    <mergeCell ref="A32:K32"/>
    <mergeCell ref="L32:AB32"/>
    <mergeCell ref="A33:K33"/>
    <mergeCell ref="L33:AB33"/>
    <mergeCell ref="A34:K34"/>
    <mergeCell ref="L34:AB34"/>
    <mergeCell ref="A35:AR35"/>
    <mergeCell ref="A36:K36"/>
    <mergeCell ref="L36:AB36"/>
    <mergeCell ref="AC36:AR39"/>
    <mergeCell ref="A37:K37"/>
    <mergeCell ref="L37:AB37"/>
    <mergeCell ref="A38:K39"/>
    <mergeCell ref="M38:AB38"/>
    <mergeCell ref="M39:AB39"/>
    <mergeCell ref="A42:AR42"/>
    <mergeCell ref="A43:K46"/>
    <mergeCell ref="L43:AG46"/>
    <mergeCell ref="A40:K40"/>
    <mergeCell ref="A41:K41"/>
    <mergeCell ref="AH40:AR40"/>
    <mergeCell ref="AH41:AR41"/>
    <mergeCell ref="AH43:AR48"/>
    <mergeCell ref="L48:Z48"/>
    <mergeCell ref="AA48:AG48"/>
    <mergeCell ref="A47:K47"/>
    <mergeCell ref="L47:Z47"/>
    <mergeCell ref="AA47:AG47"/>
    <mergeCell ref="AD22:AK22"/>
    <mergeCell ref="AD24:AK24"/>
    <mergeCell ref="AI49:AR49"/>
    <mergeCell ref="A51:AR51"/>
    <mergeCell ref="L40:S40"/>
    <mergeCell ref="L41:S41"/>
    <mergeCell ref="T40:Z40"/>
    <mergeCell ref="T41:Z41"/>
    <mergeCell ref="AA40:AG40"/>
    <mergeCell ref="AA41:AG41"/>
    <mergeCell ref="A49:K49"/>
    <mergeCell ref="L49:P49"/>
    <mergeCell ref="Q49:V49"/>
    <mergeCell ref="W49:AE49"/>
    <mergeCell ref="AF49:AH49"/>
    <mergeCell ref="A48:K48"/>
  </mergeCells>
  <pageMargins left="0.78740157480314965" right="0.59055118110236227" top="0.39370078740157483" bottom="0.39370078740157483" header="0" footer="0"/>
  <pageSetup paperSize="9" scale="73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51"/>
  <sheetViews>
    <sheetView showGridLines="0" view="pageBreakPreview" zoomScale="70" zoomScaleNormal="70" zoomScaleSheetLayoutView="70" zoomScalePageLayoutView="70" workbookViewId="0">
      <selection activeCell="AC21" sqref="AC21:AR24"/>
    </sheetView>
  </sheetViews>
  <sheetFormatPr defaultColWidth="1.09765625" defaultRowHeight="15" x14ac:dyDescent="0.25"/>
  <cols>
    <col min="1" max="44" width="2.19921875" style="1" customWidth="1"/>
    <col min="45" max="48" width="1.09765625" style="1"/>
    <col min="49" max="49" width="1.796875" style="1" hidden="1" customWidth="1"/>
    <col min="50" max="55" width="0" style="1" hidden="1" customWidth="1"/>
    <col min="56" max="16384" width="1.09765625" style="1"/>
  </cols>
  <sheetData>
    <row r="1" spans="1:44" s="3" customFormat="1" ht="20.100000000000001" customHeight="1" x14ac:dyDescent="0.2">
      <c r="A1" s="315" t="s">
        <v>494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03"/>
    </row>
    <row r="2" spans="1:44" s="3" customFormat="1" ht="20.100000000000001" customHeight="1" x14ac:dyDescent="0.2">
      <c r="A2" s="315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44"/>
      <c r="AD2" s="244"/>
      <c r="AE2" s="244"/>
      <c r="AF2" s="244"/>
      <c r="AG2" s="244"/>
      <c r="AH2" s="244"/>
      <c r="AI2" s="244"/>
      <c r="AJ2" s="244"/>
      <c r="AK2" s="244"/>
      <c r="AL2" s="244"/>
      <c r="AM2" s="244"/>
      <c r="AN2" s="244"/>
      <c r="AO2" s="244"/>
      <c r="AP2" s="244"/>
      <c r="AQ2" s="244"/>
      <c r="AR2" s="203"/>
    </row>
    <row r="3" spans="1:44" s="3" customFormat="1" ht="20.100000000000001" customHeight="1" x14ac:dyDescent="0.2">
      <c r="A3" s="315"/>
      <c r="B3" s="244"/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244"/>
      <c r="AD3" s="244"/>
      <c r="AE3" s="244"/>
      <c r="AF3" s="244"/>
      <c r="AG3" s="244"/>
      <c r="AH3" s="244"/>
      <c r="AI3" s="244"/>
      <c r="AJ3" s="244"/>
      <c r="AK3" s="244"/>
      <c r="AL3" s="244"/>
      <c r="AM3" s="244"/>
      <c r="AN3" s="244"/>
      <c r="AO3" s="244"/>
      <c r="AP3" s="244"/>
      <c r="AQ3" s="244"/>
      <c r="AR3" s="203"/>
    </row>
    <row r="4" spans="1:44" s="3" customFormat="1" ht="20.100000000000001" customHeight="1" x14ac:dyDescent="0.2">
      <c r="A4" s="315"/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244"/>
      <c r="M4" s="244"/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244"/>
      <c r="AD4" s="244"/>
      <c r="AE4" s="244"/>
      <c r="AF4" s="244"/>
      <c r="AG4" s="244"/>
      <c r="AH4" s="244"/>
      <c r="AI4" s="244"/>
      <c r="AJ4" s="244"/>
      <c r="AK4" s="244"/>
      <c r="AL4" s="244"/>
      <c r="AM4" s="244"/>
      <c r="AN4" s="244"/>
      <c r="AO4" s="244"/>
      <c r="AP4" s="244"/>
      <c r="AQ4" s="244"/>
      <c r="AR4" s="203"/>
    </row>
    <row r="5" spans="1:44" s="3" customFormat="1" ht="20.100000000000001" customHeight="1" x14ac:dyDescent="0.2">
      <c r="A5" s="315"/>
      <c r="B5" s="244"/>
      <c r="C5" s="244"/>
      <c r="D5" s="244"/>
      <c r="E5" s="244"/>
      <c r="F5" s="244"/>
      <c r="G5" s="244"/>
      <c r="H5" s="244"/>
      <c r="I5" s="244"/>
      <c r="J5" s="244"/>
      <c r="K5" s="244"/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  <c r="Y5" s="244"/>
      <c r="Z5" s="244"/>
      <c r="AA5" s="244"/>
      <c r="AB5" s="244"/>
      <c r="AC5" s="244"/>
      <c r="AD5" s="244"/>
      <c r="AE5" s="244"/>
      <c r="AF5" s="244"/>
      <c r="AG5" s="244"/>
      <c r="AH5" s="244"/>
      <c r="AI5" s="244"/>
      <c r="AJ5" s="244"/>
      <c r="AK5" s="244"/>
      <c r="AL5" s="244"/>
      <c r="AM5" s="244"/>
      <c r="AN5" s="244"/>
      <c r="AO5" s="244"/>
      <c r="AP5" s="244"/>
      <c r="AQ5" s="244"/>
      <c r="AR5" s="203"/>
    </row>
    <row r="6" spans="1:44" s="3" customFormat="1" ht="20.100000000000001" customHeight="1" x14ac:dyDescent="0.2">
      <c r="A6" s="332" t="s">
        <v>51</v>
      </c>
      <c r="B6" s="332"/>
      <c r="C6" s="332"/>
      <c r="D6" s="332"/>
      <c r="E6" s="332"/>
      <c r="F6" s="332"/>
      <c r="G6" s="332"/>
      <c r="H6" s="332"/>
      <c r="I6" s="332"/>
      <c r="J6" s="332"/>
      <c r="K6" s="332"/>
      <c r="L6" s="332"/>
      <c r="M6" s="332"/>
      <c r="N6" s="332"/>
      <c r="O6" s="332"/>
      <c r="P6" s="332"/>
      <c r="Q6" s="332"/>
      <c r="R6" s="332"/>
      <c r="S6" s="332"/>
      <c r="T6" s="332"/>
      <c r="U6" s="332"/>
      <c r="V6" s="332"/>
      <c r="W6" s="332"/>
      <c r="X6" s="332"/>
      <c r="Y6" s="332"/>
      <c r="Z6" s="332"/>
      <c r="AA6" s="332"/>
      <c r="AB6" s="332"/>
      <c r="AC6" s="132"/>
      <c r="AD6" s="132"/>
      <c r="AE6" s="132"/>
      <c r="AF6" s="132"/>
      <c r="AG6" s="132"/>
      <c r="AH6" s="132"/>
      <c r="AI6" s="132"/>
      <c r="AJ6" s="132"/>
      <c r="AK6" s="132"/>
      <c r="AL6" s="132" t="s">
        <v>52</v>
      </c>
      <c r="AM6" s="132"/>
      <c r="AN6" s="132"/>
      <c r="AO6" s="132"/>
      <c r="AP6" s="132"/>
      <c r="AQ6" s="132"/>
      <c r="AR6" s="132"/>
    </row>
    <row r="7" spans="1:44" s="3" customFormat="1" ht="20.100000000000001" customHeight="1" x14ac:dyDescent="0.2">
      <c r="A7" s="316" t="s">
        <v>33</v>
      </c>
      <c r="B7" s="317"/>
      <c r="C7" s="317"/>
      <c r="D7" s="317"/>
      <c r="E7" s="317"/>
      <c r="F7" s="317"/>
      <c r="G7" s="317"/>
      <c r="H7" s="317"/>
      <c r="I7" s="317"/>
      <c r="J7" s="317"/>
      <c r="K7" s="317"/>
      <c r="L7" s="317"/>
      <c r="M7" s="317"/>
      <c r="N7" s="317"/>
      <c r="O7" s="317"/>
      <c r="P7" s="317"/>
      <c r="Q7" s="317"/>
      <c r="R7" s="317"/>
      <c r="S7" s="317"/>
      <c r="T7" s="317"/>
      <c r="U7" s="317"/>
      <c r="V7" s="317"/>
      <c r="W7" s="317"/>
      <c r="X7" s="317"/>
      <c r="Y7" s="317"/>
      <c r="Z7" s="317"/>
      <c r="AA7" s="317"/>
      <c r="AB7" s="318"/>
      <c r="AC7" s="133"/>
      <c r="AD7" s="322" t="s">
        <v>21</v>
      </c>
      <c r="AE7" s="322"/>
      <c r="AF7" s="322"/>
      <c r="AG7" s="322"/>
      <c r="AH7" s="322"/>
      <c r="AI7" s="322"/>
      <c r="AJ7" s="322"/>
      <c r="AK7" s="205"/>
      <c r="AL7" s="323" t="s">
        <v>35</v>
      </c>
      <c r="AM7" s="324"/>
      <c r="AN7" s="324"/>
      <c r="AO7" s="324"/>
      <c r="AP7" s="324"/>
      <c r="AQ7" s="324"/>
      <c r="AR7" s="325"/>
    </row>
    <row r="8" spans="1:44" s="3" customFormat="1" ht="20.100000000000001" customHeight="1" x14ac:dyDescent="0.2">
      <c r="A8" s="315"/>
      <c r="B8" s="244"/>
      <c r="C8" s="244"/>
      <c r="D8" s="244"/>
      <c r="E8" s="244"/>
      <c r="F8" s="244"/>
      <c r="G8" s="244"/>
      <c r="H8" s="244"/>
      <c r="I8" s="244"/>
      <c r="J8" s="244"/>
      <c r="K8" s="244"/>
      <c r="L8" s="244"/>
      <c r="M8" s="244"/>
      <c r="N8" s="244"/>
      <c r="O8" s="244"/>
      <c r="P8" s="244"/>
      <c r="Q8" s="244"/>
      <c r="R8" s="244"/>
      <c r="S8" s="244"/>
      <c r="T8" s="244"/>
      <c r="U8" s="244"/>
      <c r="V8" s="244"/>
      <c r="W8" s="244"/>
      <c r="X8" s="244"/>
      <c r="Y8" s="244"/>
      <c r="Z8" s="244"/>
      <c r="AA8" s="244"/>
      <c r="AB8" s="203"/>
      <c r="AC8" s="133"/>
      <c r="AD8" s="322"/>
      <c r="AE8" s="322"/>
      <c r="AF8" s="322"/>
      <c r="AG8" s="322"/>
      <c r="AH8" s="322"/>
      <c r="AI8" s="322"/>
      <c r="AJ8" s="322"/>
      <c r="AK8" s="205"/>
      <c r="AL8" s="326"/>
      <c r="AM8" s="327"/>
      <c r="AN8" s="327"/>
      <c r="AO8" s="327"/>
      <c r="AP8" s="327"/>
      <c r="AQ8" s="327"/>
      <c r="AR8" s="328"/>
    </row>
    <row r="9" spans="1:44" s="3" customFormat="1" ht="20.100000000000001" customHeight="1" x14ac:dyDescent="0.2">
      <c r="A9" s="315"/>
      <c r="B9" s="244"/>
      <c r="C9" s="244"/>
      <c r="D9" s="244"/>
      <c r="E9" s="244"/>
      <c r="F9" s="244"/>
      <c r="G9" s="244"/>
      <c r="H9" s="244"/>
      <c r="I9" s="244"/>
      <c r="J9" s="244"/>
      <c r="K9" s="244"/>
      <c r="L9" s="244"/>
      <c r="M9" s="244"/>
      <c r="N9" s="244"/>
      <c r="O9" s="244"/>
      <c r="P9" s="244"/>
      <c r="Q9" s="244"/>
      <c r="R9" s="244"/>
      <c r="S9" s="244"/>
      <c r="T9" s="244"/>
      <c r="U9" s="244"/>
      <c r="V9" s="244"/>
      <c r="W9" s="244"/>
      <c r="X9" s="244"/>
      <c r="Y9" s="244"/>
      <c r="Z9" s="244"/>
      <c r="AA9" s="244"/>
      <c r="AB9" s="203"/>
      <c r="AC9" s="133"/>
      <c r="AD9" s="322" t="s">
        <v>50</v>
      </c>
      <c r="AE9" s="322"/>
      <c r="AF9" s="322"/>
      <c r="AG9" s="322"/>
      <c r="AH9" s="322"/>
      <c r="AI9" s="322"/>
      <c r="AJ9" s="322"/>
      <c r="AK9" s="205"/>
      <c r="AL9" s="326"/>
      <c r="AM9" s="327"/>
      <c r="AN9" s="327"/>
      <c r="AO9" s="327"/>
      <c r="AP9" s="327"/>
      <c r="AQ9" s="327"/>
      <c r="AR9" s="328"/>
    </row>
    <row r="10" spans="1:44" s="3" customFormat="1" ht="20.100000000000001" customHeight="1" x14ac:dyDescent="0.2">
      <c r="A10" s="315"/>
      <c r="B10" s="244"/>
      <c r="C10" s="244"/>
      <c r="D10" s="244"/>
      <c r="E10" s="244"/>
      <c r="F10" s="244"/>
      <c r="G10" s="244"/>
      <c r="H10" s="244"/>
      <c r="I10" s="244"/>
      <c r="J10" s="244"/>
      <c r="K10" s="244"/>
      <c r="L10" s="244"/>
      <c r="M10" s="244"/>
      <c r="N10" s="244"/>
      <c r="O10" s="244"/>
      <c r="P10" s="244"/>
      <c r="Q10" s="244"/>
      <c r="R10" s="244"/>
      <c r="S10" s="244"/>
      <c r="T10" s="244"/>
      <c r="U10" s="244"/>
      <c r="V10" s="244"/>
      <c r="W10" s="244"/>
      <c r="X10" s="244"/>
      <c r="Y10" s="244"/>
      <c r="Z10" s="244"/>
      <c r="AA10" s="244"/>
      <c r="AB10" s="203"/>
      <c r="AC10" s="133"/>
      <c r="AD10" s="322"/>
      <c r="AE10" s="322"/>
      <c r="AF10" s="322"/>
      <c r="AG10" s="322"/>
      <c r="AH10" s="322"/>
      <c r="AI10" s="322"/>
      <c r="AJ10" s="322"/>
      <c r="AK10" s="205"/>
      <c r="AL10" s="326"/>
      <c r="AM10" s="327"/>
      <c r="AN10" s="327"/>
      <c r="AO10" s="327"/>
      <c r="AP10" s="327"/>
      <c r="AQ10" s="327"/>
      <c r="AR10" s="328"/>
    </row>
    <row r="11" spans="1:44" s="3" customFormat="1" ht="20.100000000000001" customHeight="1" x14ac:dyDescent="0.2">
      <c r="A11" s="315"/>
      <c r="B11" s="244"/>
      <c r="C11" s="244"/>
      <c r="D11" s="244"/>
      <c r="E11" s="244"/>
      <c r="F11" s="244"/>
      <c r="G11" s="244"/>
      <c r="H11" s="244"/>
      <c r="I11" s="244"/>
      <c r="J11" s="244"/>
      <c r="K11" s="244"/>
      <c r="L11" s="244"/>
      <c r="M11" s="244"/>
      <c r="N11" s="244"/>
      <c r="O11" s="244"/>
      <c r="P11" s="244"/>
      <c r="Q11" s="244"/>
      <c r="R11" s="244"/>
      <c r="S11" s="244"/>
      <c r="T11" s="244"/>
      <c r="U11" s="244"/>
      <c r="V11" s="244"/>
      <c r="W11" s="244"/>
      <c r="X11" s="244"/>
      <c r="Y11" s="244"/>
      <c r="Z11" s="244"/>
      <c r="AA11" s="244"/>
      <c r="AB11" s="203"/>
      <c r="AC11" s="133"/>
      <c r="AD11" s="322" t="s">
        <v>22</v>
      </c>
      <c r="AE11" s="322"/>
      <c r="AF11" s="322"/>
      <c r="AG11" s="322"/>
      <c r="AH11" s="322"/>
      <c r="AI11" s="322"/>
      <c r="AJ11" s="322"/>
      <c r="AK11" s="205"/>
      <c r="AL11" s="326"/>
      <c r="AM11" s="327"/>
      <c r="AN11" s="327"/>
      <c r="AO11" s="327"/>
      <c r="AP11" s="327"/>
      <c r="AQ11" s="327"/>
      <c r="AR11" s="328"/>
    </row>
    <row r="12" spans="1:44" s="3" customFormat="1" ht="20.100000000000001" customHeight="1" x14ac:dyDescent="0.2">
      <c r="A12" s="315"/>
      <c r="B12" s="244"/>
      <c r="C12" s="244"/>
      <c r="D12" s="244"/>
      <c r="E12" s="244"/>
      <c r="F12" s="244"/>
      <c r="G12" s="244"/>
      <c r="H12" s="244"/>
      <c r="I12" s="244"/>
      <c r="J12" s="244"/>
      <c r="K12" s="244"/>
      <c r="L12" s="244"/>
      <c r="M12" s="244"/>
      <c r="N12" s="244"/>
      <c r="O12" s="244"/>
      <c r="P12" s="244"/>
      <c r="Q12" s="244"/>
      <c r="R12" s="244"/>
      <c r="S12" s="244"/>
      <c r="T12" s="244"/>
      <c r="U12" s="244"/>
      <c r="V12" s="244"/>
      <c r="W12" s="244"/>
      <c r="X12" s="244"/>
      <c r="Y12" s="244"/>
      <c r="Z12" s="244"/>
      <c r="AA12" s="244"/>
      <c r="AB12" s="203"/>
      <c r="AC12" s="133"/>
      <c r="AD12" s="202"/>
      <c r="AE12" s="202"/>
      <c r="AF12" s="202"/>
      <c r="AG12" s="202"/>
      <c r="AH12" s="202"/>
      <c r="AI12" s="202"/>
      <c r="AJ12" s="202"/>
      <c r="AK12" s="203"/>
      <c r="AL12" s="326"/>
      <c r="AM12" s="327"/>
      <c r="AN12" s="327"/>
      <c r="AO12" s="327"/>
      <c r="AP12" s="327"/>
      <c r="AQ12" s="327"/>
      <c r="AR12" s="328"/>
    </row>
    <row r="13" spans="1:44" s="3" customFormat="1" ht="20.100000000000001" customHeight="1" x14ac:dyDescent="0.2">
      <c r="A13" s="315"/>
      <c r="B13" s="244"/>
      <c r="C13" s="244"/>
      <c r="D13" s="244"/>
      <c r="E13" s="244"/>
      <c r="F13" s="244"/>
      <c r="G13" s="244"/>
      <c r="H13" s="244"/>
      <c r="I13" s="244"/>
      <c r="J13" s="244"/>
      <c r="K13" s="244"/>
      <c r="L13" s="244"/>
      <c r="M13" s="244"/>
      <c r="N13" s="244"/>
      <c r="O13" s="244"/>
      <c r="P13" s="244"/>
      <c r="Q13" s="244"/>
      <c r="R13" s="244"/>
      <c r="S13" s="244"/>
      <c r="T13" s="244"/>
      <c r="U13" s="244"/>
      <c r="V13" s="244"/>
      <c r="W13" s="244"/>
      <c r="X13" s="244"/>
      <c r="Y13" s="244"/>
      <c r="Z13" s="244"/>
      <c r="AA13" s="244"/>
      <c r="AB13" s="203"/>
      <c r="AC13" s="133"/>
      <c r="AD13" s="134"/>
      <c r="AE13" s="134"/>
      <c r="AF13" s="134"/>
      <c r="AG13" s="134"/>
      <c r="AH13" s="134"/>
      <c r="AI13" s="134"/>
      <c r="AJ13" s="134"/>
      <c r="AK13" s="135"/>
      <c r="AL13" s="326"/>
      <c r="AM13" s="327"/>
      <c r="AN13" s="327"/>
      <c r="AO13" s="327"/>
      <c r="AP13" s="327"/>
      <c r="AQ13" s="327"/>
      <c r="AR13" s="328"/>
    </row>
    <row r="14" spans="1:44" s="3" customFormat="1" ht="20.100000000000001" customHeight="1" x14ac:dyDescent="0.2">
      <c r="A14" s="319"/>
      <c r="B14" s="320"/>
      <c r="C14" s="320"/>
      <c r="D14" s="320"/>
      <c r="E14" s="320"/>
      <c r="F14" s="320"/>
      <c r="G14" s="320"/>
      <c r="H14" s="320"/>
      <c r="I14" s="320"/>
      <c r="J14" s="320"/>
      <c r="K14" s="320"/>
      <c r="L14" s="320"/>
      <c r="M14" s="320"/>
      <c r="N14" s="320"/>
      <c r="O14" s="320"/>
      <c r="P14" s="320"/>
      <c r="Q14" s="320"/>
      <c r="R14" s="320"/>
      <c r="S14" s="320"/>
      <c r="T14" s="320"/>
      <c r="U14" s="320"/>
      <c r="V14" s="320"/>
      <c r="W14" s="320"/>
      <c r="X14" s="320"/>
      <c r="Y14" s="320"/>
      <c r="Z14" s="320"/>
      <c r="AA14" s="320"/>
      <c r="AB14" s="321"/>
      <c r="AC14" s="133"/>
      <c r="AD14" s="204" t="s">
        <v>23</v>
      </c>
      <c r="AE14" s="204"/>
      <c r="AF14" s="204"/>
      <c r="AG14" s="204"/>
      <c r="AH14" s="204"/>
      <c r="AI14" s="204"/>
      <c r="AJ14" s="204"/>
      <c r="AK14" s="205"/>
      <c r="AL14" s="329"/>
      <c r="AM14" s="330"/>
      <c r="AN14" s="330"/>
      <c r="AO14" s="330"/>
      <c r="AP14" s="330"/>
      <c r="AQ14" s="330"/>
      <c r="AR14" s="331"/>
    </row>
    <row r="15" spans="1:44" s="3" customFormat="1" ht="20.100000000000001" customHeight="1" x14ac:dyDescent="0.2">
      <c r="A15" s="294" t="s">
        <v>39</v>
      </c>
      <c r="B15" s="294"/>
      <c r="C15" s="294"/>
      <c r="D15" s="294"/>
      <c r="E15" s="294"/>
      <c r="F15" s="294" t="s">
        <v>22</v>
      </c>
      <c r="G15" s="294"/>
      <c r="H15" s="294"/>
      <c r="I15" s="294"/>
      <c r="J15" s="294"/>
      <c r="K15" s="294"/>
      <c r="L15" s="294" t="s">
        <v>40</v>
      </c>
      <c r="M15" s="294"/>
      <c r="N15" s="294"/>
      <c r="O15" s="294"/>
      <c r="P15" s="294"/>
      <c r="Q15" s="294"/>
      <c r="R15" s="294"/>
      <c r="S15" s="294"/>
      <c r="T15" s="294"/>
      <c r="U15" s="294"/>
      <c r="V15" s="294"/>
      <c r="W15" s="294"/>
      <c r="X15" s="294"/>
      <c r="Y15" s="294"/>
      <c r="Z15" s="294"/>
      <c r="AA15" s="294"/>
      <c r="AB15" s="294"/>
      <c r="AC15" s="294"/>
      <c r="AD15" s="294"/>
      <c r="AE15" s="294"/>
      <c r="AF15" s="294"/>
      <c r="AG15" s="294"/>
      <c r="AH15" s="294"/>
      <c r="AI15" s="294"/>
      <c r="AJ15" s="294"/>
      <c r="AK15" s="294"/>
      <c r="AL15" s="294"/>
      <c r="AM15" s="294" t="s">
        <v>246</v>
      </c>
      <c r="AN15" s="294"/>
      <c r="AO15" s="294"/>
      <c r="AP15" s="294"/>
      <c r="AQ15" s="294"/>
      <c r="AR15" s="294"/>
    </row>
    <row r="16" spans="1:44" s="3" customFormat="1" ht="20.100000000000001" customHeight="1" x14ac:dyDescent="0.2">
      <c r="A16" s="305" t="s">
        <v>249</v>
      </c>
      <c r="B16" s="306"/>
      <c r="C16" s="306"/>
      <c r="D16" s="306"/>
      <c r="E16" s="307"/>
      <c r="F16" s="308">
        <v>43738</v>
      </c>
      <c r="G16" s="309"/>
      <c r="H16" s="309"/>
      <c r="I16" s="309"/>
      <c r="J16" s="309"/>
      <c r="K16" s="310"/>
      <c r="L16" s="311" t="s">
        <v>245</v>
      </c>
      <c r="M16" s="312"/>
      <c r="N16" s="312"/>
      <c r="O16" s="312"/>
      <c r="P16" s="312"/>
      <c r="Q16" s="312"/>
      <c r="R16" s="312"/>
      <c r="S16" s="312"/>
      <c r="T16" s="312"/>
      <c r="U16" s="312"/>
      <c r="V16" s="312"/>
      <c r="W16" s="312"/>
      <c r="X16" s="312"/>
      <c r="Y16" s="312"/>
      <c r="Z16" s="312"/>
      <c r="AA16" s="312"/>
      <c r="AB16" s="312"/>
      <c r="AC16" s="312"/>
      <c r="AD16" s="312"/>
      <c r="AE16" s="312"/>
      <c r="AF16" s="312"/>
      <c r="AG16" s="312"/>
      <c r="AH16" s="312"/>
      <c r="AI16" s="312"/>
      <c r="AJ16" s="312"/>
      <c r="AK16" s="312"/>
      <c r="AL16" s="313"/>
      <c r="AM16" s="314" t="s">
        <v>248</v>
      </c>
      <c r="AN16" s="314"/>
      <c r="AO16" s="314"/>
      <c r="AP16" s="314"/>
      <c r="AQ16" s="314"/>
      <c r="AR16" s="314"/>
    </row>
    <row r="17" spans="1:44" s="3" customFormat="1" ht="20.100000000000001" customHeight="1" x14ac:dyDescent="0.2">
      <c r="A17" s="290"/>
      <c r="B17" s="291"/>
      <c r="C17" s="291"/>
      <c r="D17" s="291"/>
      <c r="E17" s="292"/>
      <c r="F17" s="293"/>
      <c r="G17" s="293"/>
      <c r="H17" s="293"/>
      <c r="I17" s="293"/>
      <c r="J17" s="293"/>
      <c r="K17" s="293"/>
      <c r="L17" s="294"/>
      <c r="M17" s="294"/>
      <c r="N17" s="294"/>
      <c r="O17" s="294"/>
      <c r="P17" s="294"/>
      <c r="Q17" s="294"/>
      <c r="R17" s="294"/>
      <c r="S17" s="294"/>
      <c r="T17" s="294"/>
      <c r="U17" s="294"/>
      <c r="V17" s="294"/>
      <c r="W17" s="294"/>
      <c r="X17" s="294"/>
      <c r="Y17" s="294"/>
      <c r="Z17" s="294"/>
      <c r="AA17" s="294"/>
      <c r="AB17" s="294"/>
      <c r="AC17" s="294"/>
      <c r="AD17" s="294"/>
      <c r="AE17" s="294"/>
      <c r="AF17" s="294"/>
      <c r="AG17" s="294"/>
      <c r="AH17" s="294"/>
      <c r="AI17" s="294"/>
      <c r="AJ17" s="294"/>
      <c r="AK17" s="294"/>
      <c r="AL17" s="294"/>
      <c r="AM17" s="293"/>
      <c r="AN17" s="293"/>
      <c r="AO17" s="293"/>
      <c r="AP17" s="293"/>
      <c r="AQ17" s="293"/>
      <c r="AR17" s="293"/>
    </row>
    <row r="18" spans="1:44" s="3" customFormat="1" ht="20.100000000000001" customHeight="1" x14ac:dyDescent="0.2">
      <c r="A18" s="290"/>
      <c r="B18" s="291"/>
      <c r="C18" s="291"/>
      <c r="D18" s="291"/>
      <c r="E18" s="292"/>
      <c r="F18" s="293"/>
      <c r="G18" s="293"/>
      <c r="H18" s="293"/>
      <c r="I18" s="293"/>
      <c r="J18" s="293"/>
      <c r="K18" s="293"/>
      <c r="L18" s="294"/>
      <c r="M18" s="294"/>
      <c r="N18" s="294"/>
      <c r="O18" s="294"/>
      <c r="P18" s="294"/>
      <c r="Q18" s="294"/>
      <c r="R18" s="294"/>
      <c r="S18" s="294"/>
      <c r="T18" s="294"/>
      <c r="U18" s="294"/>
      <c r="V18" s="294"/>
      <c r="W18" s="294"/>
      <c r="X18" s="294"/>
      <c r="Y18" s="294"/>
      <c r="Z18" s="294"/>
      <c r="AA18" s="294"/>
      <c r="AB18" s="294"/>
      <c r="AC18" s="294"/>
      <c r="AD18" s="294"/>
      <c r="AE18" s="294"/>
      <c r="AF18" s="294"/>
      <c r="AG18" s="294"/>
      <c r="AH18" s="294"/>
      <c r="AI18" s="294"/>
      <c r="AJ18" s="294"/>
      <c r="AK18" s="294"/>
      <c r="AL18" s="294"/>
      <c r="AM18" s="293"/>
      <c r="AN18" s="293"/>
      <c r="AO18" s="293"/>
      <c r="AP18" s="293"/>
      <c r="AQ18" s="293"/>
      <c r="AR18" s="293"/>
    </row>
    <row r="19" spans="1:44" s="3" customFormat="1" ht="20.100000000000001" customHeight="1" x14ac:dyDescent="0.2">
      <c r="A19" s="290"/>
      <c r="B19" s="291"/>
      <c r="C19" s="291"/>
      <c r="D19" s="291"/>
      <c r="E19" s="292"/>
      <c r="F19" s="293"/>
      <c r="G19" s="293"/>
      <c r="H19" s="293"/>
      <c r="I19" s="293"/>
      <c r="J19" s="293"/>
      <c r="K19" s="293"/>
      <c r="L19" s="294"/>
      <c r="M19" s="294"/>
      <c r="N19" s="294"/>
      <c r="O19" s="294"/>
      <c r="P19" s="294"/>
      <c r="Q19" s="294"/>
      <c r="R19" s="294"/>
      <c r="S19" s="294"/>
      <c r="T19" s="294"/>
      <c r="U19" s="294"/>
      <c r="V19" s="294"/>
      <c r="W19" s="294"/>
      <c r="X19" s="294"/>
      <c r="Y19" s="294"/>
      <c r="Z19" s="294"/>
      <c r="AA19" s="294"/>
      <c r="AB19" s="294"/>
      <c r="AC19" s="294"/>
      <c r="AD19" s="294"/>
      <c r="AE19" s="294"/>
      <c r="AF19" s="294"/>
      <c r="AG19" s="294"/>
      <c r="AH19" s="294"/>
      <c r="AI19" s="294"/>
      <c r="AJ19" s="294"/>
      <c r="AK19" s="294"/>
      <c r="AL19" s="294"/>
      <c r="AM19" s="293"/>
      <c r="AN19" s="293"/>
      <c r="AO19" s="293"/>
      <c r="AP19" s="293"/>
      <c r="AQ19" s="293"/>
      <c r="AR19" s="293"/>
    </row>
    <row r="20" spans="1:44" s="3" customFormat="1" ht="20.100000000000001" customHeight="1" thickBot="1" x14ac:dyDescent="0.25">
      <c r="A20" s="132"/>
      <c r="B20" s="132"/>
      <c r="C20" s="132"/>
      <c r="D20" s="132"/>
      <c r="E20" s="132"/>
      <c r="F20" s="132"/>
      <c r="G20" s="132"/>
      <c r="H20" s="132"/>
      <c r="I20" s="132"/>
      <c r="J20" s="132"/>
      <c r="K20" s="132"/>
      <c r="L20" s="132"/>
      <c r="M20" s="132"/>
      <c r="N20" s="132"/>
      <c r="O20" s="132"/>
      <c r="P20" s="132"/>
      <c r="Q20" s="132"/>
      <c r="R20" s="132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2"/>
      <c r="AD20" s="132"/>
      <c r="AE20" s="132"/>
      <c r="AF20" s="132"/>
      <c r="AG20" s="132"/>
      <c r="AH20" s="132"/>
      <c r="AI20" s="132"/>
      <c r="AJ20" s="132"/>
      <c r="AK20" s="132"/>
      <c r="AL20" s="132"/>
      <c r="AM20" s="132"/>
      <c r="AN20" s="132"/>
      <c r="AO20" s="132"/>
      <c r="AP20" s="132"/>
      <c r="AQ20" s="132"/>
      <c r="AR20" s="132"/>
    </row>
    <row r="21" spans="1:44" s="3" customFormat="1" ht="20.100000000000001" customHeight="1" thickTop="1" x14ac:dyDescent="0.2">
      <c r="A21" s="269" t="s">
        <v>10</v>
      </c>
      <c r="B21" s="270"/>
      <c r="C21" s="270"/>
      <c r="D21" s="270"/>
      <c r="E21" s="270"/>
      <c r="F21" s="270"/>
      <c r="G21" s="270"/>
      <c r="H21" s="270"/>
      <c r="I21" s="270"/>
      <c r="J21" s="270"/>
      <c r="K21" s="271"/>
      <c r="L21" s="272" t="str">
        <f>'List stavby'!B6</f>
        <v>Správa železnic cesty s. o.</v>
      </c>
      <c r="M21" s="270"/>
      <c r="N21" s="270"/>
      <c r="O21" s="270"/>
      <c r="P21" s="270"/>
      <c r="Q21" s="270"/>
      <c r="R21" s="270"/>
      <c r="S21" s="270"/>
      <c r="T21" s="270"/>
      <c r="U21" s="270"/>
      <c r="V21" s="270"/>
      <c r="W21" s="270"/>
      <c r="X21" s="270"/>
      <c r="Y21" s="270"/>
      <c r="Z21" s="270"/>
      <c r="AA21" s="270"/>
      <c r="AB21" s="273"/>
      <c r="AC21" s="295" t="s">
        <v>24</v>
      </c>
      <c r="AD21" s="296"/>
      <c r="AE21" s="296"/>
      <c r="AF21" s="296"/>
      <c r="AG21" s="296"/>
      <c r="AH21" s="296"/>
      <c r="AI21" s="296"/>
      <c r="AJ21" s="296"/>
      <c r="AK21" s="296"/>
      <c r="AL21" s="296"/>
      <c r="AM21" s="296"/>
      <c r="AN21" s="296"/>
      <c r="AO21" s="296"/>
      <c r="AP21" s="296"/>
      <c r="AQ21" s="296"/>
      <c r="AR21" s="297"/>
    </row>
    <row r="22" spans="1:44" s="3" customFormat="1" ht="20.100000000000001" customHeight="1" x14ac:dyDescent="0.2">
      <c r="A22" s="280" t="s">
        <v>7</v>
      </c>
      <c r="B22" s="281"/>
      <c r="C22" s="281"/>
      <c r="D22" s="281"/>
      <c r="E22" s="281"/>
      <c r="F22" s="281"/>
      <c r="G22" s="281"/>
      <c r="H22" s="281"/>
      <c r="I22" s="281"/>
      <c r="J22" s="281"/>
      <c r="K22" s="282"/>
      <c r="L22" s="283" t="str">
        <f>'List stavby'!B7</f>
        <v>Dlážděná 1003/7, 110 00 Praha 1</v>
      </c>
      <c r="M22" s="281"/>
      <c r="N22" s="281"/>
      <c r="O22" s="281"/>
      <c r="P22" s="281"/>
      <c r="Q22" s="281"/>
      <c r="R22" s="281"/>
      <c r="S22" s="281"/>
      <c r="T22" s="281"/>
      <c r="U22" s="281"/>
      <c r="V22" s="281"/>
      <c r="W22" s="281"/>
      <c r="X22" s="281"/>
      <c r="Y22" s="281"/>
      <c r="Z22" s="281"/>
      <c r="AA22" s="281"/>
      <c r="AB22" s="284"/>
      <c r="AC22" s="298"/>
      <c r="AD22" s="299"/>
      <c r="AE22" s="299"/>
      <c r="AF22" s="299"/>
      <c r="AG22" s="299"/>
      <c r="AH22" s="299"/>
      <c r="AI22" s="299"/>
      <c r="AJ22" s="299"/>
      <c r="AK22" s="299"/>
      <c r="AL22" s="299"/>
      <c r="AM22" s="299"/>
      <c r="AN22" s="299"/>
      <c r="AO22" s="299"/>
      <c r="AP22" s="299"/>
      <c r="AQ22" s="299"/>
      <c r="AR22" s="300"/>
    </row>
    <row r="23" spans="1:44" s="3" customFormat="1" ht="20.100000000000001" customHeight="1" x14ac:dyDescent="0.2">
      <c r="A23" s="280" t="s">
        <v>11</v>
      </c>
      <c r="B23" s="281"/>
      <c r="C23" s="281"/>
      <c r="D23" s="281"/>
      <c r="E23" s="281"/>
      <c r="F23" s="281"/>
      <c r="G23" s="281"/>
      <c r="H23" s="281"/>
      <c r="I23" s="281"/>
      <c r="J23" s="281"/>
      <c r="K23" s="282"/>
      <c r="L23" s="283" t="str">
        <f>'List stavby'!B8</f>
        <v>Stavebí správa západ</v>
      </c>
      <c r="M23" s="281"/>
      <c r="N23" s="281"/>
      <c r="O23" s="281"/>
      <c r="P23" s="281"/>
      <c r="Q23" s="281"/>
      <c r="R23" s="281"/>
      <c r="S23" s="281"/>
      <c r="T23" s="281"/>
      <c r="U23" s="281"/>
      <c r="V23" s="281"/>
      <c r="W23" s="281"/>
      <c r="X23" s="281"/>
      <c r="Y23" s="281"/>
      <c r="Z23" s="281"/>
      <c r="AA23" s="281"/>
      <c r="AB23" s="284"/>
      <c r="AC23" s="298"/>
      <c r="AD23" s="299"/>
      <c r="AE23" s="299"/>
      <c r="AF23" s="299"/>
      <c r="AG23" s="299"/>
      <c r="AH23" s="299"/>
      <c r="AI23" s="299"/>
      <c r="AJ23" s="299"/>
      <c r="AK23" s="299"/>
      <c r="AL23" s="299"/>
      <c r="AM23" s="299"/>
      <c r="AN23" s="299"/>
      <c r="AO23" s="299"/>
      <c r="AP23" s="299"/>
      <c r="AQ23" s="299"/>
      <c r="AR23" s="300"/>
    </row>
    <row r="24" spans="1:44" s="3" customFormat="1" ht="20.100000000000001" customHeight="1" thickBot="1" x14ac:dyDescent="0.25">
      <c r="A24" s="264" t="s">
        <v>7</v>
      </c>
      <c r="B24" s="219"/>
      <c r="C24" s="219"/>
      <c r="D24" s="219"/>
      <c r="E24" s="219"/>
      <c r="F24" s="219"/>
      <c r="G24" s="219"/>
      <c r="H24" s="219"/>
      <c r="I24" s="219"/>
      <c r="J24" s="219"/>
      <c r="K24" s="220"/>
      <c r="L24" s="218" t="str">
        <f>'List stavby'!B9</f>
        <v>Sokolovská 1995/278, 190 00 Praha 9</v>
      </c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9"/>
      <c r="Y24" s="219"/>
      <c r="Z24" s="219"/>
      <c r="AA24" s="219"/>
      <c r="AB24" s="304"/>
      <c r="AC24" s="301"/>
      <c r="AD24" s="302"/>
      <c r="AE24" s="302"/>
      <c r="AF24" s="302"/>
      <c r="AG24" s="302"/>
      <c r="AH24" s="302"/>
      <c r="AI24" s="302"/>
      <c r="AJ24" s="302"/>
      <c r="AK24" s="302"/>
      <c r="AL24" s="302"/>
      <c r="AM24" s="302"/>
      <c r="AN24" s="302"/>
      <c r="AO24" s="302"/>
      <c r="AP24" s="302"/>
      <c r="AQ24" s="302"/>
      <c r="AR24" s="303"/>
    </row>
    <row r="25" spans="1:44" s="3" customFormat="1" ht="20.100000000000001" customHeight="1" thickTop="1" thickBot="1" x14ac:dyDescent="0.25">
      <c r="A25" s="244"/>
      <c r="B25" s="244"/>
      <c r="C25" s="244"/>
      <c r="D25" s="244"/>
      <c r="E25" s="244"/>
      <c r="F25" s="244"/>
      <c r="G25" s="244"/>
      <c r="H25" s="244"/>
      <c r="I25" s="244"/>
      <c r="J25" s="244"/>
      <c r="K25" s="244"/>
      <c r="L25" s="244"/>
      <c r="M25" s="244"/>
      <c r="N25" s="244"/>
      <c r="O25" s="244"/>
      <c r="P25" s="244"/>
      <c r="Q25" s="244"/>
      <c r="R25" s="244"/>
      <c r="S25" s="244"/>
      <c r="T25" s="244"/>
      <c r="U25" s="244"/>
      <c r="V25" s="244"/>
      <c r="W25" s="244"/>
      <c r="X25" s="244"/>
      <c r="Y25" s="244"/>
      <c r="Z25" s="244"/>
      <c r="AA25" s="244"/>
      <c r="AB25" s="244"/>
      <c r="AC25" s="244"/>
      <c r="AD25" s="244"/>
      <c r="AE25" s="244"/>
      <c r="AF25" s="244"/>
      <c r="AG25" s="244"/>
      <c r="AH25" s="244"/>
      <c r="AI25" s="244"/>
      <c r="AJ25" s="244"/>
      <c r="AK25" s="244"/>
      <c r="AL25" s="244"/>
      <c r="AM25" s="244"/>
      <c r="AN25" s="244"/>
      <c r="AO25" s="244"/>
      <c r="AP25" s="244"/>
      <c r="AQ25" s="244"/>
      <c r="AR25" s="244"/>
    </row>
    <row r="26" spans="1:44" s="3" customFormat="1" ht="20.100000000000001" customHeight="1" thickTop="1" x14ac:dyDescent="0.2">
      <c r="A26" s="269" t="s">
        <v>8</v>
      </c>
      <c r="B26" s="270"/>
      <c r="C26" s="270"/>
      <c r="D26" s="270"/>
      <c r="E26" s="270"/>
      <c r="F26" s="270"/>
      <c r="G26" s="270"/>
      <c r="H26" s="270"/>
      <c r="I26" s="270"/>
      <c r="J26" s="270"/>
      <c r="K26" s="271"/>
      <c r="L26" s="272" t="str">
        <f>'List stavby'!B12</f>
        <v>Projektční ústav a.s.</v>
      </c>
      <c r="M26" s="270"/>
      <c r="N26" s="270"/>
      <c r="O26" s="270"/>
      <c r="P26" s="270"/>
      <c r="Q26" s="270"/>
      <c r="R26" s="270"/>
      <c r="S26" s="270"/>
      <c r="T26" s="270"/>
      <c r="U26" s="270"/>
      <c r="V26" s="270"/>
      <c r="W26" s="270"/>
      <c r="X26" s="270"/>
      <c r="Y26" s="270"/>
      <c r="Z26" s="270"/>
      <c r="AA26" s="270"/>
      <c r="AB26" s="273"/>
      <c r="AC26" s="274" t="s">
        <v>24</v>
      </c>
      <c r="AD26" s="275"/>
      <c r="AE26" s="275"/>
      <c r="AF26" s="275"/>
      <c r="AG26" s="275"/>
      <c r="AH26" s="275"/>
      <c r="AI26" s="275"/>
      <c r="AJ26" s="275"/>
      <c r="AK26" s="275"/>
      <c r="AL26" s="275"/>
      <c r="AM26" s="275"/>
      <c r="AN26" s="275"/>
      <c r="AO26" s="275"/>
      <c r="AP26" s="275"/>
      <c r="AQ26" s="275"/>
      <c r="AR26" s="276"/>
    </row>
    <row r="27" spans="1:44" s="3" customFormat="1" ht="20.100000000000001" customHeight="1" x14ac:dyDescent="0.2">
      <c r="A27" s="280" t="s">
        <v>7</v>
      </c>
      <c r="B27" s="281"/>
      <c r="C27" s="281"/>
      <c r="D27" s="281"/>
      <c r="E27" s="281"/>
      <c r="F27" s="281"/>
      <c r="G27" s="281"/>
      <c r="H27" s="281"/>
      <c r="I27" s="281"/>
      <c r="J27" s="281"/>
      <c r="K27" s="282"/>
      <c r="L27" s="283" t="str">
        <f>'List stavby'!B13</f>
        <v>Vesmírní 1a, 110 00  Praha 10</v>
      </c>
      <c r="M27" s="281"/>
      <c r="N27" s="281"/>
      <c r="O27" s="281"/>
      <c r="P27" s="281"/>
      <c r="Q27" s="281"/>
      <c r="R27" s="281"/>
      <c r="S27" s="281"/>
      <c r="T27" s="281"/>
      <c r="U27" s="281"/>
      <c r="V27" s="281"/>
      <c r="W27" s="281"/>
      <c r="X27" s="281"/>
      <c r="Y27" s="281"/>
      <c r="Z27" s="281"/>
      <c r="AA27" s="281"/>
      <c r="AB27" s="284"/>
      <c r="AC27" s="277"/>
      <c r="AD27" s="278"/>
      <c r="AE27" s="278"/>
      <c r="AF27" s="278"/>
      <c r="AG27" s="278"/>
      <c r="AH27" s="278"/>
      <c r="AI27" s="278"/>
      <c r="AJ27" s="278"/>
      <c r="AK27" s="278"/>
      <c r="AL27" s="278"/>
      <c r="AM27" s="278"/>
      <c r="AN27" s="278"/>
      <c r="AO27" s="278"/>
      <c r="AP27" s="278"/>
      <c r="AQ27" s="278"/>
      <c r="AR27" s="279"/>
    </row>
    <row r="28" spans="1:44" s="3" customFormat="1" ht="20.100000000000001" customHeight="1" x14ac:dyDescent="0.2">
      <c r="A28" s="280" t="s">
        <v>28</v>
      </c>
      <c r="B28" s="281"/>
      <c r="C28" s="281"/>
      <c r="D28" s="281"/>
      <c r="E28" s="281"/>
      <c r="F28" s="281"/>
      <c r="G28" s="281"/>
      <c r="H28" s="281"/>
      <c r="I28" s="281"/>
      <c r="J28" s="281"/>
      <c r="K28" s="282"/>
      <c r="L28" s="5" t="s">
        <v>26</v>
      </c>
      <c r="M28" s="281" t="str">
        <f>'List stavby'!B14</f>
        <v xml:space="preserve"> +420 xxx xxx xxx</v>
      </c>
      <c r="N28" s="281"/>
      <c r="O28" s="281"/>
      <c r="P28" s="281"/>
      <c r="Q28" s="281"/>
      <c r="R28" s="281"/>
      <c r="S28" s="281"/>
      <c r="T28" s="281"/>
      <c r="U28" s="281"/>
      <c r="V28" s="281"/>
      <c r="W28" s="281"/>
      <c r="X28" s="281"/>
      <c r="Y28" s="281"/>
      <c r="Z28" s="281"/>
      <c r="AA28" s="281"/>
      <c r="AB28" s="284"/>
      <c r="AC28" s="277"/>
      <c r="AD28" s="278"/>
      <c r="AE28" s="278"/>
      <c r="AF28" s="278"/>
      <c r="AG28" s="278"/>
      <c r="AH28" s="278"/>
      <c r="AI28" s="278"/>
      <c r="AJ28" s="278"/>
      <c r="AK28" s="278"/>
      <c r="AL28" s="278"/>
      <c r="AM28" s="278"/>
      <c r="AN28" s="278"/>
      <c r="AO28" s="278"/>
      <c r="AP28" s="278"/>
      <c r="AQ28" s="278"/>
      <c r="AR28" s="279"/>
    </row>
    <row r="29" spans="1:44" s="3" customFormat="1" ht="20.100000000000001" customHeight="1" x14ac:dyDescent="0.2">
      <c r="A29" s="341"/>
      <c r="B29" s="342"/>
      <c r="C29" s="342"/>
      <c r="D29" s="342"/>
      <c r="E29" s="342"/>
      <c r="F29" s="342"/>
      <c r="G29" s="342"/>
      <c r="H29" s="342"/>
      <c r="I29" s="342"/>
      <c r="J29" s="342"/>
      <c r="K29" s="343"/>
      <c r="L29" s="5" t="s">
        <v>27</v>
      </c>
      <c r="M29" s="281" t="str">
        <f>'List stavby'!B15</f>
        <v xml:space="preserve"> xxxx@xxxx.xx</v>
      </c>
      <c r="N29" s="281"/>
      <c r="O29" s="281"/>
      <c r="P29" s="281"/>
      <c r="Q29" s="281"/>
      <c r="R29" s="281"/>
      <c r="S29" s="281"/>
      <c r="T29" s="281"/>
      <c r="U29" s="281"/>
      <c r="V29" s="281"/>
      <c r="W29" s="281"/>
      <c r="X29" s="281"/>
      <c r="Y29" s="281"/>
      <c r="Z29" s="281"/>
      <c r="AA29" s="281"/>
      <c r="AB29" s="284"/>
      <c r="AC29" s="277"/>
      <c r="AD29" s="278"/>
      <c r="AE29" s="278"/>
      <c r="AF29" s="278"/>
      <c r="AG29" s="278"/>
      <c r="AH29" s="278"/>
      <c r="AI29" s="278"/>
      <c r="AJ29" s="278"/>
      <c r="AK29" s="278"/>
      <c r="AL29" s="278"/>
      <c r="AM29" s="278"/>
      <c r="AN29" s="278"/>
      <c r="AO29" s="278"/>
      <c r="AP29" s="278"/>
      <c r="AQ29" s="278"/>
      <c r="AR29" s="279"/>
    </row>
    <row r="30" spans="1:44" s="3" customFormat="1" ht="20.100000000000001" customHeight="1" x14ac:dyDescent="0.2">
      <c r="A30" s="263" t="s">
        <v>9</v>
      </c>
      <c r="B30" s="210"/>
      <c r="C30" s="210"/>
      <c r="D30" s="210"/>
      <c r="E30" s="210"/>
      <c r="F30" s="210"/>
      <c r="G30" s="210"/>
      <c r="H30" s="210"/>
      <c r="I30" s="210"/>
      <c r="J30" s="210"/>
      <c r="K30" s="211"/>
      <c r="L30" s="335" t="s">
        <v>252</v>
      </c>
      <c r="M30" s="336"/>
      <c r="N30" s="336"/>
      <c r="O30" s="336"/>
      <c r="P30" s="336"/>
      <c r="Q30" s="336"/>
      <c r="R30" s="336"/>
      <c r="S30" s="336"/>
      <c r="T30" s="336"/>
      <c r="U30" s="336"/>
      <c r="V30" s="336"/>
      <c r="W30" s="336"/>
      <c r="X30" s="336"/>
      <c r="Y30" s="336"/>
      <c r="Z30" s="336"/>
      <c r="AA30" s="336"/>
      <c r="AB30" s="337"/>
      <c r="AC30" s="338" t="s">
        <v>24</v>
      </c>
      <c r="AD30" s="339"/>
      <c r="AE30" s="339"/>
      <c r="AF30" s="339"/>
      <c r="AG30" s="339"/>
      <c r="AH30" s="339"/>
      <c r="AI30" s="339"/>
      <c r="AJ30" s="339"/>
      <c r="AK30" s="339"/>
      <c r="AL30" s="339"/>
      <c r="AM30" s="339"/>
      <c r="AN30" s="339"/>
      <c r="AO30" s="339"/>
      <c r="AP30" s="339"/>
      <c r="AQ30" s="339"/>
      <c r="AR30" s="340"/>
    </row>
    <row r="31" spans="1:44" s="3" customFormat="1" ht="20.100000000000001" customHeight="1" x14ac:dyDescent="0.2">
      <c r="A31" s="280" t="s">
        <v>7</v>
      </c>
      <c r="B31" s="281"/>
      <c r="C31" s="281"/>
      <c r="D31" s="281"/>
      <c r="E31" s="281"/>
      <c r="F31" s="281"/>
      <c r="G31" s="281"/>
      <c r="H31" s="281"/>
      <c r="I31" s="281"/>
      <c r="J31" s="281"/>
      <c r="K31" s="282"/>
      <c r="L31" s="283" t="s">
        <v>253</v>
      </c>
      <c r="M31" s="281"/>
      <c r="N31" s="281"/>
      <c r="O31" s="281"/>
      <c r="P31" s="281"/>
      <c r="Q31" s="281"/>
      <c r="R31" s="281"/>
      <c r="S31" s="281"/>
      <c r="T31" s="281"/>
      <c r="U31" s="281"/>
      <c r="V31" s="281"/>
      <c r="W31" s="281"/>
      <c r="X31" s="281"/>
      <c r="Y31" s="281"/>
      <c r="Z31" s="281"/>
      <c r="AA31" s="281"/>
      <c r="AB31" s="284"/>
      <c r="AC31" s="277"/>
      <c r="AD31" s="278"/>
      <c r="AE31" s="278"/>
      <c r="AF31" s="278"/>
      <c r="AG31" s="278"/>
      <c r="AH31" s="278"/>
      <c r="AI31" s="278"/>
      <c r="AJ31" s="278"/>
      <c r="AK31" s="278"/>
      <c r="AL31" s="278"/>
      <c r="AM31" s="278"/>
      <c r="AN31" s="278"/>
      <c r="AO31" s="278"/>
      <c r="AP31" s="278"/>
      <c r="AQ31" s="278"/>
      <c r="AR31" s="279"/>
    </row>
    <row r="32" spans="1:44" s="3" customFormat="1" ht="20.100000000000001" customHeight="1" x14ac:dyDescent="0.2">
      <c r="A32" s="280" t="s">
        <v>28</v>
      </c>
      <c r="B32" s="281"/>
      <c r="C32" s="281"/>
      <c r="D32" s="281"/>
      <c r="E32" s="281"/>
      <c r="F32" s="281"/>
      <c r="G32" s="281"/>
      <c r="H32" s="281"/>
      <c r="I32" s="281"/>
      <c r="J32" s="281"/>
      <c r="K32" s="282"/>
      <c r="L32" s="5" t="s">
        <v>26</v>
      </c>
      <c r="M32" s="281" t="s">
        <v>47</v>
      </c>
      <c r="N32" s="281"/>
      <c r="O32" s="281"/>
      <c r="P32" s="281"/>
      <c r="Q32" s="281"/>
      <c r="R32" s="281"/>
      <c r="S32" s="281"/>
      <c r="T32" s="281"/>
      <c r="U32" s="281"/>
      <c r="V32" s="281"/>
      <c r="W32" s="281"/>
      <c r="X32" s="281"/>
      <c r="Y32" s="281"/>
      <c r="Z32" s="281"/>
      <c r="AA32" s="281"/>
      <c r="AB32" s="284"/>
      <c r="AC32" s="277"/>
      <c r="AD32" s="278"/>
      <c r="AE32" s="278"/>
      <c r="AF32" s="278"/>
      <c r="AG32" s="278"/>
      <c r="AH32" s="278"/>
      <c r="AI32" s="278"/>
      <c r="AJ32" s="278"/>
      <c r="AK32" s="278"/>
      <c r="AL32" s="278"/>
      <c r="AM32" s="278"/>
      <c r="AN32" s="278"/>
      <c r="AO32" s="278"/>
      <c r="AP32" s="278"/>
      <c r="AQ32" s="278"/>
      <c r="AR32" s="279"/>
    </row>
    <row r="33" spans="1:55" s="3" customFormat="1" ht="20.100000000000001" customHeight="1" x14ac:dyDescent="0.2">
      <c r="A33" s="341"/>
      <c r="B33" s="342"/>
      <c r="C33" s="342"/>
      <c r="D33" s="342"/>
      <c r="E33" s="342"/>
      <c r="F33" s="342"/>
      <c r="G33" s="342"/>
      <c r="H33" s="342"/>
      <c r="I33" s="342"/>
      <c r="J33" s="342"/>
      <c r="K33" s="343"/>
      <c r="L33" s="6" t="s">
        <v>27</v>
      </c>
      <c r="M33" s="342" t="s">
        <v>48</v>
      </c>
      <c r="N33" s="342"/>
      <c r="O33" s="342"/>
      <c r="P33" s="342"/>
      <c r="Q33" s="342"/>
      <c r="R33" s="342"/>
      <c r="S33" s="342"/>
      <c r="T33" s="342"/>
      <c r="U33" s="342"/>
      <c r="V33" s="342"/>
      <c r="W33" s="342"/>
      <c r="X33" s="342"/>
      <c r="Y33" s="342"/>
      <c r="Z33" s="342"/>
      <c r="AA33" s="342"/>
      <c r="AB33" s="344"/>
      <c r="AC33" s="277"/>
      <c r="AD33" s="278"/>
      <c r="AE33" s="278"/>
      <c r="AF33" s="278"/>
      <c r="AG33" s="278"/>
      <c r="AH33" s="278"/>
      <c r="AI33" s="278"/>
      <c r="AJ33" s="278"/>
      <c r="AK33" s="278"/>
      <c r="AL33" s="278"/>
      <c r="AM33" s="278"/>
      <c r="AN33" s="278"/>
      <c r="AO33" s="278"/>
      <c r="AP33" s="278"/>
      <c r="AQ33" s="278"/>
      <c r="AR33" s="279"/>
    </row>
    <row r="34" spans="1:55" s="3" customFormat="1" ht="20.100000000000001" customHeight="1" x14ac:dyDescent="0.2">
      <c r="A34" s="263" t="s">
        <v>20</v>
      </c>
      <c r="B34" s="210"/>
      <c r="C34" s="210"/>
      <c r="D34" s="210"/>
      <c r="E34" s="210"/>
      <c r="F34" s="210"/>
      <c r="G34" s="210"/>
      <c r="H34" s="210"/>
      <c r="I34" s="210"/>
      <c r="J34" s="210"/>
      <c r="K34" s="211"/>
      <c r="L34" s="209" t="s">
        <v>19</v>
      </c>
      <c r="M34" s="210"/>
      <c r="N34" s="210"/>
      <c r="O34" s="210"/>
      <c r="P34" s="210"/>
      <c r="Q34" s="210"/>
      <c r="R34" s="210"/>
      <c r="S34" s="210"/>
      <c r="T34" s="210"/>
      <c r="U34" s="210"/>
      <c r="V34" s="210"/>
      <c r="W34" s="209" t="s">
        <v>18</v>
      </c>
      <c r="X34" s="210"/>
      <c r="Y34" s="210"/>
      <c r="Z34" s="210"/>
      <c r="AA34" s="210"/>
      <c r="AB34" s="210"/>
      <c r="AC34" s="210"/>
      <c r="AD34" s="210"/>
      <c r="AE34" s="210"/>
      <c r="AF34" s="210"/>
      <c r="AG34" s="211"/>
      <c r="AH34" s="209" t="s">
        <v>17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65"/>
    </row>
    <row r="35" spans="1:55" s="3" customFormat="1" ht="20.100000000000001" customHeight="1" thickBot="1" x14ac:dyDescent="0.25">
      <c r="A35" s="264" t="str">
        <f>'List stavby'!B17</f>
        <v>Ing. Ludmila Bláhová</v>
      </c>
      <c r="B35" s="219"/>
      <c r="C35" s="219"/>
      <c r="D35" s="219"/>
      <c r="E35" s="219"/>
      <c r="F35" s="219"/>
      <c r="G35" s="219"/>
      <c r="H35" s="219"/>
      <c r="I35" s="219"/>
      <c r="J35" s="219"/>
      <c r="K35" s="220"/>
      <c r="L35" s="218" t="s">
        <v>238</v>
      </c>
      <c r="M35" s="219"/>
      <c r="N35" s="219"/>
      <c r="O35" s="219"/>
      <c r="P35" s="219"/>
      <c r="Q35" s="219"/>
      <c r="R35" s="219"/>
      <c r="S35" s="219"/>
      <c r="T35" s="219"/>
      <c r="U35" s="219"/>
      <c r="V35" s="220"/>
      <c r="W35" s="218" t="s">
        <v>238</v>
      </c>
      <c r="X35" s="219"/>
      <c r="Y35" s="219"/>
      <c r="Z35" s="219"/>
      <c r="AA35" s="219"/>
      <c r="AB35" s="219"/>
      <c r="AC35" s="219"/>
      <c r="AD35" s="219"/>
      <c r="AE35" s="219"/>
      <c r="AF35" s="219"/>
      <c r="AG35" s="220"/>
      <c r="AH35" s="218" t="s">
        <v>238</v>
      </c>
      <c r="AI35" s="219"/>
      <c r="AJ35" s="219"/>
      <c r="AK35" s="219"/>
      <c r="AL35" s="219"/>
      <c r="AM35" s="219"/>
      <c r="AN35" s="219"/>
      <c r="AO35" s="219"/>
      <c r="AP35" s="219"/>
      <c r="AQ35" s="219"/>
      <c r="AR35" s="403"/>
    </row>
    <row r="36" spans="1:55" s="3" customFormat="1" ht="20.100000000000001" customHeight="1" thickTop="1" thickBot="1" x14ac:dyDescent="0.25">
      <c r="A36" s="244"/>
      <c r="B36" s="244"/>
      <c r="C36" s="244"/>
      <c r="D36" s="244"/>
      <c r="E36" s="244"/>
      <c r="F36" s="244"/>
      <c r="G36" s="244"/>
      <c r="H36" s="244"/>
      <c r="I36" s="244"/>
      <c r="J36" s="244"/>
      <c r="K36" s="244"/>
      <c r="L36" s="244"/>
      <c r="M36" s="244"/>
      <c r="N36" s="244"/>
      <c r="O36" s="244"/>
      <c r="P36" s="244"/>
      <c r="Q36" s="244"/>
      <c r="R36" s="244"/>
      <c r="S36" s="244"/>
      <c r="T36" s="244"/>
      <c r="U36" s="244"/>
      <c r="V36" s="244"/>
      <c r="W36" s="244"/>
      <c r="X36" s="244"/>
      <c r="Y36" s="244"/>
      <c r="Z36" s="244"/>
      <c r="AA36" s="244"/>
      <c r="AB36" s="244"/>
      <c r="AC36" s="244"/>
      <c r="AD36" s="244"/>
      <c r="AE36" s="244"/>
      <c r="AF36" s="244"/>
      <c r="AG36" s="244"/>
      <c r="AH36" s="244"/>
      <c r="AI36" s="244"/>
      <c r="AJ36" s="244"/>
      <c r="AK36" s="244"/>
      <c r="AL36" s="244"/>
      <c r="AM36" s="244"/>
      <c r="AN36" s="244"/>
      <c r="AO36" s="244"/>
      <c r="AP36" s="244"/>
      <c r="AQ36" s="244"/>
      <c r="AR36" s="244"/>
    </row>
    <row r="37" spans="1:55" s="3" customFormat="1" ht="20.100000000000001" customHeight="1" thickTop="1" x14ac:dyDescent="0.2">
      <c r="A37" s="345" t="s">
        <v>3</v>
      </c>
      <c r="B37" s="346"/>
      <c r="C37" s="346"/>
      <c r="D37" s="346"/>
      <c r="E37" s="346"/>
      <c r="F37" s="346"/>
      <c r="G37" s="346"/>
      <c r="H37" s="346"/>
      <c r="I37" s="346"/>
      <c r="J37" s="346"/>
      <c r="K37" s="347"/>
      <c r="L37" s="351" t="str">
        <f>'List stavby'!B1</f>
        <v>Rekonstrukce žst. Horní Dolní</v>
      </c>
      <c r="M37" s="352"/>
      <c r="N37" s="352"/>
      <c r="O37" s="352"/>
      <c r="P37" s="352"/>
      <c r="Q37" s="352"/>
      <c r="R37" s="352"/>
      <c r="S37" s="352"/>
      <c r="T37" s="352"/>
      <c r="U37" s="352"/>
      <c r="V37" s="352"/>
      <c r="W37" s="352"/>
      <c r="X37" s="352"/>
      <c r="Y37" s="352"/>
      <c r="Z37" s="352"/>
      <c r="AA37" s="352"/>
      <c r="AB37" s="352"/>
      <c r="AC37" s="352"/>
      <c r="AD37" s="352"/>
      <c r="AE37" s="352"/>
      <c r="AF37" s="352"/>
      <c r="AG37" s="353"/>
      <c r="AH37" s="399" t="s">
        <v>2</v>
      </c>
      <c r="AI37" s="400"/>
      <c r="AJ37" s="400"/>
      <c r="AK37" s="400"/>
      <c r="AL37" s="400"/>
      <c r="AM37" s="361" t="str">
        <f>'List stavby'!B4</f>
        <v>S1234567812</v>
      </c>
      <c r="AN37" s="361"/>
      <c r="AO37" s="361"/>
      <c r="AP37" s="361"/>
      <c r="AQ37" s="361"/>
      <c r="AR37" s="362"/>
    </row>
    <row r="38" spans="1:55" s="3" customFormat="1" ht="20.100000000000001" customHeight="1" x14ac:dyDescent="0.2">
      <c r="A38" s="348"/>
      <c r="B38" s="349"/>
      <c r="C38" s="349"/>
      <c r="D38" s="349"/>
      <c r="E38" s="349"/>
      <c r="F38" s="349"/>
      <c r="G38" s="349"/>
      <c r="H38" s="349"/>
      <c r="I38" s="349"/>
      <c r="J38" s="349"/>
      <c r="K38" s="350"/>
      <c r="L38" s="354"/>
      <c r="M38" s="355"/>
      <c r="N38" s="355"/>
      <c r="O38" s="355"/>
      <c r="P38" s="355"/>
      <c r="Q38" s="355"/>
      <c r="R38" s="355"/>
      <c r="S38" s="355"/>
      <c r="T38" s="355"/>
      <c r="U38" s="355"/>
      <c r="V38" s="355"/>
      <c r="W38" s="355"/>
      <c r="X38" s="355"/>
      <c r="Y38" s="355"/>
      <c r="Z38" s="355"/>
      <c r="AA38" s="355"/>
      <c r="AB38" s="355"/>
      <c r="AC38" s="355"/>
      <c r="AD38" s="355"/>
      <c r="AE38" s="355"/>
      <c r="AF38" s="355"/>
      <c r="AG38" s="356"/>
      <c r="AH38" s="401" t="s">
        <v>100</v>
      </c>
      <c r="AI38" s="402"/>
      <c r="AJ38" s="402"/>
      <c r="AK38" s="402"/>
      <c r="AL38" s="402"/>
      <c r="AM38" s="359" t="str">
        <f>'List stavby'!B16</f>
        <v>CZ2016-0051</v>
      </c>
      <c r="AN38" s="359"/>
      <c r="AO38" s="359"/>
      <c r="AP38" s="359"/>
      <c r="AQ38" s="359"/>
      <c r="AR38" s="360"/>
    </row>
    <row r="39" spans="1:55" s="3" customFormat="1" ht="20.100000000000001" customHeight="1" x14ac:dyDescent="0.2">
      <c r="A39" s="263" t="s">
        <v>98</v>
      </c>
      <c r="B39" s="210"/>
      <c r="C39" s="210"/>
      <c r="D39" s="210"/>
      <c r="E39" s="210"/>
      <c r="F39" s="210"/>
      <c r="G39" s="210"/>
      <c r="H39" s="210"/>
      <c r="I39" s="210"/>
      <c r="J39" s="210"/>
      <c r="K39" s="211"/>
      <c r="L39" s="209" t="s">
        <v>454</v>
      </c>
      <c r="M39" s="210"/>
      <c r="N39" s="210"/>
      <c r="O39" s="210"/>
      <c r="P39" s="210"/>
      <c r="Q39" s="210"/>
      <c r="R39" s="210"/>
      <c r="S39" s="210"/>
      <c r="T39" s="210"/>
      <c r="U39" s="210"/>
      <c r="V39" s="210"/>
      <c r="W39" s="210"/>
      <c r="X39" s="210"/>
      <c r="Y39" s="210"/>
      <c r="Z39" s="210"/>
      <c r="AA39" s="210"/>
      <c r="AB39" s="210"/>
      <c r="AC39" s="210"/>
      <c r="AD39" s="210"/>
      <c r="AE39" s="210"/>
      <c r="AF39" s="210"/>
      <c r="AG39" s="243"/>
      <c r="AH39" s="401" t="s">
        <v>36</v>
      </c>
      <c r="AI39" s="402"/>
      <c r="AJ39" s="402"/>
      <c r="AK39" s="402"/>
      <c r="AL39" s="402"/>
      <c r="AM39" s="357" t="s">
        <v>456</v>
      </c>
      <c r="AN39" s="357"/>
      <c r="AO39" s="357"/>
      <c r="AP39" s="357"/>
      <c r="AQ39" s="357"/>
      <c r="AR39" s="358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</row>
    <row r="40" spans="1:55" s="3" customFormat="1" ht="20.100000000000001" customHeight="1" x14ac:dyDescent="0.2">
      <c r="A40" s="239" t="s">
        <v>4</v>
      </c>
      <c r="B40" s="240"/>
      <c r="C40" s="240"/>
      <c r="D40" s="240"/>
      <c r="E40" s="240"/>
      <c r="F40" s="240"/>
      <c r="G40" s="240"/>
      <c r="H40" s="240"/>
      <c r="I40" s="240"/>
      <c r="J40" s="240"/>
      <c r="K40" s="241"/>
      <c r="L40" s="363" t="s">
        <v>455</v>
      </c>
      <c r="M40" s="364"/>
      <c r="N40" s="364"/>
      <c r="O40" s="364"/>
      <c r="P40" s="364"/>
      <c r="Q40" s="364"/>
      <c r="R40" s="364"/>
      <c r="S40" s="364"/>
      <c r="T40" s="364"/>
      <c r="U40" s="364"/>
      <c r="V40" s="364"/>
      <c r="W40" s="364"/>
      <c r="X40" s="364"/>
      <c r="Y40" s="364"/>
      <c r="Z40" s="364"/>
      <c r="AA40" s="364"/>
      <c r="AB40" s="364"/>
      <c r="AC40" s="364"/>
      <c r="AD40" s="364"/>
      <c r="AE40" s="364"/>
      <c r="AF40" s="364"/>
      <c r="AG40" s="365"/>
      <c r="AH40" s="372" t="s">
        <v>263</v>
      </c>
      <c r="AI40" s="373"/>
      <c r="AJ40" s="373"/>
      <c r="AK40" s="373"/>
      <c r="AL40" s="373"/>
      <c r="AM40" s="373"/>
      <c r="AN40" s="373"/>
      <c r="AO40" s="373"/>
      <c r="AP40" s="373"/>
      <c r="AQ40" s="373"/>
      <c r="AR40" s="374"/>
    </row>
    <row r="41" spans="1:55" s="3" customFormat="1" ht="20.100000000000001" customHeight="1" thickBot="1" x14ac:dyDescent="0.25">
      <c r="A41" s="287"/>
      <c r="B41" s="288"/>
      <c r="C41" s="288"/>
      <c r="D41" s="288"/>
      <c r="E41" s="288"/>
      <c r="F41" s="288"/>
      <c r="G41" s="288"/>
      <c r="H41" s="288"/>
      <c r="I41" s="288"/>
      <c r="J41" s="288"/>
      <c r="K41" s="289"/>
      <c r="L41" s="366"/>
      <c r="M41" s="367"/>
      <c r="N41" s="367"/>
      <c r="O41" s="367"/>
      <c r="P41" s="367"/>
      <c r="Q41" s="367"/>
      <c r="R41" s="367"/>
      <c r="S41" s="367"/>
      <c r="T41" s="367"/>
      <c r="U41" s="367"/>
      <c r="V41" s="367"/>
      <c r="W41" s="367"/>
      <c r="X41" s="367"/>
      <c r="Y41" s="367"/>
      <c r="Z41" s="367"/>
      <c r="AA41" s="367"/>
      <c r="AB41" s="367"/>
      <c r="AC41" s="367"/>
      <c r="AD41" s="367"/>
      <c r="AE41" s="367"/>
      <c r="AF41" s="367"/>
      <c r="AG41" s="368"/>
      <c r="AH41" s="369" t="s">
        <v>499</v>
      </c>
      <c r="AI41" s="370"/>
      <c r="AJ41" s="370"/>
      <c r="AK41" s="370"/>
      <c r="AL41" s="370"/>
      <c r="AM41" s="370"/>
      <c r="AN41" s="370"/>
      <c r="AO41" s="370"/>
      <c r="AP41" s="370"/>
      <c r="AQ41" s="370"/>
      <c r="AR41" s="371"/>
    </row>
    <row r="42" spans="1:55" s="3" customFormat="1" ht="20.100000000000001" customHeight="1" x14ac:dyDescent="0.2">
      <c r="A42" s="263" t="s">
        <v>5</v>
      </c>
      <c r="B42" s="210"/>
      <c r="C42" s="210"/>
      <c r="D42" s="210"/>
      <c r="E42" s="210"/>
      <c r="F42" s="210"/>
      <c r="G42" s="210"/>
      <c r="H42" s="210"/>
      <c r="I42" s="210"/>
      <c r="J42" s="210"/>
      <c r="K42" s="211"/>
      <c r="L42" s="209" t="s">
        <v>497</v>
      </c>
      <c r="M42" s="210"/>
      <c r="N42" s="210"/>
      <c r="O42" s="210"/>
      <c r="P42" s="210"/>
      <c r="Q42" s="210"/>
      <c r="R42" s="210"/>
      <c r="S42" s="210"/>
      <c r="T42" s="210"/>
      <c r="U42" s="210"/>
      <c r="V42" s="210"/>
      <c r="W42" s="210"/>
      <c r="X42" s="210"/>
      <c r="Y42" s="210"/>
      <c r="Z42" s="210"/>
      <c r="AA42" s="210"/>
      <c r="AB42" s="210"/>
      <c r="AC42" s="210"/>
      <c r="AD42" s="210"/>
      <c r="AE42" s="210"/>
      <c r="AF42" s="210"/>
      <c r="AG42" s="243"/>
      <c r="AH42" s="182" t="s">
        <v>37</v>
      </c>
      <c r="AI42" s="183"/>
      <c r="AJ42" s="183"/>
      <c r="AK42" s="183"/>
      <c r="AL42" s="181" t="s">
        <v>409</v>
      </c>
      <c r="AM42" s="181" t="s">
        <v>496</v>
      </c>
      <c r="AN42" s="333" t="s">
        <v>433</v>
      </c>
      <c r="AO42" s="333"/>
      <c r="AP42" s="333"/>
      <c r="AQ42" s="333"/>
      <c r="AR42" s="334"/>
      <c r="AW42" s="184" t="str">
        <f>CONCATENATE(AX43,AY43,AZ43,BA43,BB43,BC43,BD43)</f>
        <v>101</v>
      </c>
      <c r="AX42" s="185" t="str">
        <f>MID(AN42,1,1)</f>
        <v>1</v>
      </c>
      <c r="AY42" s="185" t="str">
        <f>MID(AN42,2,1)</f>
        <v>0</v>
      </c>
      <c r="AZ42" s="185" t="str">
        <f>MID(AN42,3,1)</f>
        <v>1</v>
      </c>
      <c r="BA42" s="185" t="str">
        <f>MID(AN42,4,1)</f>
        <v/>
      </c>
      <c r="BB42" s="185" t="str">
        <f>MID(AN42,5,1)</f>
        <v/>
      </c>
      <c r="BC42" s="186" t="str">
        <f>MID(AN42,6,1)</f>
        <v/>
      </c>
    </row>
    <row r="43" spans="1:55" s="3" customFormat="1" ht="20.100000000000001" customHeight="1" thickBot="1" x14ac:dyDescent="0.25">
      <c r="A43" s="341" t="s">
        <v>6</v>
      </c>
      <c r="B43" s="342"/>
      <c r="C43" s="342"/>
      <c r="D43" s="342"/>
      <c r="E43" s="342"/>
      <c r="F43" s="342"/>
      <c r="G43" s="342"/>
      <c r="H43" s="342"/>
      <c r="I43" s="342"/>
      <c r="J43" s="342"/>
      <c r="K43" s="343"/>
      <c r="L43" s="378" t="s">
        <v>498</v>
      </c>
      <c r="M43" s="342"/>
      <c r="N43" s="342"/>
      <c r="O43" s="342"/>
      <c r="P43" s="342"/>
      <c r="Q43" s="342"/>
      <c r="R43" s="342"/>
      <c r="S43" s="342"/>
      <c r="T43" s="342"/>
      <c r="U43" s="342"/>
      <c r="V43" s="342"/>
      <c r="W43" s="342"/>
      <c r="X43" s="342"/>
      <c r="Y43" s="342"/>
      <c r="Z43" s="342"/>
      <c r="AA43" s="342"/>
      <c r="AB43" s="342"/>
      <c r="AC43" s="342"/>
      <c r="AD43" s="342"/>
      <c r="AE43" s="342"/>
      <c r="AF43" s="342"/>
      <c r="AG43" s="379"/>
      <c r="AH43" s="380" t="s">
        <v>12</v>
      </c>
      <c r="AI43" s="240"/>
      <c r="AJ43" s="240"/>
      <c r="AK43" s="240"/>
      <c r="AL43" s="240"/>
      <c r="AM43" s="240"/>
      <c r="AN43" s="240"/>
      <c r="AO43" s="240"/>
      <c r="AP43" s="240"/>
      <c r="AQ43" s="240"/>
      <c r="AR43" s="381"/>
      <c r="AW43" s="187"/>
      <c r="AX43" s="188" t="str">
        <f t="shared" ref="AX43:BC43" si="0">IF(AX42="","",IF(AX42=".","",AX42))</f>
        <v>1</v>
      </c>
      <c r="AY43" s="188" t="str">
        <f t="shared" si="0"/>
        <v>0</v>
      </c>
      <c r="AZ43" s="188" t="str">
        <f t="shared" si="0"/>
        <v>1</v>
      </c>
      <c r="BA43" s="188" t="str">
        <f t="shared" si="0"/>
        <v/>
      </c>
      <c r="BB43" s="188" t="str">
        <f t="shared" si="0"/>
        <v/>
      </c>
      <c r="BC43" s="189" t="str">
        <f t="shared" si="0"/>
        <v/>
      </c>
    </row>
    <row r="44" spans="1:55" s="3" customFormat="1" ht="20.100000000000001" customHeight="1" x14ac:dyDescent="0.2">
      <c r="A44" s="263" t="s">
        <v>29</v>
      </c>
      <c r="B44" s="210"/>
      <c r="C44" s="210"/>
      <c r="D44" s="210"/>
      <c r="E44" s="210"/>
      <c r="F44" s="210"/>
      <c r="G44" s="210"/>
      <c r="H44" s="210"/>
      <c r="I44" s="210"/>
      <c r="J44" s="210"/>
      <c r="K44" s="211"/>
      <c r="L44" s="209" t="s">
        <v>30</v>
      </c>
      <c r="M44" s="210"/>
      <c r="N44" s="210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1"/>
      <c r="AA44" s="209" t="s">
        <v>31</v>
      </c>
      <c r="AB44" s="210"/>
      <c r="AC44" s="210"/>
      <c r="AD44" s="210"/>
      <c r="AE44" s="210"/>
      <c r="AF44" s="210"/>
      <c r="AG44" s="243"/>
      <c r="AH44" s="229"/>
      <c r="AI44" s="230"/>
      <c r="AJ44" s="230"/>
      <c r="AK44" s="230"/>
      <c r="AL44" s="230"/>
      <c r="AM44" s="230"/>
      <c r="AN44" s="230"/>
      <c r="AO44" s="230"/>
      <c r="AP44" s="230"/>
      <c r="AQ44" s="230"/>
      <c r="AR44" s="231"/>
    </row>
    <row r="45" spans="1:55" s="3" customFormat="1" ht="20.100000000000001" customHeight="1" thickBot="1" x14ac:dyDescent="0.25">
      <c r="A45" s="382" t="s">
        <v>34</v>
      </c>
      <c r="B45" s="383"/>
      <c r="C45" s="383"/>
      <c r="D45" s="383"/>
      <c r="E45" s="383"/>
      <c r="F45" s="383"/>
      <c r="G45" s="383"/>
      <c r="H45" s="383"/>
      <c r="I45" s="383"/>
      <c r="J45" s="383"/>
      <c r="K45" s="383"/>
      <c r="L45" s="384" t="s">
        <v>43</v>
      </c>
      <c r="M45" s="385"/>
      <c r="N45" s="385"/>
      <c r="O45" s="385"/>
      <c r="P45" s="385"/>
      <c r="Q45" s="385"/>
      <c r="R45" s="385"/>
      <c r="S45" s="385"/>
      <c r="T45" s="385"/>
      <c r="U45" s="385"/>
      <c r="V45" s="385"/>
      <c r="W45" s="385"/>
      <c r="X45" s="385"/>
      <c r="Y45" s="385"/>
      <c r="Z45" s="386"/>
      <c r="AA45" s="384" t="s">
        <v>44</v>
      </c>
      <c r="AB45" s="385"/>
      <c r="AC45" s="385"/>
      <c r="AD45" s="385"/>
      <c r="AE45" s="385"/>
      <c r="AF45" s="385"/>
      <c r="AG45" s="392"/>
      <c r="AH45" s="229"/>
      <c r="AI45" s="230"/>
      <c r="AJ45" s="230"/>
      <c r="AK45" s="230"/>
      <c r="AL45" s="230"/>
      <c r="AM45" s="230"/>
      <c r="AN45" s="230"/>
      <c r="AO45" s="230"/>
      <c r="AP45" s="230"/>
      <c r="AQ45" s="230"/>
      <c r="AR45" s="231"/>
    </row>
    <row r="46" spans="1:55" s="3" customFormat="1" ht="20.100000000000001" customHeight="1" x14ac:dyDescent="0.2">
      <c r="A46" s="387" t="s">
        <v>381</v>
      </c>
      <c r="B46" s="388"/>
      <c r="C46" s="388"/>
      <c r="D46" s="388"/>
      <c r="E46" s="388"/>
      <c r="F46" s="388"/>
      <c r="G46" s="388"/>
      <c r="H46" s="388"/>
      <c r="I46" s="388"/>
      <c r="J46" s="388"/>
      <c r="K46" s="388"/>
      <c r="L46" s="388"/>
      <c r="M46" s="388"/>
      <c r="N46" s="388"/>
      <c r="O46" s="388"/>
      <c r="P46" s="388"/>
      <c r="Q46" s="388"/>
      <c r="R46" s="388"/>
      <c r="S46" s="388"/>
      <c r="T46" s="388"/>
      <c r="U46" s="388"/>
      <c r="V46" s="388"/>
      <c r="W46" s="388"/>
      <c r="X46" s="388"/>
      <c r="Y46" s="388"/>
      <c r="Z46" s="388"/>
      <c r="AA46" s="388"/>
      <c r="AB46" s="388"/>
      <c r="AC46" s="388"/>
      <c r="AD46" s="388"/>
      <c r="AE46" s="388"/>
      <c r="AF46" s="388"/>
      <c r="AG46" s="389"/>
      <c r="AH46" s="229"/>
      <c r="AI46" s="230"/>
      <c r="AJ46" s="230"/>
      <c r="AK46" s="230"/>
      <c r="AL46" s="230"/>
      <c r="AM46" s="230"/>
      <c r="AN46" s="230"/>
      <c r="AO46" s="230"/>
      <c r="AP46" s="230"/>
      <c r="AQ46" s="230"/>
      <c r="AR46" s="231"/>
    </row>
    <row r="47" spans="1:55" s="3" customFormat="1" ht="20.100000000000001" customHeight="1" x14ac:dyDescent="0.2">
      <c r="A47" s="263" t="s">
        <v>14</v>
      </c>
      <c r="B47" s="210"/>
      <c r="C47" s="210"/>
      <c r="D47" s="210"/>
      <c r="E47" s="210"/>
      <c r="F47" s="210"/>
      <c r="G47" s="210"/>
      <c r="H47" s="210"/>
      <c r="I47" s="210"/>
      <c r="J47" s="210"/>
      <c r="K47" s="211"/>
      <c r="L47" s="209" t="s">
        <v>13</v>
      </c>
      <c r="M47" s="210"/>
      <c r="N47" s="210"/>
      <c r="O47" s="210"/>
      <c r="P47" s="210"/>
      <c r="Q47" s="210"/>
      <c r="R47" s="210"/>
      <c r="S47" s="211"/>
      <c r="T47" s="209" t="s">
        <v>15</v>
      </c>
      <c r="U47" s="210"/>
      <c r="V47" s="210"/>
      <c r="W47" s="210"/>
      <c r="X47" s="210"/>
      <c r="Y47" s="210"/>
      <c r="Z47" s="211"/>
      <c r="AA47" s="209" t="s">
        <v>16</v>
      </c>
      <c r="AB47" s="210"/>
      <c r="AC47" s="210"/>
      <c r="AD47" s="210"/>
      <c r="AE47" s="210"/>
      <c r="AF47" s="210"/>
      <c r="AG47" s="243"/>
      <c r="AH47" s="229"/>
      <c r="AI47" s="230"/>
      <c r="AJ47" s="230"/>
      <c r="AK47" s="230"/>
      <c r="AL47" s="230"/>
      <c r="AM47" s="230"/>
      <c r="AN47" s="230"/>
      <c r="AO47" s="230"/>
      <c r="AP47" s="230"/>
      <c r="AQ47" s="230"/>
      <c r="AR47" s="231"/>
    </row>
    <row r="48" spans="1:55" s="3" customFormat="1" ht="20.100000000000001" customHeight="1" thickBot="1" x14ac:dyDescent="0.25">
      <c r="A48" s="396" t="str">
        <f>'List stavby'!B2</f>
        <v>DUSP</v>
      </c>
      <c r="B48" s="397"/>
      <c r="C48" s="397"/>
      <c r="D48" s="397"/>
      <c r="E48" s="397"/>
      <c r="F48" s="397"/>
      <c r="G48" s="397"/>
      <c r="H48" s="397"/>
      <c r="I48" s="397"/>
      <c r="J48" s="397"/>
      <c r="K48" s="397"/>
      <c r="L48" s="266">
        <f>'List stavby'!B3</f>
        <v>43738</v>
      </c>
      <c r="M48" s="219"/>
      <c r="N48" s="219"/>
      <c r="O48" s="219"/>
      <c r="P48" s="219"/>
      <c r="Q48" s="219"/>
      <c r="R48" s="219"/>
      <c r="S48" s="220"/>
      <c r="T48" s="218" t="s">
        <v>45</v>
      </c>
      <c r="U48" s="219"/>
      <c r="V48" s="219"/>
      <c r="W48" s="219"/>
      <c r="X48" s="219"/>
      <c r="Y48" s="219"/>
      <c r="Z48" s="220"/>
      <c r="AA48" s="393" t="s">
        <v>46</v>
      </c>
      <c r="AB48" s="394"/>
      <c r="AC48" s="394"/>
      <c r="AD48" s="394"/>
      <c r="AE48" s="394"/>
      <c r="AF48" s="394"/>
      <c r="AG48" s="395"/>
      <c r="AH48" s="232"/>
      <c r="AI48" s="233"/>
      <c r="AJ48" s="233"/>
      <c r="AK48" s="233"/>
      <c r="AL48" s="233"/>
      <c r="AM48" s="233"/>
      <c r="AN48" s="233"/>
      <c r="AO48" s="233"/>
      <c r="AP48" s="233"/>
      <c r="AQ48" s="233"/>
      <c r="AR48" s="234"/>
    </row>
    <row r="49" spans="1:44" s="3" customFormat="1" ht="20.100000000000001" customHeight="1" thickTop="1" x14ac:dyDescent="0.2">
      <c r="A49" s="398" t="s">
        <v>2</v>
      </c>
      <c r="B49" s="376"/>
      <c r="C49" s="376"/>
      <c r="D49" s="376"/>
      <c r="E49" s="376"/>
      <c r="F49" s="376"/>
      <c r="G49" s="376"/>
      <c r="H49" s="376"/>
      <c r="I49" s="376"/>
      <c r="J49" s="376"/>
      <c r="K49" s="377"/>
      <c r="L49" s="375" t="s">
        <v>14</v>
      </c>
      <c r="M49" s="376"/>
      <c r="N49" s="376"/>
      <c r="O49" s="376"/>
      <c r="P49" s="377"/>
      <c r="Q49" s="375" t="s">
        <v>78</v>
      </c>
      <c r="R49" s="376"/>
      <c r="S49" s="376"/>
      <c r="T49" s="376"/>
      <c r="U49" s="376"/>
      <c r="V49" s="377"/>
      <c r="W49" s="375" t="s">
        <v>103</v>
      </c>
      <c r="X49" s="376"/>
      <c r="Y49" s="376"/>
      <c r="Z49" s="376"/>
      <c r="AA49" s="376"/>
      <c r="AB49" s="376"/>
      <c r="AC49" s="376"/>
      <c r="AD49" s="376"/>
      <c r="AE49" s="377"/>
      <c r="AF49" s="375" t="s">
        <v>97</v>
      </c>
      <c r="AG49" s="376"/>
      <c r="AH49" s="376"/>
      <c r="AI49" s="376" t="s">
        <v>102</v>
      </c>
      <c r="AJ49" s="376"/>
      <c r="AK49" s="376"/>
      <c r="AL49" s="376"/>
      <c r="AM49" s="376"/>
      <c r="AN49" s="376"/>
      <c r="AO49" s="376"/>
      <c r="AP49" s="376"/>
      <c r="AQ49" s="376"/>
      <c r="AR49" s="390"/>
    </row>
    <row r="50" spans="1:44" ht="20.100000000000001" customHeight="1" x14ac:dyDescent="0.25">
      <c r="A50" s="16" t="str">
        <f>MID(AM37,1,1)</f>
        <v>S</v>
      </c>
      <c r="B50" s="17" t="str">
        <f>MID(AM37,2,1)</f>
        <v>1</v>
      </c>
      <c r="C50" s="17" t="str">
        <f>MID(AM37,3,1)</f>
        <v>2</v>
      </c>
      <c r="D50" s="17" t="str">
        <f>MID(AM37,4,1)</f>
        <v>3</v>
      </c>
      <c r="E50" s="17" t="str">
        <f>MID(AM37,5,1)</f>
        <v>4</v>
      </c>
      <c r="F50" s="17" t="str">
        <f>MID(AM37,6,1)</f>
        <v>5</v>
      </c>
      <c r="G50" s="17" t="str">
        <f>MID(AM37,7,1)</f>
        <v>6</v>
      </c>
      <c r="H50" s="17" t="str">
        <f>MID(AM37,8,1)</f>
        <v>7</v>
      </c>
      <c r="I50" s="17" t="str">
        <f>MID(AM37,9,1)</f>
        <v>8</v>
      </c>
      <c r="J50" s="17" t="str">
        <f>MID(AM37,10,1)</f>
        <v>1</v>
      </c>
      <c r="K50" s="17" t="str">
        <f>MID(AM37,11,1)</f>
        <v>2</v>
      </c>
      <c r="L50" s="17" t="s">
        <v>1</v>
      </c>
      <c r="M50" s="17" t="str">
        <f>IF(MID(A48,1,1)="","X",MID(A48,1,1))</f>
        <v>D</v>
      </c>
      <c r="N50" s="17" t="str">
        <f>IF(MID(A48,2,1)="","X",MID(A48,2,1))</f>
        <v>U</v>
      </c>
      <c r="O50" s="17" t="str">
        <f>IF(MID(A48,3,1)="","X",MID(A48,3,1))</f>
        <v>S</v>
      </c>
      <c r="P50" s="17" t="str">
        <f>IF(MID(A48,4,1)="","X",MID(A48,4,1))</f>
        <v>P</v>
      </c>
      <c r="Q50" s="17" t="s">
        <v>1</v>
      </c>
      <c r="R50" s="17" t="str">
        <f>MID(AM39,1,1)</f>
        <v>D</v>
      </c>
      <c r="S50" s="17" t="str">
        <f>IF(MID(AM39,3,1)="","X",MID(AM39,3,1))</f>
        <v>2</v>
      </c>
      <c r="T50" s="17" t="str">
        <f>IF(MID(AM39,5,1)="","X",MID(AM39,5,1))</f>
        <v>2</v>
      </c>
      <c r="U50" s="17" t="str">
        <f>IF(MID(AM39,7,1)="","X",IF(MID(AM39,8,1)="","0",IF(MID(AM39,7,1)="","X",MID(AM39,7,1))))</f>
        <v>0</v>
      </c>
      <c r="V50" s="17" t="str">
        <f>IF(MID(AM39,7,1)="","X",IF(MID(AM39,8,1)="",MID(AM39,7,1),MID(AM39,8,1)))</f>
        <v>1</v>
      </c>
      <c r="W50" s="17" t="s">
        <v>1</v>
      </c>
      <c r="X50" s="17" t="str">
        <f>IF(MID(SUBSTITUTE(AH41," ",""),1,1)="","X",MID(SUBSTITUTE(AH41," ",""),1,1))</f>
        <v>S</v>
      </c>
      <c r="Y50" s="17" t="str">
        <f>IF(MID(SUBSTITUTE(AH41," ",""),2,1)="","X",MID(SUBSTITUTE(AH41," ",""),2,1))</f>
        <v>O</v>
      </c>
      <c r="Z50" s="17" t="str">
        <f>IF(MID(SUBSTITUTE(AH41," ",""),3,1)="","X",MID(SUBSTITUTE(AH41," ",""),3,1))</f>
        <v>0</v>
      </c>
      <c r="AA50" s="17" t="str">
        <f>IF(MID(SUBSTITUTE(AH41," ",""),4,1)="","X",MID(SUBSTITUTE(AH41," ",""),4,1))</f>
        <v>1</v>
      </c>
      <c r="AB50" s="17" t="str">
        <f>IF(MID(SUBSTITUTE(AH41," ",""),6,1)="","X",MID(SUBSTITUTE(AH41," ",""),6,1))</f>
        <v>7</v>
      </c>
      <c r="AC50" s="17" t="str">
        <f>IF(MID(SUBSTITUTE(AH41," ",""),7,1)="","X",MID(SUBSTITUTE(AH41," ",""),7,1))</f>
        <v>1</v>
      </c>
      <c r="AD50" s="17" t="str">
        <f>IF(MID(SUBSTITUTE(AH41," ",""),9,1)="","X",MID(SUBSTITUTE(AH41," ",""),9,1))</f>
        <v>5</v>
      </c>
      <c r="AE50" s="17" t="str">
        <f>IF(MID(SUBSTITUTE(AH41," ",""),10,1)="","X",MID(SUBSTITUTE(AH41," ",""),10,1))</f>
        <v>1</v>
      </c>
      <c r="AF50" s="17" t="s">
        <v>1</v>
      </c>
      <c r="AG50" s="17" t="str">
        <f>IF(MID(SUBSTITUTE(AH41," ",""),12,1)="","X",IF(MID(SUBSTITUTE(AH41," ",""),13,1)="","0",IF(MID(SUBSTITUTE(AH41," ",""),12,1)="","X",MID(SUBSTITUTE(AH41," ",""),12,1))))</f>
        <v>0</v>
      </c>
      <c r="AH50" s="17" t="str">
        <f>IF(MID(SUBSTITUTE(AH41," ",""),12,1)="","X",IF(MID(SUBSTITUTE(AH41," ",""),13,1)="",MID(SUBSTITUTE(AH41," ",""),12,1),MID(SUBSTITUTE(AH41," ",""),13,1)))</f>
        <v>2</v>
      </c>
      <c r="AI50" s="17" t="s">
        <v>1</v>
      </c>
      <c r="AJ50" s="17" t="str">
        <f>IF(MID(AL42,1,1)="","X",MID(AL42,1,1))</f>
        <v>2</v>
      </c>
      <c r="AK50" s="17" t="s">
        <v>1</v>
      </c>
      <c r="AL50" s="17" t="str">
        <f>IF(MID(AW42,1,1)="","X",MID(AW42,1,1))</f>
        <v>1</v>
      </c>
      <c r="AM50" s="17" t="str">
        <f>IF(MID(AW42,2,1)="","X",MID(AW42,2,1))</f>
        <v>0</v>
      </c>
      <c r="AN50" s="17" t="str">
        <f>IF(MID(AW42,3,1)="","X",MID(AW42,3,1))</f>
        <v>1</v>
      </c>
      <c r="AO50" s="17" t="s">
        <v>1</v>
      </c>
      <c r="AP50" s="17" t="str">
        <f>IF(MID(A16,1,1)="","X",MID(A16,1,1))</f>
        <v>0</v>
      </c>
      <c r="AQ50" s="17" t="str">
        <f>IF(MID(A16,2,1)="","X",IF(MID(A16,3,1)="","0",IF(MID(A16,2,1)="","X",MID(A16,2,1))))</f>
        <v>0</v>
      </c>
      <c r="AR50" s="18" t="str">
        <f>IF(MID(A16,2,1)="","X",IF(MID(A16,3,1)="",MID(A16,2,1),MID(A16,3,1)))</f>
        <v>0</v>
      </c>
    </row>
    <row r="51" spans="1:44" ht="20.100000000000001" customHeight="1" x14ac:dyDescent="0.25">
      <c r="A51" s="391" t="s">
        <v>237</v>
      </c>
      <c r="B51" s="391"/>
      <c r="C51" s="391"/>
      <c r="D51" s="391"/>
      <c r="E51" s="391"/>
      <c r="F51" s="391"/>
      <c r="G51" s="391"/>
      <c r="H51" s="391"/>
      <c r="I51" s="391"/>
      <c r="J51" s="391"/>
      <c r="K51" s="391"/>
      <c r="L51" s="391"/>
      <c r="M51" s="391"/>
      <c r="N51" s="391"/>
      <c r="O51" s="391"/>
      <c r="P51" s="391"/>
      <c r="Q51" s="391"/>
      <c r="R51" s="391"/>
      <c r="S51" s="391"/>
      <c r="T51" s="391"/>
      <c r="U51" s="391"/>
      <c r="V51" s="391"/>
      <c r="W51" s="391"/>
      <c r="X51" s="391"/>
      <c r="Y51" s="391"/>
      <c r="Z51" s="391"/>
      <c r="AA51" s="391"/>
      <c r="AB51" s="391"/>
      <c r="AC51" s="391"/>
      <c r="AD51" s="391"/>
      <c r="AE51" s="391"/>
      <c r="AF51" s="391"/>
      <c r="AG51" s="391"/>
      <c r="AH51" s="391"/>
      <c r="AI51" s="391"/>
      <c r="AJ51" s="391"/>
      <c r="AK51" s="391"/>
      <c r="AL51" s="391"/>
      <c r="AM51" s="391"/>
      <c r="AN51" s="391"/>
      <c r="AO51" s="391"/>
      <c r="AP51" s="391"/>
      <c r="AQ51" s="391"/>
      <c r="AR51" s="391"/>
    </row>
  </sheetData>
  <mergeCells count="108">
    <mergeCell ref="W34:AG34"/>
    <mergeCell ref="W35:AG35"/>
    <mergeCell ref="AH37:AL37"/>
    <mergeCell ref="AH38:AL38"/>
    <mergeCell ref="AH39:AL39"/>
    <mergeCell ref="L24:AB24"/>
    <mergeCell ref="A25:AR25"/>
    <mergeCell ref="A26:K26"/>
    <mergeCell ref="L26:AB26"/>
    <mergeCell ref="AC26:AR29"/>
    <mergeCell ref="A27:K27"/>
    <mergeCell ref="L27:AB27"/>
    <mergeCell ref="A28:K29"/>
    <mergeCell ref="M29:AB29"/>
    <mergeCell ref="M28:AB28"/>
    <mergeCell ref="A34:K34"/>
    <mergeCell ref="AH34:AR34"/>
    <mergeCell ref="A35:K35"/>
    <mergeCell ref="AH35:AR35"/>
    <mergeCell ref="L34:V34"/>
    <mergeCell ref="L35:V35"/>
    <mergeCell ref="A51:AR51"/>
    <mergeCell ref="AA45:AG45"/>
    <mergeCell ref="T48:Z48"/>
    <mergeCell ref="L48:S48"/>
    <mergeCell ref="AA48:AG48"/>
    <mergeCell ref="F16:K16"/>
    <mergeCell ref="F17:K17"/>
    <mergeCell ref="F18:K18"/>
    <mergeCell ref="F19:K19"/>
    <mergeCell ref="A16:E16"/>
    <mergeCell ref="A17:E17"/>
    <mergeCell ref="A18:E18"/>
    <mergeCell ref="A19:E19"/>
    <mergeCell ref="L47:S47"/>
    <mergeCell ref="T47:Z47"/>
    <mergeCell ref="AA47:AG47"/>
    <mergeCell ref="A48:K48"/>
    <mergeCell ref="L16:AL16"/>
    <mergeCell ref="L17:AL17"/>
    <mergeCell ref="L18:AL18"/>
    <mergeCell ref="L19:AL19"/>
    <mergeCell ref="W49:AE49"/>
    <mergeCell ref="AF49:AH49"/>
    <mergeCell ref="A49:K49"/>
    <mergeCell ref="AM39:AR39"/>
    <mergeCell ref="AM38:AR38"/>
    <mergeCell ref="AM37:AR37"/>
    <mergeCell ref="A40:K41"/>
    <mergeCell ref="L40:AG41"/>
    <mergeCell ref="AH41:AR41"/>
    <mergeCell ref="AH40:AR40"/>
    <mergeCell ref="L49:P49"/>
    <mergeCell ref="Q49:V49"/>
    <mergeCell ref="A43:K43"/>
    <mergeCell ref="L43:AG43"/>
    <mergeCell ref="AH43:AR48"/>
    <mergeCell ref="A44:K44"/>
    <mergeCell ref="L44:Z44"/>
    <mergeCell ref="AA44:AG44"/>
    <mergeCell ref="A45:K45"/>
    <mergeCell ref="L45:Z45"/>
    <mergeCell ref="A46:AG46"/>
    <mergeCell ref="A47:K47"/>
    <mergeCell ref="AI49:AR49"/>
    <mergeCell ref="A1:AR5"/>
    <mergeCell ref="AD7:AK7"/>
    <mergeCell ref="AD8:AK8"/>
    <mergeCell ref="AD9:AK9"/>
    <mergeCell ref="AD10:AK10"/>
    <mergeCell ref="AD11:AK11"/>
    <mergeCell ref="AD14:AK14"/>
    <mergeCell ref="A21:K21"/>
    <mergeCell ref="L21:AB21"/>
    <mergeCell ref="AC21:AR24"/>
    <mergeCell ref="A22:K22"/>
    <mergeCell ref="L22:AB22"/>
    <mergeCell ref="A23:K23"/>
    <mergeCell ref="L23:AB23"/>
    <mergeCell ref="A24:K24"/>
    <mergeCell ref="AD12:AK12"/>
    <mergeCell ref="AM17:AR17"/>
    <mergeCell ref="AM18:AR18"/>
    <mergeCell ref="AM19:AR19"/>
    <mergeCell ref="AL7:AR14"/>
    <mergeCell ref="A7:AB14"/>
    <mergeCell ref="A6:AB6"/>
    <mergeCell ref="F15:K15"/>
    <mergeCell ref="A15:E15"/>
    <mergeCell ref="L15:AL15"/>
    <mergeCell ref="AM15:AR15"/>
    <mergeCell ref="AM16:AR16"/>
    <mergeCell ref="AN42:AR42"/>
    <mergeCell ref="A30:K30"/>
    <mergeCell ref="L30:AB30"/>
    <mergeCell ref="AC30:AR33"/>
    <mergeCell ref="A31:K31"/>
    <mergeCell ref="L31:AB31"/>
    <mergeCell ref="A32:K33"/>
    <mergeCell ref="M33:AB33"/>
    <mergeCell ref="M32:AB32"/>
    <mergeCell ref="A42:K42"/>
    <mergeCell ref="L42:AG42"/>
    <mergeCell ref="A36:AR36"/>
    <mergeCell ref="A39:K39"/>
    <mergeCell ref="L39:AG39"/>
    <mergeCell ref="A37:K38"/>
    <mergeCell ref="L37:AG38"/>
  </mergeCells>
  <pageMargins left="0.78740157480314965" right="0.59055118110236227" top="0.39370078740157483" bottom="0.39370078740157483" header="0" footer="0"/>
  <pageSetup paperSize="9" scale="69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17"/>
  <sheetViews>
    <sheetView showGridLines="0" view="pageBreakPreview" zoomScale="60" zoomScaleNormal="70" zoomScalePageLayoutView="70" workbookViewId="0">
      <selection activeCell="AM11" sqref="AM11:AR14"/>
    </sheetView>
  </sheetViews>
  <sheetFormatPr defaultColWidth="1.09765625" defaultRowHeight="15" x14ac:dyDescent="0.25"/>
  <cols>
    <col min="1" max="44" width="2.19921875" style="1" customWidth="1"/>
    <col min="45" max="16384" width="1.09765625" style="1"/>
  </cols>
  <sheetData>
    <row r="1" spans="1:55" s="3" customFormat="1" ht="20.100000000000001" customHeight="1" x14ac:dyDescent="0.2">
      <c r="A1" s="429" t="s">
        <v>39</v>
      </c>
      <c r="B1" s="430"/>
      <c r="C1" s="430"/>
      <c r="D1" s="430"/>
      <c r="E1" s="431"/>
      <c r="F1" s="429" t="s">
        <v>22</v>
      </c>
      <c r="G1" s="430"/>
      <c r="H1" s="430"/>
      <c r="I1" s="430"/>
      <c r="J1" s="430"/>
      <c r="K1" s="431"/>
      <c r="L1" s="429" t="s">
        <v>40</v>
      </c>
      <c r="M1" s="430"/>
      <c r="N1" s="430"/>
      <c r="O1" s="430"/>
      <c r="P1" s="430"/>
      <c r="Q1" s="430"/>
      <c r="R1" s="430"/>
      <c r="S1" s="430"/>
      <c r="T1" s="430"/>
      <c r="U1" s="430"/>
      <c r="V1" s="430"/>
      <c r="W1" s="430"/>
      <c r="X1" s="430"/>
      <c r="Y1" s="430"/>
      <c r="Z1" s="430"/>
      <c r="AA1" s="430"/>
      <c r="AB1" s="430"/>
      <c r="AC1" s="430"/>
      <c r="AD1" s="430"/>
      <c r="AE1" s="430"/>
      <c r="AF1" s="430"/>
      <c r="AG1" s="430"/>
      <c r="AH1" s="430"/>
      <c r="AI1" s="430"/>
      <c r="AJ1" s="430"/>
      <c r="AK1" s="430"/>
      <c r="AL1" s="431"/>
      <c r="AM1" s="429" t="s">
        <v>246</v>
      </c>
      <c r="AN1" s="430"/>
      <c r="AO1" s="430"/>
      <c r="AP1" s="430"/>
      <c r="AQ1" s="430"/>
      <c r="AR1" s="431"/>
    </row>
    <row r="2" spans="1:55" s="3" customFormat="1" ht="20.100000000000001" customHeight="1" x14ac:dyDescent="0.2">
      <c r="A2" s="432" t="s">
        <v>261</v>
      </c>
      <c r="B2" s="433"/>
      <c r="C2" s="433"/>
      <c r="D2" s="433"/>
      <c r="E2" s="434"/>
      <c r="F2" s="435">
        <v>43738</v>
      </c>
      <c r="G2" s="436"/>
      <c r="H2" s="436"/>
      <c r="I2" s="436"/>
      <c r="J2" s="436"/>
      <c r="K2" s="437"/>
      <c r="L2" s="438" t="s">
        <v>245</v>
      </c>
      <c r="M2" s="439"/>
      <c r="N2" s="439"/>
      <c r="O2" s="439"/>
      <c r="P2" s="439"/>
      <c r="Q2" s="439"/>
      <c r="R2" s="439"/>
      <c r="S2" s="439"/>
      <c r="T2" s="439"/>
      <c r="U2" s="439"/>
      <c r="V2" s="439"/>
      <c r="W2" s="439"/>
      <c r="X2" s="439"/>
      <c r="Y2" s="439"/>
      <c r="Z2" s="439"/>
      <c r="AA2" s="439"/>
      <c r="AB2" s="439"/>
      <c r="AC2" s="439"/>
      <c r="AD2" s="439"/>
      <c r="AE2" s="439"/>
      <c r="AF2" s="439"/>
      <c r="AG2" s="439"/>
      <c r="AH2" s="439"/>
      <c r="AI2" s="439"/>
      <c r="AJ2" s="439"/>
      <c r="AK2" s="439"/>
      <c r="AL2" s="440"/>
      <c r="AM2" s="438" t="s">
        <v>248</v>
      </c>
      <c r="AN2" s="439"/>
      <c r="AO2" s="439"/>
      <c r="AP2" s="439"/>
      <c r="AQ2" s="439"/>
      <c r="AR2" s="440"/>
    </row>
    <row r="3" spans="1:55" s="3" customFormat="1" ht="20.100000000000001" customHeight="1" thickBo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</row>
    <row r="4" spans="1:55" s="3" customFormat="1" ht="20.100000000000001" customHeight="1" thickTop="1" x14ac:dyDescent="0.2">
      <c r="A4" s="345" t="s">
        <v>3</v>
      </c>
      <c r="B4" s="346"/>
      <c r="C4" s="346"/>
      <c r="D4" s="346"/>
      <c r="E4" s="346"/>
      <c r="F4" s="346"/>
      <c r="G4" s="346"/>
      <c r="H4" s="346"/>
      <c r="I4" s="346"/>
      <c r="J4" s="346"/>
      <c r="K4" s="347"/>
      <c r="L4" s="351" t="str">
        <f>'List stavby'!B1</f>
        <v>Rekonstrukce žst. Horní Dolní</v>
      </c>
      <c r="M4" s="352"/>
      <c r="N4" s="352"/>
      <c r="O4" s="352"/>
      <c r="P4" s="352"/>
      <c r="Q4" s="352"/>
      <c r="R4" s="352"/>
      <c r="S4" s="352"/>
      <c r="T4" s="352"/>
      <c r="U4" s="352"/>
      <c r="V4" s="352"/>
      <c r="W4" s="352"/>
      <c r="X4" s="352"/>
      <c r="Y4" s="352"/>
      <c r="Z4" s="352"/>
      <c r="AA4" s="352"/>
      <c r="AB4" s="352"/>
      <c r="AC4" s="352"/>
      <c r="AD4" s="352"/>
      <c r="AE4" s="352"/>
      <c r="AF4" s="352"/>
      <c r="AG4" s="353"/>
      <c r="AH4" s="427" t="s">
        <v>2</v>
      </c>
      <c r="AI4" s="428"/>
      <c r="AJ4" s="428"/>
      <c r="AK4" s="428"/>
      <c r="AL4" s="428"/>
      <c r="AM4" s="361" t="str">
        <f>'List stavby'!B4</f>
        <v>S1234567812</v>
      </c>
      <c r="AN4" s="361"/>
      <c r="AO4" s="361"/>
      <c r="AP4" s="361"/>
      <c r="AQ4" s="361"/>
      <c r="AR4" s="362"/>
    </row>
    <row r="5" spans="1:55" s="3" customFormat="1" ht="20.100000000000001" customHeight="1" x14ac:dyDescent="0.2">
      <c r="A5" s="348"/>
      <c r="B5" s="349"/>
      <c r="C5" s="349"/>
      <c r="D5" s="349"/>
      <c r="E5" s="349"/>
      <c r="F5" s="349"/>
      <c r="G5" s="349"/>
      <c r="H5" s="349"/>
      <c r="I5" s="349"/>
      <c r="J5" s="349"/>
      <c r="K5" s="350"/>
      <c r="L5" s="354"/>
      <c r="M5" s="355"/>
      <c r="N5" s="355"/>
      <c r="O5" s="355"/>
      <c r="P5" s="355"/>
      <c r="Q5" s="355"/>
      <c r="R5" s="355"/>
      <c r="S5" s="355"/>
      <c r="T5" s="355"/>
      <c r="U5" s="355"/>
      <c r="V5" s="355"/>
      <c r="W5" s="355"/>
      <c r="X5" s="355"/>
      <c r="Y5" s="355"/>
      <c r="Z5" s="355"/>
      <c r="AA5" s="355"/>
      <c r="AB5" s="355"/>
      <c r="AC5" s="355"/>
      <c r="AD5" s="355"/>
      <c r="AE5" s="355"/>
      <c r="AF5" s="355"/>
      <c r="AG5" s="356"/>
      <c r="AH5" s="413" t="s">
        <v>100</v>
      </c>
      <c r="AI5" s="414"/>
      <c r="AJ5" s="414"/>
      <c r="AK5" s="414"/>
      <c r="AL5" s="414"/>
      <c r="AM5" s="359" t="str">
        <f>'List stavby'!B16</f>
        <v>CZ2016-0051</v>
      </c>
      <c r="AN5" s="359"/>
      <c r="AO5" s="359"/>
      <c r="AP5" s="359"/>
      <c r="AQ5" s="359"/>
      <c r="AR5" s="360"/>
    </row>
    <row r="6" spans="1:55" s="3" customFormat="1" ht="20.100000000000001" customHeight="1" x14ac:dyDescent="0.2">
      <c r="A6" s="239" t="s">
        <v>98</v>
      </c>
      <c r="B6" s="240"/>
      <c r="C6" s="240"/>
      <c r="D6" s="240"/>
      <c r="E6" s="240"/>
      <c r="F6" s="240"/>
      <c r="G6" s="240"/>
      <c r="H6" s="240"/>
      <c r="I6" s="240"/>
      <c r="J6" s="240"/>
      <c r="K6" s="241"/>
      <c r="L6" s="242" t="str">
        <f>INDEX('Dokumentace dle 499_2006'!B:B,MATCH(AM6,'Dokumentace dle 499_2006'!A:A,0),1)</f>
        <v>Protihlukové objekty</v>
      </c>
      <c r="M6" s="240"/>
      <c r="N6" s="240"/>
      <c r="O6" s="240"/>
      <c r="P6" s="240"/>
      <c r="Q6" s="240"/>
      <c r="R6" s="240"/>
      <c r="S6" s="240"/>
      <c r="T6" s="240"/>
      <c r="U6" s="240"/>
      <c r="V6" s="240"/>
      <c r="W6" s="240"/>
      <c r="X6" s="240"/>
      <c r="Y6" s="240"/>
      <c r="Z6" s="240"/>
      <c r="AA6" s="240"/>
      <c r="AB6" s="240"/>
      <c r="AC6" s="240"/>
      <c r="AD6" s="240"/>
      <c r="AE6" s="240"/>
      <c r="AF6" s="240"/>
      <c r="AG6" s="424"/>
      <c r="AH6" s="413" t="s">
        <v>36</v>
      </c>
      <c r="AI6" s="414"/>
      <c r="AJ6" s="414"/>
      <c r="AK6" s="414"/>
      <c r="AL6" s="414"/>
      <c r="AM6" s="357" t="s">
        <v>155</v>
      </c>
      <c r="AN6" s="357"/>
      <c r="AO6" s="357"/>
      <c r="AP6" s="357"/>
      <c r="AQ6" s="357"/>
      <c r="AR6" s="358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</row>
    <row r="7" spans="1:55" s="3" customFormat="1" ht="20.100000000000001" customHeight="1" x14ac:dyDescent="0.2">
      <c r="A7" s="239" t="s">
        <v>4</v>
      </c>
      <c r="B7" s="240"/>
      <c r="C7" s="240"/>
      <c r="D7" s="240"/>
      <c r="E7" s="240"/>
      <c r="F7" s="240"/>
      <c r="G7" s="240"/>
      <c r="H7" s="240"/>
      <c r="I7" s="240"/>
      <c r="J7" s="240"/>
      <c r="K7" s="241"/>
      <c r="L7" s="363" t="s">
        <v>377</v>
      </c>
      <c r="M7" s="364"/>
      <c r="N7" s="364"/>
      <c r="O7" s="364"/>
      <c r="P7" s="364"/>
      <c r="Q7" s="364"/>
      <c r="R7" s="364"/>
      <c r="S7" s="364"/>
      <c r="T7" s="364"/>
      <c r="U7" s="364"/>
      <c r="V7" s="364"/>
      <c r="W7" s="364"/>
      <c r="X7" s="364"/>
      <c r="Y7" s="364"/>
      <c r="Z7" s="364"/>
      <c r="AA7" s="364"/>
      <c r="AB7" s="364"/>
      <c r="AC7" s="364"/>
      <c r="AD7" s="364"/>
      <c r="AE7" s="364"/>
      <c r="AF7" s="364"/>
      <c r="AG7" s="365"/>
      <c r="AH7" s="425" t="s">
        <v>263</v>
      </c>
      <c r="AI7" s="426"/>
      <c r="AJ7" s="426"/>
      <c r="AK7" s="426"/>
      <c r="AL7" s="426"/>
      <c r="AM7" s="426"/>
      <c r="AN7" s="138"/>
      <c r="AO7" s="139"/>
      <c r="AP7" s="139"/>
      <c r="AQ7" s="139"/>
      <c r="AR7" s="137"/>
    </row>
    <row r="8" spans="1:55" s="3" customFormat="1" ht="20.100000000000001" customHeight="1" x14ac:dyDescent="0.2">
      <c r="A8" s="287"/>
      <c r="B8" s="288"/>
      <c r="C8" s="288"/>
      <c r="D8" s="288"/>
      <c r="E8" s="288"/>
      <c r="F8" s="288"/>
      <c r="G8" s="288"/>
      <c r="H8" s="288"/>
      <c r="I8" s="288"/>
      <c r="J8" s="288"/>
      <c r="K8" s="289"/>
      <c r="L8" s="366"/>
      <c r="M8" s="367"/>
      <c r="N8" s="367"/>
      <c r="O8" s="367"/>
      <c r="P8" s="367"/>
      <c r="Q8" s="367"/>
      <c r="R8" s="367"/>
      <c r="S8" s="367"/>
      <c r="T8" s="367"/>
      <c r="U8" s="367"/>
      <c r="V8" s="367"/>
      <c r="W8" s="367"/>
      <c r="X8" s="367"/>
      <c r="Y8" s="367"/>
      <c r="Z8" s="367"/>
      <c r="AA8" s="367"/>
      <c r="AB8" s="367"/>
      <c r="AC8" s="367"/>
      <c r="AD8" s="367"/>
      <c r="AE8" s="367"/>
      <c r="AF8" s="367"/>
      <c r="AG8" s="368"/>
      <c r="AH8" s="369" t="s">
        <v>380</v>
      </c>
      <c r="AI8" s="370"/>
      <c r="AJ8" s="370"/>
      <c r="AK8" s="370"/>
      <c r="AL8" s="370"/>
      <c r="AM8" s="370"/>
      <c r="AN8" s="370"/>
      <c r="AO8" s="370"/>
      <c r="AP8" s="370"/>
      <c r="AQ8" s="370"/>
      <c r="AR8" s="371"/>
    </row>
    <row r="9" spans="1:55" s="3" customFormat="1" ht="20.100000000000001" customHeight="1" x14ac:dyDescent="0.2">
      <c r="A9" s="239" t="s">
        <v>5</v>
      </c>
      <c r="B9" s="240"/>
      <c r="C9" s="240"/>
      <c r="D9" s="240"/>
      <c r="E9" s="240"/>
      <c r="F9" s="240"/>
      <c r="G9" s="240"/>
      <c r="H9" s="240"/>
      <c r="I9" s="240"/>
      <c r="J9" s="240"/>
      <c r="K9" s="241"/>
      <c r="L9" s="242" t="s">
        <v>32</v>
      </c>
      <c r="M9" s="240"/>
      <c r="N9" s="240"/>
      <c r="O9" s="240"/>
      <c r="P9" s="240"/>
      <c r="Q9" s="240"/>
      <c r="R9" s="240"/>
      <c r="S9" s="240"/>
      <c r="T9" s="240"/>
      <c r="U9" s="240"/>
      <c r="V9" s="240"/>
      <c r="W9" s="240"/>
      <c r="X9" s="240"/>
      <c r="Y9" s="240"/>
      <c r="Z9" s="240"/>
      <c r="AA9" s="240"/>
      <c r="AB9" s="240"/>
      <c r="AC9" s="240"/>
      <c r="AD9" s="240"/>
      <c r="AE9" s="240"/>
      <c r="AF9" s="240"/>
      <c r="AG9" s="424"/>
      <c r="AH9" s="404" t="s">
        <v>17</v>
      </c>
      <c r="AI9" s="210"/>
      <c r="AJ9" s="210"/>
      <c r="AK9" s="210"/>
      <c r="AL9" s="210"/>
      <c r="AM9" s="210"/>
      <c r="AN9" s="210"/>
      <c r="AO9" s="210"/>
      <c r="AP9" s="210"/>
      <c r="AQ9" s="210"/>
      <c r="AR9" s="265"/>
    </row>
    <row r="10" spans="1:55" s="3" customFormat="1" ht="20.100000000000001" customHeight="1" x14ac:dyDescent="0.2">
      <c r="A10" s="239" t="s">
        <v>29</v>
      </c>
      <c r="B10" s="240"/>
      <c r="C10" s="240"/>
      <c r="D10" s="240"/>
      <c r="E10" s="240"/>
      <c r="F10" s="240"/>
      <c r="G10" s="240"/>
      <c r="H10" s="240"/>
      <c r="I10" s="240"/>
      <c r="J10" s="240"/>
      <c r="K10" s="241"/>
      <c r="L10" s="242" t="s">
        <v>30</v>
      </c>
      <c r="M10" s="240"/>
      <c r="N10" s="240"/>
      <c r="O10" s="240"/>
      <c r="P10" s="240"/>
      <c r="Q10" s="240"/>
      <c r="R10" s="240"/>
      <c r="S10" s="240"/>
      <c r="T10" s="240"/>
      <c r="U10" s="240"/>
      <c r="V10" s="240"/>
      <c r="W10" s="240"/>
      <c r="X10" s="240"/>
      <c r="Y10" s="240"/>
      <c r="Z10" s="241"/>
      <c r="AA10" s="209" t="s">
        <v>31</v>
      </c>
      <c r="AB10" s="210"/>
      <c r="AC10" s="210"/>
      <c r="AD10" s="210"/>
      <c r="AE10" s="210"/>
      <c r="AF10" s="210"/>
      <c r="AG10" s="243"/>
      <c r="AH10" s="405" t="s">
        <v>238</v>
      </c>
      <c r="AI10" s="342"/>
      <c r="AJ10" s="342"/>
      <c r="AK10" s="342"/>
      <c r="AL10" s="342"/>
      <c r="AM10" s="342"/>
      <c r="AN10" s="342"/>
      <c r="AO10" s="342"/>
      <c r="AP10" s="342"/>
      <c r="AQ10" s="342"/>
      <c r="AR10" s="406"/>
    </row>
    <row r="11" spans="1:55" s="3" customFormat="1" ht="20.100000000000001" customHeight="1" thickBot="1" x14ac:dyDescent="0.25">
      <c r="A11" s="224" t="s">
        <v>34</v>
      </c>
      <c r="B11" s="225"/>
      <c r="C11" s="225"/>
      <c r="D11" s="225"/>
      <c r="E11" s="225"/>
      <c r="F11" s="225"/>
      <c r="G11" s="225"/>
      <c r="H11" s="225"/>
      <c r="I11" s="225"/>
      <c r="J11" s="225"/>
      <c r="K11" s="225"/>
      <c r="L11" s="235" t="s">
        <v>43</v>
      </c>
      <c r="M11" s="236"/>
      <c r="N11" s="236"/>
      <c r="O11" s="236"/>
      <c r="P11" s="236"/>
      <c r="Q11" s="236"/>
      <c r="R11" s="236"/>
      <c r="S11" s="236"/>
      <c r="T11" s="236"/>
      <c r="U11" s="236"/>
      <c r="V11" s="236"/>
      <c r="W11" s="236"/>
      <c r="X11" s="236"/>
      <c r="Y11" s="236"/>
      <c r="Z11" s="237"/>
      <c r="AA11" s="235" t="s">
        <v>44</v>
      </c>
      <c r="AB11" s="236"/>
      <c r="AC11" s="236"/>
      <c r="AD11" s="236"/>
      <c r="AE11" s="236"/>
      <c r="AF11" s="236"/>
      <c r="AG11" s="238"/>
      <c r="AH11" s="413" t="s">
        <v>37</v>
      </c>
      <c r="AI11" s="414"/>
      <c r="AJ11" s="414"/>
      <c r="AK11" s="414"/>
      <c r="AL11" s="414"/>
      <c r="AM11" s="407" t="s">
        <v>250</v>
      </c>
      <c r="AN11" s="407"/>
      <c r="AO11" s="407"/>
      <c r="AP11" s="407"/>
      <c r="AQ11" s="407"/>
      <c r="AR11" s="408"/>
    </row>
    <row r="12" spans="1:55" s="3" customFormat="1" ht="20.100000000000001" customHeight="1" x14ac:dyDescent="0.2">
      <c r="A12" s="387" t="s">
        <v>381</v>
      </c>
      <c r="B12" s="388"/>
      <c r="C12" s="388"/>
      <c r="D12" s="388"/>
      <c r="E12" s="388"/>
      <c r="F12" s="388"/>
      <c r="G12" s="388"/>
      <c r="H12" s="388"/>
      <c r="I12" s="388"/>
      <c r="J12" s="388"/>
      <c r="K12" s="388"/>
      <c r="L12" s="388"/>
      <c r="M12" s="388"/>
      <c r="N12" s="388"/>
      <c r="O12" s="388"/>
      <c r="P12" s="388"/>
      <c r="Q12" s="388"/>
      <c r="R12" s="388"/>
      <c r="S12" s="388"/>
      <c r="T12" s="388"/>
      <c r="U12" s="388"/>
      <c r="V12" s="388"/>
      <c r="W12" s="388"/>
      <c r="X12" s="388"/>
      <c r="Y12" s="388"/>
      <c r="Z12" s="388"/>
      <c r="AA12" s="388"/>
      <c r="AB12" s="388"/>
      <c r="AC12" s="388"/>
      <c r="AD12" s="388"/>
      <c r="AE12" s="388"/>
      <c r="AF12" s="388"/>
      <c r="AG12" s="389"/>
      <c r="AH12" s="413"/>
      <c r="AI12" s="414"/>
      <c r="AJ12" s="414"/>
      <c r="AK12" s="414"/>
      <c r="AL12" s="414"/>
      <c r="AM12" s="409"/>
      <c r="AN12" s="409"/>
      <c r="AO12" s="409"/>
      <c r="AP12" s="409"/>
      <c r="AQ12" s="409"/>
      <c r="AR12" s="410"/>
    </row>
    <row r="13" spans="1:55" s="3" customFormat="1" ht="20.100000000000001" customHeight="1" x14ac:dyDescent="0.2">
      <c r="A13" s="280" t="s">
        <v>14</v>
      </c>
      <c r="B13" s="281"/>
      <c r="C13" s="281"/>
      <c r="D13" s="281"/>
      <c r="E13" s="281"/>
      <c r="F13" s="281"/>
      <c r="G13" s="281"/>
      <c r="H13" s="281"/>
      <c r="I13" s="281"/>
      <c r="J13" s="281"/>
      <c r="K13" s="282"/>
      <c r="L13" s="283" t="s">
        <v>13</v>
      </c>
      <c r="M13" s="281"/>
      <c r="N13" s="281"/>
      <c r="O13" s="281"/>
      <c r="P13" s="281"/>
      <c r="Q13" s="281"/>
      <c r="R13" s="281"/>
      <c r="S13" s="282"/>
      <c r="T13" s="283" t="s">
        <v>15</v>
      </c>
      <c r="U13" s="281"/>
      <c r="V13" s="281"/>
      <c r="W13" s="281"/>
      <c r="X13" s="281"/>
      <c r="Y13" s="281"/>
      <c r="Z13" s="282"/>
      <c r="AA13" s="283" t="s">
        <v>16</v>
      </c>
      <c r="AB13" s="281"/>
      <c r="AC13" s="281"/>
      <c r="AD13" s="281"/>
      <c r="AE13" s="281"/>
      <c r="AF13" s="281"/>
      <c r="AG13" s="423"/>
      <c r="AH13" s="413"/>
      <c r="AI13" s="414"/>
      <c r="AJ13" s="414"/>
      <c r="AK13" s="414"/>
      <c r="AL13" s="414"/>
      <c r="AM13" s="409"/>
      <c r="AN13" s="409"/>
      <c r="AO13" s="409"/>
      <c r="AP13" s="409"/>
      <c r="AQ13" s="409"/>
      <c r="AR13" s="410"/>
    </row>
    <row r="14" spans="1:55" s="3" customFormat="1" ht="20.100000000000001" customHeight="1" thickBot="1" x14ac:dyDescent="0.25">
      <c r="A14" s="396" t="str">
        <f>'List stavby'!B2</f>
        <v>DUSP</v>
      </c>
      <c r="B14" s="397"/>
      <c r="C14" s="397"/>
      <c r="D14" s="397"/>
      <c r="E14" s="397"/>
      <c r="F14" s="397"/>
      <c r="G14" s="397"/>
      <c r="H14" s="397"/>
      <c r="I14" s="397"/>
      <c r="J14" s="397"/>
      <c r="K14" s="397"/>
      <c r="L14" s="417">
        <f>'List stavby'!B3</f>
        <v>43738</v>
      </c>
      <c r="M14" s="233"/>
      <c r="N14" s="233"/>
      <c r="O14" s="233"/>
      <c r="P14" s="233"/>
      <c r="Q14" s="233"/>
      <c r="R14" s="233"/>
      <c r="S14" s="418"/>
      <c r="T14" s="419" t="s">
        <v>45</v>
      </c>
      <c r="U14" s="233"/>
      <c r="V14" s="233"/>
      <c r="W14" s="233"/>
      <c r="X14" s="233"/>
      <c r="Y14" s="233"/>
      <c r="Z14" s="418"/>
      <c r="AA14" s="420" t="s">
        <v>46</v>
      </c>
      <c r="AB14" s="421"/>
      <c r="AC14" s="421"/>
      <c r="AD14" s="421"/>
      <c r="AE14" s="421"/>
      <c r="AF14" s="421"/>
      <c r="AG14" s="422"/>
      <c r="AH14" s="415"/>
      <c r="AI14" s="416"/>
      <c r="AJ14" s="416"/>
      <c r="AK14" s="416"/>
      <c r="AL14" s="416"/>
      <c r="AM14" s="411"/>
      <c r="AN14" s="411"/>
      <c r="AO14" s="411"/>
      <c r="AP14" s="411"/>
      <c r="AQ14" s="411"/>
      <c r="AR14" s="412"/>
    </row>
    <row r="15" spans="1:55" s="3" customFormat="1" ht="20.100000000000001" customHeight="1" thickTop="1" x14ac:dyDescent="0.2">
      <c r="A15" s="221" t="s">
        <v>2</v>
      </c>
      <c r="B15" s="206"/>
      <c r="C15" s="206"/>
      <c r="D15" s="206"/>
      <c r="E15" s="206"/>
      <c r="F15" s="206"/>
      <c r="G15" s="206"/>
      <c r="H15" s="206"/>
      <c r="I15" s="206"/>
      <c r="J15" s="206"/>
      <c r="K15" s="222"/>
      <c r="L15" s="223" t="s">
        <v>14</v>
      </c>
      <c r="M15" s="206"/>
      <c r="N15" s="206"/>
      <c r="O15" s="206"/>
      <c r="P15" s="222"/>
      <c r="Q15" s="223" t="s">
        <v>78</v>
      </c>
      <c r="R15" s="206"/>
      <c r="S15" s="206"/>
      <c r="T15" s="206"/>
      <c r="U15" s="206"/>
      <c r="V15" s="222"/>
      <c r="W15" s="223" t="s">
        <v>103</v>
      </c>
      <c r="X15" s="206"/>
      <c r="Y15" s="206"/>
      <c r="Z15" s="206"/>
      <c r="AA15" s="206"/>
      <c r="AB15" s="206"/>
      <c r="AC15" s="206"/>
      <c r="AD15" s="206"/>
      <c r="AE15" s="222"/>
      <c r="AF15" s="223" t="s">
        <v>97</v>
      </c>
      <c r="AG15" s="206"/>
      <c r="AH15" s="206"/>
      <c r="AI15" s="206" t="s">
        <v>102</v>
      </c>
      <c r="AJ15" s="206"/>
      <c r="AK15" s="206"/>
      <c r="AL15" s="206"/>
      <c r="AM15" s="206"/>
      <c r="AN15" s="206"/>
      <c r="AO15" s="206"/>
      <c r="AP15" s="206"/>
      <c r="AQ15" s="206"/>
      <c r="AR15" s="207"/>
    </row>
    <row r="16" spans="1:55" ht="20.100000000000001" customHeight="1" x14ac:dyDescent="0.25">
      <c r="A16" s="16" t="str">
        <f>MID(AM4,1,1)</f>
        <v>S</v>
      </c>
      <c r="B16" s="17" t="str">
        <f>MID(AM4,2,1)</f>
        <v>1</v>
      </c>
      <c r="C16" s="17" t="str">
        <f>MID(AM4,3,1)</f>
        <v>2</v>
      </c>
      <c r="D16" s="17" t="str">
        <f>MID(AM4,4,1)</f>
        <v>3</v>
      </c>
      <c r="E16" s="17" t="str">
        <f>MID(AM4,5,1)</f>
        <v>4</v>
      </c>
      <c r="F16" s="17" t="str">
        <f>MID(AM4,6,1)</f>
        <v>5</v>
      </c>
      <c r="G16" s="17" t="str">
        <f>MID(AM4,7,1)</f>
        <v>6</v>
      </c>
      <c r="H16" s="17" t="str">
        <f>MID(AM4,8,1)</f>
        <v>7</v>
      </c>
      <c r="I16" s="17" t="str">
        <f>MID(AM4,9,1)</f>
        <v>8</v>
      </c>
      <c r="J16" s="17" t="str">
        <f>MID(AM4,10,1)</f>
        <v>1</v>
      </c>
      <c r="K16" s="17" t="str">
        <f>MID(AM4,11,1)</f>
        <v>2</v>
      </c>
      <c r="L16" s="17" t="s">
        <v>1</v>
      </c>
      <c r="M16" s="17" t="str">
        <f>IF(MID(A14,1,1)="","X",MID(A14,1,1))</f>
        <v>D</v>
      </c>
      <c r="N16" s="17" t="str">
        <f>IF(MID(A14,2,1)="","X",MID(A14,2,1))</f>
        <v>U</v>
      </c>
      <c r="O16" s="17" t="str">
        <f>IF(MID(A14,3,1)="","X",MID(A14,3,1))</f>
        <v>S</v>
      </c>
      <c r="P16" s="17" t="str">
        <f>IF(MID(A14,4,1)="","X",MID(A14,4,1))</f>
        <v>P</v>
      </c>
      <c r="Q16" s="17" t="s">
        <v>1</v>
      </c>
      <c r="R16" s="17" t="str">
        <f>MID(AM6,1,1)</f>
        <v>D</v>
      </c>
      <c r="S16" s="17" t="str">
        <f>IF(MID(AM6,3,1)="","X",MID(AM6,3,1))</f>
        <v>2</v>
      </c>
      <c r="T16" s="17" t="str">
        <f>IF(MID(AM6,5,1)="","X",MID(AM6,5,1))</f>
        <v>1</v>
      </c>
      <c r="U16" s="17" t="str">
        <f>IF(MID(AM6,7,1)="","X",IF(MID(AM6,8,1)="","0",IF(MID(AM6,7,1)="","X",MID(AM6,7,1))))</f>
        <v>1</v>
      </c>
      <c r="V16" s="17" t="str">
        <f>IF(MID(AM6,7,1)="","X",IF(MID(AM6,8,1)="",MID(AM6,7,1),MID(AM6,8,1)))</f>
        <v>0</v>
      </c>
      <c r="W16" s="17" t="s">
        <v>1</v>
      </c>
      <c r="X16" s="17" t="str">
        <f>IF(MID(SUBSTITUTE(AH8," ",""),1,1)="","X",MID(SUBSTITUTE(AH8," ",""),1,1))</f>
        <v>S</v>
      </c>
      <c r="Y16" s="17" t="str">
        <f>IF(MID(SUBSTITUTE(AH8," ",""),2,1)="","X",MID(SUBSTITUTE(AH8," ",""),2,1))</f>
        <v>O</v>
      </c>
      <c r="Z16" s="17" t="str">
        <f>IF(MID(SUBSTITUTE(AH8," ",""),3,1)="","X",MID(SUBSTITUTE(AH8," ",""),3,1))</f>
        <v>0</v>
      </c>
      <c r="AA16" s="17" t="str">
        <f>IF(MID(SUBSTITUTE(AH8," ",""),4,1)="","X",MID(SUBSTITUTE(AH8," ",""),4,1))</f>
        <v>5</v>
      </c>
      <c r="AB16" s="17" t="str">
        <f>IF(MID(SUBSTITUTE(AH8," ",""),6,1)="","X",MID(SUBSTITUTE(AH8," ",""),6,1))</f>
        <v>9</v>
      </c>
      <c r="AC16" s="17" t="str">
        <f>IF(MID(SUBSTITUTE(AH8," ",""),7,1)="","X",MID(SUBSTITUTE(AH8," ",""),7,1))</f>
        <v>9</v>
      </c>
      <c r="AD16" s="17" t="str">
        <f>IF(MID(SUBSTITUTE(AH8," ",""),9,1)="","X",MID(SUBSTITUTE(AH8," ",""),9,1))</f>
        <v>9</v>
      </c>
      <c r="AE16" s="17" t="str">
        <f>IF(MID(SUBSTITUTE(AH8," ",""),10,1)="","X",MID(SUBSTITUTE(AH8," ",""),10,1))</f>
        <v>9</v>
      </c>
      <c r="AF16" s="17" t="s">
        <v>1</v>
      </c>
      <c r="AG16" s="17" t="str">
        <f>IF(MID(SUBSTITUTE(AH8," ",""),12,1)="","X",IF(MID(SUBSTITUTE(AH8," ",""),13,1)="","0",IF(MID(SUBSTITUTE(AH8," ",""),12,1)="","X",MID(SUBSTITUTE(AH8," ",""),12,1))))</f>
        <v>0</v>
      </c>
      <c r="AH16" s="17" t="str">
        <f>IF(MID(SUBSTITUTE(AH8," ",""),12,1)="","X",IF(MID(SUBSTITUTE(AH8," ",""),13,1)="",MID(SUBSTITUTE(AH8," ",""),12,1),MID(SUBSTITUTE(AH8," ",""),13,1)))</f>
        <v>9</v>
      </c>
      <c r="AI16" s="17" t="s">
        <v>1</v>
      </c>
      <c r="AJ16" s="136">
        <v>0</v>
      </c>
      <c r="AK16" s="17" t="s">
        <v>1</v>
      </c>
      <c r="AL16" s="17" t="str">
        <f>IF(MID(AM11,1,1)="","X",MID(AM11,1,1))</f>
        <v>0</v>
      </c>
      <c r="AM16" s="17" t="str">
        <f>IF(MID(AM11,2,1)="","X",MID(AM11,2,1))</f>
        <v>0</v>
      </c>
      <c r="AN16" s="17" t="str">
        <f>IF(MID(AM11,3,1)="","X",MID(AM11,3,1))</f>
        <v>1</v>
      </c>
      <c r="AO16" s="17" t="s">
        <v>1</v>
      </c>
      <c r="AP16" s="17" t="str">
        <f>IF(MID(A2,1,1)="","X",MID(A2,1,1))</f>
        <v>0</v>
      </c>
      <c r="AQ16" s="17" t="str">
        <f>IF(MID(A2,2,1)="","X",IF(MID(A2,3,1)="","0",IF(MID(A2,2,1)="","X",MID(A2,2,1))))</f>
        <v>0</v>
      </c>
      <c r="AR16" s="18" t="str">
        <f>IF(MID(A2,2,1)="","X",IF(MID(A2,3,1)="",MID(A2,2,1),MID(A2,3,1)))</f>
        <v>4</v>
      </c>
    </row>
    <row r="17" spans="1:44" ht="20.100000000000001" customHeight="1" x14ac:dyDescent="0.25">
      <c r="A17" s="208" t="s">
        <v>237</v>
      </c>
      <c r="B17" s="208"/>
      <c r="C17" s="208"/>
      <c r="D17" s="208"/>
      <c r="E17" s="208"/>
      <c r="F17" s="208"/>
      <c r="G17" s="208"/>
      <c r="H17" s="208"/>
      <c r="I17" s="208"/>
      <c r="J17" s="208"/>
      <c r="K17" s="208"/>
      <c r="L17" s="208"/>
      <c r="M17" s="208"/>
      <c r="N17" s="208"/>
      <c r="O17" s="208"/>
      <c r="P17" s="208"/>
      <c r="Q17" s="208"/>
      <c r="R17" s="208"/>
      <c r="S17" s="208"/>
      <c r="T17" s="208"/>
      <c r="U17" s="208"/>
      <c r="V17" s="208"/>
      <c r="W17" s="208"/>
      <c r="X17" s="208"/>
      <c r="Y17" s="208"/>
      <c r="Z17" s="208"/>
      <c r="AA17" s="208"/>
      <c r="AB17" s="208"/>
      <c r="AC17" s="208"/>
      <c r="AD17" s="208"/>
      <c r="AE17" s="208"/>
      <c r="AF17" s="208"/>
      <c r="AG17" s="208"/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</row>
  </sheetData>
  <mergeCells count="50">
    <mergeCell ref="A1:E1"/>
    <mergeCell ref="F1:K1"/>
    <mergeCell ref="L1:AL1"/>
    <mergeCell ref="AM1:AR1"/>
    <mergeCell ref="A2:E2"/>
    <mergeCell ref="F2:K2"/>
    <mergeCell ref="L2:AL2"/>
    <mergeCell ref="AM2:AR2"/>
    <mergeCell ref="A4:K5"/>
    <mergeCell ref="L4:AG5"/>
    <mergeCell ref="AH4:AL4"/>
    <mergeCell ref="AM4:AR4"/>
    <mergeCell ref="AH5:AL5"/>
    <mergeCell ref="AM5:AR5"/>
    <mergeCell ref="A6:K6"/>
    <mergeCell ref="L6:AG6"/>
    <mergeCell ref="AH6:AL6"/>
    <mergeCell ref="AM6:AR6"/>
    <mergeCell ref="AH7:AM7"/>
    <mergeCell ref="A7:K8"/>
    <mergeCell ref="L7:AG8"/>
    <mergeCell ref="AH8:AR8"/>
    <mergeCell ref="A9:K9"/>
    <mergeCell ref="L9:AG9"/>
    <mergeCell ref="A10:K10"/>
    <mergeCell ref="L10:Z10"/>
    <mergeCell ref="AA10:AG10"/>
    <mergeCell ref="A11:K11"/>
    <mergeCell ref="L11:Z11"/>
    <mergeCell ref="AA11:AG11"/>
    <mergeCell ref="A13:K13"/>
    <mergeCell ref="L13:S13"/>
    <mergeCell ref="T13:Z13"/>
    <mergeCell ref="AA13:AG13"/>
    <mergeCell ref="A12:AG12"/>
    <mergeCell ref="A17:AR17"/>
    <mergeCell ref="A14:K14"/>
    <mergeCell ref="L14:S14"/>
    <mergeCell ref="T14:Z14"/>
    <mergeCell ref="AA14:AG14"/>
    <mergeCell ref="A15:K15"/>
    <mergeCell ref="L15:P15"/>
    <mergeCell ref="Q15:V15"/>
    <mergeCell ref="W15:AE15"/>
    <mergeCell ref="AF15:AH15"/>
    <mergeCell ref="AH9:AR9"/>
    <mergeCell ref="AH10:AR10"/>
    <mergeCell ref="AM11:AR14"/>
    <mergeCell ref="AH11:AL14"/>
    <mergeCell ref="AI15:AR15"/>
  </mergeCells>
  <pageMargins left="0.78740157480314965" right="0.59055118110236227" top="0.39370078740157483" bottom="0.39370078740157483" header="0" footer="0"/>
  <pageSetup paperSize="9" scale="73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7"/>
  <sheetViews>
    <sheetView showGridLines="0" zoomScale="85" zoomScaleNormal="85" zoomScalePageLayoutView="85" workbookViewId="0">
      <selection activeCell="O6" sqref="O6"/>
    </sheetView>
  </sheetViews>
  <sheetFormatPr defaultColWidth="8.8984375" defaultRowHeight="14.25" x14ac:dyDescent="0.2"/>
  <cols>
    <col min="1" max="1" width="6" style="15" customWidth="1"/>
    <col min="2" max="2" width="9.5" style="15" bestFit="1" customWidth="1"/>
    <col min="3" max="3" width="33.3984375" style="15" customWidth="1"/>
    <col min="4" max="4" width="6.8984375" style="15" customWidth="1"/>
    <col min="5" max="14" width="2.3984375" style="15" customWidth="1"/>
    <col min="15" max="16384" width="8.8984375" style="15"/>
  </cols>
  <sheetData>
    <row r="1" spans="1:14" ht="24.95" customHeight="1" thickBot="1" x14ac:dyDescent="0.25">
      <c r="A1" s="141" t="s">
        <v>259</v>
      </c>
      <c r="B1" s="142"/>
      <c r="C1" s="142"/>
      <c r="D1" s="453"/>
      <c r="E1" s="453"/>
      <c r="F1" s="453"/>
      <c r="G1" s="453"/>
      <c r="H1" s="453"/>
      <c r="I1" s="453"/>
      <c r="J1" s="453"/>
      <c r="K1" s="143"/>
      <c r="L1" s="143"/>
      <c r="M1" s="143"/>
      <c r="N1" s="144"/>
    </row>
    <row r="2" spans="1:14" ht="15" customHeight="1" x14ac:dyDescent="0.2">
      <c r="A2" s="457" t="s">
        <v>76</v>
      </c>
      <c r="B2" s="458"/>
      <c r="C2" s="461" t="str">
        <f>'List stavby'!B1</f>
        <v>Rekonstrukce žst. Horní Dolní</v>
      </c>
      <c r="D2" s="454" t="s">
        <v>492</v>
      </c>
      <c r="E2" s="455"/>
      <c r="F2" s="455"/>
      <c r="G2" s="455"/>
      <c r="H2" s="455"/>
      <c r="I2" s="455"/>
      <c r="J2" s="455"/>
      <c r="K2" s="455"/>
      <c r="L2" s="455"/>
      <c r="M2" s="455"/>
      <c r="N2" s="456"/>
    </row>
    <row r="3" spans="1:14" ht="15" customHeight="1" x14ac:dyDescent="0.2">
      <c r="A3" s="459"/>
      <c r="B3" s="460"/>
      <c r="C3" s="462"/>
      <c r="D3" s="162" t="s">
        <v>395</v>
      </c>
      <c r="E3" s="23" t="s">
        <v>92</v>
      </c>
      <c r="F3" s="23" t="s">
        <v>55</v>
      </c>
      <c r="G3" s="23" t="s">
        <v>54</v>
      </c>
      <c r="H3" s="23" t="s">
        <v>74</v>
      </c>
      <c r="I3" s="23" t="s">
        <v>396</v>
      </c>
      <c r="J3" s="23"/>
      <c r="K3" s="23"/>
      <c r="L3" s="23"/>
      <c r="M3" s="23"/>
      <c r="N3" s="154"/>
    </row>
    <row r="4" spans="1:14" ht="15" customHeight="1" x14ac:dyDescent="0.2">
      <c r="A4" s="463" t="s">
        <v>379</v>
      </c>
      <c r="B4" s="443"/>
      <c r="C4" s="167" t="str">
        <f>'List stavby'!B4</f>
        <v>S1234567812</v>
      </c>
      <c r="D4" s="162" t="s">
        <v>75</v>
      </c>
      <c r="E4" s="23" t="s">
        <v>243</v>
      </c>
      <c r="F4" s="23" t="s">
        <v>405</v>
      </c>
      <c r="G4" s="23" t="s">
        <v>93</v>
      </c>
      <c r="H4" s="23" t="s">
        <v>406</v>
      </c>
      <c r="I4" s="23" t="s">
        <v>55</v>
      </c>
      <c r="J4" s="23"/>
      <c r="K4" s="23"/>
      <c r="L4" s="23"/>
      <c r="M4" s="23"/>
      <c r="N4" s="154"/>
    </row>
    <row r="5" spans="1:14" ht="15" customHeight="1" x14ac:dyDescent="0.2">
      <c r="A5" s="463" t="s">
        <v>73</v>
      </c>
      <c r="B5" s="443"/>
      <c r="C5" s="167" t="str">
        <f>'List stavby'!B2</f>
        <v>DUSP</v>
      </c>
      <c r="D5" s="162" t="s">
        <v>72</v>
      </c>
      <c r="E5" s="23" t="s">
        <v>404</v>
      </c>
      <c r="F5" s="23" t="s">
        <v>242</v>
      </c>
      <c r="G5" s="23" t="s">
        <v>242</v>
      </c>
      <c r="H5" s="23" t="s">
        <v>407</v>
      </c>
      <c r="I5" s="23" t="s">
        <v>405</v>
      </c>
      <c r="J5" s="23"/>
      <c r="K5" s="23"/>
      <c r="L5" s="23"/>
      <c r="M5" s="23"/>
      <c r="N5" s="154"/>
    </row>
    <row r="6" spans="1:14" ht="15" customHeight="1" thickBot="1" x14ac:dyDescent="0.25">
      <c r="A6" s="465" t="s">
        <v>13</v>
      </c>
      <c r="B6" s="466"/>
      <c r="C6" s="168">
        <f>'List stavby'!B3</f>
        <v>43738</v>
      </c>
      <c r="D6" s="163" t="s">
        <v>71</v>
      </c>
      <c r="E6" s="156" t="s">
        <v>91</v>
      </c>
      <c r="F6" s="156" t="s">
        <v>91</v>
      </c>
      <c r="G6" s="156" t="s">
        <v>91</v>
      </c>
      <c r="H6" s="156" t="s">
        <v>91</v>
      </c>
      <c r="I6" s="156" t="s">
        <v>91</v>
      </c>
      <c r="J6" s="156"/>
      <c r="K6" s="156"/>
      <c r="L6" s="156"/>
      <c r="M6" s="156"/>
      <c r="N6" s="157"/>
    </row>
    <row r="7" spans="1:14" ht="15" customHeight="1" thickBot="1" x14ac:dyDescent="0.25">
      <c r="A7" s="448"/>
      <c r="B7" s="448"/>
      <c r="C7" s="448"/>
      <c r="D7" s="448"/>
      <c r="E7" s="448"/>
      <c r="F7" s="448"/>
      <c r="G7" s="448"/>
      <c r="H7" s="448"/>
      <c r="I7" s="448"/>
      <c r="J7" s="448"/>
      <c r="K7" s="448"/>
      <c r="L7" s="448"/>
      <c r="M7" s="448"/>
      <c r="N7" s="448"/>
    </row>
    <row r="8" spans="1:14" ht="24.95" customHeight="1" thickBot="1" x14ac:dyDescent="0.25">
      <c r="A8" s="165" t="s">
        <v>70</v>
      </c>
      <c r="B8" s="464" t="s">
        <v>79</v>
      </c>
      <c r="C8" s="448"/>
      <c r="D8" s="166"/>
      <c r="E8" s="447" t="s">
        <v>397</v>
      </c>
      <c r="F8" s="448"/>
      <c r="G8" s="448"/>
      <c r="H8" s="448"/>
      <c r="I8" s="448"/>
      <c r="J8" s="448"/>
      <c r="K8" s="448"/>
      <c r="L8" s="448"/>
      <c r="M8" s="448"/>
      <c r="N8" s="449"/>
    </row>
    <row r="9" spans="1:14" ht="15" customHeight="1" x14ac:dyDescent="0.2">
      <c r="A9" s="164" t="s">
        <v>68</v>
      </c>
      <c r="B9" s="467" t="s">
        <v>67</v>
      </c>
      <c r="C9" s="468"/>
      <c r="D9" s="469"/>
      <c r="E9" s="160" t="s">
        <v>0</v>
      </c>
      <c r="F9" s="160" t="s">
        <v>0</v>
      </c>
      <c r="G9" s="160" t="s">
        <v>53</v>
      </c>
      <c r="H9" s="160" t="s">
        <v>0</v>
      </c>
      <c r="I9" s="160" t="s">
        <v>53</v>
      </c>
      <c r="J9" s="160"/>
      <c r="K9" s="160"/>
      <c r="L9" s="160"/>
      <c r="M9" s="160"/>
      <c r="N9" s="160"/>
    </row>
    <row r="10" spans="1:14" ht="15" customHeight="1" x14ac:dyDescent="0.2">
      <c r="A10" s="25"/>
      <c r="B10" s="441"/>
      <c r="C10" s="442"/>
      <c r="D10" s="443"/>
      <c r="E10" s="22"/>
      <c r="F10" s="22"/>
      <c r="G10" s="22"/>
      <c r="H10" s="22"/>
      <c r="I10" s="22"/>
      <c r="J10" s="22"/>
      <c r="K10" s="22"/>
      <c r="L10" s="22"/>
      <c r="M10" s="22"/>
      <c r="N10" s="22"/>
    </row>
    <row r="11" spans="1:14" ht="15" customHeight="1" x14ac:dyDescent="0.2">
      <c r="A11" s="24" t="s">
        <v>66</v>
      </c>
      <c r="B11" s="441" t="s">
        <v>64</v>
      </c>
      <c r="C11" s="442"/>
      <c r="D11" s="443"/>
      <c r="E11" s="22"/>
      <c r="F11" s="22"/>
      <c r="G11" s="22"/>
      <c r="H11" s="22"/>
      <c r="I11" s="22"/>
      <c r="J11" s="22"/>
      <c r="K11" s="22"/>
      <c r="L11" s="22"/>
      <c r="M11" s="22"/>
      <c r="N11" s="22"/>
    </row>
    <row r="12" spans="1:14" ht="15" customHeight="1" x14ac:dyDescent="0.2">
      <c r="A12" s="25" t="s">
        <v>65</v>
      </c>
      <c r="B12" s="444" t="s">
        <v>64</v>
      </c>
      <c r="C12" s="445"/>
      <c r="D12" s="446"/>
      <c r="E12" s="22" t="s">
        <v>0</v>
      </c>
      <c r="F12" s="22" t="s">
        <v>0</v>
      </c>
      <c r="G12" s="22" t="s">
        <v>0</v>
      </c>
      <c r="H12" s="22" t="s">
        <v>53</v>
      </c>
      <c r="I12" s="22" t="s">
        <v>53</v>
      </c>
      <c r="J12" s="22"/>
      <c r="K12" s="22"/>
      <c r="L12" s="22"/>
      <c r="M12" s="22"/>
      <c r="N12" s="22"/>
    </row>
    <row r="13" spans="1:14" ht="15" customHeight="1" x14ac:dyDescent="0.2">
      <c r="A13" s="25" t="s">
        <v>390</v>
      </c>
      <c r="B13" s="444" t="s">
        <v>388</v>
      </c>
      <c r="C13" s="445"/>
      <c r="D13" s="446"/>
      <c r="E13" s="22" t="s">
        <v>0</v>
      </c>
      <c r="F13" s="22" t="s">
        <v>53</v>
      </c>
      <c r="G13" s="22" t="s">
        <v>0</v>
      </c>
      <c r="H13" s="22" t="s">
        <v>53</v>
      </c>
      <c r="I13" s="22" t="s">
        <v>53</v>
      </c>
      <c r="J13" s="22"/>
      <c r="K13" s="22"/>
      <c r="L13" s="22"/>
      <c r="M13" s="22"/>
      <c r="N13" s="22"/>
    </row>
    <row r="14" spans="1:14" ht="15" customHeight="1" x14ac:dyDescent="0.2">
      <c r="A14" s="25" t="s">
        <v>391</v>
      </c>
      <c r="B14" s="444" t="s">
        <v>389</v>
      </c>
      <c r="C14" s="445"/>
      <c r="D14" s="446"/>
      <c r="E14" s="22" t="s">
        <v>0</v>
      </c>
      <c r="F14" s="22" t="s">
        <v>53</v>
      </c>
      <c r="G14" s="22" t="s">
        <v>0</v>
      </c>
      <c r="H14" s="22" t="s">
        <v>53</v>
      </c>
      <c r="I14" s="22" t="s">
        <v>53</v>
      </c>
      <c r="J14" s="22"/>
      <c r="K14" s="22"/>
      <c r="L14" s="22"/>
      <c r="M14" s="22"/>
      <c r="N14" s="22"/>
    </row>
    <row r="15" spans="1:14" ht="15" customHeight="1" x14ac:dyDescent="0.2">
      <c r="A15" s="25"/>
      <c r="B15" s="441"/>
      <c r="C15" s="442"/>
      <c r="D15" s="443"/>
      <c r="E15" s="22"/>
      <c r="F15" s="22"/>
      <c r="G15" s="22"/>
      <c r="H15" s="22"/>
      <c r="I15" s="22"/>
      <c r="J15" s="22"/>
      <c r="K15" s="22"/>
      <c r="L15" s="22"/>
      <c r="M15" s="22"/>
      <c r="N15" s="22"/>
    </row>
    <row r="16" spans="1:14" ht="15" customHeight="1" x14ac:dyDescent="0.2">
      <c r="A16" s="24" t="s">
        <v>63</v>
      </c>
      <c r="B16" s="441" t="s">
        <v>62</v>
      </c>
      <c r="C16" s="442"/>
      <c r="D16" s="443"/>
      <c r="E16" s="22"/>
      <c r="F16" s="22"/>
      <c r="G16" s="22"/>
      <c r="H16" s="22"/>
      <c r="I16" s="22"/>
      <c r="J16" s="22"/>
      <c r="K16" s="22"/>
      <c r="L16" s="22"/>
      <c r="M16" s="22"/>
      <c r="N16" s="22"/>
    </row>
    <row r="17" spans="1:14" ht="15" customHeight="1" x14ac:dyDescent="0.2">
      <c r="A17" s="25" t="s">
        <v>61</v>
      </c>
      <c r="B17" s="444" t="s">
        <v>60</v>
      </c>
      <c r="C17" s="445"/>
      <c r="D17" s="446"/>
      <c r="E17" s="22" t="s">
        <v>0</v>
      </c>
      <c r="F17" s="22" t="s">
        <v>53</v>
      </c>
      <c r="G17" s="22" t="s">
        <v>53</v>
      </c>
      <c r="H17" s="22" t="s">
        <v>53</v>
      </c>
      <c r="I17" s="22" t="s">
        <v>53</v>
      </c>
      <c r="J17" s="22"/>
      <c r="K17" s="22"/>
      <c r="L17" s="22"/>
      <c r="M17" s="22"/>
      <c r="N17" s="22"/>
    </row>
    <row r="18" spans="1:14" ht="15" customHeight="1" x14ac:dyDescent="0.2">
      <c r="A18" s="25" t="s">
        <v>59</v>
      </c>
      <c r="B18" s="444" t="s">
        <v>382</v>
      </c>
      <c r="C18" s="445"/>
      <c r="D18" s="446"/>
      <c r="E18" s="22" t="s">
        <v>0</v>
      </c>
      <c r="F18" s="22" t="s">
        <v>53</v>
      </c>
      <c r="G18" s="22" t="s">
        <v>53</v>
      </c>
      <c r="H18" s="22" t="s">
        <v>0</v>
      </c>
      <c r="I18" s="22" t="s">
        <v>0</v>
      </c>
      <c r="J18" s="22"/>
      <c r="K18" s="22"/>
      <c r="L18" s="22"/>
      <c r="M18" s="22"/>
      <c r="N18" s="22"/>
    </row>
    <row r="19" spans="1:14" ht="15" customHeight="1" x14ac:dyDescent="0.2">
      <c r="A19" s="25" t="s">
        <v>58</v>
      </c>
      <c r="B19" s="444" t="s">
        <v>383</v>
      </c>
      <c r="C19" s="445"/>
      <c r="D19" s="446"/>
      <c r="E19" s="22" t="s">
        <v>0</v>
      </c>
      <c r="F19" s="22" t="s">
        <v>53</v>
      </c>
      <c r="G19" s="22" t="s">
        <v>53</v>
      </c>
      <c r="H19" s="22" t="s">
        <v>0</v>
      </c>
      <c r="I19" s="22" t="s">
        <v>53</v>
      </c>
      <c r="J19" s="22"/>
      <c r="K19" s="22"/>
      <c r="L19" s="22"/>
      <c r="M19" s="22"/>
      <c r="N19" s="22"/>
    </row>
    <row r="20" spans="1:14" ht="15" customHeight="1" x14ac:dyDescent="0.2">
      <c r="A20" s="25" t="s">
        <v>58</v>
      </c>
      <c r="B20" s="444" t="s">
        <v>384</v>
      </c>
      <c r="C20" s="445"/>
      <c r="D20" s="446"/>
      <c r="E20" s="22" t="s">
        <v>0</v>
      </c>
      <c r="F20" s="22" t="s">
        <v>53</v>
      </c>
      <c r="G20" s="22" t="s">
        <v>53</v>
      </c>
      <c r="H20" s="22" t="s">
        <v>0</v>
      </c>
      <c r="I20" s="22" t="s">
        <v>53</v>
      </c>
      <c r="J20" s="22"/>
      <c r="K20" s="22"/>
      <c r="L20" s="22"/>
      <c r="M20" s="22"/>
      <c r="N20" s="22"/>
    </row>
    <row r="21" spans="1:14" ht="15" customHeight="1" x14ac:dyDescent="0.2">
      <c r="A21" s="24"/>
      <c r="B21" s="441"/>
      <c r="C21" s="442"/>
      <c r="D21" s="443"/>
      <c r="E21" s="22"/>
      <c r="F21" s="22"/>
      <c r="G21" s="22"/>
      <c r="H21" s="22"/>
      <c r="I21" s="22"/>
      <c r="J21" s="22"/>
      <c r="K21" s="22"/>
      <c r="L21" s="22"/>
      <c r="M21" s="22"/>
      <c r="N21" s="22"/>
    </row>
    <row r="22" spans="1:14" ht="15" customHeight="1" x14ac:dyDescent="0.2">
      <c r="A22" s="24" t="s">
        <v>57</v>
      </c>
      <c r="B22" s="441" t="s">
        <v>260</v>
      </c>
      <c r="C22" s="442"/>
      <c r="D22" s="443"/>
      <c r="E22" s="22"/>
      <c r="F22" s="22"/>
      <c r="G22" s="22"/>
      <c r="H22" s="22"/>
      <c r="I22" s="22"/>
      <c r="J22" s="22"/>
      <c r="K22" s="22"/>
      <c r="L22" s="22"/>
      <c r="M22" s="22"/>
      <c r="N22" s="22"/>
    </row>
    <row r="23" spans="1:14" ht="15" customHeight="1" x14ac:dyDescent="0.2">
      <c r="A23" s="25" t="s">
        <v>104</v>
      </c>
      <c r="B23" s="444" t="s">
        <v>105</v>
      </c>
      <c r="C23" s="445"/>
      <c r="D23" s="446"/>
      <c r="E23" s="22" t="s">
        <v>0</v>
      </c>
      <c r="F23" s="22" t="s">
        <v>53</v>
      </c>
      <c r="G23" s="22" t="s">
        <v>53</v>
      </c>
      <c r="H23" s="22" t="s">
        <v>53</v>
      </c>
      <c r="I23" s="22" t="s">
        <v>53</v>
      </c>
      <c r="J23" s="22"/>
      <c r="K23" s="22"/>
      <c r="L23" s="22"/>
      <c r="M23" s="22"/>
      <c r="N23" s="22"/>
    </row>
    <row r="24" spans="1:14" ht="15" customHeight="1" x14ac:dyDescent="0.2">
      <c r="A24" s="25" t="s">
        <v>120</v>
      </c>
      <c r="B24" s="444" t="s">
        <v>121</v>
      </c>
      <c r="C24" s="445"/>
      <c r="D24" s="446"/>
      <c r="E24" s="22" t="s">
        <v>0</v>
      </c>
      <c r="F24" s="22" t="s">
        <v>53</v>
      </c>
      <c r="G24" s="22" t="s">
        <v>53</v>
      </c>
      <c r="H24" s="22" t="s">
        <v>53</v>
      </c>
      <c r="I24" s="22" t="s">
        <v>53</v>
      </c>
      <c r="J24" s="22"/>
      <c r="K24" s="22"/>
      <c r="L24" s="22"/>
      <c r="M24" s="22"/>
      <c r="N24" s="22"/>
    </row>
    <row r="25" spans="1:14" ht="15" customHeight="1" x14ac:dyDescent="0.2">
      <c r="A25" s="25" t="s">
        <v>133</v>
      </c>
      <c r="B25" s="444" t="s">
        <v>385</v>
      </c>
      <c r="C25" s="445"/>
      <c r="D25" s="446"/>
      <c r="E25" s="22" t="s">
        <v>0</v>
      </c>
      <c r="F25" s="22" t="s">
        <v>53</v>
      </c>
      <c r="G25" s="22" t="s">
        <v>53</v>
      </c>
      <c r="H25" s="22" t="s">
        <v>53</v>
      </c>
      <c r="I25" s="22" t="s">
        <v>53</v>
      </c>
      <c r="J25" s="22"/>
      <c r="K25" s="22"/>
      <c r="L25" s="22"/>
      <c r="M25" s="22"/>
      <c r="N25" s="22"/>
    </row>
    <row r="26" spans="1:14" ht="15" customHeight="1" x14ac:dyDescent="0.2">
      <c r="A26" s="25" t="s">
        <v>143</v>
      </c>
      <c r="B26" s="444" t="s">
        <v>144</v>
      </c>
      <c r="C26" s="445"/>
      <c r="D26" s="446"/>
      <c r="E26" s="22" t="s">
        <v>0</v>
      </c>
      <c r="F26" s="22" t="s">
        <v>53</v>
      </c>
      <c r="G26" s="22" t="s">
        <v>53</v>
      </c>
      <c r="H26" s="22" t="s">
        <v>53</v>
      </c>
      <c r="I26" s="22" t="s">
        <v>53</v>
      </c>
      <c r="J26" s="22"/>
      <c r="K26" s="22"/>
      <c r="L26" s="22"/>
      <c r="M26" s="22"/>
      <c r="N26" s="22"/>
    </row>
    <row r="27" spans="1:14" ht="15" customHeight="1" x14ac:dyDescent="0.2">
      <c r="A27" s="25"/>
      <c r="B27" s="441"/>
      <c r="C27" s="442"/>
      <c r="D27" s="443"/>
      <c r="E27" s="22"/>
      <c r="F27" s="22"/>
      <c r="G27" s="22"/>
      <c r="H27" s="22"/>
      <c r="I27" s="22"/>
      <c r="J27" s="22"/>
      <c r="K27" s="22"/>
      <c r="L27" s="22"/>
      <c r="M27" s="22"/>
      <c r="N27" s="22"/>
    </row>
    <row r="28" spans="1:14" ht="15" customHeight="1" x14ac:dyDescent="0.2">
      <c r="A28" s="24" t="s">
        <v>94</v>
      </c>
      <c r="B28" s="441" t="s">
        <v>56</v>
      </c>
      <c r="C28" s="442"/>
      <c r="D28" s="443"/>
      <c r="E28" s="22"/>
      <c r="F28" s="22"/>
      <c r="G28" s="22"/>
      <c r="H28" s="22"/>
      <c r="I28" s="22"/>
      <c r="J28" s="22"/>
      <c r="K28" s="22"/>
      <c r="L28" s="22"/>
      <c r="M28" s="22"/>
      <c r="N28" s="22"/>
    </row>
    <row r="29" spans="1:14" ht="15" customHeight="1" x14ac:dyDescent="0.2">
      <c r="A29" s="25" t="s">
        <v>95</v>
      </c>
      <c r="B29" s="444" t="s">
        <v>205</v>
      </c>
      <c r="C29" s="445"/>
      <c r="D29" s="446"/>
      <c r="E29" s="22" t="s">
        <v>0</v>
      </c>
      <c r="F29" s="22" t="s">
        <v>53</v>
      </c>
      <c r="G29" s="22" t="s">
        <v>0</v>
      </c>
      <c r="H29" s="22" t="s">
        <v>0</v>
      </c>
      <c r="I29" s="22" t="s">
        <v>0</v>
      </c>
      <c r="J29" s="22"/>
      <c r="K29" s="22"/>
      <c r="L29" s="22"/>
      <c r="M29" s="22"/>
      <c r="N29" s="22"/>
    </row>
    <row r="30" spans="1:14" ht="24.95" customHeight="1" x14ac:dyDescent="0.2">
      <c r="A30" s="179" t="s">
        <v>156</v>
      </c>
      <c r="B30" s="450" t="s">
        <v>386</v>
      </c>
      <c r="C30" s="451"/>
      <c r="D30" s="452"/>
      <c r="E30" s="22" t="s">
        <v>0</v>
      </c>
      <c r="F30" s="22" t="s">
        <v>53</v>
      </c>
      <c r="G30" s="22" t="s">
        <v>53</v>
      </c>
      <c r="H30" s="22" t="s">
        <v>53</v>
      </c>
      <c r="I30" s="22" t="s">
        <v>53</v>
      </c>
      <c r="J30" s="22"/>
      <c r="K30" s="22"/>
      <c r="L30" s="22"/>
      <c r="M30" s="22"/>
      <c r="N30" s="22"/>
    </row>
    <row r="31" spans="1:14" ht="15" customHeight="1" x14ac:dyDescent="0.2">
      <c r="A31" s="25" t="s">
        <v>158</v>
      </c>
      <c r="B31" s="444" t="s">
        <v>387</v>
      </c>
      <c r="C31" s="445"/>
      <c r="D31" s="446"/>
      <c r="E31" s="22" t="s">
        <v>0</v>
      </c>
      <c r="F31" s="22" t="s">
        <v>53</v>
      </c>
      <c r="G31" s="22" t="s">
        <v>53</v>
      </c>
      <c r="H31" s="22" t="s">
        <v>53</v>
      </c>
      <c r="I31" s="22" t="s">
        <v>53</v>
      </c>
      <c r="J31" s="22"/>
      <c r="K31" s="22"/>
      <c r="L31" s="22"/>
      <c r="M31" s="22"/>
      <c r="N31" s="22"/>
    </row>
    <row r="32" spans="1:14" ht="15" customHeight="1" x14ac:dyDescent="0.2">
      <c r="A32" s="25" t="s">
        <v>156</v>
      </c>
      <c r="B32" s="444" t="s">
        <v>161</v>
      </c>
      <c r="C32" s="445"/>
      <c r="D32" s="446"/>
      <c r="E32" s="22" t="s">
        <v>0</v>
      </c>
      <c r="F32" s="22" t="s">
        <v>53</v>
      </c>
      <c r="G32" s="22" t="s">
        <v>53</v>
      </c>
      <c r="H32" s="22" t="s">
        <v>53</v>
      </c>
      <c r="I32" s="22" t="s">
        <v>53</v>
      </c>
      <c r="J32" s="22"/>
      <c r="K32" s="22"/>
      <c r="L32" s="22"/>
      <c r="M32" s="22"/>
      <c r="N32" s="22"/>
    </row>
    <row r="33" spans="1:14" ht="15" customHeight="1" x14ac:dyDescent="0.2">
      <c r="A33" s="25"/>
      <c r="B33" s="441"/>
      <c r="C33" s="442"/>
      <c r="D33" s="443"/>
      <c r="E33" s="22"/>
      <c r="F33" s="22"/>
      <c r="G33" s="22"/>
      <c r="H33" s="22"/>
      <c r="I33" s="22"/>
      <c r="J33" s="22"/>
      <c r="K33" s="22"/>
      <c r="L33" s="22"/>
      <c r="M33" s="22"/>
      <c r="N33" s="22"/>
    </row>
    <row r="34" spans="1:14" ht="15" customHeight="1" x14ac:dyDescent="0.2">
      <c r="A34" s="24"/>
      <c r="B34" s="441" t="s">
        <v>392</v>
      </c>
      <c r="C34" s="442"/>
      <c r="D34" s="443"/>
      <c r="E34" s="22"/>
      <c r="F34" s="22"/>
      <c r="G34" s="22"/>
      <c r="H34" s="22"/>
      <c r="I34" s="22"/>
      <c r="J34" s="22"/>
      <c r="K34" s="22"/>
      <c r="L34" s="22"/>
      <c r="M34" s="22"/>
      <c r="N34" s="22"/>
    </row>
    <row r="35" spans="1:14" ht="15" customHeight="1" x14ac:dyDescent="0.2">
      <c r="A35" s="25"/>
      <c r="B35" s="444" t="s">
        <v>394</v>
      </c>
      <c r="C35" s="445"/>
      <c r="D35" s="446"/>
      <c r="E35" s="22" t="s">
        <v>0</v>
      </c>
      <c r="F35" s="22" t="s">
        <v>53</v>
      </c>
      <c r="G35" s="22" t="s">
        <v>0</v>
      </c>
      <c r="H35" s="22" t="s">
        <v>0</v>
      </c>
      <c r="I35" s="22" t="s">
        <v>53</v>
      </c>
      <c r="J35" s="22"/>
      <c r="K35" s="22"/>
      <c r="L35" s="22"/>
      <c r="M35" s="22"/>
      <c r="N35" s="22"/>
    </row>
    <row r="36" spans="1:14" ht="15" customHeight="1" x14ac:dyDescent="0.2">
      <c r="A36" s="25"/>
      <c r="B36" s="444" t="s">
        <v>393</v>
      </c>
      <c r="C36" s="445"/>
      <c r="D36" s="446"/>
      <c r="E36" s="22" t="s">
        <v>0</v>
      </c>
      <c r="F36" s="22" t="s">
        <v>53</v>
      </c>
      <c r="G36" s="22" t="s">
        <v>53</v>
      </c>
      <c r="H36" s="22" t="s">
        <v>53</v>
      </c>
      <c r="I36" s="22" t="s">
        <v>0</v>
      </c>
      <c r="J36" s="22"/>
      <c r="K36" s="22"/>
      <c r="L36" s="22"/>
      <c r="M36" s="22"/>
      <c r="N36" s="22"/>
    </row>
    <row r="37" spans="1:14" ht="15" customHeight="1" x14ac:dyDescent="0.2">
      <c r="A37" s="25"/>
      <c r="B37" s="441"/>
      <c r="C37" s="442"/>
      <c r="D37" s="443"/>
      <c r="E37" s="22"/>
      <c r="F37" s="22"/>
      <c r="G37" s="22"/>
      <c r="H37" s="22"/>
      <c r="I37" s="22"/>
      <c r="J37" s="22"/>
      <c r="K37" s="22"/>
      <c r="L37" s="22"/>
      <c r="M37" s="22"/>
      <c r="N37" s="22"/>
    </row>
    <row r="38" spans="1:14" ht="15" customHeight="1" x14ac:dyDescent="0.2">
      <c r="A38" s="25"/>
      <c r="B38" s="441"/>
      <c r="C38" s="442"/>
      <c r="D38" s="443"/>
      <c r="E38" s="22"/>
      <c r="F38" s="22"/>
      <c r="G38" s="22"/>
      <c r="H38" s="22"/>
      <c r="I38" s="22"/>
      <c r="J38" s="22"/>
      <c r="K38" s="22"/>
      <c r="L38" s="22"/>
      <c r="M38" s="22"/>
      <c r="N38" s="22"/>
    </row>
    <row r="39" spans="1:14" ht="15" customHeight="1" x14ac:dyDescent="0.2">
      <c r="A39" s="25"/>
      <c r="B39" s="441"/>
      <c r="C39" s="442"/>
      <c r="D39" s="443"/>
      <c r="E39" s="22"/>
      <c r="F39" s="22"/>
      <c r="G39" s="22"/>
      <c r="H39" s="22"/>
      <c r="I39" s="22"/>
      <c r="J39" s="22"/>
      <c r="K39" s="22"/>
      <c r="L39" s="22"/>
      <c r="M39" s="22"/>
      <c r="N39" s="22"/>
    </row>
    <row r="40" spans="1:14" ht="15" customHeight="1" x14ac:dyDescent="0.2">
      <c r="A40" s="25"/>
      <c r="B40" s="441"/>
      <c r="C40" s="442"/>
      <c r="D40" s="443"/>
      <c r="E40" s="22"/>
      <c r="F40" s="22"/>
      <c r="G40" s="22"/>
      <c r="H40" s="22"/>
      <c r="I40" s="22"/>
      <c r="J40" s="22"/>
      <c r="K40" s="22"/>
      <c r="L40" s="22"/>
      <c r="M40" s="22"/>
      <c r="N40" s="22"/>
    </row>
    <row r="41" spans="1:14" ht="15" customHeight="1" x14ac:dyDescent="0.2">
      <c r="A41" s="25"/>
      <c r="B41" s="441"/>
      <c r="C41" s="442"/>
      <c r="D41" s="443"/>
      <c r="E41" s="22"/>
      <c r="F41" s="22"/>
      <c r="G41" s="22"/>
      <c r="H41" s="22"/>
      <c r="I41" s="22"/>
      <c r="J41" s="22"/>
      <c r="K41" s="22"/>
      <c r="L41" s="22"/>
      <c r="M41" s="22"/>
      <c r="N41" s="22"/>
    </row>
    <row r="42" spans="1:14" ht="15" customHeight="1" x14ac:dyDescent="0.2">
      <c r="A42" s="25"/>
      <c r="B42" s="441"/>
      <c r="C42" s="442"/>
      <c r="D42" s="443"/>
      <c r="E42" s="22"/>
      <c r="F42" s="22"/>
      <c r="G42" s="22"/>
      <c r="H42" s="22"/>
      <c r="I42" s="22"/>
      <c r="J42" s="22"/>
      <c r="K42" s="22"/>
      <c r="L42" s="22"/>
      <c r="M42" s="22"/>
      <c r="N42" s="22"/>
    </row>
    <row r="43" spans="1:14" ht="15" customHeight="1" x14ac:dyDescent="0.2">
      <c r="A43" s="25"/>
      <c r="B43" s="441"/>
      <c r="C43" s="442"/>
      <c r="D43" s="443"/>
      <c r="E43" s="22"/>
      <c r="F43" s="22"/>
      <c r="G43" s="22"/>
      <c r="H43" s="22"/>
      <c r="I43" s="22"/>
      <c r="J43" s="22"/>
      <c r="K43" s="22"/>
      <c r="L43" s="22"/>
      <c r="M43" s="22"/>
      <c r="N43" s="22"/>
    </row>
    <row r="44" spans="1:14" ht="15" customHeight="1" x14ac:dyDescent="0.2">
      <c r="A44" s="25"/>
      <c r="B44" s="441"/>
      <c r="C44" s="442"/>
      <c r="D44" s="443"/>
      <c r="E44" s="22"/>
      <c r="F44" s="22"/>
      <c r="G44" s="22"/>
      <c r="H44" s="22"/>
      <c r="I44" s="22"/>
      <c r="J44" s="22"/>
      <c r="K44" s="22"/>
      <c r="L44" s="22"/>
      <c r="M44" s="22"/>
      <c r="N44" s="22"/>
    </row>
    <row r="45" spans="1:14" ht="15" customHeight="1" x14ac:dyDescent="0.2">
      <c r="A45" s="25"/>
      <c r="B45" s="441"/>
      <c r="C45" s="442"/>
      <c r="D45" s="443"/>
      <c r="E45" s="22"/>
      <c r="F45" s="22"/>
      <c r="G45" s="22"/>
      <c r="H45" s="22"/>
      <c r="I45" s="22"/>
      <c r="J45" s="22"/>
      <c r="K45" s="22"/>
      <c r="L45" s="22"/>
      <c r="M45" s="22"/>
      <c r="N45" s="22"/>
    </row>
    <row r="46" spans="1:14" ht="15" customHeight="1" x14ac:dyDescent="0.2">
      <c r="A46" s="25"/>
      <c r="B46" s="441"/>
      <c r="C46" s="442"/>
      <c r="D46" s="443"/>
      <c r="E46" s="22"/>
      <c r="F46" s="22"/>
      <c r="G46" s="22"/>
      <c r="H46" s="22"/>
      <c r="I46" s="22"/>
      <c r="J46" s="22"/>
      <c r="K46" s="22"/>
      <c r="L46" s="22"/>
      <c r="M46" s="22"/>
      <c r="N46" s="22"/>
    </row>
    <row r="47" spans="1:14" ht="15" customHeight="1" x14ac:dyDescent="0.2">
      <c r="A47" s="25"/>
      <c r="B47" s="441"/>
      <c r="C47" s="442"/>
      <c r="D47" s="443"/>
      <c r="E47" s="22"/>
      <c r="F47" s="22"/>
      <c r="G47" s="22"/>
      <c r="H47" s="22"/>
      <c r="I47" s="22"/>
      <c r="J47" s="22"/>
      <c r="K47" s="22"/>
      <c r="L47" s="22"/>
      <c r="M47" s="22"/>
      <c r="N47" s="22"/>
    </row>
    <row r="48" spans="1:14" ht="15" customHeight="1" x14ac:dyDescent="0.2">
      <c r="A48" s="25"/>
      <c r="B48" s="441"/>
      <c r="C48" s="442"/>
      <c r="D48" s="443"/>
      <c r="E48" s="22"/>
      <c r="F48" s="22"/>
      <c r="G48" s="22"/>
      <c r="H48" s="22"/>
      <c r="I48" s="22"/>
      <c r="J48" s="22"/>
      <c r="K48" s="22"/>
      <c r="L48" s="22"/>
      <c r="M48" s="22"/>
      <c r="N48" s="22"/>
    </row>
    <row r="49" spans="1:14" ht="15" customHeight="1" x14ac:dyDescent="0.2">
      <c r="A49" s="25"/>
      <c r="B49" s="441"/>
      <c r="C49" s="442"/>
      <c r="D49" s="443"/>
      <c r="E49" s="22"/>
      <c r="F49" s="22"/>
      <c r="G49" s="22"/>
      <c r="H49" s="22"/>
      <c r="I49" s="22"/>
      <c r="J49" s="22"/>
      <c r="K49" s="22"/>
      <c r="L49" s="22"/>
      <c r="M49" s="22"/>
      <c r="N49" s="22"/>
    </row>
    <row r="50" spans="1:14" ht="15" customHeight="1" x14ac:dyDescent="0.2">
      <c r="A50" s="25"/>
      <c r="B50" s="441"/>
      <c r="C50" s="442"/>
      <c r="D50" s="443"/>
      <c r="E50" s="22"/>
      <c r="F50" s="22"/>
      <c r="G50" s="22"/>
      <c r="H50" s="22"/>
      <c r="I50" s="22"/>
      <c r="J50" s="22"/>
      <c r="K50" s="22"/>
      <c r="L50" s="22"/>
      <c r="M50" s="22"/>
      <c r="N50" s="22"/>
    </row>
    <row r="51" spans="1:14" ht="15" customHeight="1" x14ac:dyDescent="0.2">
      <c r="A51" s="25"/>
      <c r="B51" s="441"/>
      <c r="C51" s="442"/>
      <c r="D51" s="443"/>
      <c r="E51" s="22"/>
      <c r="F51" s="22"/>
      <c r="G51" s="22"/>
      <c r="H51" s="22"/>
      <c r="I51" s="22"/>
      <c r="J51" s="22"/>
      <c r="K51" s="22"/>
      <c r="L51" s="22"/>
      <c r="M51" s="22"/>
      <c r="N51" s="22"/>
    </row>
    <row r="52" spans="1:14" ht="15" customHeight="1" x14ac:dyDescent="0.2">
      <c r="A52" s="25"/>
      <c r="B52" s="441"/>
      <c r="C52" s="442"/>
      <c r="D52" s="443"/>
      <c r="E52" s="22"/>
      <c r="F52" s="22"/>
      <c r="G52" s="22"/>
      <c r="H52" s="22"/>
      <c r="I52" s="22"/>
      <c r="J52" s="22"/>
      <c r="K52" s="22"/>
      <c r="L52" s="22"/>
      <c r="M52" s="22"/>
      <c r="N52" s="22"/>
    </row>
    <row r="53" spans="1:14" ht="15" customHeight="1" x14ac:dyDescent="0.2">
      <c r="A53" s="25"/>
      <c r="B53" s="441"/>
      <c r="C53" s="442"/>
      <c r="D53" s="443"/>
      <c r="E53" s="22"/>
      <c r="F53" s="22"/>
      <c r="G53" s="22"/>
      <c r="H53" s="22"/>
      <c r="I53" s="22"/>
      <c r="J53" s="22"/>
      <c r="K53" s="22"/>
      <c r="L53" s="22"/>
      <c r="M53" s="22"/>
      <c r="N53" s="22"/>
    </row>
    <row r="54" spans="1:14" ht="15" customHeight="1" x14ac:dyDescent="0.2">
      <c r="A54" s="25"/>
      <c r="B54" s="441"/>
      <c r="C54" s="442"/>
      <c r="D54" s="443"/>
      <c r="E54" s="22"/>
      <c r="F54" s="22"/>
      <c r="G54" s="22"/>
      <c r="H54" s="22"/>
      <c r="I54" s="22"/>
      <c r="J54" s="22"/>
      <c r="K54" s="22"/>
      <c r="L54" s="22"/>
      <c r="M54" s="22"/>
      <c r="N54" s="22"/>
    </row>
    <row r="55" spans="1:14" ht="15" customHeight="1" x14ac:dyDescent="0.2"/>
    <row r="56" spans="1:14" ht="15" customHeight="1" x14ac:dyDescent="0.2"/>
    <row r="57" spans="1:14" ht="15" customHeight="1" x14ac:dyDescent="0.2"/>
    <row r="58" spans="1:14" ht="15" customHeight="1" x14ac:dyDescent="0.2"/>
    <row r="59" spans="1:14" ht="15" customHeight="1" x14ac:dyDescent="0.2"/>
    <row r="60" spans="1:14" ht="15" customHeight="1" x14ac:dyDescent="0.2"/>
    <row r="61" spans="1:14" ht="15" customHeight="1" x14ac:dyDescent="0.2"/>
    <row r="62" spans="1:14" ht="15" customHeight="1" x14ac:dyDescent="0.2"/>
    <row r="63" spans="1:14" ht="15" customHeight="1" x14ac:dyDescent="0.2"/>
    <row r="64" spans="1:14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</sheetData>
  <mergeCells count="56">
    <mergeCell ref="A5:B5"/>
    <mergeCell ref="B8:C8"/>
    <mergeCell ref="B14:D14"/>
    <mergeCell ref="B15:D15"/>
    <mergeCell ref="B16:D16"/>
    <mergeCell ref="A6:B6"/>
    <mergeCell ref="A7:N7"/>
    <mergeCell ref="B9:D9"/>
    <mergeCell ref="B10:D10"/>
    <mergeCell ref="B11:D11"/>
    <mergeCell ref="B12:D12"/>
    <mergeCell ref="B13:D13"/>
    <mergeCell ref="D1:J1"/>
    <mergeCell ref="D2:N2"/>
    <mergeCell ref="A2:B3"/>
    <mergeCell ref="C2:C3"/>
    <mergeCell ref="A4:B4"/>
    <mergeCell ref="B17:D17"/>
    <mergeCell ref="B38:D38"/>
    <mergeCell ref="B39:D39"/>
    <mergeCell ref="B40:D40"/>
    <mergeCell ref="E8:N8"/>
    <mergeCell ref="B35:D35"/>
    <mergeCell ref="B36:D36"/>
    <mergeCell ref="B37:D37"/>
    <mergeCell ref="B33:D33"/>
    <mergeCell ref="B34:D34"/>
    <mergeCell ref="B18:D18"/>
    <mergeCell ref="B19:D19"/>
    <mergeCell ref="B20:D20"/>
    <mergeCell ref="B21:D21"/>
    <mergeCell ref="B22:D22"/>
    <mergeCell ref="B23:D23"/>
    <mergeCell ref="B24:D24"/>
    <mergeCell ref="B41:D41"/>
    <mergeCell ref="B42:D42"/>
    <mergeCell ref="B43:D43"/>
    <mergeCell ref="B44:D44"/>
    <mergeCell ref="B30:D30"/>
    <mergeCell ref="B31:D31"/>
    <mergeCell ref="B32:D32"/>
    <mergeCell ref="B25:D25"/>
    <mergeCell ref="B26:D26"/>
    <mergeCell ref="B27:D27"/>
    <mergeCell ref="B28:D28"/>
    <mergeCell ref="B29:D29"/>
    <mergeCell ref="B45:D45"/>
    <mergeCell ref="B51:D51"/>
    <mergeCell ref="B52:D52"/>
    <mergeCell ref="B53:D53"/>
    <mergeCell ref="B54:D54"/>
    <mergeCell ref="B46:D46"/>
    <mergeCell ref="B47:D47"/>
    <mergeCell ref="B48:D48"/>
    <mergeCell ref="B49:D49"/>
    <mergeCell ref="B50:D50"/>
  </mergeCells>
  <dataValidations count="1">
    <dataValidation type="list" allowBlank="1" showInputMessage="1" showErrorMessage="1" sqref="D2:N2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9" fitToHeight="0" orientation="portrait" r:id="rId1"/>
  <headerFooter>
    <oddHeader xml:space="preserve">&amp;R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showGridLines="0" zoomScale="85" zoomScaleNormal="85" zoomScalePageLayoutView="85" workbookViewId="0">
      <selection activeCell="C23" sqref="C23:D23"/>
    </sheetView>
  </sheetViews>
  <sheetFormatPr defaultColWidth="8.8984375" defaultRowHeight="14.25" x14ac:dyDescent="0.2"/>
  <cols>
    <col min="1" max="1" width="3.19921875" style="15" customWidth="1"/>
    <col min="2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384" width="8.8984375" style="15"/>
  </cols>
  <sheetData>
    <row r="1" spans="1:15" ht="15" customHeight="1" x14ac:dyDescent="0.2">
      <c r="A1" s="477" t="s">
        <v>103</v>
      </c>
      <c r="B1" s="475"/>
      <c r="C1" s="475"/>
      <c r="D1" s="475"/>
      <c r="E1" s="475"/>
      <c r="F1" s="475"/>
      <c r="G1" s="475"/>
      <c r="H1" s="475"/>
      <c r="I1" s="475"/>
      <c r="J1" s="475" t="s">
        <v>96</v>
      </c>
      <c r="K1" s="475"/>
      <c r="L1" s="475"/>
      <c r="M1" s="475"/>
      <c r="N1" s="475"/>
      <c r="O1" s="476"/>
    </row>
    <row r="2" spans="1:15" ht="15" customHeight="1" x14ac:dyDescent="0.2">
      <c r="A2" s="478" t="s">
        <v>411</v>
      </c>
      <c r="B2" s="479"/>
      <c r="C2" s="479"/>
      <c r="D2" s="479"/>
      <c r="E2" s="479"/>
      <c r="F2" s="479"/>
      <c r="G2" s="479"/>
      <c r="H2" s="479"/>
      <c r="I2" s="479"/>
      <c r="J2" s="480" t="s">
        <v>512</v>
      </c>
      <c r="K2" s="480"/>
      <c r="L2" s="480"/>
      <c r="M2" s="480"/>
      <c r="N2" s="480"/>
      <c r="O2" s="481"/>
    </row>
    <row r="3" spans="1:15" ht="15" customHeight="1" thickBot="1" x14ac:dyDescent="0.25">
      <c r="A3" s="174"/>
      <c r="B3" s="174"/>
      <c r="C3" s="174"/>
      <c r="D3" s="174"/>
      <c r="E3" s="174"/>
      <c r="F3" s="174"/>
      <c r="G3" s="174"/>
      <c r="H3" s="174"/>
      <c r="I3" s="174"/>
      <c r="J3" s="175"/>
      <c r="K3" s="175"/>
      <c r="L3" s="175"/>
      <c r="M3" s="175"/>
      <c r="N3" s="175"/>
      <c r="O3" s="175"/>
    </row>
    <row r="4" spans="1:15" ht="24.95" customHeight="1" thickBot="1" x14ac:dyDescent="0.25">
      <c r="A4" s="169" t="s">
        <v>77</v>
      </c>
      <c r="B4" s="170"/>
      <c r="C4" s="171"/>
      <c r="D4" s="171"/>
      <c r="E4" s="470"/>
      <c r="F4" s="470"/>
      <c r="G4" s="470"/>
      <c r="H4" s="470"/>
      <c r="I4" s="470"/>
      <c r="J4" s="470"/>
      <c r="K4" s="470"/>
      <c r="L4" s="172"/>
      <c r="M4" s="172"/>
      <c r="N4" s="172"/>
      <c r="O4" s="173"/>
    </row>
    <row r="5" spans="1:15" ht="15" customHeight="1" x14ac:dyDescent="0.2">
      <c r="A5" s="457" t="s">
        <v>76</v>
      </c>
      <c r="B5" s="471"/>
      <c r="C5" s="458"/>
      <c r="D5" s="483" t="str">
        <f>'List stavby'!B1</f>
        <v>Rekonstrukce žst. Horní Dolní</v>
      </c>
      <c r="E5" s="454" t="s">
        <v>492</v>
      </c>
      <c r="F5" s="455"/>
      <c r="G5" s="455"/>
      <c r="H5" s="455"/>
      <c r="I5" s="455"/>
      <c r="J5" s="455"/>
      <c r="K5" s="455"/>
      <c r="L5" s="455"/>
      <c r="M5" s="455"/>
      <c r="N5" s="455"/>
      <c r="O5" s="456"/>
    </row>
    <row r="6" spans="1:15" ht="15" customHeight="1" x14ac:dyDescent="0.2">
      <c r="A6" s="459"/>
      <c r="B6" s="472"/>
      <c r="C6" s="460"/>
      <c r="D6" s="484"/>
      <c r="E6" s="162" t="s">
        <v>395</v>
      </c>
      <c r="F6" s="23" t="s">
        <v>92</v>
      </c>
      <c r="G6" s="23" t="s">
        <v>55</v>
      </c>
      <c r="H6" s="23" t="s">
        <v>54</v>
      </c>
      <c r="I6" s="23" t="s">
        <v>74</v>
      </c>
      <c r="J6" s="23" t="s">
        <v>396</v>
      </c>
      <c r="K6" s="23"/>
      <c r="L6" s="23"/>
      <c r="M6" s="23"/>
      <c r="N6" s="23"/>
      <c r="O6" s="154"/>
    </row>
    <row r="7" spans="1:15" ht="15" customHeight="1" x14ac:dyDescent="0.2">
      <c r="A7" s="463" t="s">
        <v>379</v>
      </c>
      <c r="B7" s="442"/>
      <c r="C7" s="443"/>
      <c r="D7" s="59" t="str">
        <f>'List stavby'!B4</f>
        <v>S1234567812</v>
      </c>
      <c r="E7" s="162" t="s">
        <v>75</v>
      </c>
      <c r="F7" s="23" t="s">
        <v>243</v>
      </c>
      <c r="G7" s="23" t="s">
        <v>405</v>
      </c>
      <c r="H7" s="23" t="s">
        <v>93</v>
      </c>
      <c r="I7" s="23" t="s">
        <v>406</v>
      </c>
      <c r="J7" s="23" t="s">
        <v>55</v>
      </c>
      <c r="K7" s="23"/>
      <c r="L7" s="23"/>
      <c r="M7" s="23"/>
      <c r="N7" s="23"/>
      <c r="O7" s="154"/>
    </row>
    <row r="8" spans="1:15" ht="15" customHeight="1" x14ac:dyDescent="0.2">
      <c r="A8" s="463" t="s">
        <v>73</v>
      </c>
      <c r="B8" s="442"/>
      <c r="C8" s="443"/>
      <c r="D8" s="59" t="str">
        <f>'List stavby'!B2</f>
        <v>DUSP</v>
      </c>
      <c r="E8" s="162" t="s">
        <v>72</v>
      </c>
      <c r="F8" s="23" t="s">
        <v>404</v>
      </c>
      <c r="G8" s="23" t="s">
        <v>242</v>
      </c>
      <c r="H8" s="23" t="s">
        <v>242</v>
      </c>
      <c r="I8" s="23" t="s">
        <v>407</v>
      </c>
      <c r="J8" s="23" t="s">
        <v>405</v>
      </c>
      <c r="K8" s="23"/>
      <c r="L8" s="23"/>
      <c r="M8" s="23"/>
      <c r="N8" s="23"/>
      <c r="O8" s="154"/>
    </row>
    <row r="9" spans="1:15" ht="15" customHeight="1" thickBot="1" x14ac:dyDescent="0.25">
      <c r="A9" s="465" t="s">
        <v>13</v>
      </c>
      <c r="B9" s="482"/>
      <c r="C9" s="466"/>
      <c r="D9" s="155">
        <f>'List stavby'!B3</f>
        <v>43738</v>
      </c>
      <c r="E9" s="163" t="s">
        <v>71</v>
      </c>
      <c r="F9" s="156" t="s">
        <v>91</v>
      </c>
      <c r="G9" s="156" t="s">
        <v>91</v>
      </c>
      <c r="H9" s="156" t="s">
        <v>91</v>
      </c>
      <c r="I9" s="156" t="s">
        <v>91</v>
      </c>
      <c r="J9" s="156" t="s">
        <v>91</v>
      </c>
      <c r="K9" s="156"/>
      <c r="L9" s="156"/>
      <c r="M9" s="156"/>
      <c r="N9" s="156"/>
      <c r="O9" s="157"/>
    </row>
    <row r="10" spans="1:15" ht="15" customHeight="1" thickBot="1" x14ac:dyDescent="0.25">
      <c r="A10" s="448"/>
      <c r="B10" s="448"/>
      <c r="C10" s="448"/>
      <c r="D10" s="448"/>
      <c r="E10" s="448"/>
      <c r="F10" s="448"/>
      <c r="G10" s="448"/>
      <c r="H10" s="448"/>
      <c r="I10" s="448"/>
      <c r="J10" s="448"/>
      <c r="K10" s="448"/>
      <c r="L10" s="448"/>
      <c r="M10" s="448"/>
      <c r="N10" s="448"/>
      <c r="O10" s="448"/>
    </row>
    <row r="11" spans="1:15" ht="24.95" customHeight="1" thickBot="1" x14ac:dyDescent="0.25">
      <c r="A11" s="473" t="s">
        <v>70</v>
      </c>
      <c r="B11" s="474"/>
      <c r="C11" s="464" t="s">
        <v>69</v>
      </c>
      <c r="D11" s="448"/>
      <c r="E11" s="161"/>
      <c r="F11" s="464" t="s">
        <v>397</v>
      </c>
      <c r="G11" s="448"/>
      <c r="H11" s="448"/>
      <c r="I11" s="448"/>
      <c r="J11" s="448"/>
      <c r="K11" s="448"/>
      <c r="L11" s="448"/>
      <c r="M11" s="448"/>
      <c r="N11" s="448"/>
      <c r="O11" s="449"/>
    </row>
    <row r="12" spans="1:15" ht="15" customHeight="1" x14ac:dyDescent="0.2">
      <c r="A12" s="158" t="s">
        <v>408</v>
      </c>
      <c r="B12" s="176" t="s">
        <v>250</v>
      </c>
      <c r="C12" s="467" t="s">
        <v>80</v>
      </c>
      <c r="D12" s="468"/>
      <c r="E12" s="159"/>
      <c r="F12" s="160" t="s">
        <v>0</v>
      </c>
      <c r="G12" s="160" t="s">
        <v>0</v>
      </c>
      <c r="H12" s="160" t="s">
        <v>53</v>
      </c>
      <c r="I12" s="160" t="s">
        <v>0</v>
      </c>
      <c r="J12" s="160" t="s">
        <v>0</v>
      </c>
      <c r="K12" s="160"/>
      <c r="L12" s="160"/>
      <c r="M12" s="160"/>
      <c r="N12" s="160"/>
      <c r="O12" s="160"/>
    </row>
    <row r="13" spans="1:15" ht="15" customHeight="1" x14ac:dyDescent="0.2">
      <c r="A13" s="150"/>
      <c r="B13" s="153"/>
      <c r="C13" s="444"/>
      <c r="D13" s="445"/>
      <c r="E13" s="151"/>
      <c r="F13" s="22"/>
      <c r="G13" s="22"/>
      <c r="H13" s="22"/>
      <c r="I13" s="22"/>
      <c r="J13" s="22"/>
      <c r="K13" s="22"/>
      <c r="L13" s="22"/>
      <c r="M13" s="22"/>
      <c r="N13" s="22"/>
      <c r="O13" s="22"/>
    </row>
    <row r="14" spans="1:15" ht="15" customHeight="1" x14ac:dyDescent="0.2">
      <c r="A14" s="149" t="s">
        <v>409</v>
      </c>
      <c r="B14" s="152"/>
      <c r="C14" s="441" t="s">
        <v>410</v>
      </c>
      <c r="D14" s="442"/>
      <c r="E14" s="151"/>
      <c r="F14" s="22"/>
      <c r="G14" s="22"/>
      <c r="H14" s="22"/>
      <c r="I14" s="22"/>
      <c r="J14" s="22"/>
      <c r="K14" s="22"/>
      <c r="L14" s="22"/>
      <c r="M14" s="22"/>
      <c r="N14" s="22"/>
      <c r="O14" s="22"/>
    </row>
    <row r="15" spans="1:15" ht="15" customHeight="1" x14ac:dyDescent="0.2">
      <c r="A15" s="150"/>
      <c r="B15" s="153" t="s">
        <v>250</v>
      </c>
      <c r="C15" s="444" t="s">
        <v>81</v>
      </c>
      <c r="D15" s="445"/>
      <c r="E15" s="151" t="s">
        <v>413</v>
      </c>
      <c r="F15" s="22" t="s">
        <v>0</v>
      </c>
      <c r="G15" s="22" t="s">
        <v>0</v>
      </c>
      <c r="H15" s="22" t="s">
        <v>0</v>
      </c>
      <c r="I15" s="22" t="s">
        <v>53</v>
      </c>
      <c r="J15" s="22" t="s">
        <v>53</v>
      </c>
      <c r="K15" s="22"/>
      <c r="L15" s="22"/>
      <c r="M15" s="22"/>
      <c r="N15" s="22"/>
      <c r="O15" s="22"/>
    </row>
    <row r="16" spans="1:15" ht="15" customHeight="1" x14ac:dyDescent="0.2">
      <c r="A16" s="150"/>
      <c r="B16" s="153" t="s">
        <v>251</v>
      </c>
      <c r="C16" s="444" t="s">
        <v>414</v>
      </c>
      <c r="D16" s="445"/>
      <c r="E16" s="151" t="s">
        <v>415</v>
      </c>
      <c r="F16" s="22" t="s">
        <v>0</v>
      </c>
      <c r="G16" s="22" t="s">
        <v>53</v>
      </c>
      <c r="H16" s="22" t="s">
        <v>0</v>
      </c>
      <c r="I16" s="22" t="s">
        <v>53</v>
      </c>
      <c r="J16" s="22" t="s">
        <v>53</v>
      </c>
      <c r="K16" s="22"/>
      <c r="L16" s="22"/>
      <c r="M16" s="22"/>
      <c r="N16" s="22"/>
      <c r="O16" s="22"/>
    </row>
    <row r="17" spans="1:15" ht="15" customHeight="1" x14ac:dyDescent="0.2">
      <c r="A17" s="150"/>
      <c r="B17" s="153" t="s">
        <v>412</v>
      </c>
      <c r="C17" s="444" t="s">
        <v>417</v>
      </c>
      <c r="D17" s="445"/>
      <c r="E17" s="151" t="s">
        <v>418</v>
      </c>
      <c r="F17" s="22" t="s">
        <v>0</v>
      </c>
      <c r="G17" s="22" t="s">
        <v>53</v>
      </c>
      <c r="H17" s="22" t="s">
        <v>0</v>
      </c>
      <c r="I17" s="22" t="s">
        <v>53</v>
      </c>
      <c r="J17" s="22" t="s">
        <v>53</v>
      </c>
      <c r="K17" s="22"/>
      <c r="L17" s="22"/>
      <c r="M17" s="22"/>
      <c r="N17" s="22"/>
      <c r="O17" s="22"/>
    </row>
    <row r="18" spans="1:15" ht="15" customHeight="1" x14ac:dyDescent="0.2">
      <c r="A18" s="150"/>
      <c r="B18" s="153" t="s">
        <v>261</v>
      </c>
      <c r="C18" s="444" t="s">
        <v>416</v>
      </c>
      <c r="D18" s="445"/>
      <c r="E18" s="151" t="s">
        <v>415</v>
      </c>
      <c r="F18" s="22" t="s">
        <v>0</v>
      </c>
      <c r="G18" s="22" t="s">
        <v>53</v>
      </c>
      <c r="H18" s="22" t="s">
        <v>0</v>
      </c>
      <c r="I18" s="22" t="s">
        <v>53</v>
      </c>
      <c r="J18" s="22" t="s">
        <v>0</v>
      </c>
      <c r="K18" s="22"/>
      <c r="L18" s="22"/>
      <c r="M18" s="22"/>
      <c r="N18" s="22"/>
      <c r="O18" s="22"/>
    </row>
    <row r="19" spans="1:15" ht="15" customHeight="1" x14ac:dyDescent="0.2">
      <c r="A19" s="149"/>
      <c r="B19" s="153"/>
      <c r="C19" s="444"/>
      <c r="D19" s="445"/>
      <c r="E19" s="151"/>
      <c r="F19" s="22"/>
      <c r="G19" s="22"/>
      <c r="H19" s="22"/>
      <c r="I19" s="22"/>
      <c r="J19" s="22"/>
      <c r="K19" s="22"/>
      <c r="L19" s="22"/>
      <c r="M19" s="22"/>
      <c r="N19" s="22"/>
      <c r="O19" s="22"/>
    </row>
    <row r="20" spans="1:15" ht="15" customHeight="1" x14ac:dyDescent="0.2">
      <c r="A20" s="149" t="s">
        <v>419</v>
      </c>
      <c r="B20" s="152"/>
      <c r="C20" s="441" t="s">
        <v>420</v>
      </c>
      <c r="D20" s="442"/>
      <c r="E20" s="151"/>
      <c r="F20" s="22"/>
      <c r="G20" s="22"/>
      <c r="H20" s="22"/>
      <c r="I20" s="22"/>
      <c r="J20" s="22"/>
      <c r="K20" s="22"/>
      <c r="L20" s="22"/>
      <c r="M20" s="22"/>
      <c r="N20" s="22"/>
      <c r="O20" s="22"/>
    </row>
    <row r="21" spans="1:15" ht="15" customHeight="1" x14ac:dyDescent="0.2">
      <c r="A21" s="150"/>
      <c r="B21" s="153"/>
      <c r="C21" s="444"/>
      <c r="D21" s="445"/>
      <c r="E21" s="151"/>
      <c r="F21" s="22"/>
      <c r="G21" s="22"/>
      <c r="H21" s="22"/>
      <c r="I21" s="22"/>
      <c r="J21" s="22"/>
      <c r="K21" s="22"/>
      <c r="L21" s="22"/>
      <c r="M21" s="22"/>
      <c r="N21" s="22"/>
      <c r="O21" s="22"/>
    </row>
    <row r="22" spans="1:15" ht="15" customHeight="1" x14ac:dyDescent="0.2">
      <c r="A22" s="149" t="s">
        <v>421</v>
      </c>
      <c r="B22" s="153" t="s">
        <v>250</v>
      </c>
      <c r="C22" s="441" t="s">
        <v>89</v>
      </c>
      <c r="D22" s="442"/>
      <c r="E22" s="151"/>
      <c r="F22" s="22" t="s">
        <v>0</v>
      </c>
      <c r="G22" s="22" t="s">
        <v>53</v>
      </c>
      <c r="H22" s="22" t="s">
        <v>53</v>
      </c>
      <c r="I22" s="22"/>
      <c r="J22" s="22" t="s">
        <v>0</v>
      </c>
      <c r="K22" s="22"/>
      <c r="L22" s="22"/>
      <c r="M22" s="22"/>
      <c r="N22" s="22"/>
      <c r="O22" s="22"/>
    </row>
    <row r="23" spans="1:15" ht="15" customHeight="1" x14ac:dyDescent="0.2">
      <c r="A23" s="149"/>
      <c r="B23" s="152"/>
      <c r="C23" s="441"/>
      <c r="D23" s="442"/>
      <c r="E23" s="151"/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spans="1:15" ht="15" customHeight="1" x14ac:dyDescent="0.2">
      <c r="A24" s="150"/>
      <c r="B24" s="153"/>
      <c r="C24" s="444"/>
      <c r="D24" s="445"/>
      <c r="E24" s="151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spans="1:15" ht="15" customHeight="1" x14ac:dyDescent="0.2">
      <c r="A25" s="149"/>
      <c r="B25" s="153"/>
      <c r="C25" s="444"/>
      <c r="D25" s="445"/>
      <c r="E25" s="151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spans="1:15" ht="15" customHeight="1" x14ac:dyDescent="0.2">
      <c r="A26" s="150"/>
      <c r="B26" s="153"/>
      <c r="C26" s="444"/>
      <c r="D26" s="445"/>
      <c r="E26" s="151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spans="1:15" ht="15" customHeight="1" x14ac:dyDescent="0.2">
      <c r="A27" s="149"/>
      <c r="B27" s="153"/>
      <c r="C27" s="441"/>
      <c r="D27" s="442"/>
      <c r="E27" s="151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spans="1:15" ht="15" customHeight="1" x14ac:dyDescent="0.2">
      <c r="A28" s="150"/>
      <c r="B28" s="153"/>
      <c r="C28" s="444"/>
      <c r="D28" s="445"/>
      <c r="E28" s="151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 ht="15" customHeight="1" x14ac:dyDescent="0.2">
      <c r="A29" s="150"/>
      <c r="B29" s="153"/>
      <c r="C29" s="444"/>
      <c r="D29" s="445"/>
      <c r="E29" s="151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 ht="15" customHeight="1" x14ac:dyDescent="0.2">
      <c r="A30" s="150"/>
      <c r="B30" s="153"/>
      <c r="C30" s="444"/>
      <c r="D30" s="445"/>
      <c r="E30" s="151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 ht="15" customHeight="1" x14ac:dyDescent="0.2">
      <c r="A31" s="149"/>
      <c r="B31" s="152"/>
      <c r="C31" s="444"/>
      <c r="D31" s="445"/>
      <c r="E31" s="151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 ht="15" customHeight="1" x14ac:dyDescent="0.2">
      <c r="A32" s="150"/>
      <c r="B32" s="153"/>
      <c r="C32" s="444"/>
      <c r="D32" s="445"/>
      <c r="E32" s="151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 ht="15" customHeight="1" x14ac:dyDescent="0.2">
      <c r="A33" s="150"/>
      <c r="B33" s="153"/>
      <c r="C33" s="444"/>
      <c r="D33" s="445"/>
      <c r="E33" s="151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 ht="15" customHeight="1" x14ac:dyDescent="0.2">
      <c r="A34" s="150"/>
      <c r="B34" s="153"/>
      <c r="C34" s="444"/>
      <c r="D34" s="445"/>
      <c r="E34" s="151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 ht="15" customHeight="1" x14ac:dyDescent="0.2">
      <c r="A35" s="150"/>
      <c r="B35" s="153"/>
      <c r="C35" s="444"/>
      <c r="D35" s="445"/>
      <c r="E35" s="151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 ht="15" customHeight="1" x14ac:dyDescent="0.2">
      <c r="A36" s="150"/>
      <c r="B36" s="153"/>
      <c r="C36" s="444"/>
      <c r="D36" s="445"/>
      <c r="E36" s="151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 ht="15" customHeight="1" x14ac:dyDescent="0.2">
      <c r="A37" s="149"/>
      <c r="B37" s="152"/>
      <c r="C37" s="444"/>
      <c r="D37" s="445"/>
      <c r="E37" s="151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 ht="15" customHeight="1" x14ac:dyDescent="0.2">
      <c r="A38" s="150"/>
      <c r="B38" s="153"/>
      <c r="C38" s="444"/>
      <c r="D38" s="445"/>
      <c r="E38" s="151"/>
      <c r="F38" s="22"/>
      <c r="G38" s="22"/>
      <c r="H38" s="22"/>
      <c r="I38" s="22"/>
      <c r="J38" s="22"/>
      <c r="K38" s="22"/>
      <c r="L38" s="22"/>
      <c r="M38" s="22"/>
      <c r="N38" s="22"/>
      <c r="O38" s="22"/>
    </row>
    <row r="39" spans="1:15" ht="15" customHeight="1" x14ac:dyDescent="0.2">
      <c r="A39" s="150"/>
      <c r="B39" s="153"/>
      <c r="C39" s="444"/>
      <c r="D39" s="445"/>
      <c r="E39" s="151"/>
      <c r="F39" s="22"/>
      <c r="G39" s="22"/>
      <c r="H39" s="22"/>
      <c r="I39" s="22"/>
      <c r="J39" s="22"/>
      <c r="K39" s="22"/>
      <c r="L39" s="22"/>
      <c r="M39" s="22"/>
      <c r="N39" s="22"/>
      <c r="O39" s="22"/>
    </row>
    <row r="40" spans="1:15" ht="15" customHeight="1" x14ac:dyDescent="0.2">
      <c r="A40" s="150"/>
      <c r="B40" s="153"/>
      <c r="C40" s="444"/>
      <c r="D40" s="445"/>
      <c r="E40" s="151"/>
      <c r="F40" s="22"/>
      <c r="G40" s="22"/>
      <c r="H40" s="22"/>
      <c r="I40" s="22"/>
      <c r="J40" s="22"/>
      <c r="K40" s="22"/>
      <c r="L40" s="22"/>
      <c r="M40" s="22"/>
      <c r="N40" s="22"/>
      <c r="O40" s="22"/>
    </row>
    <row r="41" spans="1:15" x14ac:dyDescent="0.2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</row>
  </sheetData>
  <mergeCells count="44">
    <mergeCell ref="D5:D6"/>
    <mergeCell ref="E5:O5"/>
    <mergeCell ref="A7:C7"/>
    <mergeCell ref="A8:C8"/>
    <mergeCell ref="C33:D33"/>
    <mergeCell ref="C11:D11"/>
    <mergeCell ref="F11:O11"/>
    <mergeCell ref="C34:D34"/>
    <mergeCell ref="C35:D35"/>
    <mergeCell ref="C30:D30"/>
    <mergeCell ref="C31:D31"/>
    <mergeCell ref="J1:O1"/>
    <mergeCell ref="A1:I1"/>
    <mergeCell ref="A2:I2"/>
    <mergeCell ref="J2:O2"/>
    <mergeCell ref="C32:D32"/>
    <mergeCell ref="C20:D20"/>
    <mergeCell ref="C21:D21"/>
    <mergeCell ref="C22:D22"/>
    <mergeCell ref="C23:D23"/>
    <mergeCell ref="C19:D19"/>
    <mergeCell ref="A9:C9"/>
    <mergeCell ref="A10:O10"/>
    <mergeCell ref="E4:K4"/>
    <mergeCell ref="A5:C6"/>
    <mergeCell ref="C29:D29"/>
    <mergeCell ref="A11:B11"/>
    <mergeCell ref="C15:D15"/>
    <mergeCell ref="C16:D16"/>
    <mergeCell ref="C17:D17"/>
    <mergeCell ref="C18:D18"/>
    <mergeCell ref="C12:D12"/>
    <mergeCell ref="C13:D13"/>
    <mergeCell ref="C14:D14"/>
    <mergeCell ref="C24:D24"/>
    <mergeCell ref="C25:D25"/>
    <mergeCell ref="C26:D26"/>
    <mergeCell ref="C27:D27"/>
    <mergeCell ref="C28:D28"/>
    <mergeCell ref="C36:D36"/>
    <mergeCell ref="C37:D37"/>
    <mergeCell ref="C38:D38"/>
    <mergeCell ref="C39:D39"/>
    <mergeCell ref="C40:D40"/>
  </mergeCells>
  <dataValidations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 xml:space="preserve">&amp;R
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3"/>
  <sheetViews>
    <sheetView showGridLines="0" zoomScale="85" zoomScaleNormal="85" zoomScalePageLayoutView="85" workbookViewId="0">
      <selection activeCell="E5" sqref="E5:O5"/>
    </sheetView>
  </sheetViews>
  <sheetFormatPr defaultColWidth="8.8984375" defaultRowHeight="14.25" x14ac:dyDescent="0.2"/>
  <cols>
    <col min="1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384" width="8.8984375" style="15"/>
  </cols>
  <sheetData>
    <row r="1" spans="1:15" ht="15" customHeight="1" x14ac:dyDescent="0.2">
      <c r="A1" s="477" t="s">
        <v>103</v>
      </c>
      <c r="B1" s="475"/>
      <c r="C1" s="475"/>
      <c r="D1" s="475"/>
      <c r="E1" s="475"/>
      <c r="F1" s="475"/>
      <c r="G1" s="475"/>
      <c r="H1" s="475"/>
      <c r="I1" s="475"/>
      <c r="J1" s="475" t="s">
        <v>96</v>
      </c>
      <c r="K1" s="475"/>
      <c r="L1" s="475"/>
      <c r="M1" s="475"/>
      <c r="N1" s="475"/>
      <c r="O1" s="476"/>
    </row>
    <row r="2" spans="1:15" ht="15" customHeight="1" x14ac:dyDescent="0.2">
      <c r="A2" s="478" t="s">
        <v>477</v>
      </c>
      <c r="B2" s="479"/>
      <c r="C2" s="479"/>
      <c r="D2" s="479"/>
      <c r="E2" s="479"/>
      <c r="F2" s="479"/>
      <c r="G2" s="479"/>
      <c r="H2" s="479"/>
      <c r="I2" s="479"/>
      <c r="J2" s="480" t="s">
        <v>432</v>
      </c>
      <c r="K2" s="480"/>
      <c r="L2" s="480"/>
      <c r="M2" s="480"/>
      <c r="N2" s="480"/>
      <c r="O2" s="481"/>
    </row>
    <row r="3" spans="1:15" ht="15" customHeight="1" thickBot="1" x14ac:dyDescent="0.25">
      <c r="A3" s="174"/>
      <c r="B3" s="174"/>
      <c r="C3" s="174"/>
      <c r="D3" s="174"/>
      <c r="E3" s="174"/>
      <c r="F3" s="174"/>
      <c r="G3" s="174"/>
      <c r="H3" s="174"/>
      <c r="I3" s="174"/>
      <c r="J3" s="175"/>
      <c r="K3" s="175"/>
      <c r="L3" s="175"/>
      <c r="M3" s="175"/>
      <c r="N3" s="175"/>
      <c r="O3" s="175"/>
    </row>
    <row r="4" spans="1:15" ht="24.95" customHeight="1" thickBot="1" x14ac:dyDescent="0.25">
      <c r="A4" s="169" t="s">
        <v>77</v>
      </c>
      <c r="B4" s="170"/>
      <c r="C4" s="171"/>
      <c r="D4" s="171"/>
      <c r="E4" s="470"/>
      <c r="F4" s="470"/>
      <c r="G4" s="470"/>
      <c r="H4" s="470"/>
      <c r="I4" s="470"/>
      <c r="J4" s="470"/>
      <c r="K4" s="470"/>
      <c r="L4" s="172"/>
      <c r="M4" s="172"/>
      <c r="N4" s="172"/>
      <c r="O4" s="173"/>
    </row>
    <row r="5" spans="1:15" ht="15" customHeight="1" x14ac:dyDescent="0.2">
      <c r="A5" s="457" t="s">
        <v>76</v>
      </c>
      <c r="B5" s="471"/>
      <c r="C5" s="458"/>
      <c r="D5" s="483" t="str">
        <f>'List stavby'!B1</f>
        <v>Rekonstrukce žst. Horní Dolní</v>
      </c>
      <c r="E5" s="454" t="s">
        <v>492</v>
      </c>
      <c r="F5" s="455"/>
      <c r="G5" s="455"/>
      <c r="H5" s="455"/>
      <c r="I5" s="455"/>
      <c r="J5" s="455"/>
      <c r="K5" s="455"/>
      <c r="L5" s="455"/>
      <c r="M5" s="455"/>
      <c r="N5" s="455"/>
      <c r="O5" s="456"/>
    </row>
    <row r="6" spans="1:15" ht="15" customHeight="1" x14ac:dyDescent="0.2">
      <c r="A6" s="459"/>
      <c r="B6" s="472"/>
      <c r="C6" s="460"/>
      <c r="D6" s="484"/>
      <c r="E6" s="162" t="s">
        <v>395</v>
      </c>
      <c r="F6" s="23" t="s">
        <v>92</v>
      </c>
      <c r="G6" s="23" t="s">
        <v>55</v>
      </c>
      <c r="H6" s="23" t="s">
        <v>54</v>
      </c>
      <c r="I6" s="23" t="s">
        <v>74</v>
      </c>
      <c r="J6" s="23" t="s">
        <v>396</v>
      </c>
      <c r="K6" s="23"/>
      <c r="L6" s="23"/>
      <c r="M6" s="23"/>
      <c r="N6" s="23"/>
      <c r="O6" s="154"/>
    </row>
    <row r="7" spans="1:15" ht="15" customHeight="1" x14ac:dyDescent="0.2">
      <c r="A7" s="463" t="s">
        <v>379</v>
      </c>
      <c r="B7" s="442"/>
      <c r="C7" s="443"/>
      <c r="D7" s="59" t="str">
        <f>'List stavby'!B4</f>
        <v>S1234567812</v>
      </c>
      <c r="E7" s="162" t="s">
        <v>75</v>
      </c>
      <c r="F7" s="23" t="s">
        <v>243</v>
      </c>
      <c r="G7" s="23" t="s">
        <v>405</v>
      </c>
      <c r="H7" s="23" t="s">
        <v>93</v>
      </c>
      <c r="I7" s="23" t="s">
        <v>406</v>
      </c>
      <c r="J7" s="23" t="s">
        <v>55</v>
      </c>
      <c r="K7" s="23"/>
      <c r="L7" s="23"/>
      <c r="M7" s="23"/>
      <c r="N7" s="23"/>
      <c r="O7" s="154"/>
    </row>
    <row r="8" spans="1:15" ht="15" customHeight="1" x14ac:dyDescent="0.2">
      <c r="A8" s="463" t="s">
        <v>73</v>
      </c>
      <c r="B8" s="442"/>
      <c r="C8" s="443"/>
      <c r="D8" s="59" t="str">
        <f>'List stavby'!B2</f>
        <v>DUSP</v>
      </c>
      <c r="E8" s="162" t="s">
        <v>72</v>
      </c>
      <c r="F8" s="23" t="s">
        <v>404</v>
      </c>
      <c r="G8" s="23" t="s">
        <v>242</v>
      </c>
      <c r="H8" s="23" t="s">
        <v>242</v>
      </c>
      <c r="I8" s="23" t="s">
        <v>407</v>
      </c>
      <c r="J8" s="23" t="s">
        <v>405</v>
      </c>
      <c r="K8" s="23"/>
      <c r="L8" s="23"/>
      <c r="M8" s="23"/>
      <c r="N8" s="23"/>
      <c r="O8" s="154"/>
    </row>
    <row r="9" spans="1:15" ht="15" customHeight="1" thickBot="1" x14ac:dyDescent="0.25">
      <c r="A9" s="465" t="s">
        <v>13</v>
      </c>
      <c r="B9" s="482"/>
      <c r="C9" s="466"/>
      <c r="D9" s="155">
        <f>'List stavby'!B3</f>
        <v>43738</v>
      </c>
      <c r="E9" s="163" t="s">
        <v>71</v>
      </c>
      <c r="F9" s="156" t="s">
        <v>91</v>
      </c>
      <c r="G9" s="156" t="s">
        <v>91</v>
      </c>
      <c r="H9" s="156" t="s">
        <v>91</v>
      </c>
      <c r="I9" s="156" t="s">
        <v>91</v>
      </c>
      <c r="J9" s="156" t="s">
        <v>91</v>
      </c>
      <c r="K9" s="156"/>
      <c r="L9" s="156"/>
      <c r="M9" s="156"/>
      <c r="N9" s="156"/>
      <c r="O9" s="157"/>
    </row>
    <row r="10" spans="1:15" ht="15" customHeight="1" thickBot="1" x14ac:dyDescent="0.25">
      <c r="A10" s="448"/>
      <c r="B10" s="448"/>
      <c r="C10" s="448"/>
      <c r="D10" s="448"/>
      <c r="E10" s="448"/>
      <c r="F10" s="448"/>
      <c r="G10" s="448"/>
      <c r="H10" s="448"/>
      <c r="I10" s="448"/>
      <c r="J10" s="448"/>
      <c r="K10" s="448"/>
      <c r="L10" s="448"/>
      <c r="M10" s="448"/>
      <c r="N10" s="448"/>
      <c r="O10" s="448"/>
    </row>
    <row r="11" spans="1:15" ht="24.95" customHeight="1" thickBot="1" x14ac:dyDescent="0.25">
      <c r="A11" s="473" t="s">
        <v>70</v>
      </c>
      <c r="B11" s="474"/>
      <c r="C11" s="464" t="s">
        <v>69</v>
      </c>
      <c r="D11" s="448"/>
      <c r="E11" s="161"/>
      <c r="F11" s="464" t="s">
        <v>397</v>
      </c>
      <c r="G11" s="448"/>
      <c r="H11" s="448"/>
      <c r="I11" s="448"/>
      <c r="J11" s="448"/>
      <c r="K11" s="448"/>
      <c r="L11" s="448"/>
      <c r="M11" s="448"/>
      <c r="N11" s="448"/>
      <c r="O11" s="449"/>
    </row>
    <row r="12" spans="1:15" ht="15" customHeight="1" x14ac:dyDescent="0.2">
      <c r="A12" s="488" t="s">
        <v>431</v>
      </c>
      <c r="B12" s="489"/>
      <c r="C12" s="492" t="s">
        <v>474</v>
      </c>
      <c r="D12" s="493"/>
      <c r="E12" s="494"/>
      <c r="F12" s="160" t="s">
        <v>0</v>
      </c>
      <c r="G12" s="160" t="s">
        <v>0</v>
      </c>
      <c r="H12" s="160" t="s">
        <v>53</v>
      </c>
      <c r="I12" s="160" t="s">
        <v>0</v>
      </c>
      <c r="J12" s="160" t="s">
        <v>0</v>
      </c>
      <c r="K12" s="160"/>
      <c r="L12" s="160"/>
      <c r="M12" s="160"/>
      <c r="N12" s="160"/>
      <c r="O12" s="160"/>
    </row>
    <row r="13" spans="1:15" ht="15" customHeight="1" x14ac:dyDescent="0.2">
      <c r="A13" s="490" t="s">
        <v>435</v>
      </c>
      <c r="B13" s="491"/>
      <c r="C13" s="485" t="s">
        <v>475</v>
      </c>
      <c r="D13" s="486"/>
      <c r="E13" s="487"/>
      <c r="F13" s="22" t="s">
        <v>0</v>
      </c>
      <c r="G13" s="22" t="s">
        <v>53</v>
      </c>
      <c r="H13" s="22" t="s">
        <v>0</v>
      </c>
      <c r="I13" s="22" t="s">
        <v>53</v>
      </c>
      <c r="J13" s="22" t="s">
        <v>53</v>
      </c>
      <c r="K13" s="22"/>
      <c r="L13" s="22"/>
      <c r="M13" s="22"/>
      <c r="N13" s="22"/>
      <c r="O13" s="22"/>
    </row>
    <row r="14" spans="1:15" ht="15" customHeight="1" x14ac:dyDescent="0.2">
      <c r="A14" s="490" t="s">
        <v>436</v>
      </c>
      <c r="B14" s="491"/>
      <c r="C14" s="485" t="s">
        <v>476</v>
      </c>
      <c r="D14" s="486"/>
      <c r="E14" s="487"/>
      <c r="F14" s="22" t="s">
        <v>53</v>
      </c>
      <c r="G14" s="22" t="s">
        <v>53</v>
      </c>
      <c r="H14" s="22" t="s">
        <v>53</v>
      </c>
      <c r="I14" s="22" t="s">
        <v>53</v>
      </c>
      <c r="J14" s="22" t="s">
        <v>53</v>
      </c>
      <c r="K14" s="22"/>
      <c r="L14" s="22"/>
      <c r="M14" s="22"/>
      <c r="N14" s="22"/>
      <c r="O14" s="22"/>
    </row>
    <row r="15" spans="1:15" ht="15" customHeight="1" x14ac:dyDescent="0.2">
      <c r="A15" s="490" t="s">
        <v>453</v>
      </c>
      <c r="B15" s="491"/>
      <c r="C15" s="485" t="s">
        <v>455</v>
      </c>
      <c r="D15" s="486"/>
      <c r="E15" s="487"/>
      <c r="F15" s="22" t="s">
        <v>0</v>
      </c>
      <c r="G15" s="22" t="s">
        <v>53</v>
      </c>
      <c r="H15" s="22" t="s">
        <v>0</v>
      </c>
      <c r="I15" s="22" t="s">
        <v>53</v>
      </c>
      <c r="J15" s="22" t="s">
        <v>0</v>
      </c>
      <c r="K15" s="22"/>
      <c r="L15" s="22"/>
      <c r="M15" s="22"/>
      <c r="N15" s="22"/>
      <c r="O15" s="22"/>
    </row>
    <row r="16" spans="1:15" ht="15" customHeight="1" x14ac:dyDescent="0.2">
      <c r="A16" s="150"/>
      <c r="B16" s="153"/>
      <c r="C16" s="58"/>
      <c r="D16" s="60"/>
      <c r="E16" s="151"/>
      <c r="F16" s="22"/>
      <c r="G16" s="22"/>
      <c r="H16" s="22"/>
      <c r="I16" s="22"/>
      <c r="J16" s="22"/>
      <c r="K16" s="22"/>
      <c r="L16" s="22"/>
      <c r="M16" s="22"/>
      <c r="N16" s="22"/>
      <c r="O16" s="22"/>
    </row>
    <row r="17" spans="1:15" ht="15" customHeight="1" x14ac:dyDescent="0.2">
      <c r="A17" s="150"/>
      <c r="B17" s="153"/>
      <c r="C17" s="58"/>
      <c r="D17" s="60"/>
      <c r="E17" s="151"/>
      <c r="F17" s="22"/>
      <c r="G17" s="22"/>
      <c r="H17" s="22"/>
      <c r="I17" s="22"/>
      <c r="J17" s="22"/>
      <c r="K17" s="22"/>
      <c r="L17" s="22"/>
      <c r="M17" s="22"/>
      <c r="N17" s="22"/>
      <c r="O17" s="22"/>
    </row>
    <row r="18" spans="1:15" ht="15" customHeight="1" x14ac:dyDescent="0.2">
      <c r="A18" s="150"/>
      <c r="B18" s="153"/>
      <c r="C18" s="58"/>
      <c r="D18" s="60"/>
      <c r="E18" s="151"/>
      <c r="F18" s="22"/>
      <c r="G18" s="22"/>
      <c r="H18" s="22"/>
      <c r="I18" s="22"/>
      <c r="J18" s="22"/>
      <c r="K18" s="22"/>
      <c r="L18" s="22"/>
      <c r="M18" s="22"/>
      <c r="N18" s="22"/>
      <c r="O18" s="22"/>
    </row>
    <row r="19" spans="1:15" ht="15" customHeight="1" x14ac:dyDescent="0.2">
      <c r="A19" s="149"/>
      <c r="B19" s="153"/>
      <c r="C19" s="441"/>
      <c r="D19" s="442"/>
      <c r="E19" s="151"/>
      <c r="F19" s="22"/>
      <c r="G19" s="22"/>
      <c r="H19" s="22"/>
      <c r="I19" s="22"/>
      <c r="J19" s="22"/>
      <c r="K19" s="22"/>
      <c r="L19" s="22"/>
      <c r="M19" s="22"/>
      <c r="N19" s="22"/>
      <c r="O19" s="22"/>
    </row>
    <row r="20" spans="1:15" ht="15" customHeight="1" x14ac:dyDescent="0.2">
      <c r="A20" s="149"/>
      <c r="B20" s="153"/>
      <c r="C20" s="59"/>
      <c r="D20" s="61"/>
      <c r="E20" s="151"/>
      <c r="F20" s="22"/>
      <c r="G20" s="22"/>
      <c r="H20" s="22"/>
      <c r="I20" s="22"/>
      <c r="J20" s="22"/>
      <c r="K20" s="22"/>
      <c r="L20" s="22"/>
      <c r="M20" s="22"/>
      <c r="N20" s="22"/>
      <c r="O20" s="22"/>
    </row>
    <row r="21" spans="1:15" ht="15" customHeight="1" x14ac:dyDescent="0.2">
      <c r="A21" s="149"/>
      <c r="B21" s="153"/>
      <c r="C21" s="59"/>
      <c r="D21" s="61"/>
      <c r="E21" s="151"/>
      <c r="F21" s="22"/>
      <c r="G21" s="22"/>
      <c r="H21" s="22"/>
      <c r="I21" s="22"/>
      <c r="J21" s="22"/>
      <c r="K21" s="22"/>
      <c r="L21" s="22"/>
      <c r="M21" s="22"/>
      <c r="N21" s="22"/>
      <c r="O21" s="22"/>
    </row>
    <row r="22" spans="1:15" ht="15" customHeight="1" x14ac:dyDescent="0.2">
      <c r="A22" s="150"/>
      <c r="B22" s="153"/>
      <c r="C22" s="444"/>
      <c r="D22" s="445"/>
      <c r="E22" s="151"/>
      <c r="F22" s="22"/>
      <c r="G22" s="22"/>
      <c r="H22" s="22"/>
      <c r="I22" s="22"/>
      <c r="J22" s="22"/>
      <c r="K22" s="22"/>
      <c r="L22" s="22"/>
      <c r="M22" s="22"/>
      <c r="N22" s="22"/>
      <c r="O22" s="22"/>
    </row>
    <row r="23" spans="1:15" ht="15" customHeight="1" x14ac:dyDescent="0.2">
      <c r="A23" s="149"/>
      <c r="B23" s="153"/>
      <c r="C23" s="441"/>
      <c r="D23" s="442"/>
      <c r="E23" s="151"/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spans="1:15" ht="15" customHeight="1" x14ac:dyDescent="0.2">
      <c r="A24" s="150"/>
      <c r="B24" s="153"/>
      <c r="C24" s="444"/>
      <c r="D24" s="445"/>
      <c r="E24" s="151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spans="1:15" ht="15" customHeight="1" x14ac:dyDescent="0.2">
      <c r="A25" s="149"/>
      <c r="B25" s="153"/>
      <c r="C25" s="441"/>
      <c r="D25" s="442"/>
      <c r="E25" s="151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spans="1:15" ht="15" customHeight="1" x14ac:dyDescent="0.2">
      <c r="A26" s="150"/>
      <c r="B26" s="153"/>
      <c r="C26" s="441"/>
      <c r="D26" s="442"/>
      <c r="E26" s="151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spans="1:15" ht="15" customHeight="1" x14ac:dyDescent="0.2">
      <c r="A27" s="150"/>
      <c r="B27" s="153"/>
      <c r="C27" s="444"/>
      <c r="D27" s="445"/>
      <c r="E27" s="151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spans="1:15" ht="15" customHeight="1" x14ac:dyDescent="0.2">
      <c r="A28" s="150"/>
      <c r="B28" s="153"/>
      <c r="C28" s="444"/>
      <c r="D28" s="445"/>
      <c r="E28" s="151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 ht="15" customHeight="1" x14ac:dyDescent="0.2">
      <c r="A29" s="150"/>
      <c r="B29" s="153"/>
      <c r="C29" s="444"/>
      <c r="D29" s="445"/>
      <c r="E29" s="151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 x14ac:dyDescent="0.2">
      <c r="A30" s="150"/>
      <c r="B30" s="153"/>
      <c r="C30" s="444"/>
      <c r="D30" s="445"/>
      <c r="E30" s="151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 x14ac:dyDescent="0.2">
      <c r="A31" s="150"/>
      <c r="B31" s="153"/>
      <c r="C31" s="444"/>
      <c r="D31" s="445"/>
      <c r="E31" s="151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 x14ac:dyDescent="0.2">
      <c r="A32" s="150"/>
      <c r="B32" s="153"/>
      <c r="C32" s="444"/>
      <c r="D32" s="445"/>
      <c r="E32" s="151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 x14ac:dyDescent="0.2">
      <c r="A33" s="150"/>
      <c r="B33" s="153"/>
      <c r="C33" s="444"/>
      <c r="D33" s="445"/>
      <c r="E33" s="151"/>
      <c r="F33" s="22"/>
      <c r="G33" s="22"/>
      <c r="H33" s="22"/>
      <c r="I33" s="22"/>
      <c r="J33" s="22"/>
      <c r="K33" s="22"/>
      <c r="L33" s="22"/>
      <c r="M33" s="22"/>
      <c r="N33" s="22"/>
      <c r="O33" s="22"/>
    </row>
  </sheetData>
  <mergeCells count="36">
    <mergeCell ref="A5:C6"/>
    <mergeCell ref="D5:D6"/>
    <mergeCell ref="E5:O5"/>
    <mergeCell ref="A1:I1"/>
    <mergeCell ref="J1:O1"/>
    <mergeCell ref="A2:I2"/>
    <mergeCell ref="J2:O2"/>
    <mergeCell ref="E4:K4"/>
    <mergeCell ref="A12:B12"/>
    <mergeCell ref="A13:B13"/>
    <mergeCell ref="A14:B14"/>
    <mergeCell ref="A15:B15"/>
    <mergeCell ref="C12:E12"/>
    <mergeCell ref="A7:C7"/>
    <mergeCell ref="A8:C8"/>
    <mergeCell ref="A9:C9"/>
    <mergeCell ref="A10:O10"/>
    <mergeCell ref="A11:B11"/>
    <mergeCell ref="C11:D11"/>
    <mergeCell ref="F11:O11"/>
    <mergeCell ref="C33:D33"/>
    <mergeCell ref="C25:D25"/>
    <mergeCell ref="C26:D26"/>
    <mergeCell ref="C27:D27"/>
    <mergeCell ref="C28:D28"/>
    <mergeCell ref="C29:D29"/>
    <mergeCell ref="C30:D30"/>
    <mergeCell ref="C13:E13"/>
    <mergeCell ref="C14:E14"/>
    <mergeCell ref="C15:E15"/>
    <mergeCell ref="C31:D31"/>
    <mergeCell ref="C32:D32"/>
    <mergeCell ref="C19:D19"/>
    <mergeCell ref="C22:D22"/>
    <mergeCell ref="C23:D23"/>
    <mergeCell ref="C24:D24"/>
  </mergeCells>
  <dataValidations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8" fitToHeight="0" orientation="portrait" r:id="rId1"/>
  <headerFooter>
    <oddHeader xml:space="preserve">&amp;R
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showGridLines="0" zoomScale="85" zoomScaleNormal="85" zoomScalePageLayoutView="85" workbookViewId="0">
      <selection activeCell="Q24" sqref="Q24"/>
    </sheetView>
  </sheetViews>
  <sheetFormatPr defaultColWidth="8.8984375" defaultRowHeight="14.25" x14ac:dyDescent="0.2"/>
  <cols>
    <col min="1" max="1" width="3.19921875" style="15" customWidth="1"/>
    <col min="2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384" width="8.8984375" style="15"/>
  </cols>
  <sheetData>
    <row r="1" spans="1:15" ht="15" customHeight="1" x14ac:dyDescent="0.2">
      <c r="A1" s="477" t="s">
        <v>103</v>
      </c>
      <c r="B1" s="475"/>
      <c r="C1" s="475"/>
      <c r="D1" s="475"/>
      <c r="E1" s="475"/>
      <c r="F1" s="475"/>
      <c r="G1" s="475"/>
      <c r="H1" s="475"/>
      <c r="I1" s="475"/>
      <c r="J1" s="475" t="s">
        <v>96</v>
      </c>
      <c r="K1" s="475"/>
      <c r="L1" s="475"/>
      <c r="M1" s="475"/>
      <c r="N1" s="475"/>
      <c r="O1" s="476"/>
    </row>
    <row r="2" spans="1:15" ht="15" customHeight="1" x14ac:dyDescent="0.2">
      <c r="A2" s="478" t="s">
        <v>455</v>
      </c>
      <c r="B2" s="479"/>
      <c r="C2" s="479"/>
      <c r="D2" s="479"/>
      <c r="E2" s="479"/>
      <c r="F2" s="479"/>
      <c r="G2" s="479"/>
      <c r="H2" s="479"/>
      <c r="I2" s="479"/>
      <c r="J2" s="480" t="s">
        <v>453</v>
      </c>
      <c r="K2" s="480"/>
      <c r="L2" s="480"/>
      <c r="M2" s="480"/>
      <c r="N2" s="480"/>
      <c r="O2" s="481"/>
    </row>
    <row r="3" spans="1:15" ht="15" customHeight="1" thickBot="1" x14ac:dyDescent="0.25">
      <c r="A3" s="174"/>
      <c r="B3" s="174"/>
      <c r="C3" s="174"/>
      <c r="D3" s="174"/>
      <c r="E3" s="174"/>
      <c r="F3" s="174"/>
      <c r="G3" s="174"/>
      <c r="H3" s="174"/>
      <c r="I3" s="174"/>
      <c r="J3" s="175"/>
      <c r="K3" s="175"/>
      <c r="L3" s="175"/>
      <c r="M3" s="175"/>
      <c r="N3" s="175"/>
      <c r="O3" s="175"/>
    </row>
    <row r="4" spans="1:15" ht="24.95" customHeight="1" thickBot="1" x14ac:dyDescent="0.25">
      <c r="A4" s="169" t="s">
        <v>77</v>
      </c>
      <c r="B4" s="170"/>
      <c r="C4" s="171"/>
      <c r="D4" s="171"/>
      <c r="E4" s="470"/>
      <c r="F4" s="470"/>
      <c r="G4" s="470"/>
      <c r="H4" s="470"/>
      <c r="I4" s="470"/>
      <c r="J4" s="470"/>
      <c r="K4" s="470"/>
      <c r="L4" s="172"/>
      <c r="M4" s="172"/>
      <c r="N4" s="172"/>
      <c r="O4" s="173"/>
    </row>
    <row r="5" spans="1:15" ht="15" customHeight="1" x14ac:dyDescent="0.2">
      <c r="A5" s="457" t="s">
        <v>76</v>
      </c>
      <c r="B5" s="471"/>
      <c r="C5" s="458"/>
      <c r="D5" s="483" t="str">
        <f>'List stavby'!B1</f>
        <v>Rekonstrukce žst. Horní Dolní</v>
      </c>
      <c r="E5" s="454" t="s">
        <v>507</v>
      </c>
      <c r="F5" s="455"/>
      <c r="G5" s="455"/>
      <c r="H5" s="455"/>
      <c r="I5" s="455"/>
      <c r="J5" s="455"/>
      <c r="K5" s="455"/>
      <c r="L5" s="455"/>
      <c r="M5" s="455"/>
      <c r="N5" s="455"/>
      <c r="O5" s="456"/>
    </row>
    <row r="6" spans="1:15" ht="15" customHeight="1" x14ac:dyDescent="0.2">
      <c r="A6" s="459"/>
      <c r="B6" s="472"/>
      <c r="C6" s="460"/>
      <c r="D6" s="484"/>
      <c r="E6" s="162" t="s">
        <v>395</v>
      </c>
      <c r="F6" s="23" t="s">
        <v>55</v>
      </c>
      <c r="G6" s="23" t="s">
        <v>54</v>
      </c>
      <c r="H6" s="23" t="s">
        <v>74</v>
      </c>
      <c r="I6" s="23" t="s">
        <v>396</v>
      </c>
      <c r="J6" s="23" t="s">
        <v>508</v>
      </c>
      <c r="K6" s="23"/>
      <c r="L6" s="23"/>
      <c r="M6" s="23"/>
      <c r="N6" s="23"/>
      <c r="O6" s="154"/>
    </row>
    <row r="7" spans="1:15" ht="15" customHeight="1" x14ac:dyDescent="0.2">
      <c r="A7" s="463" t="s">
        <v>379</v>
      </c>
      <c r="B7" s="442"/>
      <c r="C7" s="443"/>
      <c r="D7" s="59" t="str">
        <f>'List stavby'!B4</f>
        <v>S1234567812</v>
      </c>
      <c r="E7" s="162" t="s">
        <v>75</v>
      </c>
      <c r="F7" s="23" t="s">
        <v>243</v>
      </c>
      <c r="G7" s="23" t="s">
        <v>405</v>
      </c>
      <c r="H7" s="23" t="s">
        <v>93</v>
      </c>
      <c r="I7" s="23" t="s">
        <v>406</v>
      </c>
      <c r="J7" s="23" t="s">
        <v>55</v>
      </c>
      <c r="K7" s="23"/>
      <c r="L7" s="23"/>
      <c r="M7" s="23"/>
      <c r="N7" s="23"/>
      <c r="O7" s="154"/>
    </row>
    <row r="8" spans="1:15" ht="15" customHeight="1" x14ac:dyDescent="0.2">
      <c r="A8" s="463" t="s">
        <v>73</v>
      </c>
      <c r="B8" s="442"/>
      <c r="C8" s="443"/>
      <c r="D8" s="59" t="str">
        <f>'List stavby'!B2</f>
        <v>DUSP</v>
      </c>
      <c r="E8" s="162" t="s">
        <v>72</v>
      </c>
      <c r="F8" s="23" t="s">
        <v>404</v>
      </c>
      <c r="G8" s="23" t="s">
        <v>242</v>
      </c>
      <c r="H8" s="23" t="s">
        <v>242</v>
      </c>
      <c r="I8" s="23" t="s">
        <v>407</v>
      </c>
      <c r="J8" s="23" t="s">
        <v>405</v>
      </c>
      <c r="K8" s="23"/>
      <c r="L8" s="23"/>
      <c r="M8" s="23"/>
      <c r="N8" s="23"/>
      <c r="O8" s="154"/>
    </row>
    <row r="9" spans="1:15" ht="15" customHeight="1" thickBot="1" x14ac:dyDescent="0.25">
      <c r="A9" s="465" t="s">
        <v>13</v>
      </c>
      <c r="B9" s="482"/>
      <c r="C9" s="466"/>
      <c r="D9" s="155">
        <f>'List stavby'!B3</f>
        <v>43738</v>
      </c>
      <c r="E9" s="163" t="s">
        <v>71</v>
      </c>
      <c r="F9" s="156" t="s">
        <v>91</v>
      </c>
      <c r="G9" s="156" t="s">
        <v>91</v>
      </c>
      <c r="H9" s="156" t="s">
        <v>91</v>
      </c>
      <c r="I9" s="156" t="s">
        <v>91</v>
      </c>
      <c r="J9" s="156" t="s">
        <v>91</v>
      </c>
      <c r="K9" s="156"/>
      <c r="L9" s="156"/>
      <c r="M9" s="156"/>
      <c r="N9" s="156"/>
      <c r="O9" s="157"/>
    </row>
    <row r="10" spans="1:15" ht="15" customHeight="1" thickBot="1" x14ac:dyDescent="0.25">
      <c r="A10" s="448"/>
      <c r="B10" s="448"/>
      <c r="C10" s="448"/>
      <c r="D10" s="448"/>
      <c r="E10" s="448"/>
      <c r="F10" s="448"/>
      <c r="G10" s="448"/>
      <c r="H10" s="448"/>
      <c r="I10" s="448"/>
      <c r="J10" s="448"/>
      <c r="K10" s="448"/>
      <c r="L10" s="448"/>
      <c r="M10" s="448"/>
      <c r="N10" s="448"/>
      <c r="O10" s="448"/>
    </row>
    <row r="11" spans="1:15" ht="24.95" customHeight="1" thickBot="1" x14ac:dyDescent="0.25">
      <c r="A11" s="473" t="s">
        <v>70</v>
      </c>
      <c r="B11" s="474"/>
      <c r="C11" s="464" t="s">
        <v>69</v>
      </c>
      <c r="D11" s="448"/>
      <c r="E11" s="161"/>
      <c r="F11" s="464" t="s">
        <v>397</v>
      </c>
      <c r="G11" s="448"/>
      <c r="H11" s="448"/>
      <c r="I11" s="448"/>
      <c r="J11" s="448"/>
      <c r="K11" s="448"/>
      <c r="L11" s="448"/>
      <c r="M11" s="448"/>
      <c r="N11" s="448"/>
      <c r="O11" s="449"/>
    </row>
    <row r="12" spans="1:15" ht="15" customHeight="1" x14ac:dyDescent="0.2">
      <c r="A12" s="158" t="s">
        <v>408</v>
      </c>
      <c r="B12" s="176" t="s">
        <v>250</v>
      </c>
      <c r="C12" s="495" t="s">
        <v>80</v>
      </c>
      <c r="D12" s="496"/>
      <c r="E12" s="159"/>
      <c r="F12" s="160" t="s">
        <v>53</v>
      </c>
      <c r="G12" s="160" t="s">
        <v>0</v>
      </c>
      <c r="H12" s="160" t="s">
        <v>53</v>
      </c>
      <c r="I12" s="160" t="s">
        <v>0</v>
      </c>
      <c r="J12" s="160" t="s">
        <v>0</v>
      </c>
      <c r="K12" s="160"/>
      <c r="L12" s="160"/>
      <c r="M12" s="160"/>
      <c r="N12" s="160"/>
      <c r="O12" s="160"/>
    </row>
    <row r="13" spans="1:15" ht="15" customHeight="1" x14ac:dyDescent="0.2">
      <c r="A13" s="150"/>
      <c r="B13" s="153"/>
      <c r="C13" s="59"/>
      <c r="D13" s="61"/>
      <c r="E13" s="151"/>
      <c r="F13" s="22"/>
      <c r="G13" s="22"/>
      <c r="H13" s="22"/>
      <c r="I13" s="22"/>
      <c r="J13" s="22"/>
      <c r="K13" s="22"/>
      <c r="L13" s="22"/>
      <c r="M13" s="22"/>
      <c r="N13" s="22"/>
      <c r="O13" s="22"/>
    </row>
    <row r="14" spans="1:15" ht="15" customHeight="1" x14ac:dyDescent="0.2">
      <c r="A14" s="149" t="s">
        <v>409</v>
      </c>
      <c r="B14" s="152"/>
      <c r="C14" s="441" t="s">
        <v>410</v>
      </c>
      <c r="D14" s="442"/>
      <c r="E14" s="151"/>
      <c r="F14" s="22"/>
      <c r="G14" s="22"/>
      <c r="H14" s="22"/>
      <c r="I14" s="22"/>
      <c r="J14" s="22"/>
      <c r="K14" s="22"/>
      <c r="L14" s="22"/>
      <c r="M14" s="22"/>
      <c r="N14" s="22"/>
      <c r="O14" s="22"/>
    </row>
    <row r="15" spans="1:15" ht="15" customHeight="1" x14ac:dyDescent="0.2">
      <c r="A15" s="150"/>
      <c r="B15" s="153" t="s">
        <v>99</v>
      </c>
      <c r="C15" s="441" t="s">
        <v>438</v>
      </c>
      <c r="D15" s="442"/>
      <c r="E15" s="151"/>
      <c r="F15" s="22"/>
      <c r="G15" s="22"/>
      <c r="H15" s="22"/>
      <c r="I15" s="22"/>
      <c r="J15" s="22"/>
      <c r="K15" s="22"/>
      <c r="L15" s="22"/>
      <c r="M15" s="22"/>
      <c r="N15" s="22"/>
      <c r="O15" s="22"/>
    </row>
    <row r="16" spans="1:15" ht="15" customHeight="1" x14ac:dyDescent="0.2">
      <c r="A16" s="150"/>
      <c r="B16" s="153" t="s">
        <v>433</v>
      </c>
      <c r="C16" s="59" t="s">
        <v>457</v>
      </c>
      <c r="D16" s="60"/>
      <c r="E16" s="151"/>
      <c r="F16" s="22" t="s">
        <v>0</v>
      </c>
      <c r="G16" s="22" t="s">
        <v>53</v>
      </c>
      <c r="H16" s="22" t="s">
        <v>0</v>
      </c>
      <c r="I16" s="22" t="s">
        <v>53</v>
      </c>
      <c r="J16" s="22" t="s">
        <v>0</v>
      </c>
      <c r="K16" s="22"/>
      <c r="L16" s="22"/>
      <c r="M16" s="22"/>
      <c r="N16" s="22"/>
      <c r="O16" s="22"/>
    </row>
    <row r="17" spans="1:15" ht="15" customHeight="1" x14ac:dyDescent="0.2">
      <c r="A17" s="150"/>
      <c r="B17" s="153" t="s">
        <v>434</v>
      </c>
      <c r="C17" s="59" t="s">
        <v>458</v>
      </c>
      <c r="D17" s="60"/>
      <c r="E17" s="151"/>
      <c r="F17" s="22" t="s">
        <v>0</v>
      </c>
      <c r="G17" s="22" t="s">
        <v>53</v>
      </c>
      <c r="H17" s="22" t="s">
        <v>0</v>
      </c>
      <c r="I17" s="22" t="s">
        <v>53</v>
      </c>
      <c r="J17" s="22" t="s">
        <v>0</v>
      </c>
      <c r="K17" s="22"/>
      <c r="L17" s="22"/>
      <c r="M17" s="22"/>
      <c r="N17" s="22"/>
      <c r="O17" s="22"/>
    </row>
    <row r="18" spans="1:15" ht="15" customHeight="1" x14ac:dyDescent="0.2">
      <c r="A18" s="150"/>
      <c r="B18" s="153"/>
      <c r="C18" s="58"/>
      <c r="D18" s="60"/>
      <c r="E18" s="151"/>
      <c r="F18" s="22"/>
      <c r="G18" s="22"/>
      <c r="H18" s="22"/>
      <c r="I18" s="22"/>
      <c r="J18" s="22"/>
      <c r="K18" s="22"/>
      <c r="L18" s="22"/>
      <c r="M18" s="22"/>
      <c r="N18" s="22"/>
      <c r="O18" s="22"/>
    </row>
    <row r="19" spans="1:15" ht="15" customHeight="1" x14ac:dyDescent="0.2">
      <c r="A19" s="150"/>
      <c r="B19" s="153" t="s">
        <v>239</v>
      </c>
      <c r="C19" s="441" t="s">
        <v>437</v>
      </c>
      <c r="D19" s="442"/>
      <c r="E19" s="151"/>
      <c r="F19" s="22"/>
      <c r="G19" s="22"/>
      <c r="H19" s="22"/>
      <c r="I19" s="22"/>
      <c r="J19" s="22"/>
      <c r="K19" s="22"/>
      <c r="L19" s="22"/>
      <c r="M19" s="22"/>
      <c r="N19" s="22"/>
      <c r="O19" s="22"/>
    </row>
    <row r="20" spans="1:15" ht="15" customHeight="1" x14ac:dyDescent="0.2">
      <c r="A20" s="150"/>
      <c r="B20" s="153" t="s">
        <v>82</v>
      </c>
      <c r="C20" s="59" t="s">
        <v>459</v>
      </c>
      <c r="D20" s="60"/>
      <c r="E20" s="151"/>
      <c r="F20" s="22" t="s">
        <v>0</v>
      </c>
      <c r="G20" s="22" t="s">
        <v>53</v>
      </c>
      <c r="H20" s="22" t="s">
        <v>0</v>
      </c>
      <c r="I20" s="22" t="s">
        <v>53</v>
      </c>
      <c r="J20" s="22" t="s">
        <v>0</v>
      </c>
      <c r="K20" s="22"/>
      <c r="L20" s="22"/>
      <c r="M20" s="22"/>
      <c r="N20" s="22"/>
      <c r="O20" s="22"/>
    </row>
    <row r="21" spans="1:15" ht="15" customHeight="1" x14ac:dyDescent="0.2">
      <c r="A21" s="150"/>
      <c r="B21" s="153" t="s">
        <v>83</v>
      </c>
      <c r="C21" s="59" t="s">
        <v>460</v>
      </c>
      <c r="D21" s="60"/>
      <c r="E21" s="151"/>
      <c r="F21" s="22" t="s">
        <v>0</v>
      </c>
      <c r="G21" s="22" t="s">
        <v>53</v>
      </c>
      <c r="H21" s="22" t="s">
        <v>0</v>
      </c>
      <c r="I21" s="22" t="s">
        <v>53</v>
      </c>
      <c r="J21" s="22" t="s">
        <v>0</v>
      </c>
      <c r="K21" s="22"/>
      <c r="L21" s="22"/>
      <c r="M21" s="22"/>
      <c r="N21" s="22"/>
      <c r="O21" s="22"/>
    </row>
    <row r="22" spans="1:15" ht="15" customHeight="1" x14ac:dyDescent="0.2">
      <c r="A22" s="150"/>
      <c r="B22" s="153" t="s">
        <v>449</v>
      </c>
      <c r="C22" s="59" t="s">
        <v>461</v>
      </c>
      <c r="D22" s="60"/>
      <c r="E22" s="151"/>
      <c r="F22" s="22" t="s">
        <v>0</v>
      </c>
      <c r="G22" s="22" t="s">
        <v>53</v>
      </c>
      <c r="H22" s="22" t="s">
        <v>0</v>
      </c>
      <c r="I22" s="22" t="s">
        <v>53</v>
      </c>
      <c r="J22" s="22" t="s">
        <v>0</v>
      </c>
      <c r="K22" s="22"/>
      <c r="L22" s="22"/>
      <c r="M22" s="22"/>
      <c r="N22" s="22"/>
      <c r="O22" s="22"/>
    </row>
    <row r="23" spans="1:15" ht="15" customHeight="1" x14ac:dyDescent="0.2">
      <c r="A23" s="150"/>
      <c r="B23" s="153" t="s">
        <v>462</v>
      </c>
      <c r="C23" s="59" t="s">
        <v>463</v>
      </c>
      <c r="D23" s="60"/>
      <c r="E23" s="151"/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spans="1:15" ht="15" customHeight="1" x14ac:dyDescent="0.2">
      <c r="A24" s="150"/>
      <c r="B24" s="153"/>
      <c r="C24" s="58"/>
      <c r="D24" s="60"/>
      <c r="E24" s="151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spans="1:15" ht="15" customHeight="1" x14ac:dyDescent="0.2">
      <c r="A25" s="150"/>
      <c r="B25" s="153" t="s">
        <v>444</v>
      </c>
      <c r="C25" s="441" t="s">
        <v>439</v>
      </c>
      <c r="D25" s="442"/>
      <c r="E25" s="151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spans="1:15" ht="15" customHeight="1" x14ac:dyDescent="0.2">
      <c r="A26" s="150"/>
      <c r="B26" s="153" t="s">
        <v>84</v>
      </c>
      <c r="C26" s="59" t="s">
        <v>464</v>
      </c>
      <c r="D26" s="60"/>
      <c r="E26" s="151"/>
      <c r="F26" s="22" t="s">
        <v>0</v>
      </c>
      <c r="G26" s="22" t="s">
        <v>53</v>
      </c>
      <c r="H26" s="22" t="s">
        <v>0</v>
      </c>
      <c r="I26" s="22" t="s">
        <v>53</v>
      </c>
      <c r="J26" s="22" t="s">
        <v>0</v>
      </c>
      <c r="K26" s="22"/>
      <c r="L26" s="22"/>
      <c r="M26" s="22"/>
      <c r="N26" s="22"/>
      <c r="O26" s="22"/>
    </row>
    <row r="27" spans="1:15" ht="15" customHeight="1" x14ac:dyDescent="0.2">
      <c r="A27" s="150"/>
      <c r="B27" s="153" t="s">
        <v>85</v>
      </c>
      <c r="C27" s="59" t="s">
        <v>465</v>
      </c>
      <c r="D27" s="60"/>
      <c r="E27" s="151"/>
      <c r="F27" s="22" t="s">
        <v>0</v>
      </c>
      <c r="G27" s="22" t="s">
        <v>53</v>
      </c>
      <c r="H27" s="22" t="s">
        <v>0</v>
      </c>
      <c r="I27" s="22" t="s">
        <v>53</v>
      </c>
      <c r="J27" s="22" t="s">
        <v>0</v>
      </c>
      <c r="K27" s="22"/>
      <c r="L27" s="22"/>
      <c r="M27" s="22"/>
      <c r="N27" s="22"/>
      <c r="O27" s="22"/>
    </row>
    <row r="28" spans="1:15" ht="15" customHeight="1" x14ac:dyDescent="0.2">
      <c r="A28" s="150"/>
      <c r="B28" s="153"/>
      <c r="C28" s="58"/>
      <c r="D28" s="60"/>
      <c r="E28" s="151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 ht="15" customHeight="1" x14ac:dyDescent="0.2">
      <c r="A29" s="149"/>
      <c r="B29" s="153" t="s">
        <v>445</v>
      </c>
      <c r="C29" s="441" t="s">
        <v>440</v>
      </c>
      <c r="D29" s="442"/>
      <c r="E29" s="151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 ht="15" customHeight="1" x14ac:dyDescent="0.2">
      <c r="A30" s="149"/>
      <c r="B30" s="153" t="s">
        <v>86</v>
      </c>
      <c r="C30" s="59" t="s">
        <v>466</v>
      </c>
      <c r="D30" s="60"/>
      <c r="E30" s="151"/>
      <c r="F30" s="22" t="s">
        <v>0</v>
      </c>
      <c r="G30" s="22" t="s">
        <v>53</v>
      </c>
      <c r="H30" s="22" t="s">
        <v>0</v>
      </c>
      <c r="I30" s="22" t="s">
        <v>53</v>
      </c>
      <c r="J30" s="22" t="s">
        <v>0</v>
      </c>
      <c r="K30" s="22"/>
      <c r="L30" s="22"/>
      <c r="M30" s="22"/>
      <c r="N30" s="22"/>
      <c r="O30" s="22"/>
    </row>
    <row r="31" spans="1:15" ht="15" customHeight="1" x14ac:dyDescent="0.2">
      <c r="A31" s="149"/>
      <c r="B31" s="153" t="s">
        <v>87</v>
      </c>
      <c r="C31" s="59" t="s">
        <v>467</v>
      </c>
      <c r="D31" s="60"/>
      <c r="E31" s="151"/>
      <c r="F31" s="22" t="s">
        <v>0</v>
      </c>
      <c r="G31" s="22" t="s">
        <v>53</v>
      </c>
      <c r="H31" s="22" t="s">
        <v>0</v>
      </c>
      <c r="I31" s="22" t="s">
        <v>53</v>
      </c>
      <c r="J31" s="22" t="s">
        <v>0</v>
      </c>
      <c r="K31" s="22"/>
      <c r="L31" s="22"/>
      <c r="M31" s="22"/>
      <c r="N31" s="22"/>
      <c r="O31" s="22"/>
    </row>
    <row r="32" spans="1:15" ht="15" customHeight="1" x14ac:dyDescent="0.2">
      <c r="A32" s="149"/>
      <c r="B32" s="153"/>
      <c r="C32" s="58"/>
      <c r="D32" s="60"/>
      <c r="E32" s="151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 ht="15" customHeight="1" x14ac:dyDescent="0.2">
      <c r="A33" s="149"/>
      <c r="B33" s="153" t="s">
        <v>446</v>
      </c>
      <c r="C33" s="441" t="s">
        <v>441</v>
      </c>
      <c r="D33" s="442"/>
      <c r="E33" s="151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 ht="15" customHeight="1" x14ac:dyDescent="0.2">
      <c r="A34" s="149"/>
      <c r="B34" s="153" t="s">
        <v>88</v>
      </c>
      <c r="C34" s="59" t="s">
        <v>468</v>
      </c>
      <c r="D34" s="61"/>
      <c r="E34" s="151"/>
      <c r="F34" s="22" t="s">
        <v>0</v>
      </c>
      <c r="G34" s="22" t="s">
        <v>53</v>
      </c>
      <c r="H34" s="22" t="s">
        <v>0</v>
      </c>
      <c r="I34" s="22" t="s">
        <v>53</v>
      </c>
      <c r="J34" s="22" t="s">
        <v>0</v>
      </c>
      <c r="K34" s="22"/>
      <c r="L34" s="22"/>
      <c r="M34" s="22"/>
      <c r="N34" s="22"/>
      <c r="O34" s="22"/>
    </row>
    <row r="35" spans="1:15" ht="15" customHeight="1" x14ac:dyDescent="0.2">
      <c r="A35" s="149"/>
      <c r="B35" s="153" t="s">
        <v>241</v>
      </c>
      <c r="C35" s="59" t="s">
        <v>469</v>
      </c>
      <c r="D35" s="61"/>
      <c r="E35" s="151"/>
      <c r="F35" s="22" t="s">
        <v>0</v>
      </c>
      <c r="G35" s="22" t="s">
        <v>53</v>
      </c>
      <c r="H35" s="22" t="s">
        <v>0</v>
      </c>
      <c r="I35" s="22" t="s">
        <v>53</v>
      </c>
      <c r="J35" s="22" t="s">
        <v>0</v>
      </c>
      <c r="K35" s="22"/>
      <c r="L35" s="22"/>
      <c r="M35" s="22"/>
      <c r="N35" s="22"/>
      <c r="O35" s="22"/>
    </row>
    <row r="36" spans="1:15" ht="15" customHeight="1" x14ac:dyDescent="0.2">
      <c r="A36" s="149"/>
      <c r="B36" s="153"/>
      <c r="C36" s="58"/>
      <c r="D36" s="60"/>
      <c r="E36" s="151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 ht="15" customHeight="1" x14ac:dyDescent="0.2">
      <c r="A37" s="150"/>
      <c r="B37" s="153" t="s">
        <v>447</v>
      </c>
      <c r="C37" s="441" t="s">
        <v>442</v>
      </c>
      <c r="D37" s="442"/>
      <c r="E37" s="151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 ht="15" customHeight="1" x14ac:dyDescent="0.2">
      <c r="A38" s="150"/>
      <c r="B38" s="153" t="s">
        <v>90</v>
      </c>
      <c r="C38" s="444" t="s">
        <v>470</v>
      </c>
      <c r="D38" s="445"/>
      <c r="E38" s="151"/>
      <c r="F38" s="22" t="s">
        <v>0</v>
      </c>
      <c r="G38" s="22" t="s">
        <v>53</v>
      </c>
      <c r="H38" s="22" t="s">
        <v>0</v>
      </c>
      <c r="I38" s="22" t="s">
        <v>53</v>
      </c>
      <c r="J38" s="22" t="s">
        <v>0</v>
      </c>
      <c r="K38" s="22"/>
      <c r="L38" s="22"/>
      <c r="M38" s="22"/>
      <c r="N38" s="22"/>
      <c r="O38" s="22"/>
    </row>
    <row r="39" spans="1:15" ht="15" customHeight="1" x14ac:dyDescent="0.2">
      <c r="A39" s="150"/>
      <c r="B39" s="153"/>
      <c r="C39" s="58"/>
      <c r="D39" s="60"/>
      <c r="E39" s="151"/>
      <c r="F39" s="22"/>
      <c r="G39" s="22"/>
      <c r="H39" s="22"/>
      <c r="I39" s="22"/>
      <c r="J39" s="22"/>
      <c r="K39" s="22"/>
      <c r="L39" s="22"/>
      <c r="M39" s="22"/>
      <c r="N39" s="22"/>
      <c r="O39" s="22"/>
    </row>
    <row r="40" spans="1:15" ht="15" customHeight="1" x14ac:dyDescent="0.2">
      <c r="A40" s="149"/>
      <c r="B40" s="153" t="s">
        <v>448</v>
      </c>
      <c r="C40" s="441" t="s">
        <v>443</v>
      </c>
      <c r="D40" s="442"/>
      <c r="E40" s="151"/>
      <c r="F40" s="22"/>
      <c r="G40" s="22"/>
      <c r="H40" s="22"/>
      <c r="I40" s="22"/>
      <c r="J40" s="22"/>
      <c r="K40" s="22"/>
      <c r="L40" s="22"/>
      <c r="M40" s="22"/>
      <c r="N40" s="22"/>
      <c r="O40" s="22"/>
    </row>
    <row r="41" spans="1:15" ht="15" customHeight="1" x14ac:dyDescent="0.2">
      <c r="A41" s="149"/>
      <c r="B41" s="153" t="s">
        <v>240</v>
      </c>
      <c r="C41" s="59" t="s">
        <v>471</v>
      </c>
      <c r="D41" s="61"/>
      <c r="E41" s="151"/>
      <c r="F41" s="22" t="s">
        <v>0</v>
      </c>
      <c r="G41" s="22" t="s">
        <v>0</v>
      </c>
      <c r="H41" s="22" t="s">
        <v>0</v>
      </c>
      <c r="I41" s="22" t="s">
        <v>53</v>
      </c>
      <c r="J41" s="22" t="s">
        <v>0</v>
      </c>
      <c r="K41" s="22"/>
      <c r="L41" s="22"/>
      <c r="M41" s="22"/>
      <c r="N41" s="22"/>
      <c r="O41" s="22"/>
    </row>
    <row r="42" spans="1:15" ht="15" customHeight="1" x14ac:dyDescent="0.2">
      <c r="A42" s="149"/>
      <c r="B42" s="153" t="s">
        <v>450</v>
      </c>
      <c r="C42" s="59" t="s">
        <v>472</v>
      </c>
      <c r="D42" s="61"/>
      <c r="E42" s="151"/>
      <c r="F42" s="22" t="s">
        <v>0</v>
      </c>
      <c r="G42" s="22" t="s">
        <v>0</v>
      </c>
      <c r="H42" s="22" t="s">
        <v>0</v>
      </c>
      <c r="I42" s="22" t="s">
        <v>53</v>
      </c>
      <c r="J42" s="22" t="s">
        <v>0</v>
      </c>
      <c r="K42" s="22"/>
      <c r="L42" s="22"/>
      <c r="M42" s="22"/>
      <c r="N42" s="22"/>
      <c r="O42" s="22"/>
    </row>
    <row r="43" spans="1:15" ht="15" customHeight="1" x14ac:dyDescent="0.2">
      <c r="A43" s="150"/>
      <c r="B43" s="153"/>
      <c r="C43" s="444"/>
      <c r="D43" s="445"/>
      <c r="E43" s="151"/>
      <c r="F43" s="22"/>
      <c r="G43" s="22"/>
      <c r="H43" s="22"/>
      <c r="I43" s="22"/>
      <c r="J43" s="22"/>
      <c r="K43" s="22"/>
      <c r="L43" s="22"/>
      <c r="M43" s="22"/>
      <c r="N43" s="22"/>
      <c r="O43" s="22"/>
    </row>
    <row r="44" spans="1:15" ht="15" customHeight="1" x14ac:dyDescent="0.2">
      <c r="A44" s="149" t="s">
        <v>419</v>
      </c>
      <c r="B44" s="153"/>
      <c r="C44" s="441" t="s">
        <v>426</v>
      </c>
      <c r="D44" s="442"/>
      <c r="E44" s="151"/>
      <c r="F44" s="22"/>
      <c r="G44" s="22"/>
      <c r="H44" s="22"/>
      <c r="I44" s="22"/>
      <c r="J44" s="22"/>
      <c r="K44" s="22"/>
      <c r="L44" s="22"/>
      <c r="M44" s="22"/>
      <c r="N44" s="22"/>
      <c r="O44" s="22"/>
    </row>
    <row r="45" spans="1:15" ht="15" customHeight="1" x14ac:dyDescent="0.2">
      <c r="A45" s="150"/>
      <c r="B45" s="153" t="s">
        <v>250</v>
      </c>
      <c r="C45" s="444" t="s">
        <v>473</v>
      </c>
      <c r="D45" s="445"/>
      <c r="E45" s="151"/>
      <c r="F45" s="22" t="s">
        <v>53</v>
      </c>
      <c r="G45" s="22" t="s">
        <v>53</v>
      </c>
      <c r="H45" s="22" t="s">
        <v>0</v>
      </c>
      <c r="I45" s="22" t="s">
        <v>53</v>
      </c>
      <c r="J45" s="22" t="s">
        <v>0</v>
      </c>
      <c r="K45" s="22"/>
      <c r="L45" s="22"/>
      <c r="M45" s="22"/>
      <c r="N45" s="22"/>
      <c r="O45" s="22"/>
    </row>
    <row r="46" spans="1:15" ht="15" customHeight="1" x14ac:dyDescent="0.2">
      <c r="A46" s="149"/>
      <c r="B46" s="153"/>
      <c r="C46" s="441"/>
      <c r="D46" s="442"/>
      <c r="E46" s="151"/>
      <c r="F46" s="22"/>
      <c r="G46" s="22"/>
      <c r="H46" s="22"/>
      <c r="I46" s="22"/>
      <c r="J46" s="22"/>
      <c r="K46" s="22"/>
      <c r="L46" s="22"/>
      <c r="M46" s="22"/>
      <c r="N46" s="22"/>
      <c r="O46" s="22"/>
    </row>
    <row r="47" spans="1:15" ht="15" customHeight="1" x14ac:dyDescent="0.2">
      <c r="A47" s="150" t="s">
        <v>421</v>
      </c>
      <c r="B47" s="153"/>
      <c r="C47" s="441" t="s">
        <v>89</v>
      </c>
      <c r="D47" s="442"/>
      <c r="E47" s="151"/>
      <c r="F47" s="22"/>
      <c r="G47" s="22"/>
      <c r="H47" s="22"/>
      <c r="I47" s="22"/>
      <c r="J47" s="22"/>
      <c r="K47" s="22"/>
      <c r="L47" s="22"/>
      <c r="M47" s="22"/>
      <c r="N47" s="22"/>
      <c r="O47" s="22"/>
    </row>
    <row r="48" spans="1:15" ht="15" customHeight="1" x14ac:dyDescent="0.2">
      <c r="A48" s="150"/>
      <c r="B48" s="153" t="s">
        <v>433</v>
      </c>
      <c r="C48" s="444" t="s">
        <v>438</v>
      </c>
      <c r="D48" s="445"/>
      <c r="E48" s="151"/>
      <c r="F48" s="22" t="s">
        <v>53</v>
      </c>
      <c r="G48" s="22" t="s">
        <v>53</v>
      </c>
      <c r="H48" s="22" t="s">
        <v>0</v>
      </c>
      <c r="I48" s="22" t="s">
        <v>53</v>
      </c>
      <c r="J48" s="22" t="s">
        <v>0</v>
      </c>
      <c r="K48" s="22"/>
      <c r="L48" s="22"/>
      <c r="M48" s="22"/>
      <c r="N48" s="22"/>
      <c r="O48" s="22"/>
    </row>
    <row r="49" spans="1:15" ht="15" customHeight="1" x14ac:dyDescent="0.2">
      <c r="A49" s="150"/>
      <c r="B49" s="153" t="s">
        <v>82</v>
      </c>
      <c r="C49" s="444" t="s">
        <v>437</v>
      </c>
      <c r="D49" s="445"/>
      <c r="E49" s="151"/>
      <c r="F49" s="22" t="s">
        <v>53</v>
      </c>
      <c r="G49" s="22" t="s">
        <v>53</v>
      </c>
      <c r="H49" s="22" t="s">
        <v>0</v>
      </c>
      <c r="I49" s="22" t="s">
        <v>53</v>
      </c>
      <c r="J49" s="22" t="s">
        <v>0</v>
      </c>
      <c r="K49" s="22"/>
      <c r="L49" s="22"/>
      <c r="M49" s="22"/>
      <c r="N49" s="22"/>
      <c r="O49" s="22"/>
    </row>
    <row r="50" spans="1:15" ht="15" customHeight="1" x14ac:dyDescent="0.2">
      <c r="A50" s="150"/>
      <c r="B50" s="153" t="s">
        <v>84</v>
      </c>
      <c r="C50" s="444" t="s">
        <v>439</v>
      </c>
      <c r="D50" s="445"/>
      <c r="E50" s="151"/>
      <c r="F50" s="22" t="s">
        <v>53</v>
      </c>
      <c r="G50" s="22" t="s">
        <v>53</v>
      </c>
      <c r="H50" s="22" t="s">
        <v>0</v>
      </c>
      <c r="I50" s="22" t="s">
        <v>53</v>
      </c>
      <c r="J50" s="22" t="s">
        <v>0</v>
      </c>
      <c r="K50" s="22"/>
      <c r="L50" s="22"/>
      <c r="M50" s="22"/>
      <c r="N50" s="22"/>
      <c r="O50" s="22"/>
    </row>
    <row r="51" spans="1:15" x14ac:dyDescent="0.2">
      <c r="A51" s="150"/>
      <c r="B51" s="153" t="s">
        <v>86</v>
      </c>
      <c r="C51" s="444" t="s">
        <v>440</v>
      </c>
      <c r="D51" s="445"/>
      <c r="E51" s="151"/>
      <c r="F51" s="22" t="s">
        <v>53</v>
      </c>
      <c r="G51" s="22" t="s">
        <v>53</v>
      </c>
      <c r="H51" s="22" t="s">
        <v>0</v>
      </c>
      <c r="I51" s="22" t="s">
        <v>53</v>
      </c>
      <c r="J51" s="22" t="s">
        <v>0</v>
      </c>
      <c r="K51" s="22"/>
      <c r="L51" s="22"/>
      <c r="M51" s="22"/>
      <c r="N51" s="22"/>
      <c r="O51" s="22"/>
    </row>
    <row r="52" spans="1:15" x14ac:dyDescent="0.2">
      <c r="A52" s="150"/>
      <c r="B52" s="153" t="s">
        <v>88</v>
      </c>
      <c r="C52" s="444" t="s">
        <v>441</v>
      </c>
      <c r="D52" s="445"/>
      <c r="E52" s="151"/>
      <c r="F52" s="22" t="s">
        <v>53</v>
      </c>
      <c r="G52" s="22" t="s">
        <v>53</v>
      </c>
      <c r="H52" s="22" t="s">
        <v>0</v>
      </c>
      <c r="I52" s="22" t="s">
        <v>53</v>
      </c>
      <c r="J52" s="22" t="s">
        <v>0</v>
      </c>
      <c r="K52" s="22"/>
      <c r="L52" s="22"/>
      <c r="M52" s="22"/>
      <c r="N52" s="22"/>
      <c r="O52" s="22"/>
    </row>
    <row r="53" spans="1:15" x14ac:dyDescent="0.2">
      <c r="A53" s="150"/>
      <c r="B53" s="153" t="s">
        <v>90</v>
      </c>
      <c r="C53" s="444" t="s">
        <v>442</v>
      </c>
      <c r="D53" s="445"/>
      <c r="E53" s="151"/>
      <c r="F53" s="22" t="s">
        <v>53</v>
      </c>
      <c r="G53" s="22" t="s">
        <v>53</v>
      </c>
      <c r="H53" s="22" t="s">
        <v>0</v>
      </c>
      <c r="I53" s="22" t="s">
        <v>53</v>
      </c>
      <c r="J53" s="22" t="s">
        <v>0</v>
      </c>
      <c r="K53" s="22"/>
      <c r="L53" s="22"/>
      <c r="M53" s="22"/>
      <c r="N53" s="22"/>
      <c r="O53" s="22"/>
    </row>
    <row r="54" spans="1:15" x14ac:dyDescent="0.2">
      <c r="A54" s="150"/>
      <c r="B54" s="153" t="s">
        <v>240</v>
      </c>
      <c r="C54" s="444" t="s">
        <v>443</v>
      </c>
      <c r="D54" s="445"/>
      <c r="E54" s="151"/>
      <c r="F54" s="22" t="s">
        <v>53</v>
      </c>
      <c r="G54" s="22" t="s">
        <v>0</v>
      </c>
      <c r="H54" s="22" t="s">
        <v>0</v>
      </c>
      <c r="I54" s="22" t="s">
        <v>53</v>
      </c>
      <c r="J54" s="22" t="s">
        <v>0</v>
      </c>
      <c r="K54" s="22"/>
      <c r="L54" s="22"/>
      <c r="M54" s="22"/>
      <c r="N54" s="22"/>
      <c r="O54" s="22"/>
    </row>
  </sheetData>
  <mergeCells count="37">
    <mergeCell ref="C12:D12"/>
    <mergeCell ref="A1:I1"/>
    <mergeCell ref="J1:O1"/>
    <mergeCell ref="E4:K4"/>
    <mergeCell ref="A5:C6"/>
    <mergeCell ref="D5:D6"/>
    <mergeCell ref="E5:O5"/>
    <mergeCell ref="J2:O2"/>
    <mergeCell ref="A7:C7"/>
    <mergeCell ref="A8:C8"/>
    <mergeCell ref="A9:C9"/>
    <mergeCell ref="A10:O10"/>
    <mergeCell ref="A11:B11"/>
    <mergeCell ref="C11:D11"/>
    <mergeCell ref="F11:O11"/>
    <mergeCell ref="A2:I2"/>
    <mergeCell ref="C49:D49"/>
    <mergeCell ref="C43:D43"/>
    <mergeCell ref="C44:D44"/>
    <mergeCell ref="C45:D45"/>
    <mergeCell ref="C46:D46"/>
    <mergeCell ref="C47:D47"/>
    <mergeCell ref="C48:D48"/>
    <mergeCell ref="C25:D25"/>
    <mergeCell ref="C29:D29"/>
    <mergeCell ref="C33:D33"/>
    <mergeCell ref="C37:D37"/>
    <mergeCell ref="C40:D40"/>
    <mergeCell ref="C14:D14"/>
    <mergeCell ref="C15:D15"/>
    <mergeCell ref="C19:D19"/>
    <mergeCell ref="C51:D51"/>
    <mergeCell ref="C52:D52"/>
    <mergeCell ref="C53:D53"/>
    <mergeCell ref="C54:D54"/>
    <mergeCell ref="C38:D38"/>
    <mergeCell ref="C50:D50"/>
  </mergeCells>
  <dataValidations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8</vt:i4>
      </vt:variant>
    </vt:vector>
  </HeadingPairs>
  <TitlesOfParts>
    <vt:vector size="19" baseType="lpstr">
      <vt:lpstr>List stavby</vt:lpstr>
      <vt:lpstr>Projektový tým</vt:lpstr>
      <vt:lpstr>Rozpiska_celé stavby</vt:lpstr>
      <vt:lpstr>Rozpiska_základní</vt:lpstr>
      <vt:lpstr>Rozpiska_vložené přílohy</vt:lpstr>
      <vt:lpstr>Seznam dokumentace stavby</vt:lpstr>
      <vt:lpstr>Seznam SO_XX-XX-XX</vt:lpstr>
      <vt:lpstr>Seznam podobjektů</vt:lpstr>
      <vt:lpstr>Seznam SO_XX-XX-XX_04</vt:lpstr>
      <vt:lpstr>Seznam SK_XX-XX-XX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'List stavby'!Oblast_tisku</vt:lpstr>
      <vt:lpstr>'Rozpiska_celé stavby'!Oblast_tisku</vt:lpstr>
      <vt:lpstr>'Rozpiska_vložené přílohy'!Oblast_tisku</vt:lpstr>
      <vt:lpstr>Rozpiska_základní!Oblast_tisku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Salavová Mariana, Ing.</cp:lastModifiedBy>
  <cp:lastPrinted>2019-12-03T00:56:47Z</cp:lastPrinted>
  <dcterms:created xsi:type="dcterms:W3CDTF">2019-01-18T06:44:24Z</dcterms:created>
  <dcterms:modified xsi:type="dcterms:W3CDTF">2020-06-08T05:10:45Z</dcterms:modified>
</cp:coreProperties>
</file>